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７\01公表制度\01手引き改正・その他HP変更\★施行\"/>
    </mc:Choice>
  </mc:AlternateContent>
  <bookViews>
    <workbookView xWindow="0" yWindow="0" windowWidth="28800" windowHeight="12250"/>
  </bookViews>
  <sheets>
    <sheet name="温室効果ガス排出量計算表 " sheetId="23" r:id="rId1"/>
  </sheets>
  <definedNames>
    <definedName name="_xlnm.Print_Area" localSheetId="0">'温室効果ガス排出量計算表 '!$A$1:$P$231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5" i="23" l="1"/>
  <c r="N84" i="23" l="1"/>
  <c r="S201" i="23" l="1"/>
  <c r="M201" i="23" s="1"/>
  <c r="S200" i="23"/>
  <c r="M200" i="23"/>
  <c r="S199" i="23"/>
  <c r="M199" i="23"/>
  <c r="R171" i="23" s="1"/>
  <c r="J171" i="23" s="1"/>
  <c r="G195" i="23"/>
  <c r="R185" i="23"/>
  <c r="J185" i="23" s="1"/>
  <c r="R184" i="23"/>
  <c r="J184" i="23" s="1"/>
  <c r="R169" i="23"/>
  <c r="J169" i="23" s="1"/>
  <c r="R168" i="23"/>
  <c r="J168" i="23" s="1"/>
  <c r="T157" i="23"/>
  <c r="H105" i="23" s="1"/>
  <c r="T156" i="23"/>
  <c r="F103" i="23" s="1"/>
  <c r="T155" i="23"/>
  <c r="J155" i="23" s="1"/>
  <c r="S142" i="23"/>
  <c r="J142" i="23" s="1"/>
  <c r="S141" i="23"/>
  <c r="J141" i="23" s="1"/>
  <c r="S140" i="23"/>
  <c r="J140" i="23" s="1"/>
  <c r="S139" i="23"/>
  <c r="J139" i="23" s="1"/>
  <c r="G133" i="23"/>
  <c r="C130" i="23"/>
  <c r="L115" i="23"/>
  <c r="G115" i="23"/>
  <c r="L97" i="23"/>
  <c r="G97" i="23"/>
  <c r="N83" i="23"/>
  <c r="N82" i="23"/>
  <c r="N81" i="23"/>
  <c r="N80" i="23"/>
  <c r="N79" i="23"/>
  <c r="N78" i="23"/>
  <c r="N77" i="23"/>
  <c r="N71" i="23"/>
  <c r="N70" i="23"/>
  <c r="N69" i="23"/>
  <c r="N59" i="23"/>
  <c r="L59" i="23"/>
  <c r="L58" i="23"/>
  <c r="N58" i="23" s="1"/>
  <c r="L57" i="23"/>
  <c r="N57" i="23" s="1"/>
  <c r="L56" i="23"/>
  <c r="N56" i="23" s="1"/>
  <c r="L55" i="23"/>
  <c r="N55" i="23" s="1"/>
  <c r="L54" i="23"/>
  <c r="N54" i="23" s="1"/>
  <c r="N53" i="23"/>
  <c r="L53" i="23"/>
  <c r="L52" i="23"/>
  <c r="N52" i="23" s="1"/>
  <c r="L51" i="23"/>
  <c r="N51" i="23" s="1"/>
  <c r="N62" i="23" s="1"/>
  <c r="F112" i="23" s="1"/>
  <c r="L41" i="23"/>
  <c r="N41" i="23" s="1"/>
  <c r="L40" i="23"/>
  <c r="N40" i="23" s="1"/>
  <c r="N39" i="23"/>
  <c r="L39" i="23"/>
  <c r="L38" i="23"/>
  <c r="N38" i="23" s="1"/>
  <c r="L37" i="23"/>
  <c r="N37" i="23" s="1"/>
  <c r="L36" i="23"/>
  <c r="N36" i="23" s="1"/>
  <c r="L35" i="23"/>
  <c r="N35" i="23" s="1"/>
  <c r="L34" i="23"/>
  <c r="N34" i="23" s="1"/>
  <c r="N33" i="23"/>
  <c r="L33" i="23"/>
  <c r="L32" i="23"/>
  <c r="N32" i="23" s="1"/>
  <c r="L31" i="23"/>
  <c r="N31" i="23" s="1"/>
  <c r="L30" i="23"/>
  <c r="N30" i="23" s="1"/>
  <c r="L29" i="23"/>
  <c r="N29" i="23" s="1"/>
  <c r="L28" i="23"/>
  <c r="N28" i="23" s="1"/>
  <c r="N27" i="23"/>
  <c r="L27" i="23"/>
  <c r="L26" i="23"/>
  <c r="N26" i="23" s="1"/>
  <c r="L25" i="23"/>
  <c r="N25" i="23" s="1"/>
  <c r="L24" i="23"/>
  <c r="N24" i="23" s="1"/>
  <c r="L23" i="23"/>
  <c r="N23" i="23" s="1"/>
  <c r="L22" i="23"/>
  <c r="N22" i="23" s="1"/>
  <c r="N21" i="23"/>
  <c r="L21" i="23"/>
  <c r="L20" i="23"/>
  <c r="N20" i="23" s="1"/>
  <c r="L19" i="23"/>
  <c r="N19" i="23" s="1"/>
  <c r="L18" i="23"/>
  <c r="N18" i="23" s="1"/>
  <c r="L17" i="23"/>
  <c r="N17" i="23" s="1"/>
  <c r="L16" i="23"/>
  <c r="N16" i="23" s="1"/>
  <c r="N15" i="23"/>
  <c r="L15" i="23"/>
  <c r="L14" i="23"/>
  <c r="N14" i="23" s="1"/>
  <c r="L13" i="23"/>
  <c r="N13" i="23" s="1"/>
  <c r="L12" i="23"/>
  <c r="N12" i="23" s="1"/>
  <c r="L11" i="23"/>
  <c r="N11" i="23" s="1"/>
  <c r="R173" i="23" l="1"/>
  <c r="N73" i="23"/>
  <c r="J157" i="23"/>
  <c r="H103" i="23"/>
  <c r="F105" i="23"/>
  <c r="J156" i="23"/>
  <c r="R170" i="23"/>
  <c r="D103" i="23" l="1"/>
  <c r="R172" i="23"/>
  <c r="S143" i="23"/>
  <c r="J170" i="23"/>
  <c r="J143" i="23"/>
  <c r="J103" i="23"/>
  <c r="N44" i="23"/>
  <c r="K99" i="23" s="1"/>
  <c r="C112" i="23" s="1"/>
  <c r="L103" i="23"/>
  <c r="D105" i="23"/>
  <c r="R187" i="23"/>
  <c r="J187" i="23" l="1"/>
  <c r="R186" i="23"/>
  <c r="J186" i="23" s="1"/>
  <c r="L107" i="23"/>
  <c r="H112" i="23" s="1"/>
  <c r="J112" i="23"/>
  <c r="F130" i="23" s="1"/>
  <c r="I130" i="23" s="1"/>
  <c r="S144" i="23"/>
  <c r="S146" i="23"/>
  <c r="J172" i="23" l="1"/>
  <c r="J144" i="23"/>
  <c r="J173" i="23"/>
</calcChain>
</file>

<file path=xl/comments1.xml><?xml version="1.0" encoding="utf-8"?>
<comments xmlns="http://schemas.openxmlformats.org/spreadsheetml/2006/main">
  <authors>
    <author>Windows ユーザー</author>
  </authors>
  <commentList>
    <comment ref="C139" authorId="0" shapeId="0">
      <text>
        <r>
          <rPr>
            <b/>
            <sz val="9"/>
            <color indexed="81"/>
            <rFont val="MS P ゴシック"/>
            <family val="3"/>
            <charset val="128"/>
          </rPr>
          <t>温室効果ガス排出量の算定に用いた国内認証排出削減量、または非化石電源二酸化炭素削減相当量の種別ごとの合計量を記入します。</t>
        </r>
      </text>
    </comment>
    <comment ref="C140" authorId="0" shapeId="0">
      <text>
        <r>
          <rPr>
            <b/>
            <sz val="9"/>
            <color indexed="81"/>
            <rFont val="MS P ゴシック"/>
            <family val="3"/>
            <charset val="128"/>
          </rPr>
          <t>温室効果ガス排出量の算定に用いた国内認証排出削減量、または非化石電源二酸化炭素削減相当量の種別ごとの合計量を記入します。</t>
        </r>
      </text>
    </comment>
    <comment ref="C141" authorId="0" shapeId="0">
      <text>
        <r>
          <rPr>
            <b/>
            <sz val="9"/>
            <color indexed="81"/>
            <rFont val="MS P ゴシック"/>
            <family val="3"/>
            <charset val="128"/>
          </rPr>
          <t>温室効果ガス排出量の算定に用いた国内認証排出削減量、または非化石電源二酸化炭素削減相当量の種別ごとの合計量を記入します。</t>
        </r>
      </text>
    </comment>
    <comment ref="C142" authorId="0" shapeId="0">
      <text>
        <r>
          <rPr>
            <b/>
            <sz val="9"/>
            <color indexed="81"/>
            <rFont val="MS P ゴシック"/>
            <family val="3"/>
            <charset val="128"/>
          </rPr>
          <t>温室効果ガス排出量の算定に用いた国内認証排出削減量、または非化石電源二酸化炭素削減相当量の種別ごとの合計量を記入します。</t>
        </r>
      </text>
    </comment>
    <comment ref="C143" authorId="0" shapeId="0">
      <text>
        <r>
          <rPr>
            <b/>
            <sz val="9"/>
            <color indexed="81"/>
            <rFont val="MS P ゴシック"/>
            <family val="3"/>
            <charset val="128"/>
          </rPr>
          <t>温室効果ガス排出量の算定に用いた国内認証排出削減量、または非化石電源二酸化炭素削減相当量の種別ごとの合計量を記入します。</t>
        </r>
      </text>
    </comment>
    <comment ref="C149" authorId="0" shapeId="0">
      <text>
        <r>
          <rPr>
            <b/>
            <sz val="9"/>
            <color indexed="81"/>
            <rFont val="MS P ゴシック"/>
            <family val="3"/>
            <charset val="128"/>
          </rPr>
          <t>温室効果ガス排出量の算定に用いた国内認証排出削減量の種別を記入します。</t>
        </r>
      </text>
    </comment>
    <comment ref="E149" authorId="0" shapeId="0">
      <text>
        <r>
          <rPr>
            <b/>
            <sz val="9"/>
            <color indexed="81"/>
            <rFont val="MS P ゴシック"/>
            <family val="3"/>
            <charset val="128"/>
          </rPr>
          <t>以下の形式で入力してください。
＜国内クレジット＞＜オフセット・クレジット（Ｊ－ＶＥＲ）＞＜Ｊ－クレジット＞の場合
（制度番号）-ddd-ddd-ddd-ddd-ddd～ddd-ddd-ddd-ddd-ddd ※dは数字
＜グリーンエネルギーＣＯ２削減相当量＞の場合
ddaaddd-yymmdd-dddddddd～ddaaddd-yymmdd-dddddddd　又は
ddaadd-yymmdd-dddddddd～ddaadd-yymmdd-dddddddd
※dは数字、aは1か2文字のアルファベットと数字、yymmddは年月日
詳しくは（https://policies.env.go.jp/earth/ghg-santeikohyo/manual.html）を参考にしてください。</t>
        </r>
      </text>
    </comment>
    <comment ref="H149" authorId="0" shapeId="0">
      <text>
        <r>
          <rPr>
            <b/>
            <sz val="9"/>
            <color indexed="81"/>
            <rFont val="MS P ゴシック"/>
            <family val="3"/>
            <charset val="128"/>
          </rPr>
          <t>当該国内認証排出削減量を無効化した日付又は移転した日付を記入してください。</t>
        </r>
      </text>
    </comment>
    <comment ref="J149" authorId="0" shapeId="0">
      <text>
        <r>
          <rPr>
            <b/>
            <sz val="9"/>
            <color indexed="81"/>
            <rFont val="MS P ゴシック"/>
            <family val="3"/>
            <charset val="128"/>
          </rPr>
          <t>無効化した量又は移転した量それぞれ記入します。</t>
        </r>
      </text>
    </comment>
    <comment ref="M149" authorId="0" shapeId="0">
      <text>
        <r>
          <rPr>
            <b/>
            <sz val="9"/>
            <color indexed="81"/>
            <rFont val="MS P ゴシック"/>
            <family val="3"/>
            <charset val="128"/>
          </rPr>
          <t>国内認証排出削減量のうち再生可能エネルギー電気の使用により削減されたものについては「再エネ電力由来」、再生可能エネルギー熱の使用により削減された者については「再エネ熱由来」、その他の方法論によるクレジットについては「その他」を選択する。</t>
        </r>
      </text>
    </comment>
    <comment ref="H150" authorId="0" shapeId="0">
      <text>
        <r>
          <rPr>
            <b/>
            <sz val="9"/>
            <color indexed="81"/>
            <rFont val="MS P ゴシック"/>
            <family val="3"/>
            <charset val="128"/>
          </rPr>
          <t xml:space="preserve">yyyy/mm/dd形式で入力してください
</t>
        </r>
      </text>
    </comment>
    <comment ref="G168" authorId="0" shapeId="0">
      <text>
        <r>
          <rPr>
            <b/>
            <sz val="9"/>
            <color indexed="81"/>
            <rFont val="MS P ゴシック"/>
            <family val="3"/>
            <charset val="128"/>
          </rPr>
          <t>グリーンエネルギー二酸化炭素削減相当量認証制度において認証された量のうちグリーン電力証書に係る量を記入します</t>
        </r>
      </text>
    </comment>
    <comment ref="G169" authorId="0" shapeId="0">
      <text>
        <r>
          <rPr>
            <b/>
            <sz val="9"/>
            <color indexed="81"/>
            <rFont val="MS P ゴシック"/>
            <family val="3"/>
            <charset val="128"/>
          </rPr>
          <t>国内認証排出削減量のうち再生可能エネルギーの導入に係るクレジットの無効化量及び移転量の合計量を記入します。</t>
        </r>
      </text>
    </comment>
    <comment ref="C170" authorId="0" shapeId="0">
      <text>
        <r>
          <rPr>
            <b/>
            <sz val="9"/>
            <color indexed="81"/>
            <rFont val="MS P ゴシック"/>
            <family val="3"/>
            <charset val="128"/>
          </rPr>
          <t>非化石電源二酸化炭素削減相当量の量を記入します。</t>
        </r>
      </text>
    </comment>
    <comment ref="C172" authorId="0" shapeId="0">
      <text>
        <r>
          <rPr>
            <b/>
            <sz val="9"/>
            <color indexed="81"/>
            <rFont val="MS P ゴシック"/>
            <family val="3"/>
            <charset val="128"/>
          </rPr>
          <t>他人から供給された電気の使用量に、排出係数（電気事業者から供給された場合は電気事業者別の基礎排出係数）を乗じて算定した量を記入した量を記入します。</t>
        </r>
      </text>
    </comment>
    <comment ref="C173" authorId="0" shapeId="0">
      <text>
        <r>
          <rPr>
            <b/>
            <sz val="9"/>
            <color indexed="81"/>
            <rFont val="MS P ゴシック"/>
            <family val="3"/>
            <charset val="128"/>
          </rPr>
          <t>⑤のうち、電気事業者から小売供給された電気の使用量に電気事業者別の基礎排出係数を乗じて算定した量を記入します。</t>
        </r>
      </text>
    </comment>
    <comment ref="G184" authorId="0" shapeId="0">
      <text>
        <r>
          <rPr>
            <b/>
            <sz val="9"/>
            <color indexed="81"/>
            <rFont val="MS P ゴシック"/>
            <family val="3"/>
            <charset val="128"/>
          </rPr>
          <t>グリーンエネルギー二酸化炭素削減相当量認証制度において認証された量のうちグリーン熱証書に係る量を記入します</t>
        </r>
      </text>
    </comment>
    <comment ref="G185" authorId="0" shapeId="0">
      <text>
        <r>
          <rPr>
            <b/>
            <sz val="9"/>
            <color indexed="81"/>
            <rFont val="MS P ゴシック"/>
            <family val="3"/>
            <charset val="128"/>
          </rPr>
          <t>国内認証排出削減量のうち再生可能エネルギーの導入に係るクレジットの無効化量及び移転量の合計量を記入します。</t>
        </r>
      </text>
    </comment>
    <comment ref="C187" authorId="0" shapeId="0">
      <text>
        <r>
          <rPr>
            <b/>
            <sz val="9"/>
            <color indexed="81"/>
            <rFont val="MS P ゴシック"/>
            <family val="3"/>
            <charset val="128"/>
          </rPr>
          <t>他人から供給された熱の使用量に、排出係数（熱供給事業者から供給された場合は熱供給事業者別の基礎排出係数）を乗じて算定した量を記入した量を記入します。</t>
        </r>
      </text>
    </comment>
    <comment ref="C198" authorId="0" shapeId="0">
      <text>
        <r>
          <rPr>
            <b/>
            <sz val="9"/>
            <color indexed="81"/>
            <rFont val="MS P ゴシック"/>
            <family val="3"/>
            <charset val="128"/>
          </rPr>
          <t>非化石電源二酸化炭素削減相当量の種別を記入します</t>
        </r>
      </text>
    </comment>
    <comment ref="H198" authorId="0" shapeId="0">
      <text>
        <r>
          <rPr>
            <b/>
            <sz val="9"/>
            <color indexed="81"/>
            <rFont val="MS P ゴシック"/>
            <family val="3"/>
            <charset val="128"/>
          </rPr>
          <t>環境省及び経済産業省が公表する全国平均係数を記入します。</t>
        </r>
      </text>
    </comment>
    <comment ref="J198" authorId="0" shapeId="0">
      <text>
        <r>
          <rPr>
            <b/>
            <sz val="9"/>
            <color indexed="81"/>
            <rFont val="MS P ゴシック"/>
            <family val="3"/>
            <charset val="128"/>
          </rPr>
          <t>環境省及び経済産業省が公表する補正率を記入します</t>
        </r>
      </text>
    </comment>
    <comment ref="M198" authorId="0" shapeId="0">
      <text>
        <r>
          <rPr>
            <b/>
            <sz val="9"/>
            <color indexed="81"/>
            <rFont val="MS P ゴシック"/>
            <family val="3"/>
            <charset val="128"/>
          </rPr>
          <t>他人から供給された電気のうち電気事業者から小売供給された電気に係るものの量を記入します</t>
        </r>
      </text>
    </comment>
    <comment ref="G218" authorId="0" shapeId="0">
      <text>
        <r>
          <rPr>
            <b/>
            <sz val="9"/>
            <color indexed="81"/>
            <rFont val="MS P ゴシック"/>
            <family val="3"/>
            <charset val="128"/>
          </rPr>
          <t>法人の場合は法人名を入力してください</t>
        </r>
      </text>
    </comment>
    <comment ref="G219" authorId="0" shapeId="0">
      <text>
        <r>
          <rPr>
            <b/>
            <sz val="9"/>
            <color indexed="81"/>
            <rFont val="MS P ゴシック"/>
            <family val="3"/>
            <charset val="128"/>
          </rPr>
          <t xml:space="preserve">
</t>
        </r>
      </text>
    </comment>
    <comment ref="G220" authorId="0" shapeId="0">
      <text>
        <r>
          <rPr>
            <b/>
            <sz val="9"/>
            <color indexed="81"/>
            <rFont val="MS P ゴシック"/>
            <family val="3"/>
            <charset val="128"/>
          </rPr>
          <t>工場名等及び住所（例：東京都千代田区霞が関〇－〇-〇）を入力してください。</t>
        </r>
      </text>
    </comment>
    <comment ref="G223" authorId="0" shapeId="0">
      <text>
        <r>
          <rPr>
            <b/>
            <sz val="9"/>
            <color indexed="81"/>
            <rFont val="MS P ゴシック"/>
            <family val="3"/>
            <charset val="128"/>
          </rPr>
          <t>法人の場合は法人名を入力してください</t>
        </r>
      </text>
    </comment>
    <comment ref="G224" authorId="0" shapeId="0">
      <text>
        <r>
          <rPr>
            <b/>
            <sz val="9"/>
            <color indexed="81"/>
            <rFont val="MS P ゴシック"/>
            <family val="3"/>
            <charset val="128"/>
          </rPr>
          <t xml:space="preserve">yyyy/mm/dd形式で入力してください
１日の場合は左の項目のみ入力してください
</t>
        </r>
      </text>
    </comment>
    <comment ref="G225" authorId="0" shapeId="0">
      <text>
        <r>
          <rPr>
            <b/>
            <sz val="9"/>
            <color indexed="81"/>
            <rFont val="MS P ゴシック"/>
            <family val="3"/>
            <charset val="128"/>
          </rPr>
          <t>工場名等及び住所（例：東京都千代田区霞が関〇－〇-〇）を入力してください。</t>
        </r>
      </text>
    </comment>
  </commentList>
</comments>
</file>

<file path=xl/sharedStrings.xml><?xml version="1.0" encoding="utf-8"?>
<sst xmlns="http://schemas.openxmlformats.org/spreadsheetml/2006/main" count="459" uniqueCount="279">
  <si>
    <t>事業者名</t>
    <rPh sb="0" eb="3">
      <t>ジギョウシャ</t>
    </rPh>
    <rPh sb="3" eb="4">
      <t>メイ</t>
    </rPh>
    <phoneticPr fontId="2"/>
  </si>
  <si>
    <t>事業所名</t>
    <rPh sb="0" eb="3">
      <t>ジギョウショ</t>
    </rPh>
    <rPh sb="3" eb="4">
      <t>メイ</t>
    </rPh>
    <phoneticPr fontId="2"/>
  </si>
  <si>
    <t>※複数事業所をまとめて記載している場合は、事業所名は「合計」と記入する。</t>
    <rPh sb="1" eb="3">
      <t>フクスウ</t>
    </rPh>
    <rPh sb="3" eb="6">
      <t>ジギョウショ</t>
    </rPh>
    <rPh sb="11" eb="13">
      <t>キサイ</t>
    </rPh>
    <rPh sb="17" eb="19">
      <t>バアイ</t>
    </rPh>
    <rPh sb="21" eb="24">
      <t>ジギョウショ</t>
    </rPh>
    <rPh sb="24" eb="25">
      <t>メイ</t>
    </rPh>
    <rPh sb="27" eb="29">
      <t>ゴウケイ</t>
    </rPh>
    <rPh sb="31" eb="33">
      <t>キニュウ</t>
    </rPh>
    <phoneticPr fontId="2"/>
  </si>
  <si>
    <t>エネルギーの種類</t>
    <phoneticPr fontId="2"/>
  </si>
  <si>
    <t>使用量</t>
    <rPh sb="0" eb="3">
      <t>シヨウリョウ</t>
    </rPh>
    <phoneticPr fontId="2"/>
  </si>
  <si>
    <t>発熱量</t>
    <rPh sb="0" eb="1">
      <t>ハツ</t>
    </rPh>
    <rPh sb="1" eb="3">
      <t>ネツリョウ</t>
    </rPh>
    <phoneticPr fontId="2"/>
  </si>
  <si>
    <t>排出係数</t>
    <rPh sb="0" eb="2">
      <t>ハイシュツ</t>
    </rPh>
    <rPh sb="2" eb="4">
      <t>ケイスウ</t>
    </rPh>
    <phoneticPr fontId="2"/>
  </si>
  <si>
    <t>(A)</t>
    <phoneticPr fontId="2"/>
  </si>
  <si>
    <t>単位</t>
  </si>
  <si>
    <t>換算係数（Ｂ）</t>
    <rPh sb="0" eb="2">
      <t>カンザン</t>
    </rPh>
    <rPh sb="2" eb="4">
      <t>ケイスウ</t>
    </rPh>
    <phoneticPr fontId="2"/>
  </si>
  <si>
    <t>（A)×（B)
（ア）</t>
    <phoneticPr fontId="2"/>
  </si>
  <si>
    <t>(tC/GJ)</t>
  </si>
  <si>
    <t>（イ）</t>
  </si>
  <si>
    <t>原油（コンデンセート（NGL）を除く。）</t>
    <phoneticPr fontId="2"/>
  </si>
  <si>
    <t>ｋｌ</t>
  </si>
  <si>
    <r>
      <t>GＪ/</t>
    </r>
    <r>
      <rPr>
        <b/>
        <sz val="12"/>
        <rFont val="ＭＳ Ｐゴシック"/>
        <family val="3"/>
        <charset val="128"/>
      </rPr>
      <t>ｋｌ</t>
    </r>
  </si>
  <si>
    <t>揮発油（ガソリン）</t>
    <phoneticPr fontId="2"/>
  </si>
  <si>
    <t>ナフサ</t>
  </si>
  <si>
    <t>灯油</t>
  </si>
  <si>
    <t>軽油</t>
  </si>
  <si>
    <t>Ａ重油</t>
  </si>
  <si>
    <t>Ｂ・Ｃ重油</t>
  </si>
  <si>
    <t>石油アスファルト</t>
  </si>
  <si>
    <t>ｔ</t>
  </si>
  <si>
    <r>
      <t>GＪ/</t>
    </r>
    <r>
      <rPr>
        <b/>
        <sz val="12"/>
        <rFont val="ＭＳ Ｐゴシック"/>
        <family val="3"/>
        <charset val="128"/>
      </rPr>
      <t>ｔ</t>
    </r>
  </si>
  <si>
    <t>石油ガス</t>
  </si>
  <si>
    <t>液化石油ガス(ＬＰＧ)</t>
  </si>
  <si>
    <t>石油系炭化水素ガス</t>
  </si>
  <si>
    <r>
      <t>千ｍ</t>
    </r>
    <r>
      <rPr>
        <b/>
        <sz val="8"/>
        <rFont val="ＭＳ Ｐ明朝"/>
        <family val="1"/>
        <charset val="128"/>
      </rPr>
      <t>３</t>
    </r>
  </si>
  <si>
    <r>
      <t>GＪ/千ｍ</t>
    </r>
    <r>
      <rPr>
        <b/>
        <sz val="8"/>
        <rFont val="ＭＳ Ｐゴシック"/>
        <family val="3"/>
        <charset val="128"/>
      </rPr>
      <t>３</t>
    </r>
    <phoneticPr fontId="2"/>
  </si>
  <si>
    <t>可燃性
天然ガス</t>
    <phoneticPr fontId="2"/>
  </si>
  <si>
    <t>液化天然ガス(ＬＮＧ)</t>
  </si>
  <si>
    <r>
      <t>GＪ/千ｍ</t>
    </r>
    <r>
      <rPr>
        <b/>
        <sz val="8"/>
        <rFont val="ＭＳ Ｐゴシック"/>
        <family val="3"/>
        <charset val="128"/>
      </rPr>
      <t>３</t>
    </r>
  </si>
  <si>
    <t>石炭</t>
  </si>
  <si>
    <t>石炭コークス</t>
  </si>
  <si>
    <t>コールタール</t>
  </si>
  <si>
    <t>コークス炉ガス</t>
  </si>
  <si>
    <t>高炉ガス</t>
  </si>
  <si>
    <t>転炉ガス</t>
  </si>
  <si>
    <t>その他の
燃料</t>
    <rPh sb="5" eb="7">
      <t>ネンリョウ</t>
    </rPh>
    <phoneticPr fontId="2"/>
  </si>
  <si>
    <t>都市ガス　１３A</t>
    <phoneticPr fontId="2"/>
  </si>
  <si>
    <t>*</t>
    <phoneticPr fontId="2"/>
  </si>
  <si>
    <t>GJ/*</t>
    <phoneticPr fontId="2"/>
  </si>
  <si>
    <t>**</t>
    <phoneticPr fontId="2"/>
  </si>
  <si>
    <t>GJ/**</t>
    <phoneticPr fontId="2"/>
  </si>
  <si>
    <t>GＪ/ｔ</t>
  </si>
  <si>
    <t>GＪ/ｋｌ</t>
  </si>
  <si>
    <t>その他</t>
  </si>
  <si>
    <t>*</t>
  </si>
  <si>
    <t>GJ/*</t>
  </si>
  <si>
    <t>熱</t>
    <rPh sb="0" eb="1">
      <t>ネツ</t>
    </rPh>
    <phoneticPr fontId="2"/>
  </si>
  <si>
    <t>種　別</t>
    <rPh sb="0" eb="1">
      <t>タネ</t>
    </rPh>
    <rPh sb="2" eb="3">
      <t>ベツ</t>
    </rPh>
    <phoneticPr fontId="2"/>
  </si>
  <si>
    <t>単位</t>
    <rPh sb="0" eb="2">
      <t>タンイ</t>
    </rPh>
    <phoneticPr fontId="2"/>
  </si>
  <si>
    <t>産業用蒸気</t>
  </si>
  <si>
    <t>GJ</t>
    <phoneticPr fontId="2"/>
  </si>
  <si>
    <t>産業用以外の蒸気</t>
    <rPh sb="0" eb="3">
      <t>サンギョウヨウ</t>
    </rPh>
    <rPh sb="3" eb="5">
      <t>イガイ</t>
    </rPh>
    <rPh sb="6" eb="8">
      <t>ジョウキ</t>
    </rPh>
    <phoneticPr fontId="2"/>
  </si>
  <si>
    <t>温水</t>
  </si>
  <si>
    <t>冷水</t>
    <phoneticPr fontId="2"/>
  </si>
  <si>
    <t>その他使用した熱</t>
  </si>
  <si>
    <t>電　気</t>
    <phoneticPr fontId="2"/>
  </si>
  <si>
    <t>ｋWh</t>
    <phoneticPr fontId="2"/>
  </si>
  <si>
    <t>上記以外の買電</t>
  </si>
  <si>
    <t>自家発電</t>
    <rPh sb="0" eb="2">
      <t>ジカ</t>
    </rPh>
    <rPh sb="2" eb="4">
      <t>ハツデン</t>
    </rPh>
    <phoneticPr fontId="2"/>
  </si>
  <si>
    <t>ｔCO2</t>
    <phoneticPr fontId="2"/>
  </si>
  <si>
    <t>※計算結果は必ず確認してください</t>
    <rPh sb="1" eb="3">
      <t>ケイサン</t>
    </rPh>
    <rPh sb="3" eb="5">
      <t>ケッカ</t>
    </rPh>
    <rPh sb="6" eb="7">
      <t>カナラ</t>
    </rPh>
    <rPh sb="8" eb="10">
      <t>カクニン</t>
    </rPh>
    <phoneticPr fontId="2"/>
  </si>
  <si>
    <t>（１）</t>
    <phoneticPr fontId="2"/>
  </si>
  <si>
    <t>使用量（Ａ）欄は、小数第１位を四捨五入して、整数値を入力してください。　</t>
    <rPh sb="0" eb="3">
      <t>シヨウリョウ</t>
    </rPh>
    <phoneticPr fontId="2"/>
  </si>
  <si>
    <t>（２）</t>
    <phoneticPr fontId="2"/>
  </si>
  <si>
    <t>（３）</t>
    <phoneticPr fontId="2"/>
  </si>
  <si>
    <t>２　非エネルギー起源二酸化炭素及び二酸化炭素以外の温室効果ガス　一覧表</t>
    <rPh sb="2" eb="3">
      <t>ヒ</t>
    </rPh>
    <rPh sb="8" eb="10">
      <t>キゲン</t>
    </rPh>
    <rPh sb="10" eb="13">
      <t>ニサンカ</t>
    </rPh>
    <rPh sb="13" eb="15">
      <t>タンソ</t>
    </rPh>
    <rPh sb="15" eb="16">
      <t>オヨ</t>
    </rPh>
    <rPh sb="17" eb="20">
      <t>ニサンカ</t>
    </rPh>
    <rPh sb="20" eb="22">
      <t>タンソ</t>
    </rPh>
    <rPh sb="22" eb="24">
      <t>イガイ</t>
    </rPh>
    <rPh sb="25" eb="27">
      <t>オンシツ</t>
    </rPh>
    <rPh sb="27" eb="29">
      <t>コウカ</t>
    </rPh>
    <rPh sb="32" eb="34">
      <t>イチラン</t>
    </rPh>
    <rPh sb="34" eb="35">
      <t>ヒョウ</t>
    </rPh>
    <phoneticPr fontId="2"/>
  </si>
  <si>
    <t>３　温室効果ガス排出量　合計</t>
    <rPh sb="2" eb="4">
      <t>オンシツ</t>
    </rPh>
    <rPh sb="4" eb="6">
      <t>コウカ</t>
    </rPh>
    <rPh sb="8" eb="11">
      <t>ハイシュツリョウ</t>
    </rPh>
    <rPh sb="12" eb="14">
      <t>ゴウケイ</t>
    </rPh>
    <phoneticPr fontId="2"/>
  </si>
  <si>
    <t>ジェット燃料油</t>
    <rPh sb="4" eb="6">
      <t>ネンリョウ</t>
    </rPh>
    <rPh sb="6" eb="7">
      <t>ユ</t>
    </rPh>
    <phoneticPr fontId="32"/>
  </si>
  <si>
    <t>コークス用原料炭</t>
    <rPh sb="4" eb="5">
      <t>ヨウ</t>
    </rPh>
    <rPh sb="5" eb="7">
      <t>ゲンリョウ</t>
    </rPh>
    <rPh sb="7" eb="8">
      <t>スミ</t>
    </rPh>
    <phoneticPr fontId="32"/>
  </si>
  <si>
    <t>吹込用原料炭</t>
    <rPh sb="0" eb="2">
      <t>フキコ</t>
    </rPh>
    <rPh sb="2" eb="3">
      <t>ヨウ</t>
    </rPh>
    <rPh sb="3" eb="5">
      <t>ゲンリョウ</t>
    </rPh>
    <rPh sb="5" eb="6">
      <t>スミ</t>
    </rPh>
    <phoneticPr fontId="32"/>
  </si>
  <si>
    <t>輸入原料炭</t>
    <rPh sb="0" eb="2">
      <t>ユニュウ</t>
    </rPh>
    <phoneticPr fontId="32"/>
  </si>
  <si>
    <t>輸入一般炭</t>
    <phoneticPr fontId="32"/>
  </si>
  <si>
    <t>国産一般炭</t>
    <rPh sb="0" eb="2">
      <t>コクサン</t>
    </rPh>
    <phoneticPr fontId="32"/>
  </si>
  <si>
    <t>輸入無煙炭</t>
    <rPh sb="0" eb="2">
      <t>ユニュウ</t>
    </rPh>
    <phoneticPr fontId="32"/>
  </si>
  <si>
    <t>発電用高炉ｶﾞｽ</t>
    <rPh sb="0" eb="3">
      <t>ハツデンヨウ</t>
    </rPh>
    <rPh sb="3" eb="5">
      <t>コウロ</t>
    </rPh>
    <phoneticPr fontId="32"/>
  </si>
  <si>
    <t>潤滑油</t>
    <rPh sb="0" eb="3">
      <t>ジュンカツユ</t>
    </rPh>
    <phoneticPr fontId="32"/>
  </si>
  <si>
    <t>廃プラスチック （一般廃棄物）</t>
    <rPh sb="9" eb="14">
      <t>イッパンハイキブツ</t>
    </rPh>
    <phoneticPr fontId="32"/>
  </si>
  <si>
    <t>廃プラスチック （産業廃棄物）</t>
    <rPh sb="9" eb="14">
      <t>サンギョウハイキブツ</t>
    </rPh>
    <phoneticPr fontId="3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</si>
  <si>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32"/>
  </si>
  <si>
    <t>原油のうちコンデンセート（ＮＧＬ）</t>
    <rPh sb="0" eb="2">
      <t>ゲンユ</t>
    </rPh>
    <phoneticPr fontId="36"/>
  </si>
  <si>
    <t>廃油（植物性のもの及び動物性のものを除く） 、廃油（植物性のもの及び動物性のものを除く） から製造された燃料炭化⽔素油</t>
    <rPh sb="3" eb="6">
      <t>ショクブツセイ</t>
    </rPh>
    <rPh sb="9" eb="10">
      <t>オヨ</t>
    </rPh>
    <rPh sb="11" eb="14">
      <t>ドウブツセイ</t>
    </rPh>
    <rPh sb="18" eb="19">
      <t>ノゾ</t>
    </rPh>
    <phoneticPr fontId="32"/>
  </si>
  <si>
    <t>RDF （ごみ固形燃料）</t>
    <rPh sb="7" eb="9">
      <t>コケイ</t>
    </rPh>
    <rPh sb="9" eb="11">
      <t>ネンリョウ</t>
    </rPh>
    <phoneticPr fontId="32"/>
  </si>
  <si>
    <t>RPF （ごみ固形燃料）</t>
    <rPh sb="7" eb="11">
      <t>コケイネンリョウ</t>
    </rPh>
    <phoneticPr fontId="32"/>
  </si>
  <si>
    <t>石油コークス、FCCコーク</t>
    <phoneticPr fontId="32"/>
  </si>
  <si>
    <t>天然ガス（液化天然ガス（LNG）を除く。）</t>
    <rPh sb="0" eb="2">
      <t>テンネン</t>
    </rPh>
    <rPh sb="5" eb="7">
      <t>エキカ</t>
    </rPh>
    <rPh sb="7" eb="9">
      <t>テンネン</t>
    </rPh>
    <rPh sb="17" eb="18">
      <t>ノゾ</t>
    </rPh>
    <phoneticPr fontId="32"/>
  </si>
  <si>
    <t>https://ghg-santeikohyo.env.go.jp/calc</t>
  </si>
  <si>
    <t>https://ghg-santeikohyo.env.go.jp/calc</t>
    <phoneticPr fontId="32"/>
  </si>
  <si>
    <t>ガス事業者から供給された都市ガスを使用している場合は、国が公表する都市ガス事業者ごとの排出係数</t>
    <phoneticPr fontId="32"/>
  </si>
  <si>
    <t>　使用してください。URL：https://ghg-santeikohyo.env.go.jp/calc</t>
    <phoneticPr fontId="32"/>
  </si>
  <si>
    <t>黄色いセルは、熱量換算係数、排出係数を確認の上、入力する必要があります。</t>
    <rPh sb="0" eb="2">
      <t>キイロ</t>
    </rPh>
    <rPh sb="7" eb="9">
      <t>ネツリョウ</t>
    </rPh>
    <rPh sb="9" eb="11">
      <t>カンサン</t>
    </rPh>
    <rPh sb="11" eb="13">
      <t>ケイスウ</t>
    </rPh>
    <rPh sb="14" eb="16">
      <t>ハイシュツ</t>
    </rPh>
    <rPh sb="16" eb="18">
      <t>ケイスウ</t>
    </rPh>
    <rPh sb="19" eb="21">
      <t>カクニン</t>
    </rPh>
    <rPh sb="22" eb="23">
      <t>ウエ</t>
    </rPh>
    <rPh sb="24" eb="26">
      <t>ニュウリョク</t>
    </rPh>
    <rPh sb="28" eb="30">
      <t>ヒツヨウ</t>
    </rPh>
    <phoneticPr fontId="2"/>
  </si>
  <si>
    <t>温室効果ガス排出量計算表</t>
    <rPh sb="9" eb="12">
      <t>ケイサンヒョウ</t>
    </rPh>
    <phoneticPr fontId="32"/>
  </si>
  <si>
    <t>電気事業者（小売電気事業者及び一般送配電事業者）から供給された電気を使用している場合は、国が公表する電気事業者ごとの排出係数</t>
    <phoneticPr fontId="32"/>
  </si>
  <si>
    <t>熱供給事業者から供給された熱を使用している場合は、国が公表する熱供給事業者ごとの排出係数</t>
    <phoneticPr fontId="32"/>
  </si>
  <si>
    <t>１　エネルギー起源CO2排出量　計算表　</t>
    <phoneticPr fontId="32"/>
  </si>
  <si>
    <t>　排出係数（基礎排出係数）を使用してください。URL：https://ghg-santeikohyo.env.go.jp/calc</t>
    <rPh sb="6" eb="8">
      <t>キソ</t>
    </rPh>
    <phoneticPr fontId="2"/>
  </si>
  <si>
    <t>・ガス事業者から供給された都市ガスを使用している場合は、国が公表する都市ガス事業者ごとの排出係数を</t>
    <phoneticPr fontId="2"/>
  </si>
  <si>
    <t>・熱供給事業者から供給された熱を使用している場合は、国が公表する熱供給事業者ごとの排出係数を</t>
    <phoneticPr fontId="32"/>
  </si>
  <si>
    <t>電気事業者からの買電</t>
    <rPh sb="8" eb="10">
      <t>カイデン</t>
    </rPh>
    <phoneticPr fontId="32"/>
  </si>
  <si>
    <t>GJ/**</t>
    <phoneticPr fontId="32"/>
  </si>
  <si>
    <t>**</t>
    <phoneticPr fontId="32"/>
  </si>
  <si>
    <t>・都市ガスの発熱量換算係数については、契約を調べるかガス供給事業者にお問い合わせください。</t>
    <phoneticPr fontId="32"/>
  </si>
  <si>
    <t>・電気事業者（小売電気事業者及び一般送配電事業者）から供給された電気を使用している場合は、国が公表する電気事業者ごとの</t>
    <phoneticPr fontId="2"/>
  </si>
  <si>
    <t>他者から購入した熱</t>
    <phoneticPr fontId="32"/>
  </si>
  <si>
    <t xml:space="preserve">廃タイヤ </t>
    <phoneticPr fontId="32"/>
  </si>
  <si>
    <t>種       別</t>
    <phoneticPr fontId="32"/>
  </si>
  <si>
    <t>合   計   量</t>
    <phoneticPr fontId="32"/>
  </si>
  <si>
    <t>ｔCO2</t>
  </si>
  <si>
    <t>ｔCO2</t>
    <phoneticPr fontId="32"/>
  </si>
  <si>
    <t>国内クレジット</t>
    <rPh sb="0" eb="2">
      <t>コクナイ</t>
    </rPh>
    <phoneticPr fontId="36"/>
  </si>
  <si>
    <t>オフセット・クレジット（J-VER）</t>
  </si>
  <si>
    <t>グリーンエネルギーCO2削減相当量</t>
    <phoneticPr fontId="36"/>
  </si>
  <si>
    <t>Ｊ－クレジット</t>
  </si>
  <si>
    <t>非化石電源二酸化炭素削減相当量</t>
  </si>
  <si>
    <t>削減量の種別</t>
    <phoneticPr fontId="32"/>
  </si>
  <si>
    <t>クレジット特定番号等</t>
    <phoneticPr fontId="32"/>
  </si>
  <si>
    <t>無効化日又は移転日</t>
    <phoneticPr fontId="32"/>
  </si>
  <si>
    <t>無効化量又は移転量</t>
    <phoneticPr fontId="32"/>
  </si>
  <si>
    <t>方法論の種別</t>
    <phoneticPr fontId="32"/>
  </si>
  <si>
    <t>～</t>
    <phoneticPr fontId="32"/>
  </si>
  <si>
    <t>－</t>
    <phoneticPr fontId="32"/>
  </si>
  <si>
    <t>（うち再エネ電力由来）</t>
    <phoneticPr fontId="32"/>
  </si>
  <si>
    <t>（うち再エネ熱由来）</t>
    <phoneticPr fontId="32"/>
  </si>
  <si>
    <t>国内認証排出削減量の
種別ごとの量</t>
    <phoneticPr fontId="32"/>
  </si>
  <si>
    <t>④　①～③の合計</t>
    <phoneticPr fontId="32"/>
  </si>
  <si>
    <t>③　非化石電源二酸化炭素削減相当量</t>
    <phoneticPr fontId="32"/>
  </si>
  <si>
    <t>①　グリーン電力証書</t>
    <phoneticPr fontId="32"/>
  </si>
  <si>
    <t>②　再エネ電力の導入に係るクレジット</t>
    <phoneticPr fontId="32"/>
  </si>
  <si>
    <t>⑤　他人から供給された電気の使用量に排出係数を乗じて算定した二酸化炭素の排出量</t>
    <phoneticPr fontId="32"/>
  </si>
  <si>
    <t>７　国内認証排出削減量のうち熱に係る情報</t>
    <phoneticPr fontId="32"/>
  </si>
  <si>
    <t>③　①及び②の合計</t>
    <rPh sb="3" eb="4">
      <t>オヨ</t>
    </rPh>
    <rPh sb="7" eb="9">
      <t>ゴウケイ</t>
    </rPh>
    <phoneticPr fontId="32"/>
  </si>
  <si>
    <t>④　他人から供給された熱の使用量に排出係数を乗じて算定した二酸化炭素の排出量</t>
    <phoneticPr fontId="32"/>
  </si>
  <si>
    <t>６　国内認証排出削減量のうち電力に係る情報及び非化石電源二酸化炭素削減相当量に係る情報等</t>
    <phoneticPr fontId="32"/>
  </si>
  <si>
    <t>種別</t>
    <phoneticPr fontId="32"/>
  </si>
  <si>
    <t>非化石証書の量</t>
    <phoneticPr fontId="32"/>
  </si>
  <si>
    <t>全国平均係数</t>
    <phoneticPr fontId="32"/>
  </si>
  <si>
    <t>補正率</t>
    <phoneticPr fontId="32"/>
  </si>
  <si>
    <t>ｔCO2/kWh</t>
    <phoneticPr fontId="32"/>
  </si>
  <si>
    <t>kWh</t>
    <phoneticPr fontId="32"/>
  </si>
  <si>
    <t>大気中に排出せずに、燃料の製造の用に供した二酸化炭素の量</t>
    <phoneticPr fontId="32"/>
  </si>
  <si>
    <t>①　グリーン熱証書</t>
    <rPh sb="6" eb="7">
      <t>ネツ</t>
    </rPh>
    <phoneticPr fontId="32"/>
  </si>
  <si>
    <t>②　再エネ熱の導入に係るクレジット</t>
    <rPh sb="5" eb="6">
      <t>ネツ</t>
    </rPh>
    <phoneticPr fontId="32"/>
  </si>
  <si>
    <t>控除する二酸化炭素の種別</t>
    <phoneticPr fontId="32"/>
  </si>
  <si>
    <t>回収した二酸化炭素の量</t>
    <phoneticPr fontId="32"/>
  </si>
  <si>
    <t xml:space="preserve">当該二酸化炭素を回収した者 </t>
    <phoneticPr fontId="32"/>
  </si>
  <si>
    <t>当該二酸化炭素を回収した年月日</t>
    <phoneticPr fontId="32"/>
  </si>
  <si>
    <t>当該二酸化炭素を回収した地点</t>
    <phoneticPr fontId="32"/>
  </si>
  <si>
    <t>当該二酸化炭素の発生由来</t>
    <phoneticPr fontId="32"/>
  </si>
  <si>
    <t>当該燃料の製造の用に供した二酸化炭素の量</t>
    <phoneticPr fontId="32"/>
  </si>
  <si>
    <t>当該燃料の製造者</t>
    <phoneticPr fontId="32"/>
  </si>
  <si>
    <t>当該二酸化炭素を引き渡した年月日</t>
    <phoneticPr fontId="32"/>
  </si>
  <si>
    <t>当該燃料の製造地点</t>
  </si>
  <si>
    <t>当該燃料の種類</t>
    <phoneticPr fontId="32"/>
  </si>
  <si>
    <t>回収した二酸化炭素に係る情報</t>
    <phoneticPr fontId="32"/>
  </si>
  <si>
    <t>回収した二酸化炭素の使途 
に係る情報</t>
    <phoneticPr fontId="32"/>
  </si>
  <si>
    <t>合   計   量</t>
    <rPh sb="0" eb="1">
      <t>ゴウ</t>
    </rPh>
    <rPh sb="4" eb="5">
      <t>ケイ</t>
    </rPh>
    <rPh sb="8" eb="9">
      <t>リョウ</t>
    </rPh>
    <phoneticPr fontId="32"/>
  </si>
  <si>
    <t>８　非化石電源二酸化炭素削減相当量に係る情報</t>
    <phoneticPr fontId="32"/>
  </si>
  <si>
    <t xml:space="preserve">９  大気中に排出せずに回収し、燃料の製造の用に供した二酸化炭素の量 </t>
    <phoneticPr fontId="32"/>
  </si>
  <si>
    <t>10  大気中に排出せずに回収し、燃料の製造の用に供した二酸化炭素に関する情報</t>
    <phoneticPr fontId="32"/>
  </si>
  <si>
    <t>（１）</t>
    <phoneticPr fontId="32"/>
  </si>
  <si>
    <t>（２）</t>
    <phoneticPr fontId="32"/>
  </si>
  <si>
    <t>（３）</t>
    <phoneticPr fontId="32"/>
  </si>
  <si>
    <t>（４）</t>
    <phoneticPr fontId="32"/>
  </si>
  <si>
    <t>（５）</t>
    <phoneticPr fontId="32"/>
  </si>
  <si>
    <t>（６）</t>
    <phoneticPr fontId="32"/>
  </si>
  <si>
    <t>（７）</t>
  </si>
  <si>
    <t>グリーンエネルギー二酸化炭素削減相当量認証制度において認証された量のうちグリーン電力証書に係る量</t>
    <phoneticPr fontId="32"/>
  </si>
  <si>
    <t>国内認証排出削減量のうち再生可能エネルギーの導入に係るクレジットの無効化量及び移転量の合計量</t>
    <phoneticPr fontId="32"/>
  </si>
  <si>
    <t>非化石電源二酸化炭素削減相当量</t>
    <phoneticPr fontId="32"/>
  </si>
  <si>
    <t>①</t>
    <phoneticPr fontId="32"/>
  </si>
  <si>
    <t>②</t>
    <phoneticPr fontId="32"/>
  </si>
  <si>
    <t>③</t>
    <phoneticPr fontId="32"/>
  </si>
  <si>
    <t>④</t>
    <phoneticPr fontId="32"/>
  </si>
  <si>
    <t>⑤</t>
    <phoneticPr fontId="32"/>
  </si>
  <si>
    <t>⑥</t>
    <phoneticPr fontId="32"/>
  </si>
  <si>
    <t>①～③の量の合計量</t>
    <phoneticPr fontId="32"/>
  </si>
  <si>
    <t>他人から供給された電気の使用量に、排出係数（電気事業者から供給された場合は電気事業者別の基礎排出係数）を乗じて算定した量</t>
    <phoneticPr fontId="32"/>
  </si>
  <si>
    <t>⑤のうち、電気事業者から小売供給された電気の使用量に電気事業者別の基礎排出係数を乗じて算定した量</t>
    <phoneticPr fontId="32"/>
  </si>
  <si>
    <t>グリーンエネルギー二酸化炭素削減相当量認証制度において認証された量のうちグリーン熱証書に係る量</t>
    <phoneticPr fontId="32"/>
  </si>
  <si>
    <t>①及び②の量の合計量</t>
    <phoneticPr fontId="32"/>
  </si>
  <si>
    <t>他人から供給された熱の使用量に、排出係数（熱供給事業者から供給された場合は熱供給事業者別の基礎排出係数）を乗じて算定した量</t>
    <phoneticPr fontId="32"/>
  </si>
  <si>
    <t>⑥　電気事業者から小売供給された電気の使用量に排出係数を乗じて算定した二酸化炭素の排出量</t>
    <rPh sb="43" eb="44">
      <t>リョウ</t>
    </rPh>
    <phoneticPr fontId="32"/>
  </si>
  <si>
    <t>廃棄物の原燃料使用</t>
    <rPh sb="0" eb="3">
      <t>ハイキブツ</t>
    </rPh>
    <rPh sb="4" eb="9">
      <t>ゲンネンリョウシヨウ</t>
    </rPh>
    <phoneticPr fontId="32"/>
  </si>
  <si>
    <t>（1-2）廃棄物の原燃料使用</t>
    <phoneticPr fontId="2"/>
  </si>
  <si>
    <t>間接排出の算定</t>
    <rPh sb="0" eb="2">
      <t>カンセツ</t>
    </rPh>
    <rPh sb="2" eb="4">
      <t>ハイシュツ</t>
    </rPh>
    <rPh sb="5" eb="7">
      <t>サンテイ</t>
    </rPh>
    <phoneticPr fontId="32"/>
  </si>
  <si>
    <t>熱</t>
    <rPh sb="0" eb="1">
      <t>ネツ</t>
    </rPh>
    <phoneticPr fontId="32"/>
  </si>
  <si>
    <t>電気</t>
    <rPh sb="0" eb="2">
      <t>デンキ</t>
    </rPh>
    <phoneticPr fontId="32"/>
  </si>
  <si>
    <t>エネルギー起源CO2排出量　合計　</t>
    <rPh sb="14" eb="16">
      <t>ゴウケイ</t>
    </rPh>
    <rPh sb="15" eb="16">
      <t>ケイ</t>
    </rPh>
    <phoneticPr fontId="32"/>
  </si>
  <si>
    <r>
      <t xml:space="preserve">ア×イ
×(44/12)
</t>
    </r>
    <r>
      <rPr>
        <b/>
        <sz val="12"/>
        <rFont val="ＭＳ Ｐゴシック"/>
        <family val="3"/>
        <charset val="128"/>
      </rPr>
      <t>（ｔCO2)</t>
    </r>
    <phoneticPr fontId="2"/>
  </si>
  <si>
    <t>（１-1）燃料の使用</t>
    <rPh sb="8" eb="10">
      <t>シヨウ</t>
    </rPh>
    <phoneticPr fontId="32"/>
  </si>
  <si>
    <t>再エネ電力由来</t>
    <phoneticPr fontId="32"/>
  </si>
  <si>
    <t>再エネ熱由来</t>
    <phoneticPr fontId="32"/>
  </si>
  <si>
    <t>その他</t>
    <phoneticPr fontId="32"/>
  </si>
  <si>
    <t>種別ごとの非化石電源二酸化炭素削減相当量</t>
    <rPh sb="0" eb="2">
      <t>シュベツ</t>
    </rPh>
    <rPh sb="5" eb="10">
      <t>ヒカセキデンゲン</t>
    </rPh>
    <rPh sb="10" eb="15">
      <t>ニサンカタンソ</t>
    </rPh>
    <rPh sb="15" eb="20">
      <t>サクゲンソウトウリョウ</t>
    </rPh>
    <phoneticPr fontId="32"/>
  </si>
  <si>
    <t>燃料の使用</t>
    <phoneticPr fontId="32"/>
  </si>
  <si>
    <t>（４）</t>
    <phoneticPr fontId="2"/>
  </si>
  <si>
    <t>（2-1）他人から供給された電気の使用</t>
    <rPh sb="5" eb="7">
      <t>タニン</t>
    </rPh>
    <rPh sb="9" eb="11">
      <t>キョウキュウ</t>
    </rPh>
    <rPh sb="14" eb="16">
      <t>デンキ</t>
    </rPh>
    <rPh sb="17" eb="19">
      <t>シヨウ</t>
    </rPh>
    <phoneticPr fontId="32"/>
  </si>
  <si>
    <t>（2-2）他人から供給された熱の使用</t>
    <rPh sb="5" eb="7">
      <t>タニン</t>
    </rPh>
    <rPh sb="9" eb="11">
      <t>キョウキュウ</t>
    </rPh>
    <rPh sb="14" eb="15">
      <t>ネツ</t>
    </rPh>
    <rPh sb="16" eb="18">
      <t>シヨウ</t>
    </rPh>
    <phoneticPr fontId="32"/>
  </si>
  <si>
    <t>大気中に排出せずに回収し、燃料の製造の用に供したCO2排出量　エ</t>
    <phoneticPr fontId="32"/>
  </si>
  <si>
    <t>燃料の使用に伴うエネルギー起源CO2（直接排出）　オ</t>
    <rPh sb="0" eb="2">
      <t>ネンリョウ</t>
    </rPh>
    <rPh sb="3" eb="5">
      <t>シヨウ</t>
    </rPh>
    <rPh sb="6" eb="7">
      <t>トモナ</t>
    </rPh>
    <rPh sb="13" eb="15">
      <t>キゲン</t>
    </rPh>
    <rPh sb="19" eb="21">
      <t>チョクセツ</t>
    </rPh>
    <rPh sb="21" eb="23">
      <t>ハイシュツ</t>
    </rPh>
    <phoneticPr fontId="32"/>
  </si>
  <si>
    <t>（A)×（B)
（カ）</t>
    <phoneticPr fontId="2"/>
  </si>
  <si>
    <t>（キ）</t>
    <phoneticPr fontId="32"/>
  </si>
  <si>
    <r>
      <t xml:space="preserve">カ×キ
×(44/12)
</t>
    </r>
    <r>
      <rPr>
        <b/>
        <sz val="12"/>
        <rFont val="ＭＳ Ｐゴシック"/>
        <family val="3"/>
        <charset val="128"/>
      </rPr>
      <t>（ｔCO2)</t>
    </r>
    <phoneticPr fontId="2"/>
  </si>
  <si>
    <t>大気中に排出せずに回収し、燃料の製造の用に供したCO2排出量　ケ</t>
    <rPh sb="0" eb="3">
      <t>タイキチュウ</t>
    </rPh>
    <rPh sb="4" eb="6">
      <t>ハイシュツ</t>
    </rPh>
    <rPh sb="9" eb="11">
      <t>カイシュウ</t>
    </rPh>
    <rPh sb="13" eb="15">
      <t>ネンリョウ</t>
    </rPh>
    <rPh sb="16" eb="18">
      <t>セイゾウ</t>
    </rPh>
    <rPh sb="19" eb="20">
      <t>ヨウ</t>
    </rPh>
    <rPh sb="21" eb="22">
      <t>キョウ</t>
    </rPh>
    <rPh sb="27" eb="29">
      <t>ハイシュツ</t>
    </rPh>
    <rPh sb="29" eb="30">
      <t>リョウ</t>
    </rPh>
    <phoneticPr fontId="32"/>
  </si>
  <si>
    <t>廃棄物の原燃料使用に伴うエネルギー起源CO2　コ</t>
    <rPh sb="0" eb="3">
      <t>ハイキブツ</t>
    </rPh>
    <rPh sb="4" eb="7">
      <t>ゲンネンリョウ</t>
    </rPh>
    <rPh sb="7" eb="9">
      <t>シヨウ</t>
    </rPh>
    <rPh sb="10" eb="11">
      <t>トモナ</t>
    </rPh>
    <rPh sb="17" eb="19">
      <t>キゲン</t>
    </rPh>
    <phoneticPr fontId="32"/>
  </si>
  <si>
    <t>使用量(サ)</t>
    <rPh sb="0" eb="3">
      <t>シヨウリョウ</t>
    </rPh>
    <phoneticPr fontId="2"/>
  </si>
  <si>
    <r>
      <t xml:space="preserve">排出係数
</t>
    </r>
    <r>
      <rPr>
        <b/>
        <sz val="9"/>
        <rFont val="ＭＳ Ｐゴシック"/>
        <family val="3"/>
        <charset val="128"/>
      </rPr>
      <t>(tCO2/kWh)</t>
    </r>
    <r>
      <rPr>
        <b/>
        <sz val="12"/>
        <rFont val="ＭＳ Ｐゴシック"/>
        <family val="3"/>
        <charset val="128"/>
      </rPr>
      <t xml:space="preserve">
（シ）</t>
    </r>
    <rPh sb="0" eb="2">
      <t>ハイシュツ</t>
    </rPh>
    <rPh sb="2" eb="4">
      <t>ケイスウ</t>
    </rPh>
    <phoneticPr fontId="2"/>
  </si>
  <si>
    <t>(サ)×(シ)
（ｔCO2)</t>
    <phoneticPr fontId="2"/>
  </si>
  <si>
    <t>他人から供給された電気の使用に伴うエネルギー起源CO2　ス</t>
    <rPh sb="0" eb="2">
      <t>タニン</t>
    </rPh>
    <rPh sb="4" eb="6">
      <t>キョウキュウ</t>
    </rPh>
    <rPh sb="9" eb="11">
      <t>デンキ</t>
    </rPh>
    <rPh sb="12" eb="14">
      <t>シヨウ</t>
    </rPh>
    <rPh sb="15" eb="16">
      <t>トモナ</t>
    </rPh>
    <rPh sb="22" eb="24">
      <t>キゲン</t>
    </rPh>
    <phoneticPr fontId="32"/>
  </si>
  <si>
    <t>使用量(セ)</t>
    <rPh sb="0" eb="3">
      <t>シヨウリョウ</t>
    </rPh>
    <phoneticPr fontId="2"/>
  </si>
  <si>
    <r>
      <t xml:space="preserve">排出係数
</t>
    </r>
    <r>
      <rPr>
        <b/>
        <sz val="9"/>
        <rFont val="ＭＳ Ｐゴシック"/>
        <family val="3"/>
        <charset val="128"/>
      </rPr>
      <t>(tCO2/GJ)</t>
    </r>
    <r>
      <rPr>
        <b/>
        <sz val="12"/>
        <rFont val="ＭＳ Ｐゴシック"/>
        <family val="3"/>
        <charset val="128"/>
      </rPr>
      <t xml:space="preserve">
（ソ）</t>
    </r>
    <rPh sb="0" eb="2">
      <t>ハイシュツ</t>
    </rPh>
    <rPh sb="2" eb="4">
      <t>ケイスウ</t>
    </rPh>
    <phoneticPr fontId="2"/>
  </si>
  <si>
    <t>(セ)×(ソ)
（ｔCO2)</t>
    <phoneticPr fontId="2"/>
  </si>
  <si>
    <t>他人から供給された熱の使用に伴うエネルギー起源CO2 　タ</t>
    <rPh sb="0" eb="2">
      <t>タニン</t>
    </rPh>
    <rPh sb="4" eb="6">
      <t>キョウキュウ</t>
    </rPh>
    <rPh sb="9" eb="10">
      <t>ネツ</t>
    </rPh>
    <rPh sb="10" eb="11">
      <t>デンネツ</t>
    </rPh>
    <rPh sb="11" eb="13">
      <t>シヨウ</t>
    </rPh>
    <rPh sb="14" eb="15">
      <t>トモナ</t>
    </rPh>
    <rPh sb="21" eb="23">
      <t>キゲン</t>
    </rPh>
    <phoneticPr fontId="32"/>
  </si>
  <si>
    <t>エ、ケ欄は、大気中に排出せずに回収し、燃料の製造の用に供した二酸化炭素の量を入力してください。</t>
    <rPh sb="3" eb="4">
      <t>ラン</t>
    </rPh>
    <rPh sb="30" eb="35">
      <t>ニサンカタンソ</t>
    </rPh>
    <rPh sb="36" eb="37">
      <t>リョウ</t>
    </rPh>
    <rPh sb="38" eb="40">
      <t>ニュウリョク</t>
    </rPh>
    <phoneticPr fontId="2"/>
  </si>
  <si>
    <t>他人へ供給（販売）した熱に伴うCO2排出量　ク</t>
    <rPh sb="0" eb="2">
      <t>タニン</t>
    </rPh>
    <rPh sb="3" eb="5">
      <t>キョウキュウ</t>
    </rPh>
    <rPh sb="6" eb="8">
      <t>ハンバイ</t>
    </rPh>
    <rPh sb="11" eb="12">
      <t>ネツ</t>
    </rPh>
    <rPh sb="13" eb="14">
      <t>トモナ</t>
    </rPh>
    <rPh sb="18" eb="20">
      <t>ハイシュツ</t>
    </rPh>
    <rPh sb="20" eb="21">
      <t>リョウ</t>
    </rPh>
    <phoneticPr fontId="32"/>
  </si>
  <si>
    <t>FIT非化石証書</t>
    <rPh sb="3" eb="6">
      <t>ヒカセキ</t>
    </rPh>
    <rPh sb="6" eb="8">
      <t>ショウショ</t>
    </rPh>
    <phoneticPr fontId="32"/>
  </si>
  <si>
    <t>非FIT非化石証書（再エネ指定あり）</t>
    <rPh sb="0" eb="1">
      <t>ヒ</t>
    </rPh>
    <rPh sb="4" eb="7">
      <t>ヒカセキ</t>
    </rPh>
    <rPh sb="7" eb="9">
      <t>ショウショ</t>
    </rPh>
    <rPh sb="10" eb="11">
      <t>サイ</t>
    </rPh>
    <rPh sb="13" eb="15">
      <t>シテイ</t>
    </rPh>
    <phoneticPr fontId="32"/>
  </si>
  <si>
    <t>非FIT非化石証書（再エネ指定なし）</t>
    <rPh sb="0" eb="1">
      <t>ヒ</t>
    </rPh>
    <rPh sb="4" eb="7">
      <t>ヒカセキ</t>
    </rPh>
    <rPh sb="7" eb="9">
      <t>ショウショ</t>
    </rPh>
    <rPh sb="10" eb="11">
      <t>サイ</t>
    </rPh>
    <rPh sb="13" eb="15">
      <t>シテイ</t>
    </rPh>
    <phoneticPr fontId="32"/>
  </si>
  <si>
    <t>オフセット・クレジット（J-VER）</t>
    <phoneticPr fontId="32"/>
  </si>
  <si>
    <t>グリーンエネルギーCO2削減相当量</t>
    <phoneticPr fontId="32"/>
  </si>
  <si>
    <t>Ｊ－クレジット</t>
    <phoneticPr fontId="32"/>
  </si>
  <si>
    <t>非エネルギー起源二酸化炭素（ＣＯ２）（ネ）</t>
    <phoneticPr fontId="2"/>
  </si>
  <si>
    <t>メタン（ＣＨ４）　（ノ）</t>
    <phoneticPr fontId="2"/>
  </si>
  <si>
    <t>一酸化二窒素（Ｎ２Ｏ）　（ハ）</t>
    <rPh sb="0" eb="3">
      <t>イッサンカ</t>
    </rPh>
    <rPh sb="3" eb="6">
      <t>ニチッソ</t>
    </rPh>
    <phoneticPr fontId="2"/>
  </si>
  <si>
    <t>ハイドロフルオロカーボン類（ＨＦＣ）　（ヒ）</t>
    <rPh sb="12" eb="13">
      <t>ルイ</t>
    </rPh>
    <phoneticPr fontId="2"/>
  </si>
  <si>
    <t>パーフルオロカーボン類（ＰＦＣ）　（フ）</t>
    <rPh sb="10" eb="11">
      <t>ルイ</t>
    </rPh>
    <phoneticPr fontId="2"/>
  </si>
  <si>
    <t>六ふっ化硫黄（ＳＦ６）　（へ）</t>
    <rPh sb="0" eb="1">
      <t>ロク</t>
    </rPh>
    <rPh sb="3" eb="4">
      <t>カ</t>
    </rPh>
    <rPh sb="4" eb="6">
      <t>イオウ</t>
    </rPh>
    <phoneticPr fontId="2"/>
  </si>
  <si>
    <t>三ふっ化窒素（ＮＦ３）　（ホ）</t>
    <rPh sb="0" eb="1">
      <t>サン</t>
    </rPh>
    <rPh sb="3" eb="4">
      <t>カ</t>
    </rPh>
    <rPh sb="4" eb="6">
      <t>チッソ</t>
    </rPh>
    <phoneticPr fontId="2"/>
  </si>
  <si>
    <r>
      <rPr>
        <b/>
        <sz val="14"/>
        <rFont val="ＭＳ Ｐゴシック"/>
        <family val="3"/>
        <charset val="128"/>
      </rPr>
      <t xml:space="preserve">エネルギー起源
二酸化炭素排出量合計
</t>
    </r>
    <r>
      <rPr>
        <b/>
        <sz val="11"/>
        <rFont val="ＭＳ Ｐゴシック"/>
        <family val="3"/>
        <charset val="128"/>
      </rPr>
      <t>（ヌ）※再掲</t>
    </r>
    <rPh sb="5" eb="7">
      <t>キゲン</t>
    </rPh>
    <rPh sb="8" eb="11">
      <t>ニサンカ</t>
    </rPh>
    <rPh sb="11" eb="13">
      <t>タンソ</t>
    </rPh>
    <rPh sb="13" eb="16">
      <t>ハイシュツリョウ</t>
    </rPh>
    <rPh sb="16" eb="18">
      <t>ゴウケイ</t>
    </rPh>
    <rPh sb="23" eb="25">
      <t>サイケイ</t>
    </rPh>
    <phoneticPr fontId="2"/>
  </si>
  <si>
    <r>
      <t xml:space="preserve">温室効果ガス排出量合計
</t>
    </r>
    <r>
      <rPr>
        <b/>
        <sz val="11"/>
        <rFont val="ＭＳ Ｐゴシック"/>
        <family val="3"/>
        <charset val="128"/>
      </rPr>
      <t>（マ）＋（ヌ）</t>
    </r>
    <rPh sb="0" eb="4">
      <t>オンシツコウカ</t>
    </rPh>
    <rPh sb="6" eb="9">
      <t>ハイシュツリョウ</t>
    </rPh>
    <rPh sb="9" eb="11">
      <t>ゴウケイ</t>
    </rPh>
    <phoneticPr fontId="2"/>
  </si>
  <si>
    <r>
      <rPr>
        <b/>
        <sz val="14"/>
        <rFont val="ＭＳ Ｐゴシック"/>
        <family val="3"/>
        <charset val="128"/>
      </rPr>
      <t xml:space="preserve">非エネルギー起源
二酸化炭素等の計
</t>
    </r>
    <r>
      <rPr>
        <b/>
        <sz val="11"/>
        <rFont val="ＭＳ Ｐゴシック"/>
        <family val="3"/>
        <charset val="128"/>
      </rPr>
      <t>（ネ）～（ホ）欄の合計　　　（マ）</t>
    </r>
    <rPh sb="0" eb="1">
      <t>ヒ</t>
    </rPh>
    <rPh sb="6" eb="8">
      <t>キゲン</t>
    </rPh>
    <rPh sb="9" eb="12">
      <t>ニサンカ</t>
    </rPh>
    <rPh sb="12" eb="14">
      <t>タンソ</t>
    </rPh>
    <rPh sb="14" eb="15">
      <t>トウ</t>
    </rPh>
    <rPh sb="16" eb="17">
      <t>ケイ</t>
    </rPh>
    <rPh sb="25" eb="26">
      <t>ラン</t>
    </rPh>
    <rPh sb="27" eb="29">
      <t>ゴウケイ</t>
    </rPh>
    <phoneticPr fontId="2"/>
  </si>
  <si>
    <t>　</t>
    <phoneticPr fontId="32"/>
  </si>
  <si>
    <t>廃棄物の原燃料使用に伴うエネルギー起源CO2
（コ）</t>
    <phoneticPr fontId="32"/>
  </si>
  <si>
    <t>直接排出の算定（燃料の使用に伴うエネルギー起源CO2）　（オ）</t>
    <rPh sb="0" eb="2">
      <t>チョクセツ</t>
    </rPh>
    <rPh sb="2" eb="4">
      <t>ハイシュツ</t>
    </rPh>
    <rPh sb="5" eb="7">
      <t>サンテイ</t>
    </rPh>
    <phoneticPr fontId="32"/>
  </si>
  <si>
    <t>燃料の使用に伴うエネルギー起源CO2（直接排出）
（オ）</t>
    <rPh sb="0" eb="2">
      <t>ネンリョウ</t>
    </rPh>
    <rPh sb="3" eb="5">
      <t>シヨウ</t>
    </rPh>
    <rPh sb="6" eb="7">
      <t>トモナ</t>
    </rPh>
    <rPh sb="13" eb="15">
      <t>キゲン</t>
    </rPh>
    <rPh sb="19" eb="21">
      <t>チョクセツ</t>
    </rPh>
    <rPh sb="21" eb="23">
      <t>ハイシュツ</t>
    </rPh>
    <phoneticPr fontId="32"/>
  </si>
  <si>
    <t>エネルギー起源
二酸化炭素排出量合計
（オ）+（コ）+（二）
（ヌ）</t>
    <rPh sb="28" eb="29">
      <t>ニ</t>
    </rPh>
    <phoneticPr fontId="32"/>
  </si>
  <si>
    <t>他人へ供給（販売）した電気又は熱に伴うCO2排出量　ウ</t>
    <rPh sb="0" eb="2">
      <t>タニン</t>
    </rPh>
    <rPh sb="3" eb="5">
      <t>キョウキュウ</t>
    </rPh>
    <rPh sb="6" eb="8">
      <t>ハンバイ</t>
    </rPh>
    <rPh sb="11" eb="13">
      <t>デンキ</t>
    </rPh>
    <rPh sb="13" eb="14">
      <t>マタ</t>
    </rPh>
    <rPh sb="15" eb="16">
      <t>ネツ</t>
    </rPh>
    <rPh sb="17" eb="18">
      <t>トモナ</t>
    </rPh>
    <rPh sb="22" eb="24">
      <t>ハイシュツ</t>
    </rPh>
    <rPh sb="24" eb="25">
      <t>リョウ</t>
    </rPh>
    <phoneticPr fontId="32"/>
  </si>
  <si>
    <t>以下は、温室効果ガス排出量算定に用いた国内認証排出削減量及び非化石二酸化炭素削減相当量、大気中に排出せずに回収し、</t>
    <rPh sb="0" eb="2">
      <t>イカ</t>
    </rPh>
    <rPh sb="4" eb="8">
      <t>オンシツコウカ</t>
    </rPh>
    <rPh sb="10" eb="13">
      <t>ハイシュツリョウ</t>
    </rPh>
    <rPh sb="13" eb="15">
      <t>サンテイ</t>
    </rPh>
    <rPh sb="16" eb="17">
      <t>モチ</t>
    </rPh>
    <rPh sb="19" eb="21">
      <t>コクナイ</t>
    </rPh>
    <rPh sb="21" eb="23">
      <t>ニンショウ</t>
    </rPh>
    <rPh sb="23" eb="25">
      <t>ハイシュツ</t>
    </rPh>
    <rPh sb="25" eb="28">
      <t>サクゲンリョウ</t>
    </rPh>
    <rPh sb="28" eb="29">
      <t>オヨ</t>
    </rPh>
    <rPh sb="30" eb="31">
      <t>ヒ</t>
    </rPh>
    <rPh sb="31" eb="33">
      <t>カセキ</t>
    </rPh>
    <rPh sb="33" eb="43">
      <t>ニサンカタンソサクゲンソウトウリョウ</t>
    </rPh>
    <phoneticPr fontId="32"/>
  </si>
  <si>
    <t>ウ、ク欄は、他人へ供給した電気、熱に伴う二酸化炭素排出量を入力してください。なお、クに関して、廃棄物又は廃棄物を原材料とする燃料を使用して発生させた電気を他人に供給した場合、それに相当するエネルギー起源CO2排出量を控除することはできません。ただし、自営線（既存の送配電ネットワークを活用せずに自社で設置した電線）を介して発電事業者と需要家を直接接続しているときは、需要家側で排出量を計上する場合には、控除することができます。</t>
    <rPh sb="3" eb="4">
      <t>ラン</t>
    </rPh>
    <rPh sb="9" eb="11">
      <t>キョウキュウ</t>
    </rPh>
    <rPh sb="13" eb="15">
      <t>デンキ</t>
    </rPh>
    <rPh sb="18" eb="19">
      <t>トモナ</t>
    </rPh>
    <rPh sb="20" eb="23">
      <t>ニサンカ</t>
    </rPh>
    <rPh sb="23" eb="25">
      <t>タンソ</t>
    </rPh>
    <rPh sb="25" eb="28">
      <t>ハイシュツリョウ</t>
    </rPh>
    <rPh sb="29" eb="31">
      <t>ニュウリョク</t>
    </rPh>
    <rPh sb="43" eb="44">
      <t>カン</t>
    </rPh>
    <phoneticPr fontId="2"/>
  </si>
  <si>
    <t xml:space="preserve">非化石電源二酸化炭素削減相当量
</t>
    <phoneticPr fontId="32"/>
  </si>
  <si>
    <t xml:space="preserve">他人から供給された電気（熱）の使用量に排出係数を乗じて算定した二酸化炭素の排出量
</t>
    <rPh sb="0" eb="2">
      <t>タニン</t>
    </rPh>
    <rPh sb="4" eb="6">
      <t>キョウキュウ</t>
    </rPh>
    <rPh sb="9" eb="11">
      <t>デンキ</t>
    </rPh>
    <rPh sb="12" eb="13">
      <t>ネツ</t>
    </rPh>
    <rPh sb="15" eb="18">
      <t>シヨウリョウ</t>
    </rPh>
    <rPh sb="19" eb="23">
      <t>ハイシュツケイスウ</t>
    </rPh>
    <rPh sb="24" eb="25">
      <t>ジョウ</t>
    </rPh>
    <rPh sb="27" eb="29">
      <t>サンテイ</t>
    </rPh>
    <rPh sb="31" eb="36">
      <t>ニサンカタンソ</t>
    </rPh>
    <rPh sb="37" eb="39">
      <t>ハイシュツ</t>
    </rPh>
    <rPh sb="39" eb="40">
      <t>リョウ</t>
    </rPh>
    <phoneticPr fontId="32"/>
  </si>
  <si>
    <t xml:space="preserve">国内認証排出削減量のうち再エネ電力（熱）由来の無効化量
</t>
    <rPh sb="12" eb="13">
      <t>サイ</t>
    </rPh>
    <rPh sb="15" eb="17">
      <t>デンリョク</t>
    </rPh>
    <rPh sb="20" eb="22">
      <t>ユライ</t>
    </rPh>
    <rPh sb="23" eb="26">
      <t>ムコウカ</t>
    </rPh>
    <rPh sb="26" eb="27">
      <t>リョウ</t>
    </rPh>
    <phoneticPr fontId="32"/>
  </si>
  <si>
    <t>他人から供給された電気及び熱の使用に伴うエネルギー起源CO2（間接排出）　合計　
(ニ)</t>
    <rPh sb="9" eb="11">
      <t>デンキ</t>
    </rPh>
    <rPh sb="11" eb="12">
      <t>オヨ</t>
    </rPh>
    <rPh sb="13" eb="14">
      <t>ネツ</t>
    </rPh>
    <rPh sb="31" eb="35">
      <t>カンセツハイシュツ</t>
    </rPh>
    <rPh sb="37" eb="39">
      <t>ゴウケイ</t>
    </rPh>
    <phoneticPr fontId="32"/>
  </si>
  <si>
    <t>他人から供給された電気及び熱の使用に伴うエネルギー起源CO2
（間接排出）　
（二）</t>
    <rPh sb="9" eb="11">
      <t>デンキ</t>
    </rPh>
    <rPh sb="13" eb="14">
      <t>ネツ</t>
    </rPh>
    <rPh sb="40" eb="41">
      <t>ニ</t>
    </rPh>
    <phoneticPr fontId="32"/>
  </si>
  <si>
    <t>他人から供給された電気（熱）の使用に伴うエネルギー起源CO2
上段：（ス）ー（チ）＋（テ）-（ナ）
下段：（タ）－（ツ）＋（ト）</t>
    <rPh sb="0" eb="2">
      <t>タニン</t>
    </rPh>
    <rPh sb="4" eb="6">
      <t>キョウキュウ</t>
    </rPh>
    <rPh sb="12" eb="13">
      <t>ネツ</t>
    </rPh>
    <rPh sb="15" eb="17">
      <t>シヨウ</t>
    </rPh>
    <rPh sb="18" eb="19">
      <t>トモナ</t>
    </rPh>
    <rPh sb="25" eb="27">
      <t>キゲン</t>
    </rPh>
    <rPh sb="31" eb="32">
      <t>ウエ</t>
    </rPh>
    <rPh sb="32" eb="33">
      <t>ダン</t>
    </rPh>
    <rPh sb="50" eb="52">
      <t>ゲダン</t>
    </rPh>
    <phoneticPr fontId="32"/>
  </si>
  <si>
    <t>５　国内認証排出削減量に係る情報</t>
    <phoneticPr fontId="32"/>
  </si>
  <si>
    <t>４　温室効果ガス排出量算定に用いた国内認証排出削減量及び非化石電源二酸化炭素削減相当量</t>
    <phoneticPr fontId="32"/>
  </si>
  <si>
    <t>燃料の使用に伴うエネルギー起源CO2</t>
    <phoneticPr fontId="32"/>
  </si>
  <si>
    <t>廃棄物の原燃料使用に伴うエネルギー起源CO2</t>
    <rPh sb="17" eb="19">
      <t>キゲン</t>
    </rPh>
    <phoneticPr fontId="32"/>
  </si>
  <si>
    <t>非エネルギー起源CO2</t>
    <rPh sb="6" eb="8">
      <t>キゲン</t>
    </rPh>
    <phoneticPr fontId="32"/>
  </si>
  <si>
    <t>廃棄物の原燃料使用に伴う非エネルギー起源CO2</t>
    <rPh sb="18" eb="20">
      <t>キゲン</t>
    </rPh>
    <phoneticPr fontId="32"/>
  </si>
  <si>
    <t>～</t>
    <phoneticPr fontId="32"/>
  </si>
  <si>
    <t xml:space="preserve">国内認証排出削減量のうち再エネ電力（熱）由来の移転量
</t>
    <rPh sb="12" eb="13">
      <t>サイ</t>
    </rPh>
    <rPh sb="15" eb="17">
      <t>デンリョク</t>
    </rPh>
    <rPh sb="20" eb="22">
      <t>ユライ</t>
    </rPh>
    <phoneticPr fontId="32"/>
  </si>
  <si>
    <t>控除する二酸化炭素の種別が２つ以上になる場合には、表の追加を行うこと。</t>
    <phoneticPr fontId="32"/>
  </si>
  <si>
    <t>算定に用いた非化石証書の種別が４つ以上になる場合には、表の追加を行うこと。</t>
    <phoneticPr fontId="32"/>
  </si>
  <si>
    <t>本表の各欄には、環境大臣及び経済産業大臣が定める国内認証排出削減量の種別ごとの合計量、環境大臣及び経済産業大臣が定める非化石電源二酸化炭素削減相当量の種別ごとの合計量を入力すること。
　　　</t>
    <rPh sb="84" eb="86">
      <t>ニュウリョク</t>
    </rPh>
    <phoneticPr fontId="32"/>
  </si>
  <si>
    <t xml:space="preserve">本表は、国内認証排出削減量の種別ごとに入力すること。 </t>
    <rPh sb="19" eb="21">
      <t>ニュウリョク</t>
    </rPh>
    <phoneticPr fontId="32"/>
  </si>
  <si>
    <t xml:space="preserve">国内認証排出削減量は、無効化日又は移転日ごとに入力すること。 </t>
    <rPh sb="23" eb="25">
      <t>ニュウリョク</t>
    </rPh>
    <phoneticPr fontId="32"/>
  </si>
  <si>
    <t>クレジット特定番号等の欄には、無効化又は移転した国内認証排出削減量を特定する番号を、クレジットブロックのユニット開始番号とユニット終了番号を「～」でつなぐことにより入力すること。</t>
    <rPh sb="82" eb="84">
      <t>ニュウリョク</t>
    </rPh>
    <phoneticPr fontId="32"/>
  </si>
  <si>
    <t>無効化日又は移転日の欄には、排出量調整無効化を行った日付又は登録簿上に記載された移転の日付を入力すること。</t>
    <rPh sb="46" eb="48">
      <t>ニュウリョク</t>
    </rPh>
    <phoneticPr fontId="32"/>
  </si>
  <si>
    <t xml:space="preserve">無効化量は正の値、移転量は負の値で入力すること。 </t>
    <rPh sb="17" eb="19">
      <t>ニュウリョク</t>
    </rPh>
    <phoneticPr fontId="32"/>
  </si>
  <si>
    <t>方法論の種別の欄には、国内認証排出削減量のうち再生可能エネルギー電気の使用により削減されたものについては「再エネ電力由来」、 国内認証排出削減量のうち再生可能エネルギー熱の使用により削減されたものについては「再エネ熱由来」、その他の方法論によるクレジットについては「その他」を入力すること。</t>
    <rPh sb="138" eb="140">
      <t>ニュウリョク</t>
    </rPh>
    <phoneticPr fontId="32"/>
  </si>
  <si>
    <t>本表に入力した全ての国内認証排出削減量について、特定事業者が無効化又は移転を行ったことを確認できる資料を添付すること。</t>
    <rPh sb="3" eb="5">
      <t>ニュウリョク</t>
    </rPh>
    <rPh sb="26" eb="28">
      <t>ジギョウ</t>
    </rPh>
    <phoneticPr fontId="32"/>
  </si>
  <si>
    <t>本表の各欄には、それぞれ次に掲げる量を入力すること。</t>
    <rPh sb="19" eb="21">
      <t>ニュウリョク</t>
    </rPh>
    <phoneticPr fontId="32"/>
  </si>
  <si>
    <t>本表は非化石証書の種別ごとに入力すること。</t>
    <rPh sb="14" eb="16">
      <t>ニュウリョク</t>
    </rPh>
    <phoneticPr fontId="32"/>
  </si>
  <si>
    <t>全国平均係数及び補正率の欄には、毎年度環境省及び経済産業省が公表する値を入力すること。</t>
    <rPh sb="36" eb="38">
      <t>ニュウリョク</t>
    </rPh>
    <phoneticPr fontId="32"/>
  </si>
  <si>
    <t>種別ごとの非化石電源二酸化炭素削減相当量の欄には、非化石証書の量に全国平均係数及び補正率を乗じて得られた非化石電源二酸化炭素削減相当量を入力すること。</t>
    <rPh sb="68" eb="70">
      <t>ニュウリョク</t>
    </rPh>
    <phoneticPr fontId="32"/>
  </si>
  <si>
    <t>本表に入力した全ての非化石証書の量について、特定事業者が所有することを確認できる資料を添付すること。</t>
    <rPh sb="3" eb="5">
      <t>ニュウリョク</t>
    </rPh>
    <rPh sb="24" eb="26">
      <t>ジギョウ</t>
    </rPh>
    <phoneticPr fontId="32"/>
  </si>
  <si>
    <t xml:space="preserve">大気中に排出せずに回収し、燃料の製造の用に供した二酸化炭素の量の欄には、大気中に排出せずに回収し、燃料（水素及び二酸化炭素から合成した気体の燃料に限る。）の製造の用に供した二酸化炭素のうち、当該燃焼の製造者又は利用者と排出量を控除することに合意しているものの量を入力すること。 </t>
    <rPh sb="120" eb="122">
      <t>ゴウイ</t>
    </rPh>
    <rPh sb="131" eb="133">
      <t>ニュウリョク</t>
    </rPh>
    <phoneticPr fontId="32"/>
  </si>
  <si>
    <t xml:space="preserve">控除する二酸化炭素の種別が２つ以上になる場合には、その合計量を入力すること。 </t>
    <rPh sb="31" eb="33">
      <t>ニュウリョク</t>
    </rPh>
    <phoneticPr fontId="32"/>
  </si>
  <si>
    <t xml:space="preserve">本表の各欄には、大気中に排出せずに回収し、燃料（水素及び二酸化炭素から合成した気体の燃料に限る。）の製造の用に供した二酸化炭素のうち、当該燃料の製造者又は利用者と排出量を控除することについて合意しているものについて入力すること。 </t>
    <rPh sb="107" eb="109">
      <t>ニュウリョク</t>
    </rPh>
    <phoneticPr fontId="32"/>
  </si>
  <si>
    <t xml:space="preserve">本表に入力した二酸化炭素の量を、温室効果ガス算定排出量の算定において控除した場合には、本表に入力した情報について証明できる書類及び当該二酸化炭素の排出量を控除することについて当該燃料の製造者又は利用者と合意していることが確認できる書類を添付すること。 </t>
    <rPh sb="3" eb="5">
      <t>ニュウリョク</t>
    </rPh>
    <rPh sb="46" eb="48">
      <t>ニュウリョク</t>
    </rPh>
    <phoneticPr fontId="32"/>
  </si>
  <si>
    <t>燃料の製造の用に供した二酸化炭素の量について入力すること。</t>
    <rPh sb="22" eb="24">
      <t>ニュウリョク</t>
    </rPh>
    <phoneticPr fontId="32"/>
  </si>
  <si>
    <t>温室効果ガス
（以下、項目ごとに二酸化炭素換算で3,000tCO2以上の場合入力）</t>
    <rPh sb="0" eb="2">
      <t>オンシツ</t>
    </rPh>
    <rPh sb="2" eb="4">
      <t>コウカ</t>
    </rPh>
    <rPh sb="8" eb="10">
      <t>イカ</t>
    </rPh>
    <rPh sb="11" eb="13">
      <t>コウモク</t>
    </rPh>
    <rPh sb="16" eb="19">
      <t>ニサンカ</t>
    </rPh>
    <rPh sb="19" eb="21">
      <t>タンソ</t>
    </rPh>
    <rPh sb="21" eb="23">
      <t>カンサン</t>
    </rPh>
    <rPh sb="33" eb="35">
      <t>イジョウ</t>
    </rPh>
    <rPh sb="36" eb="38">
      <t>バアイ</t>
    </rPh>
    <rPh sb="38" eb="40">
      <t>ニュウリョク</t>
    </rPh>
    <phoneticPr fontId="2"/>
  </si>
  <si>
    <t>※複数事業所をまとめて記載している場合は、事業所名は「合計」と入力する。</t>
    <rPh sb="1" eb="3">
      <t>フクスウ</t>
    </rPh>
    <rPh sb="3" eb="6">
      <t>ジギョウショ</t>
    </rPh>
    <rPh sb="11" eb="13">
      <t>キサイ</t>
    </rPh>
    <rPh sb="17" eb="19">
      <t>バアイ</t>
    </rPh>
    <rPh sb="21" eb="24">
      <t>ジギョウショ</t>
    </rPh>
    <rPh sb="24" eb="25">
      <t>メイ</t>
    </rPh>
    <rPh sb="27" eb="29">
      <t>ゴウケイ</t>
    </rPh>
    <rPh sb="31" eb="33">
      <t>ニュウリョク</t>
    </rPh>
    <phoneticPr fontId="2"/>
  </si>
  <si>
    <t>あわせて、「5　国内認証排出削減量に係る情報」、「６　国内認証排出削減量のうち電力に係る情報及び非化石電源二酸化炭素削減相当量に係る情報等」、「７　国内認証排出削減量のうち熱に係る情報」に、本欄に入力した国内認証排出削減量に係る情報を、「８　非化石電源二酸化炭素削減相当量に係る情報」に、本欄に入力した非化石電源二酸化炭素削減相当量に係る情報を入力すること。</t>
    <rPh sb="95" eb="97">
      <t>ホンラン</t>
    </rPh>
    <rPh sb="98" eb="100">
      <t>ニュウリョク</t>
    </rPh>
    <rPh sb="102" eb="111">
      <t>コクナイニンショウハイシュツサクゲンリョウ</t>
    </rPh>
    <rPh sb="112" eb="113">
      <t>カカ</t>
    </rPh>
    <rPh sb="114" eb="116">
      <t>ジョウホウ</t>
    </rPh>
    <rPh sb="144" eb="146">
      <t>ホンラン</t>
    </rPh>
    <rPh sb="147" eb="149">
      <t>ニュウリョク</t>
    </rPh>
    <rPh sb="151" eb="156">
      <t>ヒカセキデンゲン</t>
    </rPh>
    <rPh sb="156" eb="161">
      <t>ニサンカタンソ</t>
    </rPh>
    <rPh sb="161" eb="163">
      <t>サクゲン</t>
    </rPh>
    <rPh sb="163" eb="166">
      <t>ソウトウリョウ</t>
    </rPh>
    <rPh sb="167" eb="168">
      <t>カカ</t>
    </rPh>
    <rPh sb="169" eb="171">
      <t>ジョウホウ</t>
    </rPh>
    <rPh sb="172" eb="174">
      <t>ニュウリョク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</si>
</sst>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quot;△ &quot;#,##0"/>
    <numFmt numFmtId="178" formatCode="0.0000_);[Red]\(0.0000\)"/>
    <numFmt numFmtId="179" formatCode="0.0_);[Red]\(0.0\)"/>
    <numFmt numFmtId="180" formatCode="0.00_ "/>
    <numFmt numFmtId="181" formatCode="#,##0.0;[Red]\-#,##0.0"/>
    <numFmt numFmtId="182" formatCode="0.000_);[Red]\(0.000\)"/>
    <numFmt numFmtId="183" formatCode="0.000000_);[Red]\(0.000000\)"/>
    <numFmt numFmtId="184" formatCode="#,##0.0000;&quot;△ &quot;#,##0.0000"/>
  </numFmts>
  <fonts count="48">
    <font>
      <sz val="11"/>
      <color theme="1"/>
      <name val="游ゴシック"/>
      <family val="2"/>
      <scheme val="minor"/>
    </font>
    <font>
      <sz val="11"/>
      <color theme="1"/>
      <name val="游ゴシック"/>
      <family val="2"/>
      <scheme val="minor"/>
    </font>
    <font>
      <sz val="18"/>
      <color theme="3"/>
      <name val="游ゴシック Light"/>
      <family val="3"/>
      <charset val="128"/>
      <scheme val="major"/>
    </font>
    <font>
      <sz val="12"/>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b/>
      <sz val="14"/>
      <name val="ＤＦＰ特太ゴシック体"/>
      <family val="3"/>
      <charset val="128"/>
    </font>
    <font>
      <b/>
      <sz val="12"/>
      <name val="ＭＳ Ｐ明朝"/>
      <family val="1"/>
      <charset val="128"/>
    </font>
    <font>
      <b/>
      <sz val="12"/>
      <name val="Courier New"/>
      <family val="3"/>
    </font>
    <font>
      <sz val="12"/>
      <name val="Courier New"/>
      <family val="3"/>
    </font>
    <font>
      <sz val="12"/>
      <color indexed="12"/>
      <name val="Courier New"/>
      <family val="3"/>
    </font>
    <font>
      <b/>
      <sz val="10.5"/>
      <name val="ＭＳ Ｐ明朝"/>
      <family val="1"/>
      <charset val="128"/>
    </font>
    <font>
      <b/>
      <sz val="10"/>
      <name val="ＭＳ Ｐ明朝"/>
      <family val="1"/>
      <charset val="128"/>
    </font>
    <font>
      <b/>
      <sz val="9"/>
      <name val="ＭＳ Ｐ明朝"/>
      <family val="1"/>
      <charset val="128"/>
    </font>
    <font>
      <b/>
      <sz val="8"/>
      <name val="ＭＳ Ｐ明朝"/>
      <family val="1"/>
      <charset val="128"/>
    </font>
    <font>
      <b/>
      <sz val="8"/>
      <name val="ＭＳ Ｐゴシック"/>
      <family val="3"/>
      <charset val="128"/>
    </font>
    <font>
      <b/>
      <sz val="12"/>
      <color indexed="10"/>
      <name val="ＭＳ Ｐ明朝"/>
      <family val="1"/>
      <charset val="128"/>
    </font>
    <font>
      <b/>
      <sz val="12"/>
      <color indexed="10"/>
      <name val="ＭＳ Ｐゴシック"/>
      <family val="3"/>
      <charset val="128"/>
    </font>
    <font>
      <sz val="12"/>
      <color indexed="10"/>
      <name val="Courier New"/>
      <family val="3"/>
    </font>
    <font>
      <b/>
      <i/>
      <sz val="9"/>
      <name val="ＭＳ Ｐ明朝"/>
      <family val="1"/>
      <charset val="128"/>
    </font>
    <font>
      <b/>
      <sz val="12"/>
      <name val="ＭＳ ゴシック"/>
      <family val="3"/>
      <charset val="128"/>
    </font>
    <font>
      <sz val="9"/>
      <color indexed="10"/>
      <name val="ＭＳ Ｐゴシック"/>
      <family val="3"/>
      <charset val="128"/>
    </font>
    <font>
      <sz val="12"/>
      <color indexed="10"/>
      <name val="ＭＳ Ｐゴシック"/>
      <family val="3"/>
      <charset val="128"/>
    </font>
    <font>
      <b/>
      <sz val="8"/>
      <color indexed="10"/>
      <name val="ＭＳ Ｐ明朝"/>
      <family val="1"/>
      <charset val="128"/>
    </font>
    <font>
      <b/>
      <sz val="16"/>
      <name val="ＭＳ Ｐゴシック"/>
      <family val="3"/>
      <charset val="128"/>
    </font>
    <font>
      <b/>
      <sz val="11"/>
      <color indexed="10"/>
      <name val="ＭＳ Ｐゴシック"/>
      <family val="3"/>
      <charset val="128"/>
    </font>
    <font>
      <sz val="11"/>
      <name val="ＭＳ Ｐゴシック"/>
      <family val="3"/>
      <charset val="128"/>
    </font>
    <font>
      <sz val="8"/>
      <name val="ＭＳ Ｐゴシック"/>
      <family val="3"/>
      <charset val="128"/>
    </font>
    <font>
      <sz val="6"/>
      <name val="游ゴシック"/>
      <family val="3"/>
      <charset val="128"/>
      <scheme val="minor"/>
    </font>
    <font>
      <b/>
      <sz val="12"/>
      <color rgb="FFFF0000"/>
      <name val="ＭＳ Ｐ明朝"/>
      <family val="1"/>
      <charset val="128"/>
    </font>
    <font>
      <b/>
      <sz val="12"/>
      <color rgb="FFFF0000"/>
      <name val="ＭＳ Ｐゴシック"/>
      <family val="3"/>
      <charset val="128"/>
    </font>
    <font>
      <b/>
      <sz val="12"/>
      <color rgb="FFFF0000"/>
      <name val="Courier New"/>
      <family val="3"/>
    </font>
    <font>
      <sz val="6"/>
      <name val="ＭＳ Ｐゴシック"/>
      <family val="3"/>
      <charset val="128"/>
    </font>
    <font>
      <b/>
      <sz val="14"/>
      <color theme="1"/>
      <name val="游ゴシック"/>
      <family val="3"/>
      <charset val="128"/>
      <scheme val="minor"/>
    </font>
    <font>
      <sz val="11"/>
      <color theme="1"/>
      <name val="ＭＳ Ｐゴシック"/>
      <family val="3"/>
      <charset val="128"/>
    </font>
    <font>
      <sz val="16"/>
      <color theme="1"/>
      <name val="ＭＳ Ｐゴシック"/>
      <family val="3"/>
      <charset val="128"/>
    </font>
    <font>
      <sz val="11"/>
      <name val="ＭＳ 明朝"/>
      <family val="1"/>
      <charset val="128"/>
    </font>
    <font>
      <b/>
      <sz val="14"/>
      <color theme="1"/>
      <name val="ＭＳ Ｐゴシック"/>
      <family val="3"/>
      <charset val="128"/>
    </font>
    <font>
      <b/>
      <sz val="11"/>
      <color theme="1"/>
      <name val="ＭＳ Ｐゴシック"/>
      <family val="3"/>
      <charset val="128"/>
    </font>
    <font>
      <b/>
      <sz val="16"/>
      <color theme="1"/>
      <name val="ＭＳ Ｐゴシック"/>
      <family val="3"/>
      <charset val="128"/>
    </font>
    <font>
      <sz val="14"/>
      <name val="ＭＳ Ｐゴシック"/>
      <family val="3"/>
      <charset val="128"/>
    </font>
    <font>
      <sz val="11"/>
      <name val="游ゴシック"/>
      <family val="2"/>
      <scheme val="minor"/>
    </font>
    <font>
      <b/>
      <sz val="9"/>
      <color rgb="FFFF0000"/>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indexed="15"/>
        <bgColor indexed="64"/>
      </patternFill>
    </fill>
    <fill>
      <patternFill patternType="solid">
        <fgColor rgb="FFFFFF00"/>
        <bgColor indexed="64"/>
      </patternFill>
    </fill>
    <fill>
      <patternFill patternType="solid">
        <fgColor theme="8" tint="0.79998168889431442"/>
        <bgColor indexed="64"/>
      </patternFill>
    </fill>
  </fills>
  <borders count="2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hair">
        <color indexed="64"/>
      </top>
      <bottom/>
      <diagonal/>
    </border>
    <border>
      <left/>
      <right/>
      <top/>
      <bottom style="thin">
        <color indexed="64"/>
      </bottom>
      <diagonal/>
    </border>
    <border>
      <left style="medium">
        <color indexed="64"/>
      </left>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medium">
        <color rgb="FF000000"/>
      </bottom>
      <diagonal/>
    </border>
    <border>
      <left style="thin">
        <color indexed="64"/>
      </left>
      <right/>
      <top style="hair">
        <color indexed="64"/>
      </top>
      <bottom/>
      <diagonal/>
    </border>
    <border>
      <left style="medium">
        <color indexed="64"/>
      </left>
      <right/>
      <top style="thin">
        <color rgb="FF000000"/>
      </top>
      <bottom/>
      <diagonal/>
    </border>
    <border>
      <left/>
      <right style="thin">
        <color indexed="64"/>
      </right>
      <top style="thin">
        <color rgb="FF000000"/>
      </top>
      <bottom/>
      <diagonal/>
    </border>
    <border>
      <left style="hair">
        <color indexed="64"/>
      </left>
      <right/>
      <top style="thin">
        <color rgb="FF000000"/>
      </top>
      <bottom style="hair">
        <color indexed="64"/>
      </bottom>
      <diagonal/>
    </border>
    <border>
      <left style="thin">
        <color indexed="64"/>
      </left>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right style="thin">
        <color indexed="64"/>
      </right>
      <top style="thin">
        <color rgb="FF000000"/>
      </top>
      <bottom style="hair">
        <color indexed="64"/>
      </bottom>
      <diagonal/>
    </border>
    <border>
      <left/>
      <right/>
      <top style="thin">
        <color rgb="FF000000"/>
      </top>
      <bottom style="hair">
        <color indexed="64"/>
      </bottom>
      <diagonal/>
    </border>
    <border>
      <left style="thin">
        <color indexed="64"/>
      </left>
      <right style="medium">
        <color indexed="64"/>
      </right>
      <top style="thin">
        <color rgb="FF000000"/>
      </top>
      <bottom style="hair">
        <color indexed="64"/>
      </bottom>
      <diagonal/>
    </border>
    <border>
      <left style="hair">
        <color indexed="64"/>
      </left>
      <right/>
      <top style="hair">
        <color indexed="64"/>
      </top>
      <bottom style="medium">
        <color rgb="FF000000"/>
      </bottom>
      <diagonal/>
    </border>
    <border>
      <left/>
      <right style="thin">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rgb="FF000000"/>
      </right>
      <top style="hair">
        <color indexed="64"/>
      </top>
      <bottom style="hair">
        <color indexed="64"/>
      </bottom>
      <diagonal/>
    </border>
    <border>
      <left/>
      <right/>
      <top style="medium">
        <color rgb="FF000000"/>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medium">
        <color rgb="FF000000"/>
      </bottom>
      <diagonal/>
    </border>
    <border>
      <left style="thin">
        <color indexed="64"/>
      </left>
      <right style="medium">
        <color rgb="FF000000"/>
      </right>
      <top style="hair">
        <color indexed="64"/>
      </top>
      <bottom/>
      <diagonal/>
    </border>
    <border>
      <left style="hair">
        <color indexed="64"/>
      </left>
      <right style="thin">
        <color rgb="FF000000"/>
      </right>
      <top style="thin">
        <color rgb="FF000000"/>
      </top>
      <bottom style="hair">
        <color indexed="64"/>
      </bottom>
      <diagonal/>
    </border>
    <border>
      <left style="hair">
        <color indexed="64"/>
      </left>
      <right style="thin">
        <color rgb="FF000000"/>
      </right>
      <top style="hair">
        <color indexed="64"/>
      </top>
      <bottom style="medium">
        <color rgb="FF000000"/>
      </bottom>
      <diagonal/>
    </border>
    <border>
      <left style="thin">
        <color indexed="64"/>
      </left>
      <right style="medium">
        <color rgb="FF000000"/>
      </right>
      <top style="hair">
        <color indexed="64"/>
      </top>
      <bottom style="medium">
        <color rgb="FF000000"/>
      </bottom>
      <diagonal/>
    </border>
    <border>
      <left style="medium">
        <color rgb="FF000000"/>
      </left>
      <right style="hair">
        <color indexed="64"/>
      </right>
      <top style="medium">
        <color rgb="FF000000"/>
      </top>
      <bottom/>
      <diagonal/>
    </border>
    <border>
      <left style="hair">
        <color indexed="64"/>
      </left>
      <right/>
      <top style="medium">
        <color rgb="FF000000"/>
      </top>
      <bottom style="hair">
        <color indexed="64"/>
      </bottom>
      <diagonal/>
    </border>
    <border diagonalUp="1">
      <left style="thin">
        <color indexed="64"/>
      </left>
      <right/>
      <top style="medium">
        <color rgb="FF000000"/>
      </top>
      <bottom/>
      <diagonal style="thin">
        <color indexed="64"/>
      </diagonal>
    </border>
    <border diagonalUp="1">
      <left/>
      <right/>
      <top style="medium">
        <color rgb="FF000000"/>
      </top>
      <bottom/>
      <diagonal style="thin">
        <color indexed="64"/>
      </diagonal>
    </border>
    <border diagonalUp="1">
      <left/>
      <right style="thin">
        <color indexed="64"/>
      </right>
      <top style="medium">
        <color rgb="FF000000"/>
      </top>
      <bottom/>
      <diagonal style="thin">
        <color indexed="64"/>
      </diagonal>
    </border>
    <border>
      <left style="thin">
        <color indexed="64"/>
      </left>
      <right style="thin">
        <color indexed="64"/>
      </right>
      <top style="medium">
        <color rgb="FF000000"/>
      </top>
      <bottom style="hair">
        <color indexed="64"/>
      </bottom>
      <diagonal/>
    </border>
    <border>
      <left style="thin">
        <color indexed="64"/>
      </left>
      <right style="medium">
        <color rgb="FF000000"/>
      </right>
      <top style="medium">
        <color rgb="FF000000"/>
      </top>
      <bottom style="hair">
        <color indexed="64"/>
      </bottom>
      <diagonal/>
    </border>
    <border>
      <left style="thin">
        <color indexed="64"/>
      </left>
      <right style="medium">
        <color rgb="FF000000"/>
      </right>
      <top/>
      <bottom style="hair">
        <color indexed="64"/>
      </bottom>
      <diagonal/>
    </border>
    <border diagonalUp="1">
      <left style="thin">
        <color indexed="64"/>
      </left>
      <right/>
      <top/>
      <bottom style="medium">
        <color rgb="FF000000"/>
      </bottom>
      <diagonal style="thin">
        <color indexed="64"/>
      </diagonal>
    </border>
    <border diagonalUp="1">
      <left/>
      <right/>
      <top/>
      <bottom style="medium">
        <color rgb="FF000000"/>
      </bottom>
      <diagonal style="thin">
        <color indexed="64"/>
      </diagonal>
    </border>
    <border diagonalUp="1">
      <left/>
      <right style="thin">
        <color indexed="64"/>
      </right>
      <top/>
      <bottom style="medium">
        <color rgb="FF000000"/>
      </bottom>
      <diagonal style="thin">
        <color indexed="64"/>
      </diagonal>
    </border>
    <border diagonalUp="1">
      <left style="thin">
        <color indexed="64"/>
      </left>
      <right style="thin">
        <color indexed="64"/>
      </right>
      <top style="hair">
        <color indexed="64"/>
      </top>
      <bottom style="medium">
        <color rgb="FF000000"/>
      </bottom>
      <diagonal style="thin">
        <color indexed="64"/>
      </diagonal>
    </border>
    <border diagonalUp="1">
      <left style="thin">
        <color indexed="64"/>
      </left>
      <right style="medium">
        <color rgb="FF000000"/>
      </right>
      <top style="hair">
        <color indexed="64"/>
      </top>
      <bottom style="medium">
        <color rgb="FF000000"/>
      </bottom>
      <diagonal style="thin">
        <color indexed="64"/>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diagonalUp="1">
      <left/>
      <right style="hair">
        <color indexed="64"/>
      </right>
      <top style="hair">
        <color indexed="64"/>
      </top>
      <bottom style="medium">
        <color rgb="FF000000"/>
      </bottom>
      <diagonal style="thin">
        <color indexed="64"/>
      </diagonal>
    </border>
    <border diagonalUp="1">
      <left/>
      <right/>
      <top/>
      <bottom/>
      <diagonal style="hair">
        <color rgb="FF000000"/>
      </diagonal>
    </border>
    <border diagonalUp="1">
      <left/>
      <right style="thin">
        <color rgb="FF000000"/>
      </right>
      <top/>
      <bottom/>
      <diagonal style="hair">
        <color rgb="FF000000"/>
      </diagonal>
    </border>
    <border diagonalUp="1">
      <left/>
      <right/>
      <top/>
      <bottom style="medium">
        <color rgb="FF000000"/>
      </bottom>
      <diagonal style="hair">
        <color rgb="FF000000"/>
      </diagonal>
    </border>
    <border diagonalUp="1">
      <left/>
      <right style="thin">
        <color rgb="FF000000"/>
      </right>
      <top/>
      <bottom style="medium">
        <color rgb="FF000000"/>
      </bottom>
      <diagonal style="hair">
        <color rgb="FF000000"/>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hair">
        <color indexed="64"/>
      </left>
      <right style="thin">
        <color indexed="64"/>
      </right>
      <top/>
      <bottom style="hair">
        <color indexed="64"/>
      </bottom>
      <diagonal/>
    </border>
    <border>
      <left style="thin">
        <color indexed="64"/>
      </left>
      <right style="medium">
        <color rgb="FF000000"/>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hair">
        <color indexed="64"/>
      </bottom>
      <diagonal/>
    </border>
    <border>
      <left/>
      <right style="medium">
        <color rgb="FF000000"/>
      </right>
      <top style="medium">
        <color rgb="FF000000"/>
      </top>
      <bottom style="hair">
        <color indexed="64"/>
      </bottom>
      <diagonal/>
    </border>
    <border>
      <left style="thin">
        <color rgb="FF000000"/>
      </left>
      <right/>
      <top style="hair">
        <color indexed="64"/>
      </top>
      <bottom style="medium">
        <color indexed="64"/>
      </bottom>
      <diagonal/>
    </border>
    <border>
      <left style="medium">
        <color rgb="FF000000"/>
      </left>
      <right/>
      <top style="hair">
        <color indexed="64"/>
      </top>
      <bottom style="thin">
        <color indexed="64"/>
      </bottom>
      <diagonal/>
    </border>
    <border>
      <left/>
      <right style="medium">
        <color rgb="FF000000"/>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rgb="FF000000"/>
      </left>
      <right/>
      <top style="hair">
        <color indexed="64"/>
      </top>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rgb="FF000000"/>
      </top>
      <bottom/>
      <diagonal/>
    </border>
  </borders>
  <cellStyleXfs count="4">
    <xf numFmtId="0" fontId="0" fillId="0" borderId="0"/>
    <xf numFmtId="38" fontId="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cellStyleXfs>
  <cellXfs count="728">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right" vertical="center" wrapText="1"/>
    </xf>
    <xf numFmtId="0" fontId="7" fillId="0" borderId="0" xfId="0" applyFont="1" applyAlignment="1">
      <alignment horizontal="center" vertical="center"/>
    </xf>
    <xf numFmtId="177" fontId="13" fillId="0" borderId="34" xfId="0" applyNumberFormat="1" applyFont="1" applyBorder="1" applyAlignment="1">
      <alignment vertical="center" shrinkToFit="1"/>
    </xf>
    <xf numFmtId="0" fontId="11" fillId="0" borderId="0" xfId="0" applyFont="1" applyAlignment="1">
      <alignment horizontal="center" vertical="center" wrapText="1"/>
    </xf>
    <xf numFmtId="177" fontId="13" fillId="0" borderId="49" xfId="0" applyNumberFormat="1" applyFont="1" applyBorder="1" applyAlignment="1">
      <alignment vertical="center" shrinkToFit="1"/>
    </xf>
    <xf numFmtId="0" fontId="17" fillId="0" borderId="0" xfId="0" applyFont="1" applyAlignment="1">
      <alignment horizontal="center" vertical="center" wrapText="1"/>
    </xf>
    <xf numFmtId="178" fontId="3" fillId="0" borderId="0" xfId="0" applyNumberFormat="1" applyFont="1" applyAlignment="1" applyProtection="1">
      <alignment horizontal="right" vertical="center" wrapText="1"/>
      <protection locked="0"/>
    </xf>
    <xf numFmtId="0" fontId="17"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78" fontId="22"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38" fontId="3" fillId="0" borderId="0" xfId="1" applyFont="1" applyFill="1" applyBorder="1" applyAlignment="1" applyProtection="1">
      <alignment horizontal="right" vertical="center" wrapText="1"/>
    </xf>
    <xf numFmtId="4" fontId="6" fillId="0" borderId="0" xfId="0" applyNumberFormat="1" applyFont="1" applyAlignment="1">
      <alignment horizontal="center" vertical="center" wrapText="1"/>
    </xf>
    <xf numFmtId="0" fontId="15" fillId="0" borderId="0" xfId="0" applyFont="1" applyAlignment="1">
      <alignment vertical="center" shrinkToFit="1"/>
    </xf>
    <xf numFmtId="3" fontId="6" fillId="0" borderId="0" xfId="0" applyNumberFormat="1" applyFont="1" applyAlignment="1">
      <alignment horizontal="right" vertical="center" wrapText="1"/>
    </xf>
    <xf numFmtId="0" fontId="15" fillId="0" borderId="0" xfId="0" applyFont="1" applyAlignment="1">
      <alignment horizontal="center" vertical="center" wrapText="1"/>
    </xf>
    <xf numFmtId="4" fontId="6" fillId="0" borderId="0" xfId="0" applyNumberFormat="1" applyFont="1" applyAlignment="1">
      <alignment horizontal="right" vertical="center" wrapText="1"/>
    </xf>
    <xf numFmtId="0" fontId="31" fillId="0" borderId="0" xfId="0" applyFont="1" applyAlignment="1">
      <alignment vertical="center"/>
    </xf>
    <xf numFmtId="0" fontId="11" fillId="0" borderId="0" xfId="0" applyFont="1" applyAlignment="1">
      <alignment vertical="center"/>
    </xf>
    <xf numFmtId="0" fontId="6" fillId="0" borderId="0" xfId="0" applyFont="1" applyAlignment="1">
      <alignment horizontal="right" vertical="center"/>
    </xf>
    <xf numFmtId="0" fontId="3" fillId="0" borderId="0" xfId="0" applyFont="1" applyAlignment="1">
      <alignment vertical="center"/>
    </xf>
    <xf numFmtId="177" fontId="13" fillId="0" borderId="115" xfId="0" applyNumberFormat="1" applyFont="1" applyBorder="1" applyAlignment="1">
      <alignment vertical="center" shrinkToFit="1"/>
    </xf>
    <xf numFmtId="178" fontId="26" fillId="0" borderId="0" xfId="0" applyNumberFormat="1" applyFont="1" applyAlignment="1" applyProtection="1">
      <alignment horizontal="center" vertical="center" wrapText="1"/>
      <protection locked="0"/>
    </xf>
    <xf numFmtId="177" fontId="13" fillId="0" borderId="121" xfId="0" applyNumberFormat="1" applyFont="1" applyBorder="1" applyAlignment="1">
      <alignment vertical="center" shrinkToFit="1"/>
    </xf>
    <xf numFmtId="178" fontId="25" fillId="0" borderId="0" xfId="0" applyNumberFormat="1" applyFont="1" applyAlignment="1">
      <alignment horizontal="center" vertical="center" wrapText="1"/>
    </xf>
    <xf numFmtId="177" fontId="13" fillId="0" borderId="125" xfId="0" applyNumberFormat="1" applyFont="1" applyBorder="1" applyAlignment="1">
      <alignment vertical="center" shrinkToFit="1"/>
    </xf>
    <xf numFmtId="177" fontId="13" fillId="0" borderId="128" xfId="0" applyNumberFormat="1" applyFont="1" applyBorder="1" applyAlignment="1">
      <alignment vertical="center" shrinkToFit="1"/>
    </xf>
    <xf numFmtId="177" fontId="13" fillId="0" borderId="135" xfId="0" applyNumberFormat="1" applyFont="1" applyBorder="1" applyAlignment="1">
      <alignment vertical="center" shrinkToFit="1"/>
    </xf>
    <xf numFmtId="177" fontId="13" fillId="0" borderId="136" xfId="0" applyNumberFormat="1" applyFont="1" applyBorder="1" applyAlignment="1">
      <alignment vertical="center" shrinkToFit="1"/>
    </xf>
    <xf numFmtId="184" fontId="27" fillId="0" borderId="141" xfId="0" applyNumberFormat="1" applyFont="1" applyBorder="1" applyAlignment="1">
      <alignment horizontal="right" vertical="center" shrinkToFit="1"/>
    </xf>
    <xf numFmtId="0" fontId="0" fillId="0" borderId="0" xfId="0" applyAlignment="1">
      <alignment horizontal="right" vertical="center"/>
    </xf>
    <xf numFmtId="0" fontId="4" fillId="0" borderId="0" xfId="0" applyFont="1" applyAlignment="1">
      <alignment horizontal="right" vertical="center"/>
    </xf>
    <xf numFmtId="0" fontId="0" fillId="0" borderId="0" xfId="0" applyAlignment="1">
      <alignment horizontal="right" vertical="center" wrapText="1"/>
    </xf>
    <xf numFmtId="0" fontId="7" fillId="0" borderId="0" xfId="0" applyFont="1" applyAlignment="1">
      <alignment horizontal="right" vertical="center" wrapText="1"/>
    </xf>
    <xf numFmtId="0" fontId="11" fillId="0" borderId="0" xfId="0" applyFont="1" applyAlignment="1">
      <alignment horizontal="right" vertical="center" wrapText="1"/>
    </xf>
    <xf numFmtId="0" fontId="17" fillId="0" borderId="0" xfId="0" applyFont="1" applyAlignment="1">
      <alignment horizontal="right" vertical="center" wrapText="1"/>
    </xf>
    <xf numFmtId="0" fontId="17" fillId="0" borderId="0" xfId="0" applyFont="1" applyAlignment="1" applyProtection="1">
      <alignment horizontal="right" vertical="center" wrapText="1"/>
      <protection locked="0"/>
    </xf>
    <xf numFmtId="0" fontId="15" fillId="0" borderId="0" xfId="0" applyFont="1" applyAlignment="1">
      <alignment horizontal="right" vertical="center" wrapText="1"/>
    </xf>
    <xf numFmtId="0" fontId="31" fillId="0" borderId="0" xfId="0" applyFont="1" applyAlignment="1">
      <alignment horizontal="right" vertical="center"/>
    </xf>
    <xf numFmtId="0" fontId="11" fillId="0" borderId="0" xfId="0" applyFont="1" applyAlignment="1">
      <alignment horizontal="right" vertical="center"/>
    </xf>
    <xf numFmtId="0" fontId="33" fillId="0" borderId="0" xfId="0" applyFont="1" applyAlignment="1">
      <alignment horizontal="left" vertical="center"/>
    </xf>
    <xf numFmtId="0" fontId="0" fillId="2" borderId="1" xfId="0" applyFill="1" applyBorder="1" applyAlignment="1">
      <alignment horizontal="center" vertical="center"/>
    </xf>
    <xf numFmtId="38" fontId="0" fillId="2" borderId="0" xfId="1" applyFont="1" applyFill="1">
      <alignment vertical="center"/>
    </xf>
    <xf numFmtId="0" fontId="6" fillId="2" borderId="0" xfId="0" applyFont="1" applyFill="1" applyAlignment="1">
      <alignment horizontal="center" vertical="center"/>
    </xf>
    <xf numFmtId="0" fontId="11" fillId="2" borderId="36"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177" fontId="6" fillId="2" borderId="39" xfId="1" applyNumberFormat="1" applyFont="1" applyFill="1" applyBorder="1" applyAlignment="1" applyProtection="1">
      <alignment vertical="center" shrinkToFit="1"/>
    </xf>
    <xf numFmtId="0" fontId="11" fillId="2" borderId="45"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177" fontId="6" fillId="2" borderId="48" xfId="1" applyNumberFormat="1" applyFont="1" applyFill="1" applyBorder="1" applyAlignment="1" applyProtection="1">
      <alignment vertical="center" shrinkToFit="1"/>
    </xf>
    <xf numFmtId="178" fontId="12" fillId="2" borderId="43" xfId="0" applyNumberFormat="1"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177" fontId="6" fillId="2" borderId="59" xfId="1" applyNumberFormat="1" applyFont="1" applyFill="1" applyBorder="1" applyAlignment="1" applyProtection="1">
      <alignment vertical="center" shrinkToFit="1"/>
    </xf>
    <xf numFmtId="0" fontId="11" fillId="2" borderId="65"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177" fontId="6" fillId="2" borderId="68" xfId="1" applyNumberFormat="1" applyFont="1" applyFill="1" applyBorder="1" applyAlignment="1" applyProtection="1">
      <alignment vertical="center" shrinkToFit="1"/>
    </xf>
    <xf numFmtId="0" fontId="17" fillId="2" borderId="56" xfId="0" applyFont="1" applyFill="1" applyBorder="1" applyAlignment="1">
      <alignment horizontal="center" vertical="center" shrinkToFit="1"/>
    </xf>
    <xf numFmtId="177" fontId="6" fillId="2" borderId="144" xfId="1" applyNumberFormat="1" applyFont="1" applyFill="1" applyBorder="1" applyAlignment="1" applyProtection="1">
      <alignment vertical="center" shrinkToFit="1"/>
    </xf>
    <xf numFmtId="179" fontId="6" fillId="2" borderId="46" xfId="0" applyNumberFormat="1" applyFont="1" applyFill="1" applyBorder="1" applyAlignment="1">
      <alignment horizontal="center" vertical="center" shrinkToFit="1"/>
    </xf>
    <xf numFmtId="177" fontId="6" fillId="2" borderId="117" xfId="1" applyNumberFormat="1" applyFont="1" applyFill="1" applyBorder="1" applyAlignment="1" applyProtection="1">
      <alignment vertical="center" shrinkToFit="1"/>
    </xf>
    <xf numFmtId="0" fontId="17" fillId="2" borderId="45" xfId="0" applyFont="1" applyFill="1" applyBorder="1" applyAlignment="1">
      <alignment horizontal="center" vertical="center" shrinkToFit="1"/>
    </xf>
    <xf numFmtId="0" fontId="17" fillId="2" borderId="65"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177" fontId="6" fillId="2" borderId="76" xfId="1" applyNumberFormat="1" applyFont="1" applyFill="1" applyBorder="1" applyAlignment="1" applyProtection="1">
      <alignment vertical="center" shrinkToFit="1"/>
    </xf>
    <xf numFmtId="0" fontId="17" fillId="2" borderId="45"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177" fontId="6" fillId="2" borderId="77" xfId="1" applyNumberFormat="1" applyFont="1" applyFill="1" applyBorder="1" applyAlignment="1" applyProtection="1">
      <alignment vertical="center" shrinkToFit="1"/>
    </xf>
    <xf numFmtId="0" fontId="17" fillId="2" borderId="81"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177" fontId="6" fillId="2" borderId="82" xfId="1" applyNumberFormat="1" applyFont="1" applyFill="1" applyBorder="1" applyAlignment="1" applyProtection="1">
      <alignment vertical="center" shrinkToFit="1"/>
    </xf>
    <xf numFmtId="0" fontId="17" fillId="2" borderId="110" xfId="0" applyFont="1" applyFill="1" applyBorder="1" applyAlignment="1">
      <alignment horizontal="center" vertical="center" shrinkToFit="1"/>
    </xf>
    <xf numFmtId="0" fontId="8" fillId="2" borderId="112" xfId="0" applyFont="1" applyFill="1" applyBorder="1" applyAlignment="1">
      <alignment horizontal="center" vertical="center" shrinkToFit="1"/>
    </xf>
    <xf numFmtId="177" fontId="6" fillId="2" borderId="113" xfId="1" applyNumberFormat="1" applyFont="1" applyFill="1" applyBorder="1" applyAlignment="1" applyProtection="1">
      <alignment vertical="center" shrinkToFit="1"/>
    </xf>
    <xf numFmtId="0" fontId="7" fillId="2" borderId="77" xfId="0" applyFont="1" applyFill="1" applyBorder="1" applyAlignment="1">
      <alignment horizontal="center" vertical="center" shrinkToFit="1"/>
    </xf>
    <xf numFmtId="0" fontId="7" fillId="2" borderId="126" xfId="0" applyFont="1" applyFill="1" applyBorder="1" applyAlignment="1">
      <alignment horizontal="center" vertical="center" shrinkToFit="1"/>
    </xf>
    <xf numFmtId="0" fontId="7" fillId="2" borderId="127" xfId="0" applyFont="1" applyFill="1" applyBorder="1" applyAlignment="1">
      <alignment horizontal="center" vertical="center" shrinkToFit="1"/>
    </xf>
    <xf numFmtId="38" fontId="11" fillId="2" borderId="5" xfId="1" applyFont="1" applyFill="1" applyBorder="1" applyAlignment="1" applyProtection="1">
      <alignment horizontal="center" vertical="center" wrapText="1"/>
      <protection locked="0"/>
    </xf>
    <xf numFmtId="178" fontId="6" fillId="2" borderId="6" xfId="0" applyNumberFormat="1" applyFont="1" applyFill="1" applyBorder="1" applyAlignment="1" applyProtection="1">
      <alignment horizontal="center" vertical="center" wrapText="1"/>
      <protection locked="0"/>
    </xf>
    <xf numFmtId="0" fontId="15" fillId="2" borderId="130" xfId="0" applyFont="1" applyFill="1" applyBorder="1" applyAlignment="1">
      <alignment horizontal="center" vertical="center" shrinkToFit="1"/>
    </xf>
    <xf numFmtId="0" fontId="15" fillId="2" borderId="142" xfId="0" applyFont="1" applyFill="1" applyBorder="1" applyAlignment="1">
      <alignment horizontal="center" vertical="center" shrinkToFit="1"/>
    </xf>
    <xf numFmtId="0" fontId="15" fillId="2" borderId="116" xfId="0" applyFont="1" applyFill="1" applyBorder="1" applyAlignment="1">
      <alignment horizontal="center" vertical="center" shrinkToFit="1"/>
    </xf>
    <xf numFmtId="0" fontId="27" fillId="2" borderId="140" xfId="0" applyFont="1" applyFill="1" applyBorder="1" applyAlignment="1">
      <alignment horizontal="right" vertical="center"/>
    </xf>
    <xf numFmtId="182" fontId="34" fillId="4" borderId="43" xfId="0" applyNumberFormat="1" applyFont="1" applyFill="1" applyBorder="1" applyAlignment="1">
      <alignment horizontal="center" vertical="center" shrinkToFit="1"/>
    </xf>
    <xf numFmtId="183" fontId="21" fillId="4" borderId="134" xfId="0" applyNumberFormat="1" applyFont="1" applyFill="1" applyBorder="1" applyAlignment="1">
      <alignment horizontal="center" vertical="center" shrinkToFit="1"/>
    </xf>
    <xf numFmtId="183" fontId="21" fillId="4" borderId="120" xfId="0" applyNumberFormat="1" applyFont="1" applyFill="1" applyBorder="1" applyAlignment="1">
      <alignment horizontal="center" vertical="center" shrinkToFit="1"/>
    </xf>
    <xf numFmtId="183" fontId="21" fillId="4" borderId="51" xfId="0" applyNumberFormat="1" applyFont="1" applyFill="1" applyBorder="1" applyAlignment="1">
      <alignment horizontal="center" vertical="center" shrinkToFit="1"/>
    </xf>
    <xf numFmtId="38" fontId="0" fillId="2" borderId="150" xfId="1" applyFont="1" applyFill="1" applyBorder="1" applyAlignment="1">
      <alignment horizontal="center" vertical="center" shrinkToFit="1"/>
    </xf>
    <xf numFmtId="0" fontId="0" fillId="0" borderId="0" xfId="0" applyBorder="1" applyAlignment="1">
      <alignment horizontal="center" vertical="center"/>
    </xf>
    <xf numFmtId="176" fontId="6" fillId="2" borderId="37" xfId="0" applyNumberFormat="1" applyFont="1" applyFill="1" applyBorder="1" applyAlignment="1">
      <alignment horizontal="center" vertical="center" shrinkToFit="1"/>
    </xf>
    <xf numFmtId="178" fontId="12" fillId="2" borderId="40" xfId="0" applyNumberFormat="1" applyFont="1" applyFill="1" applyBorder="1" applyAlignment="1">
      <alignment horizontal="center" vertical="center" shrinkToFit="1"/>
    </xf>
    <xf numFmtId="176" fontId="6" fillId="2" borderId="46" xfId="0" applyNumberFormat="1" applyFont="1" applyFill="1" applyBorder="1" applyAlignment="1">
      <alignment horizontal="center" vertical="center" shrinkToFit="1"/>
    </xf>
    <xf numFmtId="176" fontId="6" fillId="2" borderId="57" xfId="0" applyNumberFormat="1" applyFont="1" applyFill="1" applyBorder="1" applyAlignment="1">
      <alignment horizontal="center" vertical="center" shrinkToFit="1"/>
    </xf>
    <xf numFmtId="178" fontId="12" fillId="2" borderId="60" xfId="0" applyNumberFormat="1" applyFont="1" applyFill="1" applyBorder="1" applyAlignment="1">
      <alignment horizontal="center" vertical="center" shrinkToFit="1"/>
    </xf>
    <xf numFmtId="176" fontId="6" fillId="2" borderId="66" xfId="0" applyNumberFormat="1" applyFont="1" applyFill="1" applyBorder="1" applyAlignment="1">
      <alignment horizontal="center" vertical="center" shrinkToFit="1"/>
    </xf>
    <xf numFmtId="178" fontId="12" fillId="2" borderId="69" xfId="0" applyNumberFormat="1" applyFont="1" applyFill="1" applyBorder="1" applyAlignment="1">
      <alignment horizontal="center" vertical="center" shrinkToFit="1"/>
    </xf>
    <xf numFmtId="179" fontId="6" fillId="2" borderId="66" xfId="0" applyNumberFormat="1" applyFont="1" applyFill="1" applyBorder="1" applyAlignment="1">
      <alignment horizontal="center" vertical="center" shrinkToFit="1"/>
    </xf>
    <xf numFmtId="179" fontId="6" fillId="2" borderId="143" xfId="0" applyNumberFormat="1" applyFont="1" applyFill="1" applyBorder="1" applyAlignment="1">
      <alignment horizontal="center" vertical="center" shrinkToFit="1"/>
    </xf>
    <xf numFmtId="178" fontId="12" fillId="2" borderId="119" xfId="0" applyNumberFormat="1" applyFont="1" applyFill="1" applyBorder="1" applyAlignment="1">
      <alignment horizontal="center" vertical="center" shrinkToFit="1"/>
    </xf>
    <xf numFmtId="179" fontId="6" fillId="2" borderId="107" xfId="0" applyNumberFormat="1" applyFont="1" applyFill="1" applyBorder="1" applyAlignment="1">
      <alignment horizontal="center" vertical="center" shrinkToFit="1"/>
    </xf>
    <xf numFmtId="178" fontId="12" fillId="2" borderId="93" xfId="0" applyNumberFormat="1" applyFont="1" applyFill="1" applyBorder="1" applyAlignment="1">
      <alignment horizontal="center" vertical="center" shrinkToFit="1"/>
    </xf>
    <xf numFmtId="179" fontId="6" fillId="2" borderId="57" xfId="0" applyNumberFormat="1" applyFont="1" applyFill="1" applyBorder="1" applyAlignment="1">
      <alignment horizontal="center" vertical="center" shrinkToFit="1"/>
    </xf>
    <xf numFmtId="180" fontId="6" fillId="2" borderId="46" xfId="0" applyNumberFormat="1" applyFont="1" applyFill="1" applyBorder="1" applyAlignment="1">
      <alignment horizontal="center" vertical="center" shrinkToFit="1"/>
    </xf>
    <xf numFmtId="180" fontId="6" fillId="2" borderId="107" xfId="0" applyNumberFormat="1" applyFont="1" applyFill="1" applyBorder="1" applyAlignment="1">
      <alignment horizontal="center" vertical="center" shrinkToFit="1"/>
    </xf>
    <xf numFmtId="180" fontId="6" fillId="2" borderId="57" xfId="0" applyNumberFormat="1" applyFont="1" applyFill="1" applyBorder="1" applyAlignment="1">
      <alignment horizontal="center" vertical="center" shrinkToFit="1"/>
    </xf>
    <xf numFmtId="176" fontId="34" fillId="4" borderId="66" xfId="0" applyNumberFormat="1" applyFont="1" applyFill="1" applyBorder="1" applyAlignment="1" applyProtection="1">
      <alignment horizontal="center" vertical="center" shrinkToFit="1"/>
      <protection locked="0"/>
    </xf>
    <xf numFmtId="178" fontId="35" fillId="4" borderId="69" xfId="0" applyNumberFormat="1" applyFont="1" applyFill="1" applyBorder="1" applyAlignment="1" applyProtection="1">
      <alignment horizontal="center" vertical="center" shrinkToFit="1"/>
      <protection locked="0"/>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7" fillId="2" borderId="158" xfId="0" applyFont="1" applyFill="1" applyBorder="1" applyAlignment="1">
      <alignment horizontal="center" vertical="center" shrinkToFit="1"/>
    </xf>
    <xf numFmtId="178" fontId="6" fillId="0" borderId="119" xfId="0" applyNumberFormat="1" applyFont="1" applyFill="1" applyBorder="1" applyAlignment="1">
      <alignment horizontal="center" vertical="center" shrinkToFit="1"/>
    </xf>
    <xf numFmtId="177" fontId="13" fillId="0" borderId="159" xfId="0" applyNumberFormat="1" applyFont="1" applyBorder="1" applyAlignment="1">
      <alignment vertical="center" shrinkToFit="1"/>
    </xf>
    <xf numFmtId="0" fontId="7" fillId="0" borderId="0" xfId="0" applyFont="1" applyFill="1" applyAlignment="1">
      <alignment vertical="center"/>
    </xf>
    <xf numFmtId="0" fontId="0" fillId="0" borderId="0" xfId="0" applyFill="1" applyAlignment="1">
      <alignment vertical="center"/>
    </xf>
    <xf numFmtId="38" fontId="0" fillId="0" borderId="0" xfId="1" applyFont="1" applyFill="1">
      <alignment vertical="center"/>
    </xf>
    <xf numFmtId="38" fontId="7" fillId="0" borderId="0" xfId="1" applyFont="1" applyFill="1">
      <alignment vertical="center"/>
    </xf>
    <xf numFmtId="0" fontId="30" fillId="0" borderId="0" xfId="0" applyFont="1" applyFill="1" applyAlignment="1">
      <alignment vertical="center"/>
    </xf>
    <xf numFmtId="49" fontId="7" fillId="0" borderId="0" xfId="0" applyNumberFormat="1" applyFont="1" applyFill="1" applyAlignment="1">
      <alignment horizontal="right" vertical="center"/>
    </xf>
    <xf numFmtId="49" fontId="0" fillId="0" borderId="0" xfId="0" applyNumberFormat="1" applyFill="1" applyAlignment="1">
      <alignment vertical="center"/>
    </xf>
    <xf numFmtId="38" fontId="0" fillId="0" borderId="0" xfId="1" applyFont="1" applyFill="1" applyAlignment="1">
      <alignment vertical="center"/>
    </xf>
    <xf numFmtId="0" fontId="31" fillId="0" borderId="0" xfId="0" applyFont="1" applyFill="1" applyAlignment="1">
      <alignment vertical="center"/>
    </xf>
    <xf numFmtId="0" fontId="0" fillId="0" borderId="1" xfId="0" applyFill="1" applyBorder="1" applyAlignment="1">
      <alignment horizontal="center" vertical="center"/>
    </xf>
    <xf numFmtId="0" fontId="5"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3" fillId="0" borderId="0" xfId="0" applyFont="1" applyFill="1" applyAlignment="1">
      <alignment vertical="center"/>
    </xf>
    <xf numFmtId="38" fontId="3" fillId="0" borderId="0" xfId="1" applyFont="1" applyFill="1">
      <alignment vertical="center"/>
    </xf>
    <xf numFmtId="0" fontId="28" fillId="0" borderId="98" xfId="0" applyFont="1" applyFill="1" applyBorder="1" applyAlignment="1">
      <alignment horizontal="center" vertical="center"/>
    </xf>
    <xf numFmtId="0" fontId="37" fillId="0" borderId="0" xfId="0" applyFont="1" applyFill="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horizontal="center" vertical="center" textRotation="255"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wrapText="1"/>
      <protection locked="0"/>
    </xf>
    <xf numFmtId="0" fontId="5" fillId="0" borderId="0" xfId="0" applyFont="1" applyFill="1" applyAlignment="1">
      <alignment horizontal="left" vertical="center"/>
    </xf>
    <xf numFmtId="0" fontId="0" fillId="0" borderId="0" xfId="0" applyFill="1" applyAlignment="1">
      <alignment horizontal="center" vertical="center" shrinkToFit="1"/>
    </xf>
    <xf numFmtId="38" fontId="0" fillId="0" borderId="0" xfId="1" applyFont="1" applyFill="1" applyBorder="1" applyAlignment="1">
      <alignment horizontal="center" vertical="center" shrinkToFit="1"/>
    </xf>
    <xf numFmtId="0" fontId="15" fillId="0" borderId="0" xfId="0" applyFont="1" applyFill="1" applyAlignment="1">
      <alignment horizontal="center" vertical="center" shrinkToFit="1"/>
    </xf>
    <xf numFmtId="0" fontId="0" fillId="0" borderId="0" xfId="0" applyFill="1" applyAlignment="1">
      <alignment vertical="center" shrinkToFit="1"/>
    </xf>
    <xf numFmtId="0" fontId="27" fillId="0" borderId="0" xfId="0" applyFont="1" applyFill="1" applyAlignment="1">
      <alignment horizontal="right" vertical="center"/>
    </xf>
    <xf numFmtId="184" fontId="27" fillId="0" borderId="0" xfId="0" applyNumberFormat="1" applyFont="1" applyFill="1" applyAlignment="1">
      <alignment horizontal="right" vertical="center" shrinkToFit="1"/>
    </xf>
    <xf numFmtId="0" fontId="7" fillId="0" borderId="0" xfId="0" applyFont="1" applyBorder="1" applyAlignment="1">
      <alignment vertical="center" wrapText="1"/>
    </xf>
    <xf numFmtId="0" fontId="11"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82" fontId="6" fillId="4" borderId="123" xfId="0" applyNumberFormat="1" applyFont="1" applyFill="1" applyBorder="1" applyAlignment="1">
      <alignment horizontal="center" vertical="center" shrinkToFit="1"/>
    </xf>
    <xf numFmtId="0" fontId="11" fillId="0" borderId="0" xfId="0" applyFont="1" applyFill="1" applyAlignment="1">
      <alignment horizontal="center" vertical="center" shrinkToFit="1"/>
    </xf>
    <xf numFmtId="182" fontId="6" fillId="4" borderId="43" xfId="0" applyNumberFormat="1" applyFont="1" applyFill="1" applyBorder="1" applyAlignment="1">
      <alignment horizontal="center" vertical="center" shrinkToFit="1"/>
    </xf>
    <xf numFmtId="182" fontId="6" fillId="4" borderId="124" xfId="0" applyNumberFormat="1" applyFont="1" applyFill="1" applyBorder="1" applyAlignment="1">
      <alignment horizontal="center" vertical="center" shrinkToFit="1"/>
    </xf>
    <xf numFmtId="0" fontId="0" fillId="2" borderId="0" xfId="0" applyFill="1" applyBorder="1" applyAlignment="1">
      <alignment horizontal="center" vertical="center"/>
    </xf>
    <xf numFmtId="0" fontId="4" fillId="2" borderId="0" xfId="0" applyFont="1" applyFill="1" applyBorder="1" applyAlignment="1">
      <alignment horizontal="center" vertical="center"/>
    </xf>
    <xf numFmtId="0" fontId="15" fillId="2" borderId="173" xfId="0" applyFont="1" applyFill="1" applyBorder="1" applyAlignment="1">
      <alignment horizontal="center" vertical="center" shrinkToFit="1"/>
    </xf>
    <xf numFmtId="178" fontId="13" fillId="4" borderId="43" xfId="0" applyNumberFormat="1" applyFont="1" applyFill="1" applyBorder="1" applyAlignment="1" applyProtection="1">
      <alignment horizontal="center" vertical="center" shrinkToFit="1"/>
      <protection locked="0"/>
    </xf>
    <xf numFmtId="178" fontId="13" fillId="4" borderId="83" xfId="0" applyNumberFormat="1" applyFont="1" applyFill="1" applyBorder="1" applyAlignment="1" applyProtection="1">
      <alignment horizontal="center" vertical="center" shrinkToFit="1"/>
      <protection locked="0"/>
    </xf>
    <xf numFmtId="0" fontId="6" fillId="4" borderId="46" xfId="0" applyFont="1" applyFill="1" applyBorder="1" applyAlignment="1" applyProtection="1">
      <alignment horizontal="center" vertical="center" shrinkToFit="1"/>
      <protection locked="0"/>
    </xf>
    <xf numFmtId="0" fontId="6" fillId="4" borderId="79" xfId="0" applyFont="1" applyFill="1" applyBorder="1" applyAlignment="1" applyProtection="1">
      <alignment horizontal="center" vertical="center" shrinkToFit="1"/>
      <protection locked="0"/>
    </xf>
    <xf numFmtId="178" fontId="12" fillId="4" borderId="114" xfId="0" applyNumberFormat="1" applyFont="1" applyFill="1" applyBorder="1" applyAlignment="1">
      <alignment horizontal="center" vertical="center" shrinkToFit="1"/>
    </xf>
    <xf numFmtId="179" fontId="6" fillId="4" borderId="111" xfId="0" applyNumberFormat="1" applyFont="1" applyFill="1" applyBorder="1" applyAlignment="1">
      <alignment horizontal="center" vertical="center" shrinkToFit="1"/>
    </xf>
    <xf numFmtId="0" fontId="38" fillId="0" borderId="0" xfId="0" applyFont="1" applyAlignment="1">
      <alignment vertical="center"/>
    </xf>
    <xf numFmtId="0" fontId="40" fillId="0" borderId="0" xfId="0" applyFont="1" applyFill="1" applyAlignment="1" applyProtection="1">
      <alignment vertical="center"/>
    </xf>
    <xf numFmtId="0" fontId="38" fillId="2" borderId="0" xfId="0" applyFont="1" applyFill="1" applyAlignment="1">
      <alignment vertical="center"/>
    </xf>
    <xf numFmtId="38" fontId="38" fillId="2" borderId="0" xfId="1" applyFont="1" applyFill="1">
      <alignment vertical="center"/>
    </xf>
    <xf numFmtId="0" fontId="38" fillId="2" borderId="2" xfId="0" applyFont="1" applyFill="1" applyBorder="1" applyAlignment="1">
      <alignment vertical="center"/>
    </xf>
    <xf numFmtId="0" fontId="0" fillId="0" borderId="0" xfId="0" applyAlignment="1">
      <alignment horizontal="left" vertical="center"/>
    </xf>
    <xf numFmtId="0" fontId="28" fillId="3" borderId="194" xfId="0" applyFont="1" applyFill="1" applyBorder="1" applyAlignment="1">
      <alignment horizontal="center" vertical="center"/>
    </xf>
    <xf numFmtId="0" fontId="38" fillId="2" borderId="201" xfId="0" applyFont="1" applyFill="1" applyBorder="1" applyAlignment="1">
      <alignment vertical="center"/>
    </xf>
    <xf numFmtId="0" fontId="43" fillId="2" borderId="195" xfId="0" applyFont="1" applyFill="1" applyBorder="1" applyAlignment="1">
      <alignment vertical="center"/>
    </xf>
    <xf numFmtId="0" fontId="43" fillId="2" borderId="148" xfId="0" applyFont="1" applyFill="1" applyBorder="1" applyAlignment="1">
      <alignment vertical="center"/>
    </xf>
    <xf numFmtId="0" fontId="43" fillId="2" borderId="181" xfId="0" applyFont="1" applyFill="1" applyBorder="1" applyAlignment="1">
      <alignment vertical="center"/>
    </xf>
    <xf numFmtId="0" fontId="39" fillId="2" borderId="73" xfId="0" applyFont="1" applyFill="1" applyBorder="1" applyAlignment="1">
      <alignment vertical="center"/>
    </xf>
    <xf numFmtId="0" fontId="43" fillId="2" borderId="180" xfId="0" applyFont="1" applyFill="1" applyBorder="1" applyAlignment="1">
      <alignment vertical="center"/>
    </xf>
    <xf numFmtId="0" fontId="39" fillId="2" borderId="28" xfId="0" applyFont="1" applyFill="1" applyBorder="1" applyAlignment="1">
      <alignment vertical="center"/>
    </xf>
    <xf numFmtId="0" fontId="43" fillId="2" borderId="28" xfId="0" applyFont="1" applyFill="1" applyBorder="1" applyAlignment="1">
      <alignment vertical="center"/>
    </xf>
    <xf numFmtId="0" fontId="43" fillId="2" borderId="28" xfId="0" applyFont="1" applyFill="1" applyBorder="1" applyAlignment="1">
      <alignment vertical="center" shrinkToFit="1"/>
    </xf>
    <xf numFmtId="0" fontId="43" fillId="2" borderId="187" xfId="0" applyFont="1" applyFill="1" applyBorder="1" applyAlignment="1">
      <alignment vertical="center"/>
    </xf>
    <xf numFmtId="0" fontId="43" fillId="2" borderId="27"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38" fillId="2" borderId="0" xfId="0" applyFont="1" applyFill="1" applyBorder="1" applyAlignment="1">
      <alignment horizontal="center" vertical="center"/>
    </xf>
    <xf numFmtId="0" fontId="43" fillId="2" borderId="0" xfId="0" applyFont="1" applyFill="1" applyBorder="1" applyAlignment="1">
      <alignment vertical="center"/>
    </xf>
    <xf numFmtId="0" fontId="0" fillId="0" borderId="0" xfId="0" applyAlignment="1">
      <alignment vertical="top"/>
    </xf>
    <xf numFmtId="0" fontId="38" fillId="0" borderId="0" xfId="0" applyFont="1" applyAlignment="1">
      <alignment vertical="top"/>
    </xf>
    <xf numFmtId="0" fontId="0" fillId="0" borderId="0" xfId="0" applyAlignment="1">
      <alignment horizontal="right" vertical="top"/>
    </xf>
    <xf numFmtId="0" fontId="3" fillId="0" borderId="0" xfId="0" applyFont="1" applyAlignment="1">
      <alignment horizontal="right" vertical="top"/>
    </xf>
    <xf numFmtId="0" fontId="39" fillId="2" borderId="0" xfId="0" applyFont="1" applyFill="1" applyBorder="1" applyAlignment="1">
      <alignment vertical="center"/>
    </xf>
    <xf numFmtId="0" fontId="42"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0" xfId="0" applyAlignment="1">
      <alignment horizontal="center" vertical="center"/>
    </xf>
    <xf numFmtId="0" fontId="42" fillId="0" borderId="0" xfId="0" applyFont="1" applyFill="1" applyAlignment="1">
      <alignment vertical="center"/>
    </xf>
    <xf numFmtId="49" fontId="38" fillId="0" borderId="0" xfId="0" applyNumberFormat="1" applyFont="1" applyBorder="1" applyAlignment="1">
      <alignment horizontal="center" vertical="top"/>
    </xf>
    <xf numFmtId="0" fontId="38"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17" fillId="2" borderId="36" xfId="0" applyFont="1" applyFill="1" applyBorder="1" applyAlignment="1">
      <alignment horizontal="center" vertical="center" shrinkToFit="1"/>
    </xf>
    <xf numFmtId="179" fontId="6" fillId="2" borderId="37" xfId="0" applyNumberFormat="1" applyFont="1" applyFill="1" applyBorder="1" applyAlignment="1">
      <alignment horizontal="center" vertical="center" shrinkToFit="1"/>
    </xf>
    <xf numFmtId="0" fontId="17" fillId="2" borderId="81" xfId="0" applyFont="1" applyFill="1" applyBorder="1" applyAlignment="1">
      <alignment horizontal="center" vertical="center" shrinkToFit="1"/>
    </xf>
    <xf numFmtId="179" fontId="6" fillId="4" borderId="79" xfId="0" applyNumberFormat="1" applyFont="1" applyFill="1" applyBorder="1" applyAlignment="1">
      <alignment horizontal="center" vertical="center" shrinkToFit="1"/>
    </xf>
    <xf numFmtId="0" fontId="8" fillId="2" borderId="205" xfId="0" applyFont="1" applyFill="1" applyBorder="1" applyAlignment="1">
      <alignment horizontal="center" vertical="center" shrinkToFit="1"/>
    </xf>
    <xf numFmtId="177" fontId="6" fillId="2" borderId="206" xfId="1" applyNumberFormat="1" applyFont="1" applyFill="1" applyBorder="1" applyAlignment="1" applyProtection="1">
      <alignment vertical="center" shrinkToFit="1"/>
    </xf>
    <xf numFmtId="178" fontId="12" fillId="4" borderId="83" xfId="0" applyNumberFormat="1" applyFont="1" applyFill="1" applyBorder="1" applyAlignment="1">
      <alignment horizontal="center" vertical="center" shrinkToFit="1"/>
    </xf>
    <xf numFmtId="177" fontId="13" fillId="0" borderId="84" xfId="0" applyNumberFormat="1" applyFont="1" applyBorder="1" applyAlignment="1">
      <alignment vertical="center" shrinkToFit="1"/>
    </xf>
    <xf numFmtId="0" fontId="11" fillId="0" borderId="0" xfId="0"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0" fillId="0" borderId="0" xfId="0" applyFill="1" applyBorder="1" applyAlignment="1">
      <alignment vertical="center"/>
    </xf>
    <xf numFmtId="0" fontId="8" fillId="0" borderId="0" xfId="0" applyFont="1" applyFill="1" applyBorder="1" applyAlignment="1" applyProtection="1">
      <alignment horizontal="center" vertical="center" shrinkToFit="1"/>
      <protection locked="0"/>
    </xf>
    <xf numFmtId="178" fontId="22"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pplyProtection="1">
      <alignment horizontal="right" vertical="center" wrapText="1"/>
      <protection locked="0"/>
    </xf>
    <xf numFmtId="0" fontId="7" fillId="0" borderId="0" xfId="0" applyFont="1" applyFill="1" applyBorder="1" applyAlignment="1">
      <alignment horizontal="center" vertical="center" textRotation="255" wrapText="1"/>
    </xf>
    <xf numFmtId="177" fontId="13" fillId="0" borderId="0" xfId="0" applyNumberFormat="1" applyFont="1" applyFill="1" applyBorder="1" applyAlignment="1" applyProtection="1">
      <alignment vertical="center" shrinkToFit="1"/>
      <protection locked="0"/>
    </xf>
    <xf numFmtId="38" fontId="11" fillId="0" borderId="26" xfId="1"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177" fontId="6" fillId="0" borderId="26" xfId="1" applyNumberFormat="1" applyFont="1" applyFill="1" applyBorder="1" applyAlignment="1" applyProtection="1">
      <alignment vertical="center" shrinkToFit="1"/>
    </xf>
    <xf numFmtId="178" fontId="13" fillId="0" borderId="26" xfId="0" applyNumberFormat="1" applyFont="1" applyFill="1" applyBorder="1" applyAlignment="1" applyProtection="1">
      <alignment horizontal="center" vertical="center" shrinkToFit="1"/>
      <protection locked="0"/>
    </xf>
    <xf numFmtId="177" fontId="13" fillId="0" borderId="26" xfId="0" applyNumberFormat="1" applyFont="1" applyFill="1" applyBorder="1" applyAlignment="1" applyProtection="1">
      <alignment vertical="center" shrinkToFit="1"/>
      <protection locked="0"/>
    </xf>
    <xf numFmtId="0" fontId="5" fillId="0" borderId="26" xfId="0" applyFont="1" applyFill="1" applyBorder="1" applyAlignment="1">
      <alignment horizontal="left" vertical="center"/>
    </xf>
    <xf numFmtId="181" fontId="24" fillId="2" borderId="0" xfId="1" applyNumberFormat="1" applyFont="1" applyFill="1" applyBorder="1" applyAlignment="1" applyProtection="1">
      <alignment horizontal="center" vertical="center" shrinkToFit="1"/>
    </xf>
    <xf numFmtId="0" fontId="17" fillId="2" borderId="0" xfId="0" applyFont="1" applyFill="1" applyBorder="1" applyAlignment="1">
      <alignment horizontal="center" vertical="center" wrapText="1"/>
    </xf>
    <xf numFmtId="0" fontId="10" fillId="0" borderId="207" xfId="0" applyFont="1" applyBorder="1" applyAlignment="1">
      <alignment horizontal="center" vertical="center" textRotation="255" wrapText="1"/>
    </xf>
    <xf numFmtId="0" fontId="7" fillId="2" borderId="0" xfId="0" applyFont="1" applyFill="1" applyBorder="1" applyAlignment="1">
      <alignment horizontal="center" vertical="center" shrinkToFit="1"/>
    </xf>
    <xf numFmtId="38" fontId="11" fillId="2" borderId="26" xfId="1" applyFont="1" applyFill="1" applyBorder="1" applyAlignment="1" applyProtection="1">
      <alignment horizontal="center" vertical="center" shrinkToFit="1"/>
    </xf>
    <xf numFmtId="177" fontId="13" fillId="0" borderId="0" xfId="0" applyNumberFormat="1" applyFont="1" applyBorder="1" applyAlignment="1">
      <alignment vertical="center" shrinkToFit="1"/>
    </xf>
    <xf numFmtId="182" fontId="6" fillId="0" borderId="26" xfId="0" applyNumberFormat="1" applyFont="1" applyFill="1" applyBorder="1" applyAlignment="1">
      <alignment horizontal="center" vertical="center" shrinkToFit="1"/>
    </xf>
    <xf numFmtId="0" fontId="0" fillId="0" borderId="0" xfId="0" applyFill="1" applyAlignment="1">
      <alignment horizontal="center" vertical="center"/>
    </xf>
    <xf numFmtId="177" fontId="30" fillId="0" borderId="1" xfId="0" applyNumberFormat="1" applyFont="1" applyFill="1" applyBorder="1" applyAlignment="1">
      <alignment horizontal="center" vertical="center"/>
    </xf>
    <xf numFmtId="0" fontId="7" fillId="0" borderId="98" xfId="0" applyFont="1" applyBorder="1" applyAlignment="1">
      <alignment horizontal="center" vertical="center" wrapText="1"/>
    </xf>
    <xf numFmtId="0" fontId="7" fillId="2" borderId="98" xfId="0" applyFont="1" applyFill="1" applyBorder="1" applyAlignment="1">
      <alignment horizontal="center" vertical="center" wrapText="1"/>
    </xf>
    <xf numFmtId="0" fontId="44" fillId="0" borderId="0" xfId="0" applyFont="1" applyBorder="1" applyAlignment="1">
      <alignment vertical="center"/>
    </xf>
    <xf numFmtId="0" fontId="30" fillId="2" borderId="1" xfId="0" applyFont="1" applyFill="1" applyBorder="1" applyAlignment="1">
      <alignment horizontal="center" vertical="center" wrapText="1"/>
    </xf>
    <xf numFmtId="177" fontId="7" fillId="0" borderId="98" xfId="0" applyNumberFormat="1" applyFont="1" applyBorder="1" applyAlignment="1">
      <alignment horizontal="center" vertical="center" wrapText="1"/>
    </xf>
    <xf numFmtId="177" fontId="7" fillId="2" borderId="98" xfId="0" applyNumberFormat="1" applyFont="1" applyFill="1" applyBorder="1" applyAlignment="1">
      <alignment horizontal="center" vertical="center" wrapText="1"/>
    </xf>
    <xf numFmtId="177" fontId="13" fillId="0" borderId="176" xfId="0" applyNumberFormat="1" applyFont="1" applyFill="1" applyBorder="1" applyAlignment="1" applyProtection="1">
      <alignment horizontal="right"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lignment horizontal="center" vertical="top"/>
    </xf>
    <xf numFmtId="0" fontId="42" fillId="0" borderId="203" xfId="0" applyFont="1" applyFill="1" applyBorder="1" applyAlignment="1">
      <alignment horizontal="left" vertical="top"/>
    </xf>
    <xf numFmtId="0" fontId="3" fillId="0" borderId="0" xfId="0" applyFont="1" applyAlignment="1">
      <alignment horizontal="left" vertical="center" wrapText="1"/>
    </xf>
    <xf numFmtId="0" fontId="10" fillId="0" borderId="0" xfId="0" applyFont="1" applyBorder="1" applyAlignment="1">
      <alignment horizontal="center" vertical="center" textRotation="255" wrapText="1"/>
    </xf>
    <xf numFmtId="0" fontId="7" fillId="0" borderId="0" xfId="0" applyFont="1" applyBorder="1" applyAlignment="1">
      <alignment horizontal="center" vertical="center" wrapText="1"/>
    </xf>
    <xf numFmtId="177" fontId="30" fillId="0" borderId="0" xfId="0" applyNumberFormat="1" applyFont="1" applyFill="1" applyBorder="1" applyAlignment="1">
      <alignment horizontal="center" vertical="center"/>
    </xf>
    <xf numFmtId="0" fontId="30" fillId="2" borderId="0" xfId="0" applyFont="1" applyFill="1" applyBorder="1" applyAlignment="1">
      <alignment horizontal="center" vertical="center" wrapText="1"/>
    </xf>
    <xf numFmtId="0" fontId="7" fillId="0" borderId="0" xfId="0" applyFont="1" applyBorder="1" applyAlignment="1">
      <alignment horizontal="center" vertical="center" textRotation="255" wrapText="1"/>
    </xf>
    <xf numFmtId="178" fontId="22" fillId="0" borderId="0"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textRotation="255" wrapText="1"/>
    </xf>
    <xf numFmtId="0" fontId="11" fillId="0" borderId="7" xfId="0" applyFont="1" applyFill="1" applyBorder="1" applyAlignment="1" applyProtection="1">
      <alignment horizontal="center" vertical="center" wrapText="1"/>
      <protection locked="0"/>
    </xf>
    <xf numFmtId="177" fontId="13" fillId="0" borderId="30" xfId="0" applyNumberFormat="1" applyFont="1" applyFill="1" applyBorder="1" applyAlignment="1" applyProtection="1">
      <alignment horizontal="right" vertical="center" wrapText="1"/>
      <protection locked="0"/>
    </xf>
    <xf numFmtId="0" fontId="46" fillId="0" borderId="0" xfId="0" applyFont="1" applyAlignment="1" applyProtection="1">
      <alignment horizontal="center" vertical="center" wrapText="1"/>
      <protection locked="0"/>
    </xf>
    <xf numFmtId="0" fontId="41" fillId="0" borderId="0" xfId="0" applyFont="1" applyAlignment="1">
      <alignment vertical="center"/>
    </xf>
    <xf numFmtId="0" fontId="38" fillId="5" borderId="102" xfId="0" applyFont="1" applyFill="1" applyBorder="1" applyAlignment="1">
      <alignment vertical="center"/>
    </xf>
    <xf numFmtId="0" fontId="38" fillId="5" borderId="2" xfId="0" applyFont="1" applyFill="1" applyBorder="1" applyAlignment="1">
      <alignment vertical="center"/>
    </xf>
    <xf numFmtId="0" fontId="38" fillId="5" borderId="177" xfId="0" applyFont="1" applyFill="1" applyBorder="1" applyAlignment="1">
      <alignment vertical="center"/>
    </xf>
    <xf numFmtId="0" fontId="38" fillId="5" borderId="73" xfId="0" applyFont="1" applyFill="1" applyBorder="1" applyAlignment="1">
      <alignment vertical="center"/>
    </xf>
    <xf numFmtId="0" fontId="38" fillId="5" borderId="4" xfId="0" applyFont="1" applyFill="1" applyBorder="1" applyAlignment="1">
      <alignment vertical="center"/>
    </xf>
    <xf numFmtId="0" fontId="38" fillId="5" borderId="71" xfId="0" applyFont="1" applyFill="1" applyBorder="1" applyAlignment="1">
      <alignment vertical="center"/>
    </xf>
    <xf numFmtId="0" fontId="38" fillId="5" borderId="201" xfId="0" applyFont="1" applyFill="1" applyBorder="1" applyAlignment="1">
      <alignment vertical="center"/>
    </xf>
    <xf numFmtId="49" fontId="7" fillId="0" borderId="0" xfId="0" applyNumberFormat="1" applyFont="1" applyFill="1" applyAlignment="1">
      <alignment horizontal="right" vertical="top"/>
    </xf>
    <xf numFmtId="0" fontId="43" fillId="2" borderId="4" xfId="0" applyFont="1" applyFill="1" applyBorder="1" applyAlignment="1">
      <alignment vertical="center"/>
    </xf>
    <xf numFmtId="0" fontId="43" fillId="2" borderId="4" xfId="0" applyFont="1" applyFill="1" applyBorder="1" applyAlignment="1">
      <alignment vertical="center" shrinkToFit="1"/>
    </xf>
    <xf numFmtId="0" fontId="43" fillId="2" borderId="9" xfId="0" applyFont="1" applyFill="1" applyBorder="1" applyAlignment="1">
      <alignment vertical="center"/>
    </xf>
    <xf numFmtId="0" fontId="38" fillId="5" borderId="8" xfId="0" applyFont="1" applyFill="1" applyBorder="1" applyAlignment="1">
      <alignment vertical="center"/>
    </xf>
    <xf numFmtId="0" fontId="43" fillId="2" borderId="9" xfId="0" applyFont="1" applyFill="1" applyBorder="1" applyAlignment="1">
      <alignment vertical="center" shrinkToFit="1"/>
    </xf>
    <xf numFmtId="0" fontId="38" fillId="2" borderId="8" xfId="0" applyFont="1" applyFill="1" applyBorder="1" applyAlignment="1">
      <alignment vertical="center"/>
    </xf>
    <xf numFmtId="0" fontId="43" fillId="2" borderId="7" xfId="0" applyFont="1" applyFill="1" applyBorder="1" applyAlignment="1">
      <alignment vertical="center"/>
    </xf>
    <xf numFmtId="177" fontId="0" fillId="0" borderId="0" xfId="0" applyNumberFormat="1" applyAlignment="1">
      <alignment horizontal="right" vertical="center"/>
    </xf>
    <xf numFmtId="177" fontId="42" fillId="0" borderId="201" xfId="0" applyNumberFormat="1" applyFont="1" applyFill="1" applyBorder="1" applyAlignment="1">
      <alignment horizontal="right" vertical="center"/>
    </xf>
    <xf numFmtId="0" fontId="0" fillId="2" borderId="0" xfId="0" applyFill="1" applyAlignment="1">
      <alignment vertical="center"/>
    </xf>
    <xf numFmtId="0" fontId="17" fillId="2" borderId="85" xfId="0" applyFont="1" applyFill="1" applyBorder="1" applyAlignment="1" applyProtection="1">
      <alignment horizontal="center" vertical="center" wrapText="1"/>
      <protection locked="0"/>
    </xf>
    <xf numFmtId="178" fontId="6" fillId="0" borderId="10" xfId="0" applyNumberFormat="1" applyFont="1" applyBorder="1" applyAlignment="1" applyProtection="1">
      <alignment horizontal="center" vertical="center" wrapText="1"/>
      <protection locked="0"/>
    </xf>
    <xf numFmtId="0" fontId="7" fillId="0" borderId="0" xfId="0" applyFont="1" applyFill="1" applyAlignment="1">
      <alignment horizontal="left" vertical="top" wrapText="1"/>
    </xf>
    <xf numFmtId="0" fontId="42" fillId="0" borderId="27" xfId="0" applyFont="1" applyFill="1" applyBorder="1" applyAlignment="1">
      <alignment horizontal="center" vertical="center"/>
    </xf>
    <xf numFmtId="0" fontId="6" fillId="0" borderId="0" xfId="0" applyFont="1" applyFill="1" applyAlignment="1">
      <alignment horizontal="left" vertical="center" wrapText="1"/>
    </xf>
    <xf numFmtId="0" fontId="29" fillId="0" borderId="0" xfId="0" applyFont="1" applyFill="1" applyBorder="1" applyAlignment="1">
      <alignment horizontal="center" vertical="center"/>
    </xf>
    <xf numFmtId="0" fontId="41" fillId="0" borderId="0" xfId="0" applyFont="1" applyAlignment="1">
      <alignment horizontal="left" vertical="center" shrinkToFit="1"/>
    </xf>
    <xf numFmtId="0" fontId="38" fillId="2" borderId="3" xfId="0" applyFont="1" applyFill="1" applyBorder="1" applyAlignment="1">
      <alignment horizontal="center" vertical="center"/>
    </xf>
    <xf numFmtId="0" fontId="38" fillId="0" borderId="0" xfId="0" applyFont="1" applyBorder="1" applyAlignment="1">
      <alignment horizontal="left" vertical="top" wrapText="1"/>
    </xf>
    <xf numFmtId="0" fontId="38" fillId="0" borderId="0" xfId="0" applyFont="1" applyBorder="1" applyAlignment="1">
      <alignment vertical="top" wrapText="1"/>
    </xf>
    <xf numFmtId="0" fontId="38" fillId="0" borderId="0" xfId="0" applyFont="1" applyBorder="1" applyAlignment="1">
      <alignment horizontal="left" vertical="center" wrapText="1"/>
    </xf>
    <xf numFmtId="0" fontId="42" fillId="0" borderId="0" xfId="0" applyFont="1" applyBorder="1" applyAlignment="1">
      <alignment horizontal="center" vertical="center"/>
    </xf>
    <xf numFmtId="0" fontId="38" fillId="2" borderId="0" xfId="0" applyFont="1" applyFill="1" applyAlignment="1">
      <alignment horizontal="left" vertical="top"/>
    </xf>
    <xf numFmtId="0" fontId="38" fillId="2" borderId="0"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94" xfId="0" applyFont="1" applyFill="1" applyBorder="1" applyAlignment="1">
      <alignment horizontal="center" vertical="center"/>
    </xf>
    <xf numFmtId="0" fontId="7" fillId="2" borderId="24" xfId="0" applyFont="1" applyFill="1" applyBorder="1" applyAlignment="1">
      <alignment horizontal="center" vertical="center" wrapText="1"/>
    </xf>
    <xf numFmtId="0" fontId="38" fillId="2" borderId="178" xfId="0" applyFont="1" applyFill="1" applyBorder="1" applyAlignment="1">
      <alignment horizontal="center" vertical="center"/>
    </xf>
    <xf numFmtId="0" fontId="0" fillId="0" borderId="0" xfId="0" applyBorder="1" applyAlignment="1">
      <alignment horizontal="center" vertical="center" wrapText="1"/>
    </xf>
    <xf numFmtId="177" fontId="13" fillId="0" borderId="0" xfId="0" applyNumberFormat="1" applyFont="1" applyFill="1" applyBorder="1" applyAlignment="1" applyProtection="1">
      <alignment horizontal="right" vertical="center" wrapText="1"/>
      <protection locked="0"/>
    </xf>
    <xf numFmtId="178" fontId="6" fillId="0" borderId="0" xfId="0" applyNumberFormat="1" applyFont="1" applyBorder="1" applyAlignment="1" applyProtection="1">
      <alignment horizontal="center" vertical="center" wrapText="1"/>
      <protection locked="0"/>
    </xf>
    <xf numFmtId="184" fontId="27" fillId="0" borderId="0" xfId="0" applyNumberFormat="1" applyFont="1" applyBorder="1" applyAlignment="1">
      <alignment horizontal="right" vertical="center" shrinkToFit="1"/>
    </xf>
    <xf numFmtId="0" fontId="45" fillId="0" borderId="0" xfId="0" applyFont="1" applyBorder="1" applyAlignment="1">
      <alignment horizontal="center" vertical="center" wrapText="1"/>
    </xf>
    <xf numFmtId="0" fontId="38" fillId="0" borderId="0" xfId="0" applyFont="1" applyFill="1" applyBorder="1" applyAlignment="1">
      <alignment horizontal="center" vertical="center"/>
    </xf>
    <xf numFmtId="0" fontId="43" fillId="0" borderId="0" xfId="0" applyFont="1" applyFill="1" applyBorder="1" applyAlignment="1">
      <alignment vertical="center"/>
    </xf>
    <xf numFmtId="178" fontId="13" fillId="0" borderId="0"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0" fontId="0" fillId="0" borderId="11" xfId="0" applyBorder="1" applyAlignment="1">
      <alignment horizontal="center" vertical="center" wrapText="1"/>
    </xf>
    <xf numFmtId="177" fontId="13" fillId="0" borderId="11" xfId="0" applyNumberFormat="1" applyFont="1" applyBorder="1" applyAlignment="1">
      <alignment vertical="center" shrinkToFit="1"/>
    </xf>
    <xf numFmtId="177" fontId="13" fillId="0" borderId="11" xfId="0" applyNumberFormat="1" applyFont="1" applyFill="1" applyBorder="1" applyAlignment="1" applyProtection="1">
      <alignment horizontal="right" vertical="center" wrapText="1"/>
      <protection locked="0"/>
    </xf>
    <xf numFmtId="0" fontId="38" fillId="0" borderId="3" xfId="0" applyFont="1" applyFill="1" applyBorder="1" applyAlignment="1">
      <alignment horizontal="center" vertical="center"/>
    </xf>
    <xf numFmtId="14" fontId="38" fillId="5" borderId="102" xfId="1" applyNumberFormat="1" applyFont="1" applyFill="1" applyBorder="1" applyAlignment="1">
      <alignment horizontal="center" vertical="center"/>
    </xf>
    <xf numFmtId="14" fontId="38" fillId="5" borderId="73" xfId="1" applyNumberFormat="1" applyFont="1" applyFill="1" applyBorder="1" applyAlignment="1">
      <alignment horizontal="center" vertical="center"/>
    </xf>
    <xf numFmtId="38" fontId="11" fillId="5" borderId="35" xfId="1" applyFont="1" applyFill="1" applyBorder="1" applyAlignment="1" applyProtection="1">
      <alignment horizontal="center" vertical="center" shrinkToFit="1"/>
    </xf>
    <xf numFmtId="38" fontId="11" fillId="5" borderId="42" xfId="1" applyFont="1" applyFill="1" applyBorder="1" applyAlignment="1" applyProtection="1">
      <alignment horizontal="center" vertical="center" shrinkToFit="1"/>
    </xf>
    <xf numFmtId="38" fontId="11" fillId="5" borderId="55" xfId="1" applyFont="1" applyFill="1" applyBorder="1" applyAlignment="1" applyProtection="1">
      <alignment horizontal="center" vertical="center" shrinkToFit="1"/>
    </xf>
    <xf numFmtId="38" fontId="11" fillId="5" borderId="64" xfId="1" applyFont="1" applyFill="1" applyBorder="1" applyAlignment="1" applyProtection="1">
      <alignment horizontal="center" vertical="center" shrinkToFit="1"/>
    </xf>
    <xf numFmtId="38" fontId="11" fillId="5" borderId="118" xfId="1" applyFont="1" applyFill="1" applyBorder="1" applyAlignment="1" applyProtection="1">
      <alignment horizontal="center" vertical="center" shrinkToFit="1"/>
    </xf>
    <xf numFmtId="38" fontId="11" fillId="5" borderId="95" xfId="1" applyFont="1" applyFill="1" applyBorder="1" applyAlignment="1" applyProtection="1">
      <alignment horizontal="center" vertical="center" shrinkToFit="1"/>
    </xf>
    <xf numFmtId="38" fontId="11" fillId="5" borderId="64" xfId="1" applyFont="1" applyFill="1" applyBorder="1" applyAlignment="1" applyProtection="1">
      <alignment horizontal="center" vertical="center" shrinkToFit="1"/>
      <protection locked="0"/>
    </xf>
    <xf numFmtId="38" fontId="11" fillId="5" borderId="42" xfId="1" applyFont="1" applyFill="1" applyBorder="1" applyAlignment="1" applyProtection="1">
      <alignment horizontal="center" vertical="center" shrinkToFit="1"/>
      <protection locked="0"/>
    </xf>
    <xf numFmtId="38" fontId="11" fillId="5" borderId="80" xfId="1" applyFont="1" applyFill="1" applyBorder="1" applyAlignment="1" applyProtection="1">
      <alignment horizontal="center" vertical="center" shrinkToFit="1"/>
      <protection locked="0"/>
    </xf>
    <xf numFmtId="38" fontId="11" fillId="5" borderId="40" xfId="1" applyFont="1" applyFill="1" applyBorder="1" applyAlignment="1" applyProtection="1">
      <alignment horizontal="center" vertical="center" shrinkToFit="1"/>
    </xf>
    <xf numFmtId="38" fontId="11" fillId="5" borderId="43" xfId="1" applyFont="1" applyFill="1" applyBorder="1" applyAlignment="1" applyProtection="1">
      <alignment horizontal="center" vertical="center" shrinkToFit="1"/>
    </xf>
    <xf numFmtId="38" fontId="11" fillId="5" borderId="114" xfId="1" applyFont="1" applyFill="1" applyBorder="1" applyAlignment="1" applyProtection="1">
      <alignment horizontal="center" vertical="center" shrinkToFit="1"/>
    </xf>
    <xf numFmtId="38" fontId="11" fillId="5" borderId="83" xfId="1" applyFont="1" applyFill="1" applyBorder="1" applyAlignment="1" applyProtection="1">
      <alignment horizontal="center" vertical="center" shrinkToFit="1"/>
    </xf>
    <xf numFmtId="38" fontId="11" fillId="5" borderId="129" xfId="1" applyFont="1" applyFill="1" applyBorder="1" applyAlignment="1">
      <alignment horizontal="center" vertical="center" shrinkToFit="1"/>
    </xf>
    <xf numFmtId="38" fontId="11" fillId="5" borderId="172" xfId="1" applyFont="1" applyFill="1" applyBorder="1" applyAlignment="1" applyProtection="1">
      <alignment horizontal="center" vertical="center" shrinkToFit="1"/>
    </xf>
    <xf numFmtId="38" fontId="11" fillId="5" borderId="171" xfId="1" applyFont="1" applyFill="1" applyBorder="1" applyAlignment="1">
      <alignment horizontal="center" vertical="center" shrinkToFit="1"/>
    </xf>
    <xf numFmtId="38" fontId="11" fillId="5" borderId="119" xfId="1" applyFont="1" applyFill="1" applyBorder="1" applyAlignment="1" applyProtection="1">
      <alignment horizontal="center" vertical="center" shrinkToFit="1"/>
    </xf>
    <xf numFmtId="38" fontId="11" fillId="5" borderId="106" xfId="1" applyFont="1" applyFill="1" applyBorder="1" applyAlignment="1" applyProtection="1">
      <alignment horizontal="center" vertical="center" shrinkToFit="1"/>
    </xf>
    <xf numFmtId="177" fontId="13" fillId="5" borderId="30" xfId="0" applyNumberFormat="1" applyFont="1" applyFill="1" applyBorder="1" applyAlignment="1" applyProtection="1">
      <alignment horizontal="right" vertical="center" wrapText="1"/>
      <protection locked="0"/>
    </xf>
    <xf numFmtId="177" fontId="13" fillId="5" borderId="176" xfId="0" applyNumberFormat="1" applyFont="1" applyFill="1" applyBorder="1" applyAlignment="1" applyProtection="1">
      <alignment horizontal="right" vertical="center" wrapText="1"/>
      <protection locked="0"/>
    </xf>
    <xf numFmtId="178" fontId="3" fillId="0" borderId="0" xfId="0" applyNumberFormat="1"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0" fillId="2" borderId="14" xfId="0"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0" xfId="0" applyFill="1" applyAlignment="1">
      <alignment vertical="center"/>
    </xf>
    <xf numFmtId="0" fontId="7" fillId="0" borderId="10" xfId="0" applyFont="1" applyBorder="1" applyAlignment="1">
      <alignment horizontal="center" vertical="center" wrapText="1"/>
    </xf>
    <xf numFmtId="0" fontId="0" fillId="0" borderId="15" xfId="0" applyBorder="1" applyAlignment="1">
      <alignment horizontal="center" vertical="center" wrapText="1"/>
    </xf>
    <xf numFmtId="38" fontId="6" fillId="2" borderId="16" xfId="1" applyFont="1" applyFill="1" applyBorder="1" applyAlignment="1" applyProtection="1">
      <alignment horizontal="center" vertical="center" wrapText="1"/>
    </xf>
    <xf numFmtId="38" fontId="6" fillId="2" borderId="20" xfId="1" applyFont="1" applyFill="1" applyBorder="1" applyAlignment="1" applyProtection="1">
      <alignment horizontal="center" vertical="center" wrapText="1"/>
    </xf>
    <xf numFmtId="38" fontId="0" fillId="2" borderId="20" xfId="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0" fillId="2" borderId="23" xfId="0" applyFill="1" applyBorder="1" applyAlignment="1">
      <alignment horizontal="center" vertical="center" wrapText="1"/>
    </xf>
    <xf numFmtId="0" fontId="10" fillId="0" borderId="31" xfId="0" applyFont="1" applyBorder="1" applyAlignment="1">
      <alignment horizontal="center" vertical="center" textRotation="255" wrapText="1"/>
    </xf>
    <xf numFmtId="0" fontId="7" fillId="0" borderId="41" xfId="0" applyFont="1" applyBorder="1" applyAlignment="1">
      <alignment horizontal="center" vertical="center" textRotation="255" wrapText="1"/>
    </xf>
    <xf numFmtId="0" fontId="7" fillId="0" borderId="78" xfId="0" applyFont="1" applyBorder="1" applyAlignment="1">
      <alignment horizontal="center" vertical="center" textRotation="255" wrapText="1"/>
    </xf>
    <xf numFmtId="0" fontId="11" fillId="2" borderId="32"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42" xfId="2" applyFont="1" applyFill="1" applyBorder="1" applyAlignment="1" applyProtection="1">
      <alignment horizontal="center" vertical="center" shrinkToFit="1"/>
    </xf>
    <xf numFmtId="0" fontId="11" fillId="2" borderId="43" xfId="2" applyFont="1" applyFill="1" applyBorder="1" applyAlignment="1" applyProtection="1">
      <alignment horizontal="center" vertical="center" shrinkToFit="1"/>
    </xf>
    <xf numFmtId="0" fontId="11" fillId="2" borderId="44" xfId="2" applyFont="1" applyFill="1" applyBorder="1" applyAlignment="1" applyProtection="1">
      <alignment horizontal="center"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1" fillId="0" borderId="42"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52"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5" fillId="0" borderId="6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7" fillId="0" borderId="53" xfId="0" applyFont="1" applyFill="1" applyBorder="1" applyAlignment="1">
      <alignment horizontal="center" vertical="center" shrinkToFit="1"/>
    </xf>
    <xf numFmtId="0" fontId="17" fillId="0" borderId="54" xfId="0" applyFont="1" applyFill="1" applyBorder="1" applyAlignment="1">
      <alignment horizontal="center" vertical="center" shrinkToFit="1"/>
    </xf>
    <xf numFmtId="0" fontId="11" fillId="0" borderId="6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45" xfId="0" applyFont="1" applyFill="1" applyBorder="1" applyAlignment="1">
      <alignment horizontal="center" vertical="center" wrapText="1"/>
    </xf>
    <xf numFmtId="0" fontId="16" fillId="0" borderId="146"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1" fillId="0" borderId="108"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66" xfId="0" applyFont="1" applyFill="1" applyBorder="1" applyAlignment="1" applyProtection="1">
      <alignment horizontal="center" vertical="center" shrinkToFit="1"/>
      <protection locked="0"/>
    </xf>
    <xf numFmtId="0" fontId="11" fillId="0" borderId="75"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0" fontId="11" fillId="0" borderId="79" xfId="0" applyFont="1" applyFill="1" applyBorder="1" applyAlignment="1" applyProtection="1">
      <alignment horizontal="center" vertical="center" wrapText="1"/>
      <protection locked="0"/>
    </xf>
    <xf numFmtId="0" fontId="11" fillId="0" borderId="149" xfId="0" applyFont="1" applyFill="1" applyBorder="1" applyAlignment="1" applyProtection="1">
      <alignment horizontal="center" vertical="center" wrapText="1"/>
      <protection locked="0"/>
    </xf>
    <xf numFmtId="178" fontId="3" fillId="0" borderId="200" xfId="0" applyNumberFormat="1" applyFont="1" applyFill="1" applyBorder="1" applyAlignment="1" applyProtection="1">
      <alignment horizontal="center" vertical="center" wrapText="1"/>
      <protection locked="0"/>
    </xf>
    <xf numFmtId="178" fontId="3" fillId="0" borderId="29" xfId="0" applyNumberFormat="1" applyFont="1" applyFill="1" applyBorder="1" applyAlignment="1" applyProtection="1">
      <alignment horizontal="center" vertical="center" wrapText="1"/>
      <protection locked="0"/>
    </xf>
    <xf numFmtId="178" fontId="30" fillId="0" borderId="199" xfId="0" applyNumberFormat="1" applyFont="1" applyFill="1" applyBorder="1" applyAlignment="1" applyProtection="1">
      <alignment horizontal="center" vertical="center" wrapText="1"/>
      <protection locked="0"/>
    </xf>
    <xf numFmtId="178" fontId="30" fillId="0" borderId="186" xfId="0" applyNumberFormat="1" applyFont="1" applyFill="1" applyBorder="1" applyAlignment="1" applyProtection="1">
      <alignment horizontal="center" vertical="center" wrapText="1"/>
      <protection locked="0"/>
    </xf>
    <xf numFmtId="178" fontId="30" fillId="0" borderId="198" xfId="0" applyNumberFormat="1" applyFont="1" applyFill="1" applyBorder="1" applyAlignment="1" applyProtection="1">
      <alignment horizontal="center" vertical="center" wrapText="1"/>
      <protection locked="0"/>
    </xf>
    <xf numFmtId="0" fontId="11" fillId="0" borderId="74"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05"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0" fillId="0" borderId="41" xfId="0" applyFont="1" applyBorder="1" applyAlignment="1">
      <alignment horizontal="center" vertical="center" textRotation="255" wrapText="1"/>
    </xf>
    <xf numFmtId="0" fontId="10" fillId="0" borderId="78" xfId="0" applyFont="1" applyBorder="1" applyAlignment="1">
      <alignment horizontal="center" vertical="center" textRotation="255" wrapText="1"/>
    </xf>
    <xf numFmtId="0" fontId="11" fillId="0" borderId="202" xfId="0" applyFont="1" applyFill="1" applyBorder="1" applyAlignment="1">
      <alignment horizontal="center" vertical="center" wrapText="1"/>
    </xf>
    <xf numFmtId="0" fontId="11" fillId="0" borderId="179" xfId="0" applyFont="1" applyFill="1" applyBorder="1" applyAlignment="1">
      <alignment horizontal="center" vertical="center" wrapText="1"/>
    </xf>
    <xf numFmtId="0" fontId="11" fillId="0" borderId="180" xfId="0" applyFont="1" applyFill="1" applyBorder="1" applyAlignment="1">
      <alignment horizontal="center" vertical="center" wrapText="1"/>
    </xf>
    <xf numFmtId="0" fontId="11" fillId="0" borderId="14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48"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7" fillId="0" borderId="14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48" xfId="0" applyFont="1" applyFill="1" applyBorder="1" applyAlignment="1">
      <alignment horizontal="center" vertical="center" wrapText="1"/>
    </xf>
    <xf numFmtId="0" fontId="11" fillId="0" borderId="155"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156" xfId="0" applyFont="1" applyFill="1" applyBorder="1" applyAlignment="1">
      <alignment horizontal="center" vertical="center" wrapText="1"/>
    </xf>
    <xf numFmtId="0" fontId="11" fillId="0" borderId="157" xfId="0" applyFont="1" applyFill="1" applyBorder="1" applyAlignment="1">
      <alignment horizontal="center" vertical="center" wrapText="1"/>
    </xf>
    <xf numFmtId="0" fontId="20" fillId="0" borderId="69" xfId="0" applyFont="1" applyFill="1" applyBorder="1" applyAlignment="1" applyProtection="1">
      <alignment horizontal="center" vertical="center" shrinkToFit="1"/>
      <protection locked="0"/>
    </xf>
    <xf numFmtId="0" fontId="20" fillId="0" borderId="75" xfId="0" applyFont="1" applyFill="1" applyBorder="1" applyAlignment="1" applyProtection="1">
      <alignment horizontal="center" vertical="center" shrinkToFit="1"/>
      <protection locked="0"/>
    </xf>
    <xf numFmtId="0" fontId="11" fillId="0" borderId="168" xfId="0" applyFont="1" applyFill="1" applyBorder="1" applyAlignment="1" applyProtection="1">
      <alignment horizontal="center" vertical="center" wrapText="1"/>
      <protection locked="0"/>
    </xf>
    <xf numFmtId="178" fontId="3" fillId="0" borderId="174" xfId="0" applyNumberFormat="1" applyFont="1" applyFill="1" applyBorder="1" applyAlignment="1" applyProtection="1">
      <alignment horizontal="center" vertical="center" shrinkToFit="1"/>
      <protection locked="0"/>
    </xf>
    <xf numFmtId="178" fontId="3" fillId="0" borderId="175" xfId="0" applyNumberFormat="1" applyFont="1" applyFill="1" applyBorder="1" applyAlignment="1" applyProtection="1">
      <alignment horizontal="center" vertical="center" shrinkToFit="1"/>
      <protection locked="0"/>
    </xf>
    <xf numFmtId="178" fontId="3" fillId="0" borderId="174" xfId="0" applyNumberFormat="1" applyFont="1" applyFill="1" applyBorder="1" applyAlignment="1" applyProtection="1">
      <alignment horizontal="center" vertical="center" wrapText="1"/>
      <protection locked="0"/>
    </xf>
    <xf numFmtId="178" fontId="3" fillId="0" borderId="175" xfId="0"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textRotation="255" wrapText="1"/>
    </xf>
    <xf numFmtId="0" fontId="7" fillId="0" borderId="11" xfId="0" applyFont="1" applyBorder="1" applyAlignment="1">
      <alignment vertical="center" wrapText="1"/>
    </xf>
    <xf numFmtId="0" fontId="7" fillId="0" borderId="25" xfId="0" applyFont="1" applyBorder="1" applyAlignment="1">
      <alignment vertical="center" wrapText="1"/>
    </xf>
    <xf numFmtId="0" fontId="11" fillId="2" borderId="5" xfId="0" applyFont="1" applyFill="1" applyBorder="1" applyAlignment="1">
      <alignment horizontal="center" vertical="center" wrapText="1"/>
    </xf>
    <xf numFmtId="0" fontId="0" fillId="2" borderId="7" xfId="0" applyFill="1" applyBorder="1" applyAlignment="1">
      <alignment horizontal="center" vertical="center" wrapText="1"/>
    </xf>
    <xf numFmtId="0" fontId="6" fillId="2" borderId="86" xfId="0" applyFont="1" applyFill="1" applyBorder="1" applyAlignment="1" applyProtection="1">
      <alignment horizontal="center" vertical="center" wrapText="1"/>
      <protection locked="0"/>
    </xf>
    <xf numFmtId="0" fontId="0" fillId="2" borderId="87" xfId="0" applyFill="1" applyBorder="1" applyAlignment="1">
      <alignment vertical="center"/>
    </xf>
    <xf numFmtId="0" fontId="0" fillId="2" borderId="88" xfId="0" applyFill="1" applyBorder="1" applyAlignment="1">
      <alignment vertical="center"/>
    </xf>
    <xf numFmtId="0" fontId="11" fillId="2" borderId="166" xfId="0" applyFont="1" applyFill="1" applyBorder="1" applyAlignment="1">
      <alignment horizontal="center" vertical="center" shrinkToFit="1"/>
    </xf>
    <xf numFmtId="0" fontId="11" fillId="2" borderId="122" xfId="0" applyFont="1" applyFill="1" applyBorder="1" applyAlignment="1">
      <alignment horizontal="center" vertical="center" shrinkToFit="1"/>
    </xf>
    <xf numFmtId="0" fontId="11" fillId="2" borderId="167" xfId="0" applyFont="1" applyFill="1" applyBorder="1" applyAlignment="1">
      <alignment horizontal="center" vertical="center" shrinkToFit="1"/>
    </xf>
    <xf numFmtId="0" fontId="0" fillId="2" borderId="131" xfId="0" applyFill="1" applyBorder="1" applyAlignment="1">
      <alignment vertical="center" shrinkToFit="1"/>
    </xf>
    <xf numFmtId="0" fontId="0" fillId="2" borderId="132" xfId="0" applyFill="1" applyBorder="1" applyAlignment="1">
      <alignment vertical="center" shrinkToFit="1"/>
    </xf>
    <xf numFmtId="0" fontId="0" fillId="2" borderId="133" xfId="0" applyFill="1" applyBorder="1" applyAlignment="1">
      <alignment vertical="center" shrinkToFit="1"/>
    </xf>
    <xf numFmtId="0" fontId="0" fillId="2" borderId="90" xfId="0" applyFill="1" applyBorder="1" applyAlignment="1">
      <alignment vertical="center" shrinkToFit="1"/>
    </xf>
    <xf numFmtId="0" fontId="0" fillId="2" borderId="91" xfId="0" applyFill="1" applyBorder="1" applyAlignment="1">
      <alignment vertical="center" shrinkToFit="1"/>
    </xf>
    <xf numFmtId="0" fontId="0" fillId="2" borderId="92" xfId="0" applyFill="1" applyBorder="1" applyAlignment="1">
      <alignment vertical="center" shrinkToFit="1"/>
    </xf>
    <xf numFmtId="0" fontId="0" fillId="2" borderId="137" xfId="0" applyFill="1" applyBorder="1" applyAlignment="1">
      <alignment vertical="center" shrinkToFit="1"/>
    </xf>
    <xf numFmtId="0" fontId="0" fillId="2" borderId="138" xfId="0" applyFill="1" applyBorder="1" applyAlignment="1">
      <alignment vertical="center" shrinkToFit="1"/>
    </xf>
    <xf numFmtId="0" fontId="0" fillId="2" borderId="139" xfId="0" applyFill="1" applyBorder="1" applyAlignment="1">
      <alignment vertical="center" shrinkToFit="1"/>
    </xf>
    <xf numFmtId="0" fontId="11" fillId="2" borderId="169"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11" fillId="2" borderId="17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0" fillId="2" borderId="75" xfId="0" applyFill="1" applyBorder="1" applyAlignment="1">
      <alignment horizontal="center" vertical="center" shrinkToFit="1"/>
    </xf>
    <xf numFmtId="0" fontId="11" fillId="2" borderId="79" xfId="0" applyFont="1" applyFill="1" applyBorder="1" applyAlignment="1">
      <alignment horizontal="center" vertical="center" shrinkToFit="1"/>
    </xf>
    <xf numFmtId="0" fontId="0" fillId="2" borderId="149" xfId="0" applyFill="1" applyBorder="1" applyAlignment="1">
      <alignment horizontal="center" vertical="center" shrinkToFit="1"/>
    </xf>
    <xf numFmtId="0" fontId="10" fillId="0" borderId="188" xfId="0" applyFont="1" applyBorder="1" applyAlignment="1">
      <alignment horizontal="center" vertical="center" textRotation="255" wrapText="1"/>
    </xf>
    <xf numFmtId="0" fontId="10" fillId="0" borderId="189" xfId="0" applyFont="1" applyBorder="1" applyAlignment="1">
      <alignment horizontal="center" vertical="center" textRotation="255" wrapText="1"/>
    </xf>
    <xf numFmtId="0" fontId="10" fillId="0" borderId="190" xfId="0" applyFont="1" applyBorder="1" applyAlignment="1">
      <alignment horizontal="center" vertical="center" textRotation="255"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38" fontId="11" fillId="2" borderId="191" xfId="1" applyFont="1" applyFill="1" applyBorder="1" applyAlignment="1" applyProtection="1">
      <alignment horizontal="center" vertical="center" wrapText="1"/>
      <protection locked="0"/>
    </xf>
    <xf numFmtId="38" fontId="0" fillId="2" borderId="192" xfId="1" applyFont="1" applyFill="1" applyBorder="1" applyAlignment="1">
      <alignment horizontal="center" vertical="center" wrapText="1"/>
    </xf>
    <xf numFmtId="0" fontId="17" fillId="2" borderId="85" xfId="0" applyFont="1" applyFill="1" applyBorder="1" applyAlignment="1" applyProtection="1">
      <alignment horizontal="center" vertical="center" wrapText="1"/>
      <protection locked="0"/>
    </xf>
    <xf numFmtId="0" fontId="17" fillId="2" borderId="82" xfId="0" applyFont="1" applyFill="1" applyBorder="1" applyAlignment="1" applyProtection="1">
      <alignment horizontal="center" vertical="center" wrapText="1"/>
      <protection locked="0"/>
    </xf>
    <xf numFmtId="0" fontId="0" fillId="2" borderId="87"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160" xfId="0" applyFill="1" applyBorder="1" applyAlignment="1">
      <alignment horizontal="center" vertical="center" wrapText="1"/>
    </xf>
    <xf numFmtId="0" fontId="0" fillId="2" borderId="161" xfId="0" applyFill="1" applyBorder="1" applyAlignment="1">
      <alignment horizontal="center" vertical="center" wrapText="1"/>
    </xf>
    <xf numFmtId="0" fontId="0" fillId="2" borderId="162" xfId="0"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193" xfId="0" applyFont="1" applyFill="1" applyBorder="1" applyAlignment="1" applyProtection="1">
      <alignment horizontal="center" vertical="center" wrapText="1"/>
      <protection locked="0"/>
    </xf>
    <xf numFmtId="0" fontId="11" fillId="2" borderId="98" xfId="0" applyFont="1" applyFill="1" applyBorder="1" applyAlignment="1" applyProtection="1">
      <alignment horizontal="center" vertical="center" wrapText="1"/>
      <protection locked="0"/>
    </xf>
    <xf numFmtId="0" fontId="11" fillId="2" borderId="194" xfId="0" applyFont="1" applyFill="1" applyBorder="1" applyAlignment="1" applyProtection="1">
      <alignment horizontal="center" vertical="center" wrapText="1"/>
      <protection locked="0"/>
    </xf>
    <xf numFmtId="0" fontId="7" fillId="0" borderId="0" xfId="0" applyFont="1" applyFill="1" applyAlignment="1">
      <alignment horizontal="left" vertical="top" wrapText="1"/>
    </xf>
    <xf numFmtId="178" fontId="6" fillId="2" borderId="89" xfId="0" applyNumberFormat="1" applyFont="1" applyFill="1" applyBorder="1" applyAlignment="1" applyProtection="1">
      <alignment horizontal="center" vertical="center" wrapText="1"/>
      <protection locked="0"/>
    </xf>
    <xf numFmtId="178" fontId="6" fillId="2" borderId="29" xfId="0" applyNumberFormat="1" applyFont="1" applyFill="1" applyBorder="1" applyAlignment="1" applyProtection="1">
      <alignment horizontal="center" vertical="center" wrapText="1"/>
      <protection locked="0"/>
    </xf>
    <xf numFmtId="178" fontId="6" fillId="0" borderId="10" xfId="0" applyNumberFormat="1" applyFont="1" applyBorder="1" applyAlignment="1" applyProtection="1">
      <alignment horizontal="center" vertical="center" wrapText="1"/>
      <protection locked="0"/>
    </xf>
    <xf numFmtId="0" fontId="45" fillId="0" borderId="30"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164" xfId="0" applyFont="1" applyFill="1" applyBorder="1" applyAlignment="1">
      <alignment horizontal="center" vertical="center" wrapText="1"/>
    </xf>
    <xf numFmtId="0" fontId="11" fillId="2" borderId="165" xfId="0" applyFont="1" applyFill="1" applyBorder="1" applyAlignment="1">
      <alignment horizontal="center" vertical="center" wrapText="1"/>
    </xf>
    <xf numFmtId="181" fontId="24" fillId="2" borderId="151" xfId="1" applyNumberFormat="1" applyFont="1" applyFill="1" applyBorder="1" applyAlignment="1" applyProtection="1">
      <alignment horizontal="center" vertical="center" shrinkToFit="1"/>
    </xf>
    <xf numFmtId="181" fontId="24" fillId="2" borderId="152" xfId="1" applyNumberFormat="1" applyFont="1" applyFill="1" applyBorder="1" applyAlignment="1" applyProtection="1">
      <alignment horizontal="center" vertical="center" shrinkToFit="1"/>
    </xf>
    <xf numFmtId="181" fontId="24" fillId="2" borderId="153" xfId="1" applyNumberFormat="1" applyFont="1" applyFill="1" applyBorder="1" applyAlignment="1" applyProtection="1">
      <alignment horizontal="center" vertical="center" shrinkToFit="1"/>
    </xf>
    <xf numFmtId="181" fontId="24" fillId="2" borderId="154" xfId="1" applyNumberFormat="1" applyFont="1" applyFill="1" applyBorder="1" applyAlignment="1" applyProtection="1">
      <alignment horizontal="center" vertical="center" shrinkToFit="1"/>
    </xf>
    <xf numFmtId="0" fontId="11" fillId="2" borderId="1" xfId="0" applyFont="1" applyFill="1" applyBorder="1" applyAlignment="1">
      <alignment horizontal="center" vertical="center" wrapText="1"/>
    </xf>
    <xf numFmtId="0" fontId="11" fillId="2" borderId="193" xfId="0" applyFont="1" applyFill="1" applyBorder="1" applyAlignment="1">
      <alignment horizontal="center" vertical="center" wrapText="1"/>
    </xf>
    <xf numFmtId="0" fontId="17" fillId="2" borderId="108"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42" fillId="0" borderId="96" xfId="0" applyFont="1" applyFill="1" applyBorder="1" applyAlignment="1">
      <alignment horizontal="left" vertical="top" wrapText="1"/>
    </xf>
    <xf numFmtId="0" fontId="7" fillId="0" borderId="96" xfId="0" applyFont="1" applyFill="1" applyBorder="1" applyAlignment="1">
      <alignment horizontal="left" vertical="top" wrapText="1"/>
    </xf>
    <xf numFmtId="0" fontId="7" fillId="0" borderId="182" xfId="0" applyFont="1" applyFill="1" applyBorder="1" applyAlignment="1">
      <alignment horizontal="left" vertical="top" wrapText="1"/>
    </xf>
    <xf numFmtId="0" fontId="7" fillId="0" borderId="183" xfId="0" applyFont="1" applyFill="1" applyBorder="1" applyAlignment="1">
      <alignment horizontal="left" vertical="top" wrapText="1"/>
    </xf>
    <xf numFmtId="0" fontId="7" fillId="0" borderId="196" xfId="0" applyFont="1" applyFill="1" applyBorder="1" applyAlignment="1">
      <alignment horizontal="left" vertical="top" wrapText="1"/>
    </xf>
    <xf numFmtId="0" fontId="42" fillId="0" borderId="61" xfId="0" applyFont="1" applyFill="1" applyBorder="1" applyAlignment="1">
      <alignment horizontal="center" vertical="center"/>
    </xf>
    <xf numFmtId="0" fontId="42" fillId="0" borderId="97" xfId="0" applyFont="1" applyFill="1" applyBorder="1" applyAlignment="1">
      <alignment horizontal="center" vertical="center"/>
    </xf>
    <xf numFmtId="177" fontId="42" fillId="0" borderId="177" xfId="0" applyNumberFormat="1" applyFont="1" applyFill="1" applyBorder="1" applyAlignment="1">
      <alignment horizontal="right" vertical="center"/>
    </xf>
    <xf numFmtId="0" fontId="42" fillId="0" borderId="201" xfId="0" applyFont="1" applyFill="1" applyBorder="1" applyAlignment="1">
      <alignment horizontal="right" vertical="center"/>
    </xf>
    <xf numFmtId="0" fontId="42" fillId="0" borderId="71"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177" xfId="0" applyFont="1" applyFill="1" applyBorder="1" applyAlignment="1">
      <alignment horizontal="right" vertical="center"/>
    </xf>
    <xf numFmtId="0" fontId="42" fillId="0" borderId="184"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177" xfId="0" applyNumberFormat="1" applyFont="1" applyFill="1" applyBorder="1" applyAlignment="1">
      <alignment horizontal="right" vertical="center"/>
    </xf>
    <xf numFmtId="0" fontId="42" fillId="0" borderId="201" xfId="0" applyNumberFormat="1" applyFont="1" applyFill="1" applyBorder="1" applyAlignment="1">
      <alignment horizontal="right" vertical="center"/>
    </xf>
    <xf numFmtId="0" fontId="42" fillId="0" borderId="86" xfId="0" applyFont="1" applyFill="1" applyBorder="1" applyAlignment="1">
      <alignment horizontal="right" vertical="center"/>
    </xf>
    <xf numFmtId="0" fontId="42" fillId="0" borderId="88" xfId="0" applyFont="1" applyFill="1" applyBorder="1" applyAlignment="1">
      <alignment horizontal="right" vertical="center"/>
    </xf>
    <xf numFmtId="0" fontId="42" fillId="0" borderId="160" xfId="0" applyFont="1" applyFill="1" applyBorder="1" applyAlignment="1">
      <alignment horizontal="right" vertical="center"/>
    </xf>
    <xf numFmtId="0" fontId="42" fillId="0" borderId="162" xfId="0" applyFont="1" applyFill="1" applyBorder="1" applyAlignment="1">
      <alignment horizontal="right"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72" xfId="0" applyFont="1" applyBorder="1" applyAlignment="1">
      <alignment horizontal="left" vertical="top" wrapText="1"/>
    </xf>
    <xf numFmtId="0" fontId="7" fillId="0" borderId="94" xfId="0" applyFont="1" applyBorder="1" applyAlignment="1">
      <alignment horizontal="left" vertical="top" wrapText="1"/>
    </xf>
    <xf numFmtId="0" fontId="7" fillId="0" borderId="73" xfId="0" applyFont="1" applyBorder="1" applyAlignment="1">
      <alignment horizontal="left" vertical="top" wrapText="1"/>
    </xf>
    <xf numFmtId="0" fontId="7" fillId="0" borderId="96" xfId="0" applyFont="1" applyBorder="1" applyAlignment="1">
      <alignment horizontal="left" vertical="top" wrapText="1"/>
    </xf>
    <xf numFmtId="0" fontId="7" fillId="0" borderId="1" xfId="0" applyFont="1" applyBorder="1" applyAlignment="1">
      <alignment horizontal="left" vertical="top" wrapText="1"/>
    </xf>
    <xf numFmtId="0" fontId="7" fillId="2" borderId="96" xfId="0" applyFont="1" applyFill="1" applyBorder="1" applyAlignment="1">
      <alignment horizontal="left" vertical="top" wrapText="1"/>
    </xf>
    <xf numFmtId="0" fontId="7" fillId="2" borderId="1" xfId="0" applyFont="1" applyFill="1" applyBorder="1" applyAlignment="1">
      <alignment horizontal="left" vertical="top" wrapText="1"/>
    </xf>
    <xf numFmtId="0" fontId="6" fillId="3" borderId="203" xfId="0" applyFont="1" applyFill="1" applyBorder="1" applyAlignment="1">
      <alignment horizontal="left" vertical="top" wrapText="1"/>
    </xf>
    <xf numFmtId="0" fontId="28" fillId="3" borderId="96" xfId="0" applyFont="1" applyFill="1" applyBorder="1" applyAlignment="1">
      <alignment horizontal="left" vertical="top"/>
    </xf>
    <xf numFmtId="0" fontId="28" fillId="3" borderId="196" xfId="0" applyFont="1" applyFill="1" applyBorder="1" applyAlignment="1">
      <alignment horizontal="left" vertical="top"/>
    </xf>
    <xf numFmtId="0" fontId="28" fillId="3" borderId="61" xfId="0" applyFont="1" applyFill="1" applyBorder="1" applyAlignment="1">
      <alignment horizontal="left" vertical="top"/>
    </xf>
    <xf numFmtId="0" fontId="28" fillId="3" borderId="1" xfId="0" applyFont="1" applyFill="1" applyBorder="1" applyAlignment="1">
      <alignment horizontal="left" vertical="top"/>
    </xf>
    <xf numFmtId="0" fontId="28" fillId="3" borderId="193" xfId="0" applyFont="1" applyFill="1" applyBorder="1" applyAlignment="1">
      <alignment horizontal="left" vertical="top"/>
    </xf>
    <xf numFmtId="177" fontId="7" fillId="0" borderId="185" xfId="0" applyNumberFormat="1" applyFont="1" applyBorder="1" applyAlignment="1">
      <alignment horizontal="center" vertical="center" wrapText="1"/>
    </xf>
    <xf numFmtId="0" fontId="7" fillId="0" borderId="101" xfId="0" applyFont="1" applyBorder="1" applyAlignment="1">
      <alignment horizontal="center" vertical="center" wrapText="1"/>
    </xf>
    <xf numFmtId="177" fontId="28" fillId="2" borderId="185" xfId="0" applyNumberFormat="1" applyFont="1" applyFill="1" applyBorder="1" applyAlignment="1">
      <alignment horizontal="center" vertical="center"/>
    </xf>
    <xf numFmtId="0" fontId="28" fillId="2" borderId="101" xfId="0" applyFont="1" applyFill="1" applyBorder="1" applyAlignment="1">
      <alignment horizontal="center" vertical="center"/>
    </xf>
    <xf numFmtId="0" fontId="6" fillId="0" borderId="42"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4" xfId="0" applyFont="1" applyFill="1" applyBorder="1" applyAlignment="1">
      <alignment horizontal="left" vertical="center" shrinkToFit="1"/>
    </xf>
    <xf numFmtId="38" fontId="6" fillId="5" borderId="43" xfId="1" applyFont="1" applyFill="1" applyBorder="1" applyAlignment="1">
      <alignment horizontal="center" vertical="center"/>
    </xf>
    <xf numFmtId="38" fontId="6" fillId="5" borderId="44" xfId="1" applyFont="1" applyFill="1" applyBorder="1" applyAlignment="1">
      <alignment horizontal="center" vertical="center"/>
    </xf>
    <xf numFmtId="0" fontId="4"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0" fontId="6" fillId="0" borderId="5"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38" fontId="6" fillId="5" borderId="6" xfId="1" applyFont="1" applyFill="1" applyBorder="1" applyAlignment="1">
      <alignment horizontal="center" vertical="center"/>
    </xf>
    <xf numFmtId="38" fontId="6" fillId="5" borderId="7" xfId="1" applyFont="1" applyFill="1" applyBorder="1" applyAlignment="1">
      <alignment horizontal="center" vertical="center"/>
    </xf>
    <xf numFmtId="0" fontId="7" fillId="0" borderId="203"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3" borderId="96" xfId="0" applyFont="1" applyFill="1" applyBorder="1" applyAlignment="1">
      <alignment horizontal="center" vertical="center" wrapText="1"/>
    </xf>
    <xf numFmtId="0" fontId="28" fillId="3" borderId="196"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93" xfId="0" applyFont="1" applyFill="1" applyBorder="1" applyAlignment="1">
      <alignment horizontal="center" vertical="center" wrapText="1"/>
    </xf>
    <xf numFmtId="177" fontId="28" fillId="0" borderId="97" xfId="0" applyNumberFormat="1" applyFont="1" applyFill="1" applyBorder="1" applyAlignment="1">
      <alignment horizontal="center" vertical="center" shrinkToFit="1"/>
    </xf>
    <xf numFmtId="177" fontId="28" fillId="0" borderId="98" xfId="0" applyNumberFormat="1" applyFont="1" applyFill="1" applyBorder="1" applyAlignment="1">
      <alignment horizontal="center" vertical="center" shrinkToFit="1"/>
    </xf>
    <xf numFmtId="177" fontId="28" fillId="2" borderId="98" xfId="0" applyNumberFormat="1" applyFont="1" applyFill="1" applyBorder="1" applyAlignment="1">
      <alignment horizontal="center" vertical="center" shrinkToFit="1"/>
    </xf>
    <xf numFmtId="0" fontId="6" fillId="0" borderId="0" xfId="0" applyFont="1" applyFill="1" applyAlignment="1">
      <alignment horizontal="left" vertical="center" wrapText="1"/>
    </xf>
    <xf numFmtId="0" fontId="6" fillId="0" borderId="25" xfId="0" applyFont="1" applyFill="1" applyBorder="1" applyAlignment="1">
      <alignment horizontal="left" vertical="center" shrinkToFi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38" fontId="6" fillId="5" borderId="26" xfId="1" applyFont="1" applyFill="1" applyBorder="1" applyAlignment="1">
      <alignment horizontal="center" vertical="center"/>
    </xf>
    <xf numFmtId="38" fontId="6" fillId="5" borderId="27" xfId="1" applyFont="1" applyFill="1" applyBorder="1" applyAlignment="1">
      <alignment horizontal="center" vertical="center"/>
    </xf>
    <xf numFmtId="0" fontId="38" fillId="0" borderId="163" xfId="0" applyFont="1" applyBorder="1" applyAlignment="1">
      <alignment horizontal="center" vertical="center"/>
    </xf>
    <xf numFmtId="0" fontId="38" fillId="0" borderId="164" xfId="0" applyFont="1" applyBorder="1" applyAlignment="1">
      <alignment horizontal="center" vertic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29" fillId="0" borderId="0" xfId="0" applyFont="1" applyFill="1" applyBorder="1" applyAlignment="1">
      <alignment horizontal="center" vertical="center"/>
    </xf>
    <xf numFmtId="0" fontId="41" fillId="0" borderId="0" xfId="0" applyFont="1" applyAlignment="1">
      <alignment horizontal="left" vertical="center" shrinkToFit="1"/>
    </xf>
    <xf numFmtId="0" fontId="42" fillId="0" borderId="174" xfId="0" applyFont="1" applyBorder="1" applyAlignment="1">
      <alignment horizontal="center" vertical="center"/>
    </xf>
    <xf numFmtId="0" fontId="42" fillId="0" borderId="175" xfId="0" applyFont="1" applyBorder="1" applyAlignment="1">
      <alignment horizontal="center" vertical="center"/>
    </xf>
    <xf numFmtId="0" fontId="42" fillId="2" borderId="186" xfId="0" applyFont="1" applyFill="1" applyBorder="1" applyAlignment="1">
      <alignment horizontal="center" vertical="center"/>
    </xf>
    <xf numFmtId="0" fontId="42" fillId="2" borderId="187" xfId="0" applyFont="1" applyFill="1" applyBorder="1" applyAlignment="1">
      <alignment horizontal="center" vertical="center"/>
    </xf>
    <xf numFmtId="0" fontId="38" fillId="0" borderId="0" xfId="0" applyFont="1" applyBorder="1" applyAlignment="1">
      <alignment horizontal="left" vertical="top" wrapText="1"/>
    </xf>
    <xf numFmtId="0" fontId="42" fillId="2" borderId="197" xfId="0" applyFont="1" applyFill="1" applyBorder="1" applyAlignment="1">
      <alignment horizontal="center" vertical="center"/>
    </xf>
    <xf numFmtId="0" fontId="42" fillId="2" borderId="198" xfId="0" applyFont="1" applyFill="1" applyBorder="1" applyAlignment="1">
      <alignment horizontal="center" vertical="center"/>
    </xf>
    <xf numFmtId="0" fontId="42" fillId="2" borderId="175" xfId="0" applyFont="1" applyFill="1" applyBorder="1" applyAlignment="1">
      <alignment horizontal="center" vertical="center"/>
    </xf>
    <xf numFmtId="0" fontId="42" fillId="0" borderId="176" xfId="0" applyFont="1" applyBorder="1" applyAlignment="1">
      <alignment horizontal="center" vertical="center"/>
    </xf>
    <xf numFmtId="0" fontId="38" fillId="2" borderId="99" xfId="0" applyFont="1" applyFill="1" applyBorder="1" applyAlignment="1">
      <alignment horizontal="center" vertical="center"/>
    </xf>
    <xf numFmtId="0" fontId="38" fillId="2" borderId="100" xfId="0" applyFont="1" applyFill="1" applyBorder="1" applyAlignment="1">
      <alignment horizontal="center" vertical="center"/>
    </xf>
    <xf numFmtId="0" fontId="38" fillId="5" borderId="147" xfId="0" applyFont="1" applyFill="1" applyBorder="1" applyAlignment="1">
      <alignment horizontal="center" vertical="center" shrinkToFit="1"/>
    </xf>
    <xf numFmtId="0" fontId="38" fillId="5" borderId="4" xfId="0" applyFont="1" applyFill="1" applyBorder="1" applyAlignment="1">
      <alignment horizontal="center" vertical="center" shrinkToFit="1"/>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42" fillId="5" borderId="177" xfId="0" applyFont="1" applyFill="1" applyBorder="1" applyAlignment="1">
      <alignment horizontal="center" vertical="center" wrapText="1"/>
    </xf>
    <xf numFmtId="0" fontId="42" fillId="5" borderId="184" xfId="0" applyFont="1" applyFill="1" applyBorder="1" applyAlignment="1">
      <alignment horizontal="center" vertical="center"/>
    </xf>
    <xf numFmtId="14" fontId="38" fillId="5" borderId="2" xfId="1" applyNumberFormat="1" applyFont="1" applyFill="1" applyBorder="1" applyAlignment="1">
      <alignment horizontal="center" vertical="center"/>
    </xf>
    <xf numFmtId="14" fontId="38" fillId="5" borderId="4" xfId="1" applyNumberFormat="1" applyFont="1" applyFill="1" applyBorder="1" applyAlignment="1">
      <alignment horizontal="center" vertical="center"/>
    </xf>
    <xf numFmtId="0" fontId="38" fillId="5" borderId="72" xfId="0" applyFont="1" applyFill="1" applyBorder="1" applyAlignment="1">
      <alignment horizontal="center" vertical="center" shrinkToFit="1"/>
    </xf>
    <xf numFmtId="0" fontId="38" fillId="5" borderId="73" xfId="0" applyFont="1" applyFill="1" applyBorder="1" applyAlignment="1">
      <alignment horizontal="center" vertical="center" shrinkToFit="1"/>
    </xf>
    <xf numFmtId="14" fontId="38" fillId="5" borderId="102" xfId="1" applyNumberFormat="1" applyFont="1" applyFill="1" applyBorder="1" applyAlignment="1">
      <alignment horizontal="center" vertical="center"/>
    </xf>
    <xf numFmtId="14" fontId="38" fillId="5" borderId="73" xfId="1" applyNumberFormat="1" applyFont="1" applyFill="1" applyBorder="1" applyAlignment="1">
      <alignment horizontal="center" vertical="center"/>
    </xf>
    <xf numFmtId="0" fontId="38" fillId="5" borderId="102" xfId="0" applyFont="1" applyFill="1" applyBorder="1" applyAlignment="1">
      <alignment horizontal="center" vertical="center"/>
    </xf>
    <xf numFmtId="0" fontId="38" fillId="5" borderId="94" xfId="0" applyFont="1" applyFill="1" applyBorder="1" applyAlignment="1">
      <alignment horizontal="center" vertical="center"/>
    </xf>
    <xf numFmtId="0" fontId="42" fillId="5" borderId="13" xfId="0" applyFont="1" applyFill="1" applyBorder="1" applyAlignment="1">
      <alignment horizontal="center" vertical="center" wrapText="1"/>
    </xf>
    <xf numFmtId="0" fontId="42" fillId="5" borderId="12" xfId="0" applyFont="1" applyFill="1" applyBorder="1" applyAlignment="1">
      <alignment horizontal="center" vertical="center"/>
    </xf>
    <xf numFmtId="0" fontId="42" fillId="0" borderId="70" xfId="0" applyFont="1" applyBorder="1" applyAlignment="1">
      <alignment horizontal="center" vertical="center"/>
    </xf>
    <xf numFmtId="0" fontId="42" fillId="0" borderId="178" xfId="0" applyFont="1" applyBorder="1" applyAlignment="1">
      <alignment horizontal="center" vertical="center"/>
    </xf>
    <xf numFmtId="0" fontId="42" fillId="0" borderId="184" xfId="0" applyFont="1" applyBorder="1" applyAlignment="1">
      <alignment horizontal="center" vertical="center"/>
    </xf>
    <xf numFmtId="0" fontId="42" fillId="2" borderId="177" xfId="0" applyFont="1" applyFill="1" applyBorder="1" applyAlignment="1">
      <alignment horizontal="center" vertical="center" wrapText="1"/>
    </xf>
    <xf numFmtId="0" fontId="42" fillId="2" borderId="184" xfId="0" applyFont="1" applyFill="1" applyBorder="1" applyAlignment="1">
      <alignment horizontal="center" vertical="center"/>
    </xf>
    <xf numFmtId="0" fontId="42" fillId="0" borderId="185" xfId="0" applyFont="1" applyBorder="1" applyAlignment="1">
      <alignment horizontal="center" vertical="center"/>
    </xf>
    <xf numFmtId="0" fontId="42" fillId="0" borderId="100" xfId="0" applyFont="1" applyBorder="1" applyAlignment="1">
      <alignment horizontal="center" vertical="center"/>
    </xf>
    <xf numFmtId="0" fontId="42" fillId="0" borderId="181" xfId="0" applyFont="1" applyBorder="1" applyAlignment="1">
      <alignment horizontal="center" vertical="center"/>
    </xf>
    <xf numFmtId="0" fontId="42" fillId="2" borderId="99" xfId="0" applyFont="1" applyFill="1" applyBorder="1" applyAlignment="1">
      <alignment horizontal="center" vertical="center" wrapText="1"/>
    </xf>
    <xf numFmtId="0" fontId="42" fillId="2" borderId="181" xfId="0" applyFont="1" applyFill="1" applyBorder="1" applyAlignment="1">
      <alignment horizontal="center" vertical="center"/>
    </xf>
    <xf numFmtId="0" fontId="38" fillId="5" borderId="70" xfId="0" applyFont="1" applyFill="1" applyBorder="1" applyAlignment="1">
      <alignment horizontal="center" vertical="center" shrinkToFit="1"/>
    </xf>
    <xf numFmtId="0" fontId="38" fillId="5" borderId="71" xfId="0" applyFont="1" applyFill="1" applyBorder="1" applyAlignment="1">
      <alignment horizontal="center" vertical="center" shrinkToFit="1"/>
    </xf>
    <xf numFmtId="14" fontId="38" fillId="5" borderId="177" xfId="1" applyNumberFormat="1" applyFont="1" applyFill="1" applyBorder="1" applyAlignment="1">
      <alignment horizontal="center" vertical="center"/>
    </xf>
    <xf numFmtId="14" fontId="38" fillId="5" borderId="71" xfId="1" applyNumberFormat="1" applyFont="1" applyFill="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5" xfId="0" applyFont="1" applyBorder="1" applyAlignment="1">
      <alignment horizontal="center" vertical="center" wrapText="1"/>
    </xf>
    <xf numFmtId="0" fontId="42" fillId="0" borderId="9" xfId="0" applyFont="1" applyBorder="1" applyAlignment="1">
      <alignment horizontal="center" vertical="center"/>
    </xf>
    <xf numFmtId="0" fontId="42" fillId="0" borderId="72" xfId="0" applyFont="1" applyBorder="1" applyAlignment="1">
      <alignment horizontal="center" vertical="center"/>
    </xf>
    <xf numFmtId="0" fontId="42" fillId="0" borderId="94" xfId="0" applyFont="1" applyBorder="1" applyAlignment="1">
      <alignment horizontal="center" vertical="center"/>
    </xf>
    <xf numFmtId="0" fontId="42" fillId="0" borderId="73" xfId="0" applyFont="1" applyBorder="1" applyAlignment="1">
      <alignment horizontal="center" vertical="center"/>
    </xf>
    <xf numFmtId="0" fontId="42" fillId="2" borderId="182" xfId="0" applyFont="1" applyFill="1" applyBorder="1" applyAlignment="1">
      <alignment horizontal="left" vertical="center"/>
    </xf>
    <xf numFmtId="0" fontId="42" fillId="2" borderId="179" xfId="0" applyFont="1" applyFill="1" applyBorder="1" applyAlignment="1">
      <alignment horizontal="left" vertical="center"/>
    </xf>
    <xf numFmtId="0" fontId="42" fillId="2" borderId="180" xfId="0" applyFont="1" applyFill="1" applyBorder="1" applyAlignment="1">
      <alignment horizontal="left" vertical="center"/>
    </xf>
    <xf numFmtId="0" fontId="38" fillId="0" borderId="179" xfId="0" applyFont="1" applyFill="1" applyBorder="1" applyAlignment="1">
      <alignment horizontal="center" vertical="center"/>
    </xf>
    <xf numFmtId="0" fontId="42" fillId="2" borderId="2"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2" fillId="2" borderId="148" xfId="0" applyFont="1" applyFill="1" applyBorder="1" applyAlignment="1">
      <alignment horizontal="left" vertical="center" wrapText="1"/>
    </xf>
    <xf numFmtId="0" fontId="38" fillId="0" borderId="3" xfId="0" applyFont="1" applyFill="1" applyBorder="1" applyAlignment="1">
      <alignment horizontal="center" vertical="center"/>
    </xf>
    <xf numFmtId="0" fontId="38" fillId="0" borderId="0" xfId="0" applyFont="1" applyBorder="1" applyAlignment="1">
      <alignment vertical="top" wrapText="1"/>
    </xf>
    <xf numFmtId="0" fontId="42" fillId="0" borderId="185" xfId="0" applyFont="1" applyBorder="1" applyAlignment="1">
      <alignment horizontal="left" vertical="center" wrapText="1"/>
    </xf>
    <xf numFmtId="0" fontId="42" fillId="0" borderId="100" xfId="0" applyFont="1" applyBorder="1" applyAlignment="1">
      <alignment horizontal="left" vertical="center" wrapText="1"/>
    </xf>
    <xf numFmtId="0" fontId="42" fillId="0" borderId="181" xfId="0" applyFont="1" applyBorder="1" applyAlignment="1">
      <alignment horizontal="left" vertical="center" wrapText="1"/>
    </xf>
    <xf numFmtId="0" fontId="38" fillId="2" borderId="100" xfId="0" applyNumberFormat="1" applyFont="1" applyFill="1" applyBorder="1" applyAlignment="1">
      <alignment horizontal="center" vertical="center"/>
    </xf>
    <xf numFmtId="0" fontId="38" fillId="0" borderId="0" xfId="0" applyFont="1" applyBorder="1" applyAlignment="1">
      <alignment horizontal="left" vertical="center" wrapText="1"/>
    </xf>
    <xf numFmtId="0" fontId="42" fillId="0" borderId="70" xfId="0" applyFont="1" applyBorder="1" applyAlignment="1">
      <alignment horizontal="left" vertical="center"/>
    </xf>
    <xf numFmtId="0" fontId="42" fillId="0" borderId="178" xfId="0" applyFont="1" applyBorder="1" applyAlignment="1">
      <alignment horizontal="left" vertical="center"/>
    </xf>
    <xf numFmtId="0" fontId="42" fillId="0" borderId="184" xfId="0" applyFont="1" applyBorder="1" applyAlignment="1">
      <alignment horizontal="left" vertical="center"/>
    </xf>
    <xf numFmtId="0" fontId="38" fillId="2" borderId="3" xfId="0" applyNumberFormat="1" applyFont="1" applyFill="1" applyBorder="1" applyAlignment="1">
      <alignment horizontal="center" vertical="center"/>
    </xf>
    <xf numFmtId="0" fontId="42" fillId="0" borderId="70" xfId="0" applyFont="1" applyBorder="1" applyAlignment="1">
      <alignment horizontal="left" vertical="center" wrapText="1"/>
    </xf>
    <xf numFmtId="0" fontId="42" fillId="0" borderId="178" xfId="0" applyFont="1" applyBorder="1" applyAlignment="1">
      <alignment horizontal="left" vertical="center" wrapText="1"/>
    </xf>
    <xf numFmtId="0" fontId="42" fillId="0" borderId="184" xfId="0" applyFont="1" applyBorder="1" applyAlignment="1">
      <alignment horizontal="left" vertical="center" wrapText="1"/>
    </xf>
    <xf numFmtId="177" fontId="38" fillId="2" borderId="100" xfId="0" applyNumberFormat="1" applyFont="1" applyFill="1" applyBorder="1" applyAlignment="1">
      <alignment horizontal="center" vertical="center"/>
    </xf>
    <xf numFmtId="0" fontId="42" fillId="0" borderId="11"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38" fillId="0" borderId="147" xfId="0" applyFont="1" applyFill="1" applyBorder="1" applyAlignment="1">
      <alignment horizontal="center" vertical="center"/>
    </xf>
    <xf numFmtId="0" fontId="42" fillId="2" borderId="2" xfId="0" applyFont="1" applyFill="1" applyBorder="1" applyAlignment="1">
      <alignment horizontal="left" vertical="center" shrinkToFit="1"/>
    </xf>
    <xf numFmtId="0" fontId="42" fillId="2" borderId="3" xfId="0" applyFont="1" applyFill="1" applyBorder="1" applyAlignment="1">
      <alignment horizontal="left" vertical="center" shrinkToFit="1"/>
    </xf>
    <xf numFmtId="0" fontId="42" fillId="2" borderId="148" xfId="0" applyFont="1" applyFill="1" applyBorder="1" applyAlignment="1">
      <alignment horizontal="left" vertical="center" shrinkToFit="1"/>
    </xf>
    <xf numFmtId="177" fontId="38" fillId="2" borderId="3" xfId="0" applyNumberFormat="1" applyFont="1" applyFill="1" applyBorder="1" applyAlignment="1">
      <alignment horizontal="center" vertical="center"/>
    </xf>
    <xf numFmtId="0" fontId="38" fillId="5" borderId="204" xfId="0" applyFont="1" applyFill="1" applyBorder="1" applyAlignment="1">
      <alignment horizontal="center" vertical="center"/>
    </xf>
    <xf numFmtId="0" fontId="38" fillId="5" borderId="89"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61" xfId="0" applyFont="1" applyFill="1" applyBorder="1" applyAlignment="1">
      <alignment horizontal="center" vertical="center" shrinkToFit="1"/>
    </xf>
    <xf numFmtId="0" fontId="38" fillId="5" borderId="2" xfId="0" applyFont="1" applyFill="1" applyBorder="1" applyAlignment="1">
      <alignment horizontal="center" vertical="center" shrinkToFit="1"/>
    </xf>
    <xf numFmtId="0" fontId="38" fillId="5" borderId="1" xfId="0" applyFont="1" applyFill="1" applyBorder="1" applyAlignment="1">
      <alignment horizontal="center" vertical="center"/>
    </xf>
    <xf numFmtId="0" fontId="42" fillId="2" borderId="197" xfId="0" applyFont="1" applyFill="1" applyBorder="1" applyAlignment="1">
      <alignment horizontal="center" vertical="center" wrapText="1"/>
    </xf>
    <xf numFmtId="0" fontId="42" fillId="2" borderId="187" xfId="0" applyFont="1" applyFill="1" applyBorder="1" applyAlignment="1">
      <alignment horizontal="center" vertical="center" wrapText="1"/>
    </xf>
    <xf numFmtId="0" fontId="38" fillId="5" borderId="197" xfId="0" applyFont="1" applyFill="1" applyBorder="1" applyAlignment="1">
      <alignment horizontal="center" vertical="center"/>
    </xf>
    <xf numFmtId="0" fontId="38" fillId="5" borderId="186" xfId="0" applyFont="1" applyFill="1" applyBorder="1" applyAlignment="1">
      <alignment horizontal="center" vertical="center"/>
    </xf>
    <xf numFmtId="0" fontId="38" fillId="5" borderId="200" xfId="0" applyFont="1" applyFill="1" applyBorder="1" applyAlignment="1">
      <alignment horizontal="center" vertical="center" shrinkToFit="1"/>
    </xf>
    <xf numFmtId="0" fontId="38" fillId="5" borderId="29" xfId="0" applyFont="1" applyFill="1" applyBorder="1" applyAlignment="1">
      <alignment horizontal="center" vertical="center" shrinkToFit="1"/>
    </xf>
    <xf numFmtId="0" fontId="38" fillId="5" borderId="201" xfId="0" applyFont="1" applyFill="1" applyBorder="1" applyAlignment="1">
      <alignment horizontal="center" vertical="center"/>
    </xf>
    <xf numFmtId="0" fontId="38" fillId="5" borderId="26" xfId="0" applyFont="1" applyFill="1" applyBorder="1" applyAlignment="1">
      <alignment horizontal="center" vertical="center"/>
    </xf>
    <xf numFmtId="0" fontId="38" fillId="5" borderId="29" xfId="0" applyFont="1" applyFill="1" applyBorder="1" applyAlignment="1">
      <alignment horizontal="center" vertical="center"/>
    </xf>
    <xf numFmtId="0" fontId="38" fillId="5" borderId="7" xfId="0" applyFont="1" applyFill="1" applyBorder="1" applyAlignment="1">
      <alignment horizontal="center" vertical="center"/>
    </xf>
    <xf numFmtId="0" fontId="42" fillId="0" borderId="11"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8" xfId="0" applyFont="1" applyBorder="1" applyAlignment="1">
      <alignment horizontal="center" vertical="center"/>
    </xf>
    <xf numFmtId="0" fontId="42" fillId="0" borderId="182" xfId="0" applyFont="1" applyBorder="1" applyAlignment="1">
      <alignment horizontal="left" vertical="center" wrapText="1"/>
    </xf>
    <xf numFmtId="0" fontId="42" fillId="0" borderId="179" xfId="0" applyFont="1" applyBorder="1" applyAlignment="1">
      <alignment horizontal="left" vertical="center" wrapText="1"/>
    </xf>
    <xf numFmtId="0" fontId="42" fillId="0" borderId="180" xfId="0" applyFont="1" applyBorder="1" applyAlignment="1">
      <alignment horizontal="left" vertical="center" wrapText="1"/>
    </xf>
    <xf numFmtId="0" fontId="38" fillId="5" borderId="202" xfId="0" applyFont="1" applyFill="1" applyBorder="1" applyAlignment="1">
      <alignment horizontal="center" vertical="center"/>
    </xf>
    <xf numFmtId="0" fontId="38" fillId="5" borderId="179" xfId="0" applyFont="1" applyFill="1" applyBorder="1" applyAlignment="1">
      <alignment horizontal="center" vertical="center"/>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148" xfId="0" applyFont="1" applyBorder="1" applyAlignment="1">
      <alignment horizontal="left" vertical="center" wrapText="1"/>
    </xf>
    <xf numFmtId="0" fontId="38" fillId="5" borderId="148" xfId="0" applyFont="1" applyFill="1" applyBorder="1" applyAlignment="1">
      <alignment horizontal="center" vertical="center"/>
    </xf>
    <xf numFmtId="0" fontId="38" fillId="5" borderId="147" xfId="0" applyFont="1" applyFill="1" applyBorder="1" applyAlignment="1">
      <alignment horizontal="center" vertical="center"/>
    </xf>
    <xf numFmtId="0" fontId="38" fillId="2" borderId="0" xfId="0" applyFont="1" applyFill="1" applyAlignment="1">
      <alignment horizontal="left" vertical="top"/>
    </xf>
    <xf numFmtId="0" fontId="42" fillId="0" borderId="99" xfId="0" applyFont="1" applyBorder="1" applyAlignment="1">
      <alignment horizontal="left" vertical="center" wrapText="1"/>
    </xf>
    <xf numFmtId="0" fontId="38" fillId="5" borderId="100" xfId="0" applyFont="1" applyFill="1" applyBorder="1" applyAlignment="1">
      <alignment horizontal="center" vertical="center"/>
    </xf>
    <xf numFmtId="0" fontId="38" fillId="5" borderId="181" xfId="0" applyFont="1" applyFill="1" applyBorder="1" applyAlignment="1">
      <alignment horizontal="center" vertical="center"/>
    </xf>
    <xf numFmtId="0" fontId="38" fillId="2" borderId="0" xfId="0" applyFont="1" applyFill="1" applyBorder="1" applyAlignment="1">
      <alignment horizontal="left" vertical="top" wrapText="1"/>
    </xf>
    <xf numFmtId="0" fontId="38" fillId="2" borderId="0" xfId="0" applyFont="1" applyFill="1" applyAlignment="1">
      <alignment horizontal="left" vertical="top" wrapText="1"/>
    </xf>
    <xf numFmtId="0" fontId="42" fillId="0" borderId="102" xfId="0" applyFont="1" applyBorder="1" applyAlignment="1">
      <alignment horizontal="left" vertical="center" wrapText="1"/>
    </xf>
    <xf numFmtId="0" fontId="42" fillId="0" borderId="94" xfId="0" applyFont="1" applyBorder="1" applyAlignment="1">
      <alignment horizontal="left" vertical="center" wrapText="1"/>
    </xf>
    <xf numFmtId="0" fontId="42" fillId="0" borderId="195" xfId="0" applyFont="1" applyBorder="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273957</xdr:colOff>
      <xdr:row>102</xdr:row>
      <xdr:rowOff>54429</xdr:rowOff>
    </xdr:from>
    <xdr:to>
      <xdr:col>3</xdr:col>
      <xdr:colOff>627743</xdr:colOff>
      <xdr:row>105</xdr:row>
      <xdr:rowOff>163286</xdr:rowOff>
    </xdr:to>
    <xdr:sp macro="" textlink="">
      <xdr:nvSpPr>
        <xdr:cNvPr id="2" name="テキスト ボックス 1"/>
        <xdr:cNvSpPr txBox="1"/>
      </xdr:nvSpPr>
      <xdr:spPr>
        <a:xfrm>
          <a:off x="750207" y="21860329"/>
          <a:ext cx="753836"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（ス）</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（タ）</a:t>
          </a:r>
        </a:p>
      </xdr:txBody>
    </xdr:sp>
    <xdr:clientData/>
  </xdr:twoCellAnchor>
  <xdr:twoCellAnchor>
    <xdr:from>
      <xdr:col>4</xdr:col>
      <xdr:colOff>589644</xdr:colOff>
      <xdr:row>102</xdr:row>
      <xdr:rowOff>54429</xdr:rowOff>
    </xdr:from>
    <xdr:to>
      <xdr:col>5</xdr:col>
      <xdr:colOff>653144</xdr:colOff>
      <xdr:row>105</xdr:row>
      <xdr:rowOff>163286</xdr:rowOff>
    </xdr:to>
    <xdr:sp macro="" textlink="">
      <xdr:nvSpPr>
        <xdr:cNvPr id="3" name="テキスト ボックス 2"/>
        <xdr:cNvSpPr txBox="1"/>
      </xdr:nvSpPr>
      <xdr:spPr>
        <a:xfrm>
          <a:off x="1738994" y="21701579"/>
          <a:ext cx="749300"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（チ）</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（ツ）</a:t>
          </a:r>
        </a:p>
      </xdr:txBody>
    </xdr:sp>
    <xdr:clientData/>
  </xdr:twoCellAnchor>
  <xdr:twoCellAnchor>
    <xdr:from>
      <xdr:col>6</xdr:col>
      <xdr:colOff>571500</xdr:colOff>
      <xdr:row>102</xdr:row>
      <xdr:rowOff>54428</xdr:rowOff>
    </xdr:from>
    <xdr:to>
      <xdr:col>7</xdr:col>
      <xdr:colOff>635001</xdr:colOff>
      <xdr:row>105</xdr:row>
      <xdr:rowOff>163285</xdr:rowOff>
    </xdr:to>
    <xdr:sp macro="" textlink="">
      <xdr:nvSpPr>
        <xdr:cNvPr id="4" name="テキスト ボックス 3"/>
        <xdr:cNvSpPr txBox="1"/>
      </xdr:nvSpPr>
      <xdr:spPr>
        <a:xfrm>
          <a:off x="3092450" y="21701578"/>
          <a:ext cx="749301"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（テ）</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（ト）</a:t>
          </a:r>
        </a:p>
      </xdr:txBody>
    </xdr:sp>
    <xdr:clientData/>
  </xdr:twoCellAnchor>
  <xdr:twoCellAnchor>
    <xdr:from>
      <xdr:col>8</xdr:col>
      <xdr:colOff>498929</xdr:colOff>
      <xdr:row>102</xdr:row>
      <xdr:rowOff>54430</xdr:rowOff>
    </xdr:from>
    <xdr:to>
      <xdr:col>9</xdr:col>
      <xdr:colOff>635001</xdr:colOff>
      <xdr:row>104</xdr:row>
      <xdr:rowOff>1</xdr:rowOff>
    </xdr:to>
    <xdr:sp macro="" textlink="">
      <xdr:nvSpPr>
        <xdr:cNvPr id="5" name="テキスト ボックス 4"/>
        <xdr:cNvSpPr txBox="1"/>
      </xdr:nvSpPr>
      <xdr:spPr>
        <a:xfrm>
          <a:off x="4391479" y="21701580"/>
          <a:ext cx="752022" cy="301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（ナ）</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D329"/>
  <sheetViews>
    <sheetView showGridLines="0" tabSelected="1" view="pageBreakPreview" zoomScaleNormal="70" zoomScaleSheetLayoutView="100" workbookViewId="0">
      <selection activeCell="R15" sqref="R15"/>
    </sheetView>
  </sheetViews>
  <sheetFormatPr defaultColWidth="9" defaultRowHeight="18"/>
  <cols>
    <col min="1" max="1" width="3.4140625" style="113" customWidth="1"/>
    <col min="2" max="2" width="2.83203125" style="113" customWidth="1"/>
    <col min="3" max="3" width="5.25" style="113" customWidth="1"/>
    <col min="4" max="7" width="9" style="274"/>
    <col min="8" max="8" width="9" style="45" customWidth="1"/>
    <col min="9" max="9" width="8.08203125" style="274" customWidth="1"/>
    <col min="10" max="10" width="9" style="274"/>
    <col min="11" max="11" width="10.08203125" style="274" customWidth="1"/>
    <col min="12" max="12" width="8.83203125" style="274" customWidth="1"/>
    <col min="13" max="13" width="12.83203125" style="274" customWidth="1"/>
    <col min="14" max="14" width="11.83203125" style="113" customWidth="1"/>
    <col min="15" max="15" width="3.1640625" style="113" customWidth="1"/>
    <col min="16" max="16" width="5.4140625" style="113" customWidth="1"/>
    <col min="17" max="17" width="25.6640625" style="113" customWidth="1"/>
    <col min="18" max="18" width="38.58203125" style="33" customWidth="1"/>
    <col min="19" max="19" width="27.83203125" style="1" customWidth="1"/>
    <col min="20" max="20" width="15.08203125" style="113" customWidth="1"/>
    <col min="21" max="22" width="9" style="113"/>
    <col min="23" max="24" width="9" style="113" customWidth="1"/>
    <col min="25" max="16384" width="9" style="113"/>
  </cols>
  <sheetData>
    <row r="1" spans="3:20" ht="18" customHeight="1">
      <c r="F1" s="44" t="s">
        <v>0</v>
      </c>
      <c r="G1" s="329"/>
      <c r="H1" s="329"/>
      <c r="I1" s="329"/>
      <c r="J1" s="329"/>
      <c r="K1" s="44" t="s">
        <v>1</v>
      </c>
      <c r="L1" s="330"/>
      <c r="M1" s="331"/>
      <c r="N1" s="332"/>
      <c r="O1" s="91"/>
      <c r="Q1" s="2" t="s">
        <v>277</v>
      </c>
      <c r="R1" s="34"/>
    </row>
    <row r="2" spans="3:20" ht="12.5" customHeight="1">
      <c r="F2" s="153"/>
      <c r="G2" s="154"/>
      <c r="H2" s="154"/>
      <c r="I2" s="154"/>
      <c r="J2" s="154"/>
      <c r="K2" s="153"/>
      <c r="L2" s="91"/>
      <c r="M2" s="91"/>
      <c r="N2" s="91"/>
      <c r="O2" s="91"/>
      <c r="Q2" s="2"/>
      <c r="R2" s="34"/>
    </row>
    <row r="3" spans="3:20" ht="22.5">
      <c r="C3" s="133" t="s">
        <v>94</v>
      </c>
      <c r="D3" s="118"/>
      <c r="E3" s="118"/>
      <c r="F3" s="134"/>
      <c r="G3" s="135"/>
      <c r="H3" s="135"/>
      <c r="I3" s="135"/>
      <c r="J3" s="135"/>
      <c r="K3" s="134"/>
      <c r="L3" s="134"/>
      <c r="M3" s="134"/>
      <c r="N3" s="91"/>
      <c r="O3" s="91"/>
      <c r="Q3" s="2"/>
      <c r="R3" s="34"/>
    </row>
    <row r="4" spans="3:20">
      <c r="C4" s="127" t="s">
        <v>97</v>
      </c>
      <c r="D4" s="118"/>
      <c r="E4" s="118"/>
      <c r="F4" s="118"/>
      <c r="G4" s="118"/>
      <c r="H4" s="119"/>
      <c r="I4" s="118"/>
      <c r="J4" s="118"/>
      <c r="K4" s="118"/>
      <c r="L4" s="118"/>
      <c r="M4" s="118"/>
    </row>
    <row r="5" spans="3:20" ht="17.25" customHeight="1" thickBot="1">
      <c r="C5" s="127" t="s">
        <v>192</v>
      </c>
      <c r="D5" s="118"/>
      <c r="E5" s="118"/>
      <c r="F5" s="118"/>
      <c r="G5" s="118"/>
      <c r="H5" s="119"/>
      <c r="I5" s="118"/>
      <c r="J5" s="118"/>
      <c r="K5" s="118"/>
      <c r="L5" s="118"/>
      <c r="M5" s="118"/>
    </row>
    <row r="6" spans="3:20" ht="14.25" customHeight="1">
      <c r="C6" s="333" t="s">
        <v>3</v>
      </c>
      <c r="D6" s="334"/>
      <c r="E6" s="334"/>
      <c r="F6" s="334"/>
      <c r="G6" s="335"/>
      <c r="H6" s="339" t="s">
        <v>4</v>
      </c>
      <c r="I6" s="340"/>
      <c r="J6" s="343" t="s">
        <v>5</v>
      </c>
      <c r="K6" s="344"/>
      <c r="L6" s="345"/>
      <c r="M6" s="349" t="s">
        <v>6</v>
      </c>
      <c r="N6" s="351" t="s">
        <v>191</v>
      </c>
      <c r="O6" s="110"/>
      <c r="P6" s="247"/>
    </row>
    <row r="7" spans="3:20" ht="8" customHeight="1">
      <c r="C7" s="336"/>
      <c r="D7" s="337"/>
      <c r="E7" s="337"/>
      <c r="F7" s="337"/>
      <c r="G7" s="338"/>
      <c r="H7" s="341"/>
      <c r="I7" s="342"/>
      <c r="J7" s="346"/>
      <c r="K7" s="347"/>
      <c r="L7" s="348"/>
      <c r="M7" s="350"/>
      <c r="N7" s="352"/>
      <c r="O7" s="302"/>
      <c r="P7" s="247"/>
      <c r="Q7" s="112"/>
      <c r="R7" s="35"/>
      <c r="S7" s="3"/>
      <c r="T7" s="4"/>
    </row>
    <row r="8" spans="3:20" ht="14.25" customHeight="1">
      <c r="C8" s="336"/>
      <c r="D8" s="337"/>
      <c r="E8" s="337"/>
      <c r="F8" s="337"/>
      <c r="G8" s="338"/>
      <c r="H8" s="353" t="s">
        <v>7</v>
      </c>
      <c r="I8" s="356" t="s">
        <v>8</v>
      </c>
      <c r="J8" s="359" t="s">
        <v>9</v>
      </c>
      <c r="K8" s="364" t="s">
        <v>8</v>
      </c>
      <c r="L8" s="362" t="s">
        <v>10</v>
      </c>
      <c r="N8" s="352"/>
      <c r="O8" s="302"/>
      <c r="P8" s="247"/>
      <c r="Q8" s="111"/>
      <c r="R8" s="36"/>
      <c r="S8" s="3"/>
      <c r="T8" s="111"/>
    </row>
    <row r="9" spans="3:20" ht="14.25" customHeight="1">
      <c r="C9" s="336"/>
      <c r="D9" s="337"/>
      <c r="E9" s="337"/>
      <c r="F9" s="337"/>
      <c r="G9" s="338"/>
      <c r="H9" s="354"/>
      <c r="I9" s="357"/>
      <c r="J9" s="360"/>
      <c r="K9" s="365"/>
      <c r="L9" s="362"/>
      <c r="M9" s="46" t="s">
        <v>11</v>
      </c>
      <c r="N9" s="352"/>
      <c r="O9" s="302"/>
      <c r="P9" s="247"/>
      <c r="Q9" s="111"/>
      <c r="R9" s="36"/>
      <c r="S9" s="3"/>
      <c r="T9" s="111"/>
    </row>
    <row r="10" spans="3:20" ht="14.25" customHeight="1" thickBot="1">
      <c r="C10" s="336"/>
      <c r="D10" s="337"/>
      <c r="E10" s="337"/>
      <c r="F10" s="337"/>
      <c r="G10" s="338"/>
      <c r="H10" s="355"/>
      <c r="I10" s="358"/>
      <c r="J10" s="361"/>
      <c r="K10" s="366"/>
      <c r="L10" s="363"/>
      <c r="M10" s="291" t="s">
        <v>12</v>
      </c>
      <c r="N10" s="352"/>
      <c r="O10" s="302"/>
      <c r="P10" s="180"/>
      <c r="S10" s="113"/>
    </row>
    <row r="11" spans="3:20" ht="15" customHeight="1">
      <c r="C11" s="367" t="s">
        <v>197</v>
      </c>
      <c r="D11" s="370" t="s">
        <v>13</v>
      </c>
      <c r="E11" s="371"/>
      <c r="F11" s="371"/>
      <c r="G11" s="372"/>
      <c r="H11" s="308"/>
      <c r="I11" s="47" t="s">
        <v>14</v>
      </c>
      <c r="J11" s="92">
        <v>38.299999999999997</v>
      </c>
      <c r="K11" s="48" t="s">
        <v>15</v>
      </c>
      <c r="L11" s="49">
        <f>ROUND(H11*J11,0)</f>
        <v>0</v>
      </c>
      <c r="M11" s="93">
        <v>1.9E-2</v>
      </c>
      <c r="N11" s="5">
        <f>L11*M11*44/12</f>
        <v>0</v>
      </c>
      <c r="O11" s="303"/>
      <c r="P11" s="300"/>
      <c r="Q11" s="6"/>
      <c r="R11" s="37"/>
      <c r="S11" s="113"/>
    </row>
    <row r="12" spans="3:20" ht="15" customHeight="1">
      <c r="C12" s="368"/>
      <c r="D12" s="373" t="s">
        <v>83</v>
      </c>
      <c r="E12" s="374"/>
      <c r="F12" s="374"/>
      <c r="G12" s="375"/>
      <c r="H12" s="309"/>
      <c r="I12" s="50" t="s">
        <v>14</v>
      </c>
      <c r="J12" s="94">
        <v>34.799999999999997</v>
      </c>
      <c r="K12" s="51" t="s">
        <v>15</v>
      </c>
      <c r="L12" s="52">
        <f t="shared" ref="L12:L59" si="0">ROUND(H12*J12,0)</f>
        <v>0</v>
      </c>
      <c r="M12" s="53">
        <v>1.83E-2</v>
      </c>
      <c r="N12" s="7">
        <f>L12*M12*44/12</f>
        <v>0</v>
      </c>
      <c r="O12" s="303"/>
      <c r="P12" s="300"/>
      <c r="Q12" s="6"/>
      <c r="R12" s="37"/>
      <c r="S12" s="113"/>
    </row>
    <row r="13" spans="3:20" ht="15" customHeight="1">
      <c r="C13" s="368"/>
      <c r="D13" s="376" t="s">
        <v>16</v>
      </c>
      <c r="E13" s="377"/>
      <c r="F13" s="377"/>
      <c r="G13" s="378"/>
      <c r="H13" s="309"/>
      <c r="I13" s="50" t="s">
        <v>14</v>
      </c>
      <c r="J13" s="94">
        <v>33.4</v>
      </c>
      <c r="K13" s="51" t="s">
        <v>15</v>
      </c>
      <c r="L13" s="52">
        <f t="shared" si="0"/>
        <v>0</v>
      </c>
      <c r="M13" s="53">
        <v>1.8700000000000001E-2</v>
      </c>
      <c r="N13" s="7">
        <f>L13*M13*44/12</f>
        <v>0</v>
      </c>
      <c r="O13" s="303"/>
      <c r="P13" s="300"/>
      <c r="Q13" s="6"/>
      <c r="R13" s="37"/>
      <c r="S13" s="113"/>
    </row>
    <row r="14" spans="3:20" ht="15" customHeight="1">
      <c r="C14" s="368"/>
      <c r="D14" s="376" t="s">
        <v>17</v>
      </c>
      <c r="E14" s="377"/>
      <c r="F14" s="377"/>
      <c r="G14" s="378"/>
      <c r="H14" s="309"/>
      <c r="I14" s="50" t="s">
        <v>14</v>
      </c>
      <c r="J14" s="94">
        <v>33.299999999999997</v>
      </c>
      <c r="K14" s="51" t="s">
        <v>15</v>
      </c>
      <c r="L14" s="52">
        <f t="shared" si="0"/>
        <v>0</v>
      </c>
      <c r="M14" s="53">
        <v>1.8599999999999998E-2</v>
      </c>
      <c r="N14" s="7">
        <f t="shared" ref="N14:N59" si="1">L14*M14*44/12</f>
        <v>0</v>
      </c>
      <c r="O14" s="303"/>
      <c r="P14" s="301"/>
      <c r="Q14" s="6"/>
      <c r="R14" s="37"/>
      <c r="S14" s="113"/>
    </row>
    <row r="15" spans="3:20" ht="15" customHeight="1">
      <c r="C15" s="368"/>
      <c r="D15" s="379" t="s">
        <v>71</v>
      </c>
      <c r="E15" s="380"/>
      <c r="F15" s="380"/>
      <c r="G15" s="381"/>
      <c r="H15" s="309"/>
      <c r="I15" s="50" t="s">
        <v>14</v>
      </c>
      <c r="J15" s="94">
        <v>36.299999999999997</v>
      </c>
      <c r="K15" s="51" t="s">
        <v>15</v>
      </c>
      <c r="L15" s="52">
        <f t="shared" si="0"/>
        <v>0</v>
      </c>
      <c r="M15" s="53">
        <v>1.8599999999999998E-2</v>
      </c>
      <c r="N15" s="7">
        <f t="shared" si="1"/>
        <v>0</v>
      </c>
      <c r="O15" s="303"/>
      <c r="P15" s="301"/>
      <c r="Q15" s="43"/>
      <c r="R15" s="37"/>
      <c r="S15" s="113"/>
    </row>
    <row r="16" spans="3:20" ht="15" customHeight="1">
      <c r="C16" s="368"/>
      <c r="D16" s="379" t="s">
        <v>18</v>
      </c>
      <c r="E16" s="380"/>
      <c r="F16" s="380"/>
      <c r="G16" s="381"/>
      <c r="H16" s="309"/>
      <c r="I16" s="50" t="s">
        <v>14</v>
      </c>
      <c r="J16" s="94">
        <v>36.5</v>
      </c>
      <c r="K16" s="51" t="s">
        <v>15</v>
      </c>
      <c r="L16" s="52">
        <f t="shared" si="0"/>
        <v>0</v>
      </c>
      <c r="M16" s="53">
        <v>1.8700000000000001E-2</v>
      </c>
      <c r="N16" s="7">
        <f t="shared" si="1"/>
        <v>0</v>
      </c>
      <c r="O16" s="303"/>
      <c r="P16" s="300"/>
      <c r="Q16" s="6"/>
      <c r="R16" s="37"/>
      <c r="S16" s="113"/>
    </row>
    <row r="17" spans="3:19" ht="15" customHeight="1">
      <c r="C17" s="368"/>
      <c r="D17" s="379" t="s">
        <v>19</v>
      </c>
      <c r="E17" s="380"/>
      <c r="F17" s="380"/>
      <c r="G17" s="381"/>
      <c r="H17" s="309"/>
      <c r="I17" s="50" t="s">
        <v>14</v>
      </c>
      <c r="J17" s="94">
        <v>38</v>
      </c>
      <c r="K17" s="51" t="s">
        <v>15</v>
      </c>
      <c r="L17" s="52">
        <f t="shared" si="0"/>
        <v>0</v>
      </c>
      <c r="M17" s="53">
        <v>1.8800000000000001E-2</v>
      </c>
      <c r="N17" s="7">
        <f t="shared" si="1"/>
        <v>0</v>
      </c>
      <c r="O17" s="303"/>
      <c r="P17" s="301"/>
      <c r="Q17" s="6"/>
      <c r="R17" s="37"/>
      <c r="S17" s="113"/>
    </row>
    <row r="18" spans="3:19" ht="15" customHeight="1">
      <c r="C18" s="368"/>
      <c r="D18" s="379" t="s">
        <v>20</v>
      </c>
      <c r="E18" s="380"/>
      <c r="F18" s="380"/>
      <c r="G18" s="381"/>
      <c r="H18" s="309"/>
      <c r="I18" s="50" t="s">
        <v>14</v>
      </c>
      <c r="J18" s="94">
        <v>38.9</v>
      </c>
      <c r="K18" s="51" t="s">
        <v>15</v>
      </c>
      <c r="L18" s="52">
        <f t="shared" si="0"/>
        <v>0</v>
      </c>
      <c r="M18" s="53">
        <v>1.9300000000000001E-2</v>
      </c>
      <c r="N18" s="7">
        <f t="shared" si="1"/>
        <v>0</v>
      </c>
      <c r="O18" s="303"/>
      <c r="P18" s="300"/>
      <c r="Q18" s="6"/>
      <c r="R18" s="37"/>
      <c r="S18" s="113"/>
    </row>
    <row r="19" spans="3:19" ht="15" customHeight="1">
      <c r="C19" s="368"/>
      <c r="D19" s="379" t="s">
        <v>21</v>
      </c>
      <c r="E19" s="380"/>
      <c r="F19" s="380"/>
      <c r="G19" s="381"/>
      <c r="H19" s="309"/>
      <c r="I19" s="50" t="s">
        <v>14</v>
      </c>
      <c r="J19" s="94">
        <v>41.8</v>
      </c>
      <c r="K19" s="51" t="s">
        <v>15</v>
      </c>
      <c r="L19" s="52">
        <f t="shared" si="0"/>
        <v>0</v>
      </c>
      <c r="M19" s="53">
        <v>2.0199999999999999E-2</v>
      </c>
      <c r="N19" s="7">
        <f t="shared" si="1"/>
        <v>0</v>
      </c>
      <c r="O19" s="303"/>
      <c r="P19" s="301"/>
      <c r="Q19" s="6"/>
      <c r="R19" s="37"/>
      <c r="S19" s="113"/>
    </row>
    <row r="20" spans="3:19" ht="15" customHeight="1">
      <c r="C20" s="368"/>
      <c r="D20" s="382" t="s">
        <v>79</v>
      </c>
      <c r="E20" s="383"/>
      <c r="F20" s="383"/>
      <c r="G20" s="384"/>
      <c r="H20" s="309"/>
      <c r="I20" s="50" t="s">
        <v>14</v>
      </c>
      <c r="J20" s="94">
        <v>40.200000000000003</v>
      </c>
      <c r="K20" s="51" t="s">
        <v>15</v>
      </c>
      <c r="L20" s="52">
        <f t="shared" si="0"/>
        <v>0</v>
      </c>
      <c r="M20" s="53">
        <v>1.9900000000000001E-2</v>
      </c>
      <c r="N20" s="7">
        <f t="shared" si="1"/>
        <v>0</v>
      </c>
      <c r="O20" s="303"/>
      <c r="P20" s="301"/>
      <c r="Q20" s="6"/>
      <c r="R20" s="37"/>
      <c r="S20" s="113"/>
    </row>
    <row r="21" spans="3:19" ht="15" customHeight="1">
      <c r="C21" s="368"/>
      <c r="D21" s="379" t="s">
        <v>22</v>
      </c>
      <c r="E21" s="380"/>
      <c r="F21" s="380"/>
      <c r="G21" s="381"/>
      <c r="H21" s="309"/>
      <c r="I21" s="50" t="s">
        <v>23</v>
      </c>
      <c r="J21" s="94">
        <v>40</v>
      </c>
      <c r="K21" s="51" t="s">
        <v>24</v>
      </c>
      <c r="L21" s="52">
        <f t="shared" si="0"/>
        <v>0</v>
      </c>
      <c r="M21" s="53">
        <v>2.0400000000000001E-2</v>
      </c>
      <c r="N21" s="7">
        <f t="shared" si="1"/>
        <v>0</v>
      </c>
      <c r="O21" s="303"/>
      <c r="P21" s="301"/>
      <c r="Q21" s="6"/>
      <c r="R21" s="37"/>
      <c r="S21" s="113"/>
    </row>
    <row r="22" spans="3:19" ht="15" customHeight="1">
      <c r="C22" s="368"/>
      <c r="D22" s="385" t="s">
        <v>87</v>
      </c>
      <c r="E22" s="386"/>
      <c r="F22" s="386"/>
      <c r="G22" s="387"/>
      <c r="H22" s="310"/>
      <c r="I22" s="54" t="s">
        <v>23</v>
      </c>
      <c r="J22" s="95">
        <v>34.1</v>
      </c>
      <c r="K22" s="55" t="s">
        <v>24</v>
      </c>
      <c r="L22" s="56">
        <f t="shared" si="0"/>
        <v>0</v>
      </c>
      <c r="M22" s="96">
        <v>2.4500000000000001E-2</v>
      </c>
      <c r="N22" s="7">
        <f t="shared" si="1"/>
        <v>0</v>
      </c>
      <c r="O22" s="303"/>
      <c r="P22" s="301"/>
      <c r="Q22" s="6"/>
      <c r="R22" s="37"/>
      <c r="S22" s="113"/>
    </row>
    <row r="23" spans="3:19" ht="15" customHeight="1">
      <c r="C23" s="368"/>
      <c r="D23" s="388" t="s">
        <v>25</v>
      </c>
      <c r="E23" s="389"/>
      <c r="F23" s="390" t="s">
        <v>26</v>
      </c>
      <c r="G23" s="391"/>
      <c r="H23" s="311"/>
      <c r="I23" s="57" t="s">
        <v>23</v>
      </c>
      <c r="J23" s="97">
        <v>50.1</v>
      </c>
      <c r="K23" s="58" t="s">
        <v>24</v>
      </c>
      <c r="L23" s="59">
        <f t="shared" si="0"/>
        <v>0</v>
      </c>
      <c r="M23" s="98">
        <v>1.6299999999999999E-2</v>
      </c>
      <c r="N23" s="7">
        <f t="shared" si="1"/>
        <v>0</v>
      </c>
      <c r="O23" s="303"/>
      <c r="P23" s="301"/>
      <c r="Q23" s="6"/>
      <c r="R23" s="37"/>
      <c r="S23" s="113"/>
    </row>
    <row r="24" spans="3:19" ht="15" customHeight="1">
      <c r="C24" s="368"/>
      <c r="D24" s="388"/>
      <c r="E24" s="389"/>
      <c r="F24" s="392" t="s">
        <v>27</v>
      </c>
      <c r="G24" s="393"/>
      <c r="H24" s="310"/>
      <c r="I24" s="60" t="s">
        <v>28</v>
      </c>
      <c r="J24" s="95">
        <v>46.1</v>
      </c>
      <c r="K24" s="55" t="s">
        <v>29</v>
      </c>
      <c r="L24" s="56">
        <f t="shared" si="0"/>
        <v>0</v>
      </c>
      <c r="M24" s="96">
        <v>1.44E-2</v>
      </c>
      <c r="N24" s="7">
        <f t="shared" si="1"/>
        <v>0</v>
      </c>
      <c r="O24" s="303"/>
      <c r="P24" s="300"/>
      <c r="Q24" s="8"/>
      <c r="R24" s="38"/>
      <c r="S24" s="113"/>
    </row>
    <row r="25" spans="3:19" ht="15" customHeight="1">
      <c r="C25" s="368"/>
      <c r="D25" s="394" t="s">
        <v>30</v>
      </c>
      <c r="E25" s="395"/>
      <c r="F25" s="390" t="s">
        <v>31</v>
      </c>
      <c r="G25" s="391"/>
      <c r="H25" s="311"/>
      <c r="I25" s="57" t="s">
        <v>23</v>
      </c>
      <c r="J25" s="97">
        <v>54.7</v>
      </c>
      <c r="K25" s="58" t="s">
        <v>24</v>
      </c>
      <c r="L25" s="59">
        <f t="shared" si="0"/>
        <v>0</v>
      </c>
      <c r="M25" s="98">
        <v>1.3899999999999999E-2</v>
      </c>
      <c r="N25" s="7">
        <f t="shared" si="1"/>
        <v>0</v>
      </c>
      <c r="O25" s="303"/>
      <c r="P25" s="301"/>
      <c r="Q25" s="6"/>
      <c r="R25" s="37"/>
      <c r="S25" s="113"/>
    </row>
    <row r="26" spans="3:19" ht="15" customHeight="1">
      <c r="C26" s="368"/>
      <c r="D26" s="396"/>
      <c r="E26" s="397"/>
      <c r="F26" s="398" t="s">
        <v>88</v>
      </c>
      <c r="G26" s="399"/>
      <c r="H26" s="310"/>
      <c r="I26" s="60" t="s">
        <v>28</v>
      </c>
      <c r="J26" s="95">
        <v>38.4</v>
      </c>
      <c r="K26" s="55" t="s">
        <v>32</v>
      </c>
      <c r="L26" s="56">
        <f t="shared" si="0"/>
        <v>0</v>
      </c>
      <c r="M26" s="96">
        <v>1.3899999999999999E-2</v>
      </c>
      <c r="N26" s="7">
        <f t="shared" si="1"/>
        <v>0</v>
      </c>
      <c r="O26" s="303"/>
      <c r="P26" s="301"/>
      <c r="Q26" s="8"/>
      <c r="R26" s="38"/>
      <c r="S26" s="113"/>
    </row>
    <row r="27" spans="3:19" ht="15" customHeight="1">
      <c r="C27" s="368"/>
      <c r="D27" s="400" t="s">
        <v>33</v>
      </c>
      <c r="E27" s="401"/>
      <c r="F27" s="402" t="s">
        <v>74</v>
      </c>
      <c r="G27" s="403"/>
      <c r="H27" s="311"/>
      <c r="I27" s="57" t="s">
        <v>23</v>
      </c>
      <c r="J27" s="99">
        <v>28.7</v>
      </c>
      <c r="K27" s="58" t="s">
        <v>24</v>
      </c>
      <c r="L27" s="59">
        <f t="shared" si="0"/>
        <v>0</v>
      </c>
      <c r="M27" s="98">
        <v>2.46E-2</v>
      </c>
      <c r="N27" s="7">
        <f t="shared" si="1"/>
        <v>0</v>
      </c>
      <c r="O27" s="303"/>
      <c r="P27" s="301"/>
      <c r="Q27" s="43"/>
      <c r="R27" s="37"/>
      <c r="S27" s="113"/>
    </row>
    <row r="28" spans="3:19" ht="15" customHeight="1">
      <c r="C28" s="368"/>
      <c r="D28" s="400"/>
      <c r="E28" s="401"/>
      <c r="F28" s="404" t="s">
        <v>72</v>
      </c>
      <c r="G28" s="405"/>
      <c r="H28" s="312"/>
      <c r="I28" s="50" t="s">
        <v>23</v>
      </c>
      <c r="J28" s="100">
        <v>28.9</v>
      </c>
      <c r="K28" s="51" t="s">
        <v>24</v>
      </c>
      <c r="L28" s="61">
        <f t="shared" si="0"/>
        <v>0</v>
      </c>
      <c r="M28" s="101">
        <v>2.4500000000000001E-2</v>
      </c>
      <c r="N28" s="7">
        <f t="shared" si="1"/>
        <v>0</v>
      </c>
      <c r="O28" s="303"/>
      <c r="P28" s="301"/>
      <c r="Q28" s="43"/>
      <c r="R28" s="37"/>
      <c r="S28" s="113"/>
    </row>
    <row r="29" spans="3:19" ht="15" customHeight="1">
      <c r="C29" s="368"/>
      <c r="D29" s="400"/>
      <c r="E29" s="401"/>
      <c r="F29" s="404" t="s">
        <v>73</v>
      </c>
      <c r="G29" s="405"/>
      <c r="H29" s="312"/>
      <c r="I29" s="50" t="s">
        <v>23</v>
      </c>
      <c r="J29" s="100">
        <v>28.3</v>
      </c>
      <c r="K29" s="51" t="s">
        <v>24</v>
      </c>
      <c r="L29" s="61">
        <f t="shared" si="0"/>
        <v>0</v>
      </c>
      <c r="M29" s="101">
        <v>2.5100000000000001E-2</v>
      </c>
      <c r="N29" s="7">
        <f t="shared" si="1"/>
        <v>0</v>
      </c>
      <c r="O29" s="303"/>
      <c r="P29" s="301"/>
      <c r="Q29" s="43"/>
      <c r="R29" s="37"/>
      <c r="S29" s="113"/>
    </row>
    <row r="30" spans="3:19" ht="15" customHeight="1">
      <c r="C30" s="368"/>
      <c r="D30" s="400"/>
      <c r="E30" s="401"/>
      <c r="F30" s="404" t="s">
        <v>75</v>
      </c>
      <c r="G30" s="405"/>
      <c r="H30" s="309"/>
      <c r="I30" s="50" t="s">
        <v>23</v>
      </c>
      <c r="J30" s="62">
        <v>26.1</v>
      </c>
      <c r="K30" s="51" t="s">
        <v>24</v>
      </c>
      <c r="L30" s="52">
        <f t="shared" si="0"/>
        <v>0</v>
      </c>
      <c r="M30" s="53">
        <v>2.4299999999999999E-2</v>
      </c>
      <c r="N30" s="7">
        <f t="shared" si="1"/>
        <v>0</v>
      </c>
      <c r="O30" s="303"/>
      <c r="P30" s="301"/>
      <c r="Q30" s="43"/>
      <c r="R30" s="37"/>
      <c r="S30" s="113"/>
    </row>
    <row r="31" spans="3:19" ht="15" customHeight="1">
      <c r="C31" s="368"/>
      <c r="D31" s="400"/>
      <c r="E31" s="401"/>
      <c r="F31" s="404" t="s">
        <v>76</v>
      </c>
      <c r="G31" s="405"/>
      <c r="H31" s="313"/>
      <c r="I31" s="50" t="s">
        <v>23</v>
      </c>
      <c r="J31" s="102">
        <v>24.2</v>
      </c>
      <c r="K31" s="51" t="s">
        <v>24</v>
      </c>
      <c r="L31" s="63">
        <f t="shared" si="0"/>
        <v>0</v>
      </c>
      <c r="M31" s="103">
        <v>2.4199999999999999E-2</v>
      </c>
      <c r="N31" s="7">
        <f t="shared" si="1"/>
        <v>0</v>
      </c>
      <c r="O31" s="303"/>
      <c r="P31" s="301"/>
      <c r="Q31" s="43"/>
      <c r="R31" s="37"/>
      <c r="S31" s="113"/>
    </row>
    <row r="32" spans="3:19" ht="15" customHeight="1">
      <c r="C32" s="368"/>
      <c r="D32" s="400"/>
      <c r="E32" s="401"/>
      <c r="F32" s="406" t="s">
        <v>77</v>
      </c>
      <c r="G32" s="407"/>
      <c r="H32" s="310"/>
      <c r="I32" s="54" t="s">
        <v>23</v>
      </c>
      <c r="J32" s="104">
        <v>27.8</v>
      </c>
      <c r="K32" s="55" t="s">
        <v>24</v>
      </c>
      <c r="L32" s="56">
        <f t="shared" si="0"/>
        <v>0</v>
      </c>
      <c r="M32" s="96">
        <v>2.5899999999999999E-2</v>
      </c>
      <c r="N32" s="7">
        <f t="shared" si="1"/>
        <v>0</v>
      </c>
      <c r="O32" s="303"/>
      <c r="P32" s="301"/>
      <c r="Q32" s="43"/>
      <c r="R32" s="37"/>
      <c r="S32" s="113"/>
    </row>
    <row r="33" spans="2:19" ht="15" customHeight="1">
      <c r="C33" s="368"/>
      <c r="D33" s="425" t="s">
        <v>34</v>
      </c>
      <c r="E33" s="426"/>
      <c r="F33" s="426"/>
      <c r="G33" s="427"/>
      <c r="H33" s="311"/>
      <c r="I33" s="57" t="s">
        <v>23</v>
      </c>
      <c r="J33" s="99">
        <v>29</v>
      </c>
      <c r="K33" s="58" t="s">
        <v>24</v>
      </c>
      <c r="L33" s="59">
        <f t="shared" si="0"/>
        <v>0</v>
      </c>
      <c r="M33" s="98">
        <v>2.9899999999999999E-2</v>
      </c>
      <c r="N33" s="7">
        <f t="shared" si="1"/>
        <v>0</v>
      </c>
      <c r="O33" s="303"/>
      <c r="P33" s="301"/>
      <c r="Q33" s="6"/>
      <c r="R33" s="37"/>
      <c r="S33" s="113"/>
    </row>
    <row r="34" spans="2:19" ht="15" customHeight="1">
      <c r="C34" s="368"/>
      <c r="D34" s="428" t="s">
        <v>35</v>
      </c>
      <c r="E34" s="429"/>
      <c r="F34" s="429"/>
      <c r="G34" s="430"/>
      <c r="H34" s="309"/>
      <c r="I34" s="50" t="s">
        <v>23</v>
      </c>
      <c r="J34" s="62">
        <v>37.299999999999997</v>
      </c>
      <c r="K34" s="51" t="s">
        <v>24</v>
      </c>
      <c r="L34" s="52">
        <f t="shared" si="0"/>
        <v>0</v>
      </c>
      <c r="M34" s="53">
        <v>2.0899999999999998E-2</v>
      </c>
      <c r="N34" s="7">
        <f t="shared" si="1"/>
        <v>0</v>
      </c>
      <c r="O34" s="303"/>
      <c r="P34" s="300"/>
      <c r="Q34" s="43"/>
      <c r="R34" s="37"/>
      <c r="S34" s="113"/>
    </row>
    <row r="35" spans="2:19" ht="15" customHeight="1">
      <c r="C35" s="368"/>
      <c r="D35" s="428" t="s">
        <v>36</v>
      </c>
      <c r="E35" s="429"/>
      <c r="F35" s="429"/>
      <c r="G35" s="430"/>
      <c r="H35" s="309"/>
      <c r="I35" s="64" t="s">
        <v>28</v>
      </c>
      <c r="J35" s="62">
        <v>18.399999999999999</v>
      </c>
      <c r="K35" s="51" t="s">
        <v>32</v>
      </c>
      <c r="L35" s="52">
        <f t="shared" si="0"/>
        <v>0</v>
      </c>
      <c r="M35" s="53">
        <v>1.09E-2</v>
      </c>
      <c r="N35" s="7">
        <f t="shared" si="1"/>
        <v>0</v>
      </c>
      <c r="O35" s="303"/>
      <c r="P35" s="300"/>
      <c r="Q35" s="8"/>
      <c r="R35" s="38"/>
      <c r="S35" s="113"/>
    </row>
    <row r="36" spans="2:19" ht="15" customHeight="1">
      <c r="C36" s="368"/>
      <c r="D36" s="428" t="s">
        <v>37</v>
      </c>
      <c r="E36" s="429"/>
      <c r="F36" s="429"/>
      <c r="G36" s="430"/>
      <c r="H36" s="309"/>
      <c r="I36" s="64" t="s">
        <v>28</v>
      </c>
      <c r="J36" s="105">
        <v>3.23</v>
      </c>
      <c r="K36" s="51" t="s">
        <v>32</v>
      </c>
      <c r="L36" s="52">
        <f t="shared" si="0"/>
        <v>0</v>
      </c>
      <c r="M36" s="53">
        <v>2.64E-2</v>
      </c>
      <c r="N36" s="7">
        <f t="shared" si="1"/>
        <v>0</v>
      </c>
      <c r="O36" s="303"/>
      <c r="P36" s="300"/>
      <c r="Q36" s="8"/>
      <c r="R36" s="38"/>
      <c r="S36" s="113"/>
    </row>
    <row r="37" spans="2:19" ht="15" customHeight="1">
      <c r="C37" s="368"/>
      <c r="D37" s="428" t="s">
        <v>78</v>
      </c>
      <c r="E37" s="429"/>
      <c r="F37" s="429"/>
      <c r="G37" s="430"/>
      <c r="H37" s="313"/>
      <c r="I37" s="64" t="s">
        <v>28</v>
      </c>
      <c r="J37" s="106">
        <v>3.45</v>
      </c>
      <c r="K37" s="51" t="s">
        <v>32</v>
      </c>
      <c r="L37" s="63">
        <f t="shared" si="0"/>
        <v>0</v>
      </c>
      <c r="M37" s="103">
        <v>2.64E-2</v>
      </c>
      <c r="N37" s="7">
        <f t="shared" si="1"/>
        <v>0</v>
      </c>
      <c r="O37" s="303"/>
      <c r="P37" s="300"/>
      <c r="Q37" s="43"/>
      <c r="R37" s="38"/>
      <c r="S37" s="113"/>
    </row>
    <row r="38" spans="2:19" ht="15" customHeight="1">
      <c r="C38" s="368"/>
      <c r="D38" s="431" t="s">
        <v>38</v>
      </c>
      <c r="E38" s="432"/>
      <c r="F38" s="433"/>
      <c r="G38" s="434"/>
      <c r="H38" s="310"/>
      <c r="I38" s="60" t="s">
        <v>28</v>
      </c>
      <c r="J38" s="107">
        <v>7.53</v>
      </c>
      <c r="K38" s="55" t="s">
        <v>32</v>
      </c>
      <c r="L38" s="56">
        <f t="shared" si="0"/>
        <v>0</v>
      </c>
      <c r="M38" s="96">
        <v>4.2000000000000003E-2</v>
      </c>
      <c r="N38" s="7">
        <f t="shared" si="1"/>
        <v>0</v>
      </c>
      <c r="O38" s="303"/>
      <c r="P38" s="300"/>
      <c r="Q38" s="8"/>
      <c r="S38" s="113"/>
    </row>
    <row r="39" spans="2:19" ht="15" customHeight="1">
      <c r="C39" s="368"/>
      <c r="D39" s="408" t="s">
        <v>39</v>
      </c>
      <c r="E39" s="409"/>
      <c r="F39" s="414" t="s">
        <v>40</v>
      </c>
      <c r="G39" s="415"/>
      <c r="H39" s="314"/>
      <c r="I39" s="65" t="s">
        <v>28</v>
      </c>
      <c r="J39" s="108"/>
      <c r="K39" s="66" t="s">
        <v>29</v>
      </c>
      <c r="L39" s="67">
        <f t="shared" si="0"/>
        <v>0</v>
      </c>
      <c r="M39" s="109"/>
      <c r="N39" s="7">
        <f t="shared" si="1"/>
        <v>0</v>
      </c>
      <c r="O39" s="303"/>
      <c r="P39" s="251"/>
      <c r="Q39" t="s">
        <v>91</v>
      </c>
      <c r="S39" s="113"/>
    </row>
    <row r="40" spans="2:19" ht="15" customHeight="1">
      <c r="C40" s="368"/>
      <c r="D40" s="410"/>
      <c r="E40" s="411"/>
      <c r="F40" s="416"/>
      <c r="G40" s="417"/>
      <c r="H40" s="315"/>
      <c r="I40" s="68" t="s">
        <v>41</v>
      </c>
      <c r="J40" s="158"/>
      <c r="K40" s="69" t="s">
        <v>42</v>
      </c>
      <c r="L40" s="70">
        <f>ROUND(H40*J40,0)</f>
        <v>0</v>
      </c>
      <c r="M40" s="156"/>
      <c r="N40" s="7">
        <f t="shared" si="1"/>
        <v>0</v>
      </c>
      <c r="O40" s="303"/>
      <c r="P40" s="251"/>
      <c r="Q40" t="s">
        <v>90</v>
      </c>
      <c r="R40" s="39"/>
      <c r="S40" s="113"/>
    </row>
    <row r="41" spans="2:19" ht="15" customHeight="1" thickBot="1">
      <c r="C41" s="369"/>
      <c r="D41" s="412"/>
      <c r="E41" s="413"/>
      <c r="F41" s="418"/>
      <c r="G41" s="419"/>
      <c r="H41" s="316"/>
      <c r="I41" s="71" t="s">
        <v>43</v>
      </c>
      <c r="J41" s="159"/>
      <c r="K41" s="72" t="s">
        <v>44</v>
      </c>
      <c r="L41" s="73">
        <f t="shared" si="0"/>
        <v>0</v>
      </c>
      <c r="M41" s="157"/>
      <c r="N41" s="204">
        <f>L41*M41*44/12</f>
        <v>0</v>
      </c>
      <c r="O41" s="303"/>
      <c r="P41" s="251"/>
      <c r="Q41" s="10"/>
      <c r="R41" s="39"/>
      <c r="S41" s="113"/>
    </row>
    <row r="42" spans="2:19" ht="15" customHeight="1" thickBot="1">
      <c r="C42" s="252"/>
      <c r="D42" s="207"/>
      <c r="E42" s="206"/>
      <c r="F42" s="205"/>
      <c r="G42" s="253"/>
      <c r="H42" s="420" t="s">
        <v>239</v>
      </c>
      <c r="I42" s="421"/>
      <c r="J42" s="421"/>
      <c r="K42" s="421"/>
      <c r="L42" s="421"/>
      <c r="M42" s="421"/>
      <c r="N42" s="326"/>
      <c r="O42" s="304"/>
      <c r="P42" s="251"/>
      <c r="Q42" s="10"/>
      <c r="R42" s="39"/>
      <c r="S42" s="113"/>
    </row>
    <row r="43" spans="2:19" ht="19" customHeight="1" thickBot="1">
      <c r="C43" s="250"/>
      <c r="D43" s="207"/>
      <c r="E43" s="207"/>
      <c r="F43" s="205"/>
      <c r="G43" s="205"/>
      <c r="H43" s="422" t="s">
        <v>201</v>
      </c>
      <c r="I43" s="423"/>
      <c r="J43" s="423"/>
      <c r="K43" s="423"/>
      <c r="L43" s="423"/>
      <c r="M43" s="424"/>
      <c r="N43" s="326"/>
      <c r="O43" s="294"/>
      <c r="P43" s="251"/>
      <c r="Q43" s="255"/>
      <c r="R43" s="39"/>
      <c r="S43" s="113"/>
    </row>
    <row r="44" spans="2:19" s="118" customFormat="1" ht="15" customHeight="1" thickBot="1">
      <c r="B44" s="212"/>
      <c r="C44" s="217"/>
      <c r="D44" s="207"/>
      <c r="E44" s="207"/>
      <c r="F44" s="205"/>
      <c r="G44" s="205"/>
      <c r="H44" s="420" t="s">
        <v>202</v>
      </c>
      <c r="I44" s="421"/>
      <c r="J44" s="421"/>
      <c r="K44" s="421"/>
      <c r="L44" s="421"/>
      <c r="M44" s="421"/>
      <c r="N44" s="254">
        <f>ROUNDDOWN(SUM(N11:N41)-SUM(N42)-SUM(N43),0)</f>
        <v>0</v>
      </c>
      <c r="O44" s="294"/>
      <c r="P44" s="214"/>
      <c r="Q44" s="215"/>
      <c r="R44" s="216"/>
    </row>
    <row r="45" spans="2:19" s="118" customFormat="1" ht="15" customHeight="1" thickBot="1">
      <c r="B45" s="212"/>
      <c r="C45" s="225" t="s">
        <v>186</v>
      </c>
      <c r="D45" s="207"/>
      <c r="E45" s="207"/>
      <c r="F45" s="208"/>
      <c r="G45" s="208"/>
      <c r="H45" s="219"/>
      <c r="I45" s="220"/>
      <c r="J45" s="221"/>
      <c r="K45" s="213"/>
      <c r="L45" s="222"/>
      <c r="M45" s="223"/>
      <c r="N45" s="224"/>
      <c r="O45" s="218"/>
      <c r="P45" s="214"/>
      <c r="Q45" s="215"/>
      <c r="R45" s="216"/>
    </row>
    <row r="46" spans="2:19" s="118" customFormat="1" ht="15" customHeight="1">
      <c r="B46" s="212"/>
      <c r="C46" s="333" t="s">
        <v>3</v>
      </c>
      <c r="D46" s="334"/>
      <c r="E46" s="334"/>
      <c r="F46" s="334"/>
      <c r="G46" s="335"/>
      <c r="H46" s="339" t="s">
        <v>4</v>
      </c>
      <c r="I46" s="340"/>
      <c r="J46" s="343" t="s">
        <v>5</v>
      </c>
      <c r="K46" s="344"/>
      <c r="L46" s="345"/>
      <c r="M46" s="349" t="s">
        <v>6</v>
      </c>
      <c r="N46" s="351" t="s">
        <v>205</v>
      </c>
      <c r="O46" s="247"/>
      <c r="P46" s="214"/>
      <c r="Q46" s="215"/>
      <c r="R46" s="216"/>
    </row>
    <row r="47" spans="2:19" s="118" customFormat="1" ht="12" customHeight="1">
      <c r="B47" s="212"/>
      <c r="C47" s="336"/>
      <c r="D47" s="337"/>
      <c r="E47" s="337"/>
      <c r="F47" s="337"/>
      <c r="G47" s="338"/>
      <c r="H47" s="341"/>
      <c r="I47" s="342"/>
      <c r="J47" s="346"/>
      <c r="K47" s="347"/>
      <c r="L47" s="348"/>
      <c r="M47" s="350"/>
      <c r="N47" s="352"/>
      <c r="O47" s="293"/>
      <c r="P47" s="214"/>
      <c r="Q47" s="215"/>
      <c r="R47" s="216"/>
    </row>
    <row r="48" spans="2:19" s="118" customFormat="1" ht="15" customHeight="1">
      <c r="B48" s="212"/>
      <c r="C48" s="336"/>
      <c r="D48" s="337"/>
      <c r="E48" s="337"/>
      <c r="F48" s="337"/>
      <c r="G48" s="338"/>
      <c r="H48" s="353" t="s">
        <v>7</v>
      </c>
      <c r="I48" s="356" t="s">
        <v>8</v>
      </c>
      <c r="J48" s="359" t="s">
        <v>9</v>
      </c>
      <c r="K48" s="364" t="s">
        <v>8</v>
      </c>
      <c r="L48" s="362" t="s">
        <v>203</v>
      </c>
      <c r="M48" s="274"/>
      <c r="N48" s="352"/>
      <c r="O48" s="293"/>
      <c r="P48" s="214"/>
      <c r="Q48" s="215"/>
      <c r="R48" s="216"/>
    </row>
    <row r="49" spans="2:20" s="118" customFormat="1" ht="15" customHeight="1">
      <c r="B49" s="212"/>
      <c r="C49" s="336"/>
      <c r="D49" s="337"/>
      <c r="E49" s="337"/>
      <c r="F49" s="337"/>
      <c r="G49" s="338"/>
      <c r="H49" s="354"/>
      <c r="I49" s="357"/>
      <c r="J49" s="360"/>
      <c r="K49" s="365"/>
      <c r="L49" s="362"/>
      <c r="M49" s="46" t="s">
        <v>11</v>
      </c>
      <c r="N49" s="352"/>
      <c r="O49" s="293"/>
      <c r="P49" s="214"/>
      <c r="Q49" s="215"/>
      <c r="R49" s="216"/>
    </row>
    <row r="50" spans="2:20" s="118" customFormat="1" ht="15" customHeight="1" thickBot="1">
      <c r="B50" s="212"/>
      <c r="C50" s="336"/>
      <c r="D50" s="337"/>
      <c r="E50" s="337"/>
      <c r="F50" s="337"/>
      <c r="G50" s="338"/>
      <c r="H50" s="355"/>
      <c r="I50" s="358"/>
      <c r="J50" s="361"/>
      <c r="K50" s="366"/>
      <c r="L50" s="363"/>
      <c r="M50" s="291" t="s">
        <v>204</v>
      </c>
      <c r="N50" s="352"/>
      <c r="O50" s="293"/>
      <c r="P50" s="214"/>
      <c r="Q50" s="215"/>
      <c r="R50" s="216"/>
    </row>
    <row r="51" spans="2:20" ht="15" customHeight="1">
      <c r="C51" s="367" t="s">
        <v>185</v>
      </c>
      <c r="D51" s="437" t="s">
        <v>85</v>
      </c>
      <c r="E51" s="438"/>
      <c r="F51" s="438"/>
      <c r="G51" s="439"/>
      <c r="H51" s="317"/>
      <c r="I51" s="197" t="s">
        <v>23</v>
      </c>
      <c r="J51" s="198">
        <v>18</v>
      </c>
      <c r="K51" s="48" t="s">
        <v>45</v>
      </c>
      <c r="L51" s="49">
        <f t="shared" si="0"/>
        <v>0</v>
      </c>
      <c r="M51" s="93">
        <v>1.6199999999999999E-2</v>
      </c>
      <c r="N51" s="5">
        <f t="shared" si="1"/>
        <v>0</v>
      </c>
      <c r="O51" s="231"/>
      <c r="P51" s="12"/>
      <c r="Q51" s="43"/>
      <c r="R51" s="39"/>
      <c r="S51" s="113"/>
    </row>
    <row r="52" spans="2:20" ht="15" customHeight="1">
      <c r="C52" s="435"/>
      <c r="D52" s="440" t="s">
        <v>86</v>
      </c>
      <c r="E52" s="441"/>
      <c r="F52" s="441"/>
      <c r="G52" s="442"/>
      <c r="H52" s="318"/>
      <c r="I52" s="64" t="s">
        <v>23</v>
      </c>
      <c r="J52" s="62">
        <v>26.9</v>
      </c>
      <c r="K52" s="51" t="s">
        <v>45</v>
      </c>
      <c r="L52" s="52">
        <f t="shared" si="0"/>
        <v>0</v>
      </c>
      <c r="M52" s="53">
        <v>1.66E-2</v>
      </c>
      <c r="N52" s="7">
        <f t="shared" si="1"/>
        <v>0</v>
      </c>
      <c r="O52" s="231"/>
      <c r="P52" s="12"/>
      <c r="Q52" s="43"/>
      <c r="R52" s="39"/>
      <c r="S52" s="113"/>
    </row>
    <row r="53" spans="2:20" ht="15" customHeight="1">
      <c r="C53" s="435"/>
      <c r="D53" s="440" t="s">
        <v>107</v>
      </c>
      <c r="E53" s="441"/>
      <c r="F53" s="441"/>
      <c r="G53" s="442"/>
      <c r="H53" s="318"/>
      <c r="I53" s="64" t="s">
        <v>23</v>
      </c>
      <c r="J53" s="62">
        <v>33.200000000000003</v>
      </c>
      <c r="K53" s="51" t="s">
        <v>45</v>
      </c>
      <c r="L53" s="52">
        <f t="shared" si="0"/>
        <v>0</v>
      </c>
      <c r="M53" s="53">
        <v>1.35E-2</v>
      </c>
      <c r="N53" s="7">
        <f t="shared" si="1"/>
        <v>0</v>
      </c>
      <c r="O53" s="231"/>
      <c r="P53" s="12"/>
      <c r="Q53" s="43"/>
      <c r="R53" s="39"/>
      <c r="S53" s="113"/>
    </row>
    <row r="54" spans="2:20" ht="15" customHeight="1">
      <c r="C54" s="435"/>
      <c r="D54" s="440" t="s">
        <v>80</v>
      </c>
      <c r="E54" s="441"/>
      <c r="F54" s="441"/>
      <c r="G54" s="442"/>
      <c r="H54" s="318"/>
      <c r="I54" s="64" t="s">
        <v>23</v>
      </c>
      <c r="J54" s="62">
        <v>29.3</v>
      </c>
      <c r="K54" s="51" t="s">
        <v>45</v>
      </c>
      <c r="L54" s="52">
        <f t="shared" si="0"/>
        <v>0</v>
      </c>
      <c r="M54" s="53">
        <v>2.5700000000000001E-2</v>
      </c>
      <c r="N54" s="7">
        <f t="shared" si="1"/>
        <v>0</v>
      </c>
      <c r="O54" s="231"/>
      <c r="P54" s="12"/>
      <c r="Q54" s="43"/>
      <c r="R54" s="39"/>
      <c r="S54" s="113"/>
    </row>
    <row r="55" spans="2:20" ht="15" customHeight="1">
      <c r="C55" s="435"/>
      <c r="D55" s="443" t="s">
        <v>81</v>
      </c>
      <c r="E55" s="433"/>
      <c r="F55" s="433"/>
      <c r="G55" s="434"/>
      <c r="H55" s="318"/>
      <c r="I55" s="64" t="s">
        <v>23</v>
      </c>
      <c r="J55" s="62">
        <v>29.3</v>
      </c>
      <c r="K55" s="51" t="s">
        <v>45</v>
      </c>
      <c r="L55" s="52">
        <f t="shared" si="0"/>
        <v>0</v>
      </c>
      <c r="M55" s="53">
        <v>2.3900000000000001E-2</v>
      </c>
      <c r="N55" s="7">
        <f t="shared" si="1"/>
        <v>0</v>
      </c>
      <c r="O55" s="231"/>
      <c r="P55" s="12"/>
      <c r="Q55" s="43"/>
      <c r="R55" s="39"/>
      <c r="S55" s="113"/>
    </row>
    <row r="56" spans="2:20" ht="36.65" customHeight="1">
      <c r="C56" s="435"/>
      <c r="D56" s="444" t="s">
        <v>84</v>
      </c>
      <c r="E56" s="406"/>
      <c r="F56" s="406"/>
      <c r="G56" s="407"/>
      <c r="H56" s="318"/>
      <c r="I56" s="50" t="s">
        <v>14</v>
      </c>
      <c r="J56" s="62">
        <v>40.200000000000003</v>
      </c>
      <c r="K56" s="51" t="s">
        <v>46</v>
      </c>
      <c r="L56" s="52">
        <f>ROUND(H56*J56,0)</f>
        <v>0</v>
      </c>
      <c r="M56" s="53">
        <v>1.7899999999999999E-2</v>
      </c>
      <c r="N56" s="7">
        <f t="shared" si="1"/>
        <v>0</v>
      </c>
      <c r="O56" s="231"/>
      <c r="P56" s="12"/>
      <c r="Q56" s="43"/>
      <c r="R56" s="39"/>
      <c r="S56" s="113"/>
    </row>
    <row r="57" spans="2:20" ht="15" customHeight="1">
      <c r="C57" s="435"/>
      <c r="D57" s="445" t="s">
        <v>82</v>
      </c>
      <c r="E57" s="446"/>
      <c r="F57" s="446"/>
      <c r="G57" s="447"/>
      <c r="H57" s="318"/>
      <c r="I57" s="50" t="s">
        <v>14</v>
      </c>
      <c r="J57" s="62">
        <v>38</v>
      </c>
      <c r="K57" s="51" t="s">
        <v>46</v>
      </c>
      <c r="L57" s="52">
        <f t="shared" si="0"/>
        <v>0</v>
      </c>
      <c r="M57" s="53">
        <v>1.8800000000000001E-2</v>
      </c>
      <c r="N57" s="7">
        <f t="shared" si="1"/>
        <v>0</v>
      </c>
      <c r="O57" s="231"/>
      <c r="P57" s="12"/>
      <c r="Q57" s="43"/>
      <c r="R57" s="39"/>
      <c r="S57" s="113"/>
    </row>
    <row r="58" spans="2:20" ht="15" customHeight="1">
      <c r="C58" s="435"/>
      <c r="D58" s="448" t="s">
        <v>47</v>
      </c>
      <c r="E58" s="449"/>
      <c r="F58" s="452"/>
      <c r="G58" s="453"/>
      <c r="H58" s="319"/>
      <c r="I58" s="74" t="s">
        <v>48</v>
      </c>
      <c r="J58" s="161"/>
      <c r="K58" s="75" t="s">
        <v>49</v>
      </c>
      <c r="L58" s="76">
        <f t="shared" si="0"/>
        <v>0</v>
      </c>
      <c r="M58" s="160"/>
      <c r="N58" s="24">
        <f t="shared" si="1"/>
        <v>0</v>
      </c>
      <c r="O58" s="231"/>
      <c r="P58" s="12"/>
      <c r="Q58" s="10"/>
      <c r="R58" s="39"/>
      <c r="S58" s="9"/>
      <c r="T58" s="11"/>
    </row>
    <row r="59" spans="2:20" ht="15" customHeight="1" thickBot="1">
      <c r="C59" s="436"/>
      <c r="D59" s="450"/>
      <c r="E59" s="451"/>
      <c r="F59" s="454"/>
      <c r="G59" s="419"/>
      <c r="H59" s="320"/>
      <c r="I59" s="199" t="s">
        <v>103</v>
      </c>
      <c r="J59" s="200"/>
      <c r="K59" s="201" t="s">
        <v>102</v>
      </c>
      <c r="L59" s="202">
        <f t="shared" si="0"/>
        <v>0</v>
      </c>
      <c r="M59" s="203"/>
      <c r="N59" s="204">
        <f t="shared" si="1"/>
        <v>0</v>
      </c>
      <c r="O59" s="231"/>
      <c r="P59" s="12"/>
      <c r="Q59" s="10"/>
      <c r="R59" s="39"/>
      <c r="S59" s="113"/>
    </row>
    <row r="60" spans="2:20" ht="15" customHeight="1" thickBot="1">
      <c r="C60" s="246"/>
      <c r="D60" s="207"/>
      <c r="E60" s="207"/>
      <c r="F60" s="205"/>
      <c r="G60" s="205"/>
      <c r="H60" s="420" t="s">
        <v>217</v>
      </c>
      <c r="I60" s="421"/>
      <c r="J60" s="421"/>
      <c r="K60" s="421"/>
      <c r="L60" s="421"/>
      <c r="M60" s="421"/>
      <c r="N60" s="327"/>
      <c r="O60" s="294"/>
      <c r="P60" s="12"/>
      <c r="Q60" s="255"/>
      <c r="R60" s="39"/>
      <c r="S60" s="113"/>
    </row>
    <row r="61" spans="2:20" ht="15" customHeight="1" thickBot="1">
      <c r="C61" s="246"/>
      <c r="D61" s="207"/>
      <c r="E61" s="207"/>
      <c r="F61" s="205"/>
      <c r="G61" s="205"/>
      <c r="H61" s="455" t="s">
        <v>206</v>
      </c>
      <c r="I61" s="456"/>
      <c r="J61" s="456"/>
      <c r="K61" s="456"/>
      <c r="L61" s="456"/>
      <c r="M61" s="456"/>
      <c r="N61" s="327"/>
      <c r="O61" s="294"/>
      <c r="P61" s="12"/>
      <c r="Q61" s="255"/>
      <c r="R61" s="39"/>
      <c r="S61" s="113"/>
    </row>
    <row r="62" spans="2:20" ht="15" customHeight="1" thickBot="1">
      <c r="C62" s="136"/>
      <c r="D62" s="137"/>
      <c r="E62" s="137"/>
      <c r="F62" s="138"/>
      <c r="G62" s="138"/>
      <c r="H62" s="457" t="s">
        <v>207</v>
      </c>
      <c r="I62" s="458"/>
      <c r="J62" s="458"/>
      <c r="K62" s="458"/>
      <c r="L62" s="458"/>
      <c r="M62" s="458"/>
      <c r="N62" s="241">
        <f>ROUNDDOWN(SUM(N51:N59)-SUM(N60)-SUM(N61),0)</f>
        <v>0</v>
      </c>
      <c r="O62" s="294"/>
      <c r="P62" s="12"/>
      <c r="Q62" s="10"/>
      <c r="R62" s="39"/>
      <c r="S62" s="113"/>
    </row>
    <row r="63" spans="2:20" ht="15" customHeight="1">
      <c r="C63" s="136"/>
      <c r="D63" s="137"/>
      <c r="E63" s="137"/>
      <c r="F63" s="138"/>
      <c r="G63" s="138"/>
      <c r="H63" s="328"/>
      <c r="I63" s="328"/>
      <c r="J63" s="328"/>
      <c r="K63" s="328"/>
      <c r="L63" s="328"/>
      <c r="M63" s="328"/>
      <c r="N63" s="294"/>
      <c r="O63" s="294"/>
      <c r="P63" s="12"/>
      <c r="Q63" s="10"/>
      <c r="R63" s="39"/>
      <c r="S63" s="113"/>
    </row>
    <row r="64" spans="2:20" ht="15" customHeight="1">
      <c r="C64" s="136"/>
      <c r="D64" s="137"/>
      <c r="E64" s="137"/>
      <c r="F64" s="138"/>
      <c r="G64" s="138"/>
      <c r="H64" s="328"/>
      <c r="I64" s="328"/>
      <c r="J64" s="328"/>
      <c r="K64" s="328"/>
      <c r="L64" s="328"/>
      <c r="M64" s="328"/>
      <c r="N64" s="294"/>
      <c r="O64" s="294"/>
      <c r="P64" s="12"/>
      <c r="Q64" s="10"/>
      <c r="R64" s="39"/>
      <c r="S64" s="113"/>
    </row>
    <row r="65" spans="3:21" ht="15" customHeight="1">
      <c r="C65" s="136"/>
      <c r="D65" s="137"/>
      <c r="E65" s="137"/>
      <c r="F65" s="44" t="s">
        <v>0</v>
      </c>
      <c r="G65" s="329"/>
      <c r="H65" s="329"/>
      <c r="I65" s="329"/>
      <c r="J65" s="329"/>
      <c r="K65" s="44" t="s">
        <v>1</v>
      </c>
      <c r="L65" s="330"/>
      <c r="M65" s="331"/>
      <c r="N65" s="332"/>
      <c r="O65" s="294"/>
      <c r="P65" s="12"/>
      <c r="Q65" s="10"/>
      <c r="R65" s="39"/>
      <c r="S65" s="113"/>
    </row>
    <row r="66" spans="3:21" ht="15" customHeight="1">
      <c r="C66" s="136"/>
      <c r="D66" s="137"/>
      <c r="E66" s="137"/>
      <c r="F66" s="153"/>
      <c r="G66" s="135"/>
      <c r="H66" s="135"/>
      <c r="I66" s="135"/>
      <c r="J66" s="135"/>
      <c r="K66" s="134"/>
      <c r="L66" s="134"/>
      <c r="M66" s="134"/>
      <c r="N66" s="134"/>
      <c r="O66" s="294"/>
      <c r="P66" s="12"/>
      <c r="Q66" s="10"/>
      <c r="R66" s="39"/>
      <c r="S66" s="113"/>
    </row>
    <row r="67" spans="3:21" ht="18.5" thickBot="1">
      <c r="C67" s="139" t="s">
        <v>199</v>
      </c>
      <c r="D67" s="227"/>
      <c r="E67" s="209"/>
      <c r="F67" s="209"/>
      <c r="G67" s="211"/>
      <c r="H67" s="230"/>
      <c r="I67" s="229"/>
      <c r="J67" s="226"/>
      <c r="K67" s="226"/>
      <c r="L67" s="226"/>
      <c r="M67" s="232"/>
      <c r="N67" s="231"/>
      <c r="O67" s="231"/>
      <c r="P67" s="25"/>
      <c r="Q67" s="10"/>
      <c r="R67" s="39"/>
      <c r="S67" s="14"/>
      <c r="T67" s="8"/>
    </row>
    <row r="68" spans="3:21" ht="60.5" customHeight="1" thickBot="1">
      <c r="C68" s="459" t="s">
        <v>59</v>
      </c>
      <c r="D68" s="462" t="s">
        <v>51</v>
      </c>
      <c r="E68" s="344"/>
      <c r="F68" s="344"/>
      <c r="G68" s="463"/>
      <c r="H68" s="80" t="s">
        <v>208</v>
      </c>
      <c r="I68" s="275" t="s">
        <v>52</v>
      </c>
      <c r="J68" s="464"/>
      <c r="K68" s="465"/>
      <c r="L68" s="466"/>
      <c r="M68" s="81" t="s">
        <v>209</v>
      </c>
      <c r="N68" s="276" t="s">
        <v>210</v>
      </c>
      <c r="O68" s="295"/>
      <c r="P68" s="12"/>
      <c r="Q68" s="112"/>
      <c r="S68" s="13"/>
      <c r="T68" s="8"/>
    </row>
    <row r="69" spans="3:21" ht="15.75" customHeight="1">
      <c r="C69" s="460"/>
      <c r="D69" s="467" t="s">
        <v>101</v>
      </c>
      <c r="E69" s="468"/>
      <c r="F69" s="468"/>
      <c r="G69" s="469"/>
      <c r="H69" s="321"/>
      <c r="I69" s="82" t="s">
        <v>60</v>
      </c>
      <c r="J69" s="470"/>
      <c r="K69" s="471"/>
      <c r="L69" s="472"/>
      <c r="M69" s="87"/>
      <c r="N69" s="30">
        <f>H69*M69</f>
        <v>0</v>
      </c>
      <c r="O69" s="231"/>
      <c r="P69" s="15"/>
      <c r="Q69" t="s">
        <v>95</v>
      </c>
      <c r="R69"/>
      <c r="T69" s="8"/>
      <c r="U69" s="16"/>
    </row>
    <row r="70" spans="3:21" ht="15.75" customHeight="1">
      <c r="C70" s="460"/>
      <c r="D70" s="479"/>
      <c r="E70" s="480"/>
      <c r="F70" s="480"/>
      <c r="G70" s="481"/>
      <c r="H70" s="322"/>
      <c r="I70" s="155" t="s">
        <v>60</v>
      </c>
      <c r="J70" s="473"/>
      <c r="K70" s="474"/>
      <c r="L70" s="475"/>
      <c r="M70" s="88"/>
      <c r="N70" s="31">
        <f t="shared" ref="N70" si="2">H70*M70</f>
        <v>0</v>
      </c>
      <c r="O70" s="231"/>
      <c r="P70" s="15"/>
      <c r="Q70" t="s">
        <v>89</v>
      </c>
      <c r="R70"/>
      <c r="T70" s="8"/>
    </row>
    <row r="71" spans="3:21">
      <c r="C71" s="460"/>
      <c r="D71" s="482" t="s">
        <v>47</v>
      </c>
      <c r="E71" s="483"/>
      <c r="F71" s="486" t="s">
        <v>61</v>
      </c>
      <c r="G71" s="487"/>
      <c r="H71" s="323"/>
      <c r="I71" s="83" t="s">
        <v>60</v>
      </c>
      <c r="J71" s="473"/>
      <c r="K71" s="474"/>
      <c r="L71" s="475"/>
      <c r="M71" s="89"/>
      <c r="N71" s="31">
        <f>H71*M71</f>
        <v>0</v>
      </c>
      <c r="O71" s="231"/>
      <c r="P71" s="15"/>
      <c r="Q71" s="18"/>
      <c r="R71" s="40"/>
      <c r="S71" s="17"/>
      <c r="T71" s="8"/>
    </row>
    <row r="72" spans="3:21" ht="18.5" thickBot="1">
      <c r="C72" s="461"/>
      <c r="D72" s="484"/>
      <c r="E72" s="485"/>
      <c r="F72" s="488" t="s">
        <v>62</v>
      </c>
      <c r="G72" s="489"/>
      <c r="H72" s="90"/>
      <c r="I72" s="84" t="s">
        <v>60</v>
      </c>
      <c r="J72" s="476"/>
      <c r="K72" s="477"/>
      <c r="L72" s="478"/>
      <c r="M72" s="85"/>
      <c r="N72" s="32"/>
      <c r="O72" s="296"/>
      <c r="P72" s="15"/>
      <c r="Q72" s="18"/>
      <c r="R72" s="40"/>
      <c r="S72" s="19"/>
      <c r="T72" s="8"/>
    </row>
    <row r="73" spans="3:21" ht="18.5" thickBot="1">
      <c r="C73" s="146"/>
      <c r="D73" s="147"/>
      <c r="E73" s="147"/>
      <c r="F73" s="147"/>
      <c r="G73" s="148"/>
      <c r="H73" s="455" t="s">
        <v>211</v>
      </c>
      <c r="I73" s="456"/>
      <c r="J73" s="456"/>
      <c r="K73" s="456"/>
      <c r="L73" s="456"/>
      <c r="M73" s="456"/>
      <c r="N73" s="241">
        <f>ROUNDDOWN(SUM(N69:N71),0)</f>
        <v>0</v>
      </c>
      <c r="O73" s="294"/>
      <c r="P73" s="15"/>
      <c r="Q73" s="18"/>
      <c r="R73" s="8"/>
      <c r="S73" s="113"/>
    </row>
    <row r="74" spans="3:21" ht="17.25" customHeight="1" thickBot="1">
      <c r="C74" s="139" t="s">
        <v>200</v>
      </c>
      <c r="D74" s="118"/>
      <c r="E74" s="118"/>
      <c r="F74" s="118"/>
      <c r="G74" s="118"/>
      <c r="H74" s="119"/>
      <c r="I74" s="118"/>
      <c r="J74" s="118"/>
      <c r="K74" s="118"/>
      <c r="L74" s="118"/>
      <c r="M74" s="118"/>
      <c r="N74" s="118"/>
      <c r="O74" s="118"/>
      <c r="R74" s="39"/>
      <c r="T74" s="11"/>
    </row>
    <row r="75" spans="3:21" ht="19.5" customHeight="1">
      <c r="C75" s="490" t="s">
        <v>50</v>
      </c>
      <c r="D75" s="462" t="s">
        <v>51</v>
      </c>
      <c r="E75" s="344"/>
      <c r="F75" s="344"/>
      <c r="G75" s="463"/>
      <c r="H75" s="496" t="s">
        <v>212</v>
      </c>
      <c r="I75" s="498" t="s">
        <v>52</v>
      </c>
      <c r="J75" s="464"/>
      <c r="K75" s="500"/>
      <c r="L75" s="501"/>
      <c r="M75" s="510" t="s">
        <v>213</v>
      </c>
      <c r="N75" s="512" t="s">
        <v>214</v>
      </c>
      <c r="O75" s="295"/>
      <c r="P75" s="251"/>
      <c r="Q75" s="112"/>
      <c r="R75" s="39"/>
      <c r="S75" s="13"/>
      <c r="T75" s="11"/>
    </row>
    <row r="76" spans="3:21" ht="26" customHeight="1" thickBot="1">
      <c r="C76" s="491"/>
      <c r="D76" s="493"/>
      <c r="E76" s="494"/>
      <c r="F76" s="494"/>
      <c r="G76" s="495"/>
      <c r="H76" s="497"/>
      <c r="I76" s="499"/>
      <c r="J76" s="502"/>
      <c r="K76" s="503"/>
      <c r="L76" s="504"/>
      <c r="M76" s="511"/>
      <c r="N76" s="513"/>
      <c r="O76" s="297"/>
      <c r="P76" s="251"/>
      <c r="Q76" s="112"/>
      <c r="R76" s="113"/>
      <c r="S76" s="113"/>
    </row>
    <row r="77" spans="3:21" ht="15.75" customHeight="1">
      <c r="C77" s="491"/>
      <c r="D77" s="514" t="s">
        <v>106</v>
      </c>
      <c r="E77" s="515" t="s">
        <v>53</v>
      </c>
      <c r="F77" s="515"/>
      <c r="G77" s="516"/>
      <c r="H77" s="324"/>
      <c r="I77" s="114" t="s">
        <v>54</v>
      </c>
      <c r="J77" s="517"/>
      <c r="K77" s="517"/>
      <c r="L77" s="518"/>
      <c r="M77" s="115">
        <v>6.54E-2</v>
      </c>
      <c r="N77" s="116">
        <f>H77*M77</f>
        <v>0</v>
      </c>
      <c r="O77" s="231"/>
      <c r="P77" s="27"/>
      <c r="Q77" t="s">
        <v>96</v>
      </c>
      <c r="S77" s="113"/>
    </row>
    <row r="78" spans="3:21" ht="15.75" customHeight="1">
      <c r="C78" s="491"/>
      <c r="D78" s="514"/>
      <c r="E78" s="521" t="s">
        <v>55</v>
      </c>
      <c r="F78" s="521"/>
      <c r="G78" s="522"/>
      <c r="H78" s="318"/>
      <c r="I78" s="77" t="s">
        <v>54</v>
      </c>
      <c r="J78" s="517"/>
      <c r="K78" s="517"/>
      <c r="L78" s="518"/>
      <c r="M78" s="86"/>
      <c r="N78" s="26">
        <f>H78*M78</f>
        <v>0</v>
      </c>
      <c r="O78" s="231"/>
      <c r="P78" s="27"/>
      <c r="Q78" t="s">
        <v>89</v>
      </c>
      <c r="S78" s="113"/>
    </row>
    <row r="79" spans="3:21">
      <c r="C79" s="491"/>
      <c r="D79" s="514"/>
      <c r="E79" s="521" t="s">
        <v>56</v>
      </c>
      <c r="F79" s="521"/>
      <c r="G79" s="522"/>
      <c r="H79" s="318"/>
      <c r="I79" s="77" t="s">
        <v>54</v>
      </c>
      <c r="J79" s="517"/>
      <c r="K79" s="517"/>
      <c r="L79" s="518"/>
      <c r="M79" s="86"/>
      <c r="N79" s="26">
        <f t="shared" ref="N79:N83" si="3">H79*M79</f>
        <v>0</v>
      </c>
      <c r="O79" s="231"/>
      <c r="P79" s="27"/>
      <c r="Q79" s="8"/>
      <c r="R79" s="34"/>
      <c r="S79" s="113"/>
    </row>
    <row r="80" spans="3:21">
      <c r="C80" s="491"/>
      <c r="D80" s="514"/>
      <c r="E80" s="521" t="s">
        <v>57</v>
      </c>
      <c r="F80" s="521"/>
      <c r="G80" s="522"/>
      <c r="H80" s="318"/>
      <c r="I80" s="77" t="s">
        <v>54</v>
      </c>
      <c r="J80" s="517"/>
      <c r="K80" s="517"/>
      <c r="L80" s="518"/>
      <c r="M80" s="86"/>
      <c r="N80" s="26">
        <f t="shared" si="3"/>
        <v>0</v>
      </c>
      <c r="O80" s="231"/>
      <c r="P80" s="27"/>
      <c r="Q80" s="8"/>
      <c r="R80" s="34"/>
      <c r="S80" s="113"/>
    </row>
    <row r="81" spans="3:20">
      <c r="C81" s="491"/>
      <c r="D81" s="514"/>
      <c r="E81" s="521"/>
      <c r="F81" s="521"/>
      <c r="G81" s="522"/>
      <c r="H81" s="318"/>
      <c r="I81" s="77" t="s">
        <v>54</v>
      </c>
      <c r="J81" s="517"/>
      <c r="K81" s="517"/>
      <c r="L81" s="518"/>
      <c r="M81" s="151"/>
      <c r="N81" s="26">
        <f t="shared" si="3"/>
        <v>0</v>
      </c>
      <c r="O81" s="231"/>
      <c r="P81" s="27"/>
      <c r="Q81" s="8"/>
      <c r="S81" s="113"/>
    </row>
    <row r="82" spans="3:20" ht="22" customHeight="1">
      <c r="C82" s="491"/>
      <c r="D82" s="523" t="s">
        <v>58</v>
      </c>
      <c r="E82" s="505"/>
      <c r="F82" s="505"/>
      <c r="G82" s="506"/>
      <c r="H82" s="319"/>
      <c r="I82" s="78" t="s">
        <v>54</v>
      </c>
      <c r="J82" s="517"/>
      <c r="K82" s="517"/>
      <c r="L82" s="518"/>
      <c r="M82" s="149"/>
      <c r="N82" s="28">
        <f t="shared" si="3"/>
        <v>0</v>
      </c>
      <c r="O82" s="231"/>
      <c r="P82" s="25"/>
      <c r="Q82" s="10"/>
      <c r="S82" s="14"/>
      <c r="T82" s="8"/>
    </row>
    <row r="83" spans="3:20" ht="18.5" thickBot="1">
      <c r="C83" s="492"/>
      <c r="D83" s="524"/>
      <c r="E83" s="507"/>
      <c r="F83" s="507"/>
      <c r="G83" s="508"/>
      <c r="H83" s="325"/>
      <c r="I83" s="79" t="s">
        <v>54</v>
      </c>
      <c r="J83" s="519"/>
      <c r="K83" s="519"/>
      <c r="L83" s="520"/>
      <c r="M83" s="152"/>
      <c r="N83" s="29">
        <f t="shared" si="3"/>
        <v>0</v>
      </c>
      <c r="O83" s="231"/>
      <c r="P83" s="25"/>
      <c r="Q83" s="10"/>
      <c r="R83" s="39"/>
      <c r="S83" s="14"/>
      <c r="T83" s="8"/>
    </row>
    <row r="84" spans="3:20" ht="18.5" thickBot="1">
      <c r="C84" s="228"/>
      <c r="D84" s="227"/>
      <c r="E84" s="209"/>
      <c r="F84" s="209"/>
      <c r="G84" s="210"/>
      <c r="H84" s="455" t="s">
        <v>215</v>
      </c>
      <c r="I84" s="456"/>
      <c r="J84" s="456"/>
      <c r="K84" s="456"/>
      <c r="L84" s="456"/>
      <c r="M84" s="456"/>
      <c r="N84" s="241">
        <f>ROUNDDOWN(SUM(N77:N83),0)</f>
        <v>0</v>
      </c>
      <c r="O84" s="294"/>
      <c r="P84" s="25"/>
      <c r="Q84" s="10"/>
      <c r="R84" s="39"/>
      <c r="S84" s="14"/>
      <c r="T84" s="8"/>
    </row>
    <row r="85" spans="3:20">
      <c r="C85" s="122" t="s">
        <v>65</v>
      </c>
      <c r="D85" s="117" t="s">
        <v>66</v>
      </c>
      <c r="E85" s="118"/>
      <c r="F85" s="118"/>
      <c r="G85" s="118"/>
      <c r="H85" s="119"/>
      <c r="I85" s="118"/>
      <c r="J85" s="118"/>
      <c r="K85" s="118"/>
      <c r="L85" s="118"/>
      <c r="M85" s="118"/>
      <c r="N85" s="118"/>
      <c r="O85" s="118"/>
      <c r="Q85" s="33"/>
      <c r="R85" s="113"/>
      <c r="S85" s="113"/>
    </row>
    <row r="86" spans="3:20" ht="18.649999999999999" customHeight="1">
      <c r="C86" s="122" t="s">
        <v>67</v>
      </c>
      <c r="D86" s="117" t="s">
        <v>93</v>
      </c>
      <c r="E86" s="117"/>
      <c r="F86" s="117"/>
      <c r="G86" s="117"/>
      <c r="H86" s="120"/>
      <c r="I86" s="117"/>
      <c r="J86" s="117"/>
      <c r="K86" s="118"/>
      <c r="L86" s="118"/>
      <c r="M86" s="118"/>
      <c r="N86" s="118"/>
      <c r="O86" s="118"/>
      <c r="Q86" s="33"/>
      <c r="S86" s="113"/>
    </row>
    <row r="87" spans="3:20" ht="18.649999999999999" customHeight="1">
      <c r="C87" s="122"/>
      <c r="D87" s="121" t="s">
        <v>104</v>
      </c>
      <c r="E87" s="117"/>
      <c r="F87" s="117"/>
      <c r="G87" s="117"/>
      <c r="H87" s="120"/>
      <c r="I87" s="117"/>
      <c r="J87" s="117"/>
      <c r="K87" s="118"/>
      <c r="L87" s="118"/>
      <c r="M87" s="118"/>
      <c r="N87" s="118"/>
      <c r="O87" s="118"/>
      <c r="Q87" s="33"/>
      <c r="S87" s="113"/>
    </row>
    <row r="88" spans="3:20">
      <c r="C88" s="123"/>
      <c r="D88" s="121" t="s">
        <v>99</v>
      </c>
      <c r="E88" s="117"/>
      <c r="F88" s="117"/>
      <c r="G88" s="117"/>
      <c r="H88" s="117"/>
      <c r="I88" s="117"/>
      <c r="J88" s="117"/>
      <c r="K88" s="118"/>
      <c r="L88" s="118"/>
      <c r="M88" s="118"/>
      <c r="N88" s="118"/>
      <c r="O88" s="118"/>
    </row>
    <row r="89" spans="3:20">
      <c r="C89" s="123"/>
      <c r="D89" s="121" t="s">
        <v>92</v>
      </c>
      <c r="E89" s="117"/>
      <c r="F89" s="117"/>
      <c r="G89" s="117"/>
      <c r="H89" s="117"/>
      <c r="I89" s="117"/>
      <c r="J89" s="117"/>
      <c r="K89" s="118"/>
      <c r="L89" s="118"/>
      <c r="M89" s="118"/>
      <c r="N89" s="118"/>
      <c r="O89" s="118"/>
      <c r="R89" s="41"/>
    </row>
    <row r="90" spans="3:20">
      <c r="C90" s="123"/>
      <c r="D90" s="121" t="s">
        <v>105</v>
      </c>
      <c r="E90" s="117"/>
      <c r="F90" s="117"/>
      <c r="G90" s="117"/>
      <c r="H90" s="117"/>
      <c r="I90" s="117"/>
      <c r="J90" s="117"/>
      <c r="K90" s="118"/>
      <c r="L90" s="118"/>
      <c r="M90" s="118"/>
      <c r="N90" s="118"/>
      <c r="O90" s="118"/>
      <c r="R90" s="41"/>
    </row>
    <row r="91" spans="3:20">
      <c r="C91" s="123"/>
      <c r="D91" s="121" t="s">
        <v>98</v>
      </c>
      <c r="E91" s="117"/>
      <c r="F91" s="117"/>
      <c r="G91" s="117"/>
      <c r="H91" s="117"/>
      <c r="I91" s="117"/>
      <c r="J91" s="117"/>
      <c r="K91" s="118"/>
      <c r="L91" s="118"/>
      <c r="M91" s="118"/>
      <c r="N91" s="118"/>
      <c r="O91" s="118"/>
      <c r="Q91" s="20"/>
      <c r="R91" s="41"/>
    </row>
    <row r="92" spans="3:20">
      <c r="C92" s="123"/>
      <c r="D92" s="121" t="s">
        <v>100</v>
      </c>
      <c r="E92" s="117"/>
      <c r="F92" s="117"/>
      <c r="G92" s="117"/>
      <c r="H92" s="117"/>
      <c r="I92" s="117"/>
      <c r="J92" s="117"/>
      <c r="K92" s="118"/>
      <c r="L92" s="118"/>
      <c r="M92" s="118"/>
      <c r="N92" s="118"/>
      <c r="O92" s="118"/>
      <c r="Q92" s="20"/>
      <c r="R92" s="41"/>
    </row>
    <row r="93" spans="3:20">
      <c r="C93" s="123"/>
      <c r="D93" s="121" t="s">
        <v>92</v>
      </c>
      <c r="E93" s="117"/>
      <c r="F93" s="117"/>
      <c r="G93" s="117"/>
      <c r="H93" s="117"/>
      <c r="I93" s="117"/>
      <c r="J93" s="117"/>
      <c r="K93" s="118"/>
      <c r="L93" s="118"/>
      <c r="M93" s="118"/>
      <c r="N93" s="118"/>
      <c r="O93" s="118"/>
      <c r="Q93" s="20"/>
    </row>
    <row r="94" spans="3:20" ht="53" customHeight="1">
      <c r="C94" s="264" t="s">
        <v>68</v>
      </c>
      <c r="D94" s="509" t="s">
        <v>241</v>
      </c>
      <c r="E94" s="509"/>
      <c r="F94" s="509"/>
      <c r="G94" s="509"/>
      <c r="H94" s="509"/>
      <c r="I94" s="509"/>
      <c r="J94" s="509"/>
      <c r="K94" s="509"/>
      <c r="L94" s="509"/>
      <c r="M94" s="509"/>
      <c r="N94" s="509"/>
      <c r="O94" s="277"/>
      <c r="Q94" s="20"/>
    </row>
    <row r="95" spans="3:20">
      <c r="C95" s="122" t="s">
        <v>198</v>
      </c>
      <c r="D95" s="117" t="s">
        <v>216</v>
      </c>
      <c r="E95" s="118"/>
      <c r="F95" s="118"/>
      <c r="G95" s="118"/>
      <c r="H95" s="124"/>
      <c r="I95" s="118"/>
      <c r="J95" s="118"/>
      <c r="K95" s="125"/>
      <c r="L95" s="118"/>
      <c r="M95" s="118"/>
      <c r="N95" s="118"/>
      <c r="O95" s="118"/>
    </row>
    <row r="96" spans="3:20" ht="8.5" customHeight="1">
      <c r="C96" s="264"/>
      <c r="D96" s="509"/>
      <c r="E96" s="509"/>
      <c r="F96" s="509"/>
      <c r="G96" s="509"/>
      <c r="H96" s="509"/>
      <c r="I96" s="509"/>
      <c r="J96" s="509"/>
      <c r="K96" s="509"/>
      <c r="L96" s="509"/>
      <c r="M96" s="509"/>
      <c r="N96" s="509"/>
      <c r="O96" s="277"/>
    </row>
    <row r="97" spans="3:20" ht="18" customHeight="1">
      <c r="C97" s="118"/>
      <c r="D97" s="118"/>
      <c r="E97" s="118"/>
      <c r="F97" s="126" t="s">
        <v>0</v>
      </c>
      <c r="G97" s="329" t="str">
        <f>IF(L1="","",L1)</f>
        <v/>
      </c>
      <c r="H97" s="329"/>
      <c r="I97" s="329"/>
      <c r="J97" s="329"/>
      <c r="K97" s="126" t="s">
        <v>1</v>
      </c>
      <c r="L97" s="330" t="str">
        <f>IF(L1="","",L1)</f>
        <v/>
      </c>
      <c r="M97" s="331"/>
      <c r="N97" s="332"/>
      <c r="O97" s="134"/>
      <c r="Q97" s="2"/>
      <c r="R97" s="39"/>
      <c r="T97" s="11"/>
    </row>
    <row r="98" spans="3:20" ht="14.25" customHeight="1">
      <c r="C98" s="118"/>
      <c r="D98" s="118"/>
      <c r="E98" s="118"/>
      <c r="F98" s="134"/>
      <c r="G98" s="135"/>
      <c r="H98" s="135"/>
      <c r="I98" s="135"/>
      <c r="J98" s="135"/>
      <c r="K98" s="134"/>
      <c r="L98" s="134"/>
      <c r="M98" s="134"/>
      <c r="N98" s="134"/>
      <c r="O98" s="134"/>
      <c r="Q98" s="2"/>
      <c r="R98" s="39"/>
      <c r="T98" s="11"/>
    </row>
    <row r="99" spans="3:20" ht="16.5" customHeight="1">
      <c r="C99" s="237" t="s">
        <v>236</v>
      </c>
      <c r="D99" s="237"/>
      <c r="E99" s="237"/>
      <c r="F99" s="237"/>
      <c r="I99" s="135"/>
      <c r="K99" s="234">
        <f>SUM(N44)</f>
        <v>0</v>
      </c>
      <c r="L99" s="238" t="s">
        <v>63</v>
      </c>
      <c r="N99" s="134"/>
      <c r="O99" s="134"/>
      <c r="Q99" s="2"/>
      <c r="R99" s="39"/>
      <c r="T99" s="11"/>
    </row>
    <row r="100" spans="3:20" ht="16.5" customHeight="1">
      <c r="C100" s="237"/>
      <c r="D100" s="237"/>
      <c r="E100" s="237"/>
      <c r="F100" s="237"/>
      <c r="I100" s="135"/>
      <c r="K100" s="248"/>
      <c r="L100" s="249"/>
      <c r="N100" s="134"/>
      <c r="O100" s="134"/>
      <c r="Q100" s="2"/>
      <c r="R100" s="39"/>
      <c r="T100" s="11"/>
    </row>
    <row r="101" spans="3:20" ht="14.25" customHeight="1" thickBot="1">
      <c r="C101" s="237" t="s">
        <v>187</v>
      </c>
      <c r="D101" s="237"/>
      <c r="E101" s="237"/>
      <c r="F101" s="237"/>
      <c r="G101" s="135"/>
      <c r="H101" s="135"/>
      <c r="I101" s="135"/>
      <c r="J101" s="135"/>
      <c r="K101" s="134"/>
      <c r="L101" s="134"/>
      <c r="M101" s="134"/>
      <c r="N101" s="134"/>
      <c r="O101" s="134"/>
      <c r="Q101" s="2"/>
      <c r="R101" s="39"/>
      <c r="T101" s="11"/>
    </row>
    <row r="102" spans="3:20" ht="79" customHeight="1">
      <c r="C102" s="244"/>
      <c r="D102" s="525" t="s">
        <v>243</v>
      </c>
      <c r="E102" s="525"/>
      <c r="F102" s="525" t="s">
        <v>244</v>
      </c>
      <c r="G102" s="525"/>
      <c r="H102" s="526" t="s">
        <v>255</v>
      </c>
      <c r="I102" s="526"/>
      <c r="J102" s="527" t="s">
        <v>242</v>
      </c>
      <c r="K102" s="528"/>
      <c r="L102" s="526" t="s">
        <v>247</v>
      </c>
      <c r="M102" s="529"/>
      <c r="N102" s="134"/>
      <c r="O102" s="134"/>
      <c r="Q102" s="2"/>
      <c r="R102" s="39"/>
      <c r="T102" s="11"/>
    </row>
    <row r="103" spans="3:20" ht="14.25" customHeight="1">
      <c r="C103" s="530" t="s">
        <v>189</v>
      </c>
      <c r="D103" s="532">
        <f>SUM(N73)</f>
        <v>0</v>
      </c>
      <c r="E103" s="534" t="s">
        <v>111</v>
      </c>
      <c r="F103" s="536">
        <f>IF(T156&gt;0,T156,0)</f>
        <v>0</v>
      </c>
      <c r="G103" s="534" t="s">
        <v>111</v>
      </c>
      <c r="H103" s="541">
        <f>IF(T156&lt;0,T156,0)*-1</f>
        <v>0</v>
      </c>
      <c r="I103" s="534" t="s">
        <v>111</v>
      </c>
      <c r="J103" s="536">
        <f>R170</f>
        <v>0</v>
      </c>
      <c r="K103" s="534" t="s">
        <v>111</v>
      </c>
      <c r="L103" s="532">
        <f>D103-F103-J103+H103</f>
        <v>0</v>
      </c>
      <c r="M103" s="537" t="s">
        <v>111</v>
      </c>
      <c r="N103" s="134"/>
      <c r="O103" s="134"/>
      <c r="Q103" s="2"/>
      <c r="R103" s="39"/>
      <c r="T103" s="11"/>
    </row>
    <row r="104" spans="3:20" ht="14.25" customHeight="1" thickBot="1">
      <c r="C104" s="531"/>
      <c r="D104" s="533"/>
      <c r="E104" s="535"/>
      <c r="F104" s="533"/>
      <c r="G104" s="535"/>
      <c r="H104" s="542"/>
      <c r="I104" s="535"/>
      <c r="J104" s="533"/>
      <c r="K104" s="535"/>
      <c r="L104" s="533"/>
      <c r="M104" s="538"/>
      <c r="N104" s="134"/>
      <c r="O104" s="134"/>
      <c r="Q104" s="2"/>
      <c r="R104" s="39"/>
      <c r="T104" s="11"/>
    </row>
    <row r="105" spans="3:20" ht="14" customHeight="1">
      <c r="C105" s="530" t="s">
        <v>188</v>
      </c>
      <c r="D105" s="532">
        <f>SUM(N84)</f>
        <v>0</v>
      </c>
      <c r="E105" s="534" t="s">
        <v>111</v>
      </c>
      <c r="F105" s="536">
        <f>IF(T157&gt;0,T157,0)</f>
        <v>0</v>
      </c>
      <c r="G105" s="534" t="s">
        <v>111</v>
      </c>
      <c r="H105" s="541">
        <f>IF(T157&lt;0,T157,0)</f>
        <v>0</v>
      </c>
      <c r="I105" s="534" t="s">
        <v>111</v>
      </c>
      <c r="J105" s="543"/>
      <c r="K105" s="544"/>
      <c r="L105" s="532">
        <f>D105-F105+H105</f>
        <v>0</v>
      </c>
      <c r="M105" s="537" t="s">
        <v>111</v>
      </c>
      <c r="N105" s="134"/>
      <c r="O105" s="134"/>
      <c r="Q105" s="2"/>
      <c r="R105" s="39"/>
      <c r="T105" s="11"/>
    </row>
    <row r="106" spans="3:20" ht="14.25" customHeight="1" thickBot="1">
      <c r="C106" s="531"/>
      <c r="D106" s="533"/>
      <c r="E106" s="535"/>
      <c r="F106" s="533"/>
      <c r="G106" s="535"/>
      <c r="H106" s="542"/>
      <c r="I106" s="535"/>
      <c r="J106" s="545"/>
      <c r="K106" s="546"/>
      <c r="L106" s="533"/>
      <c r="M106" s="538"/>
      <c r="N106" s="134"/>
      <c r="O106" s="134"/>
      <c r="Q106" s="2"/>
      <c r="R106" s="39"/>
      <c r="T106" s="11"/>
    </row>
    <row r="107" spans="3:20" ht="37.5" customHeight="1" thickBot="1">
      <c r="C107" s="242"/>
      <c r="D107" s="242"/>
      <c r="E107" s="242"/>
      <c r="F107" s="243"/>
      <c r="G107" s="242"/>
      <c r="H107" s="539" t="s">
        <v>245</v>
      </c>
      <c r="I107" s="540"/>
      <c r="J107" s="540"/>
      <c r="K107" s="540"/>
      <c r="L107" s="273">
        <f>SUM(L103:L106)</f>
        <v>0</v>
      </c>
      <c r="M107" s="278" t="s">
        <v>111</v>
      </c>
      <c r="N107" s="118"/>
      <c r="O107" s="118"/>
    </row>
    <row r="108" spans="3:20">
      <c r="C108" s="233"/>
      <c r="D108" s="233"/>
      <c r="E108" s="233"/>
      <c r="F108" s="118"/>
      <c r="G108" s="118"/>
      <c r="H108" s="124"/>
      <c r="I108" s="118"/>
      <c r="J108" s="118"/>
      <c r="K108" s="125"/>
      <c r="L108" s="118"/>
      <c r="M108" s="118"/>
      <c r="N108" s="118"/>
      <c r="O108" s="118"/>
    </row>
    <row r="109" spans="3:20" ht="18.5" thickBot="1">
      <c r="C109" s="127" t="s">
        <v>190</v>
      </c>
      <c r="D109" s="140"/>
      <c r="E109" s="140"/>
      <c r="F109" s="150"/>
      <c r="G109" s="150"/>
      <c r="H109" s="141"/>
      <c r="I109" s="142"/>
      <c r="J109" s="143"/>
      <c r="K109" s="143"/>
      <c r="L109" s="143"/>
      <c r="M109" s="144"/>
      <c r="N109" s="145"/>
      <c r="O109" s="145"/>
      <c r="P109" s="15"/>
      <c r="Q109" s="18"/>
      <c r="S109" s="19"/>
      <c r="T109" s="8"/>
    </row>
    <row r="110" spans="3:20" ht="27.75" customHeight="1">
      <c r="C110" s="547" t="s">
        <v>237</v>
      </c>
      <c r="D110" s="548"/>
      <c r="E110" s="549"/>
      <c r="F110" s="553" t="s">
        <v>235</v>
      </c>
      <c r="G110" s="553"/>
      <c r="H110" s="555" t="s">
        <v>246</v>
      </c>
      <c r="I110" s="555"/>
      <c r="J110" s="557" t="s">
        <v>238</v>
      </c>
      <c r="K110" s="558"/>
      <c r="L110" s="559"/>
      <c r="M110" s="113"/>
      <c r="P110" s="33"/>
      <c r="Q110" s="1"/>
      <c r="R110" s="8"/>
      <c r="S110" s="113"/>
    </row>
    <row r="111" spans="3:20" s="191" customFormat="1" ht="58.5" customHeight="1">
      <c r="C111" s="550"/>
      <c r="D111" s="551"/>
      <c r="E111" s="552"/>
      <c r="F111" s="554"/>
      <c r="G111" s="554"/>
      <c r="H111" s="556"/>
      <c r="I111" s="556"/>
      <c r="J111" s="560"/>
      <c r="K111" s="561"/>
      <c r="L111" s="562"/>
      <c r="Q111" s="195"/>
      <c r="R111" s="8"/>
    </row>
    <row r="112" spans="3:20" s="191" customFormat="1" ht="58.5" customHeight="1" thickBot="1">
      <c r="C112" s="563">
        <f>SUM(K99)</f>
        <v>0</v>
      </c>
      <c r="D112" s="564"/>
      <c r="E112" s="235" t="s">
        <v>63</v>
      </c>
      <c r="F112" s="239">
        <f>SUM(N62)</f>
        <v>0</v>
      </c>
      <c r="G112" s="235" t="s">
        <v>110</v>
      </c>
      <c r="H112" s="240">
        <f>SUM(L107)</f>
        <v>0</v>
      </c>
      <c r="I112" s="236" t="s">
        <v>63</v>
      </c>
      <c r="J112" s="565">
        <f>SUM(C112,F112,H112)</f>
        <v>0</v>
      </c>
      <c r="K112" s="566"/>
      <c r="L112" s="168" t="s">
        <v>63</v>
      </c>
      <c r="Q112" s="195"/>
      <c r="R112" s="8"/>
    </row>
    <row r="113" spans="3:30" ht="7.5" customHeight="1">
      <c r="C113" s="118"/>
      <c r="D113" s="118"/>
      <c r="E113" s="118"/>
      <c r="F113" s="118"/>
      <c r="G113" s="118"/>
      <c r="H113" s="124"/>
      <c r="I113" s="118"/>
      <c r="J113" s="118"/>
      <c r="K113" s="118"/>
      <c r="L113" s="118"/>
      <c r="M113" s="118"/>
      <c r="N113" s="118"/>
      <c r="O113" s="118"/>
    </row>
    <row r="114" spans="3:30" ht="7.5" hidden="1" customHeight="1">
      <c r="C114" s="118"/>
      <c r="D114" s="118"/>
      <c r="E114" s="118"/>
      <c r="F114" s="118"/>
      <c r="G114" s="118"/>
      <c r="H114" s="124"/>
      <c r="I114" s="118"/>
      <c r="J114" s="118"/>
      <c r="K114" s="118"/>
      <c r="L114" s="118"/>
      <c r="M114" s="118"/>
      <c r="N114" s="118"/>
      <c r="O114" s="118"/>
      <c r="R114" s="34"/>
    </row>
    <row r="115" spans="3:30" ht="14.25" hidden="1" customHeight="1">
      <c r="C115" s="118"/>
      <c r="D115" s="118"/>
      <c r="E115" s="118"/>
      <c r="F115" s="126" t="s">
        <v>0</v>
      </c>
      <c r="G115" s="572" t="e">
        <f>#REF!</f>
        <v>#REF!</v>
      </c>
      <c r="H115" s="572"/>
      <c r="I115" s="572"/>
      <c r="J115" s="572"/>
      <c r="K115" s="126" t="s">
        <v>1</v>
      </c>
      <c r="L115" s="573" t="e">
        <f>#REF!</f>
        <v>#REF!</v>
      </c>
      <c r="M115" s="574"/>
      <c r="N115" s="575"/>
      <c r="O115" s="134"/>
      <c r="Q115" s="2" t="s">
        <v>2</v>
      </c>
    </row>
    <row r="116" spans="3:30" ht="7.5" hidden="1" customHeight="1">
      <c r="C116" s="118"/>
      <c r="D116" s="118"/>
      <c r="E116" s="118"/>
      <c r="F116" s="118"/>
      <c r="G116" s="118"/>
      <c r="H116" s="124"/>
      <c r="I116" s="118"/>
      <c r="J116" s="118"/>
      <c r="K116" s="118"/>
      <c r="L116" s="118"/>
      <c r="M116" s="118"/>
      <c r="N116" s="118"/>
      <c r="O116" s="118"/>
      <c r="R116" s="34"/>
      <c r="AB116" s="21"/>
      <c r="AC116" s="21"/>
      <c r="AD116" s="21"/>
    </row>
    <row r="117" spans="3:30" ht="27.75" customHeight="1" thickBot="1">
      <c r="C117" s="127" t="s">
        <v>69</v>
      </c>
      <c r="D117" s="118"/>
      <c r="E117" s="118"/>
      <c r="F117" s="118"/>
      <c r="G117" s="118"/>
      <c r="H117" s="124"/>
      <c r="I117" s="118"/>
      <c r="J117" s="118"/>
      <c r="K117" s="118"/>
      <c r="L117" s="118"/>
      <c r="M117" s="118"/>
      <c r="N117" s="118"/>
      <c r="O117" s="118"/>
      <c r="Q117" s="2"/>
      <c r="R117" s="42"/>
      <c r="AB117" s="21"/>
      <c r="AC117" s="21"/>
      <c r="AD117" s="21"/>
    </row>
    <row r="118" spans="3:30" s="21" customFormat="1" ht="63.75" customHeight="1" thickBot="1">
      <c r="C118" s="576" t="s">
        <v>276</v>
      </c>
      <c r="D118" s="577"/>
      <c r="E118" s="577"/>
      <c r="F118" s="577"/>
      <c r="G118" s="578"/>
      <c r="H118" s="579" t="s">
        <v>63</v>
      </c>
      <c r="I118" s="580"/>
      <c r="J118" s="128"/>
      <c r="K118" s="128"/>
      <c r="L118" s="128"/>
      <c r="M118" s="128"/>
      <c r="N118" s="128"/>
      <c r="O118" s="128"/>
      <c r="R118" s="42"/>
      <c r="S118" s="22"/>
      <c r="T118" s="113"/>
      <c r="U118" s="113"/>
      <c r="V118" s="113"/>
      <c r="W118" s="113"/>
      <c r="X118" s="113"/>
      <c r="Y118" s="113"/>
      <c r="Z118" s="113"/>
    </row>
    <row r="119" spans="3:30" s="21" customFormat="1" ht="28.5" customHeight="1">
      <c r="C119" s="581" t="s">
        <v>224</v>
      </c>
      <c r="D119" s="582"/>
      <c r="E119" s="582"/>
      <c r="F119" s="582"/>
      <c r="G119" s="583"/>
      <c r="H119" s="584"/>
      <c r="I119" s="585"/>
      <c r="J119" s="128"/>
      <c r="K119" s="128"/>
      <c r="L119" s="128"/>
      <c r="M119" s="128"/>
      <c r="N119" s="128"/>
      <c r="O119" s="128"/>
      <c r="R119" s="42"/>
      <c r="S119" s="22"/>
      <c r="T119" s="113"/>
      <c r="V119" s="113"/>
      <c r="W119" s="113"/>
      <c r="X119" s="113"/>
      <c r="Y119" s="113"/>
      <c r="Z119" s="113"/>
    </row>
    <row r="120" spans="3:30" s="21" customFormat="1" ht="28.5" customHeight="1">
      <c r="C120" s="567" t="s">
        <v>225</v>
      </c>
      <c r="D120" s="568"/>
      <c r="E120" s="568"/>
      <c r="F120" s="568"/>
      <c r="G120" s="569"/>
      <c r="H120" s="570"/>
      <c r="I120" s="571"/>
      <c r="J120" s="128"/>
      <c r="K120" s="128"/>
      <c r="L120" s="128"/>
      <c r="M120" s="128"/>
      <c r="N120" s="128"/>
      <c r="O120" s="128"/>
      <c r="R120" s="42"/>
      <c r="S120" s="22"/>
      <c r="T120" s="113"/>
      <c r="V120" s="113"/>
      <c r="W120" s="113"/>
      <c r="X120" s="113"/>
      <c r="Y120" s="113"/>
      <c r="Z120" s="113"/>
    </row>
    <row r="121" spans="3:30" s="21" customFormat="1" ht="28.5" customHeight="1">
      <c r="C121" s="567" t="s">
        <v>226</v>
      </c>
      <c r="D121" s="568"/>
      <c r="E121" s="568"/>
      <c r="F121" s="568"/>
      <c r="G121" s="569"/>
      <c r="H121" s="570"/>
      <c r="I121" s="571"/>
      <c r="J121" s="128"/>
      <c r="K121" s="129"/>
      <c r="L121" s="129"/>
      <c r="M121" s="129"/>
      <c r="N121" s="129"/>
      <c r="O121" s="129"/>
      <c r="R121" s="42"/>
      <c r="S121" s="22"/>
      <c r="T121" s="113"/>
      <c r="V121" s="113"/>
      <c r="W121" s="113"/>
      <c r="X121" s="113"/>
      <c r="Y121" s="113"/>
      <c r="Z121" s="113"/>
    </row>
    <row r="122" spans="3:30" s="21" customFormat="1" ht="28.5" customHeight="1">
      <c r="C122" s="567" t="s">
        <v>227</v>
      </c>
      <c r="D122" s="568"/>
      <c r="E122" s="568"/>
      <c r="F122" s="568"/>
      <c r="G122" s="569"/>
      <c r="H122" s="570"/>
      <c r="I122" s="571"/>
      <c r="J122" s="128"/>
      <c r="K122" s="597"/>
      <c r="L122" s="597"/>
      <c r="M122" s="597"/>
      <c r="N122" s="597"/>
      <c r="O122" s="279"/>
      <c r="R122" s="42"/>
      <c r="S122" s="22"/>
      <c r="T122" s="113"/>
      <c r="V122" s="113"/>
      <c r="W122" s="113"/>
      <c r="X122" s="113"/>
      <c r="Y122" s="113"/>
      <c r="Z122" s="113"/>
    </row>
    <row r="123" spans="3:30" s="21" customFormat="1" ht="28.5" customHeight="1">
      <c r="C123" s="567" t="s">
        <v>228</v>
      </c>
      <c r="D123" s="568"/>
      <c r="E123" s="568"/>
      <c r="F123" s="568"/>
      <c r="G123" s="569"/>
      <c r="H123" s="570"/>
      <c r="I123" s="571"/>
      <c r="J123" s="128"/>
      <c r="K123" s="128"/>
      <c r="L123" s="128"/>
      <c r="M123" s="128"/>
      <c r="N123" s="128"/>
      <c r="O123" s="128"/>
      <c r="R123" s="42"/>
      <c r="S123" s="22"/>
      <c r="T123" s="113"/>
      <c r="V123" s="113"/>
      <c r="W123" s="113"/>
      <c r="X123" s="113"/>
      <c r="Y123" s="113"/>
      <c r="Z123" s="113"/>
    </row>
    <row r="124" spans="3:30" s="21" customFormat="1" ht="28.5" customHeight="1">
      <c r="C124" s="567" t="s">
        <v>229</v>
      </c>
      <c r="D124" s="568"/>
      <c r="E124" s="568"/>
      <c r="F124" s="568"/>
      <c r="G124" s="569"/>
      <c r="H124" s="570"/>
      <c r="I124" s="571"/>
      <c r="J124" s="128"/>
      <c r="K124" s="128"/>
      <c r="L124" s="128"/>
      <c r="M124" s="128"/>
      <c r="N124" s="128"/>
      <c r="O124" s="128"/>
      <c r="R124" s="42"/>
      <c r="S124" s="22"/>
      <c r="AB124" s="23"/>
      <c r="AC124" s="23"/>
      <c r="AD124" s="23"/>
    </row>
    <row r="125" spans="3:30" s="21" customFormat="1" ht="28.5" customHeight="1" thickBot="1">
      <c r="C125" s="598" t="s">
        <v>230</v>
      </c>
      <c r="D125" s="599"/>
      <c r="E125" s="599"/>
      <c r="F125" s="599"/>
      <c r="G125" s="600"/>
      <c r="H125" s="601"/>
      <c r="I125" s="602"/>
      <c r="J125" s="128"/>
      <c r="K125" s="128"/>
      <c r="L125" s="128"/>
      <c r="M125" s="128"/>
      <c r="N125" s="128"/>
      <c r="O125" s="128"/>
      <c r="R125" s="1"/>
      <c r="S125" s="22"/>
      <c r="AB125" s="113"/>
      <c r="AC125" s="113"/>
      <c r="AD125" s="113"/>
    </row>
    <row r="126" spans="3:30" s="23" customFormat="1">
      <c r="C126" s="130"/>
      <c r="D126" s="130"/>
      <c r="E126" s="130"/>
      <c r="F126" s="130"/>
      <c r="G126" s="130"/>
      <c r="H126" s="131"/>
      <c r="I126" s="130"/>
      <c r="J126" s="130"/>
      <c r="K126" s="130"/>
      <c r="L126" s="130"/>
      <c r="M126" s="130"/>
      <c r="N126" s="130"/>
      <c r="O126" s="130"/>
      <c r="R126" s="34"/>
      <c r="S126" s="1"/>
      <c r="T126" s="21"/>
      <c r="U126" s="21"/>
      <c r="V126" s="21"/>
      <c r="W126" s="21"/>
      <c r="X126" s="21"/>
      <c r="Y126" s="21"/>
      <c r="Z126" s="21"/>
      <c r="AB126" s="113"/>
      <c r="AC126" s="113"/>
      <c r="AD126" s="113"/>
    </row>
    <row r="127" spans="3:30" ht="17.25" customHeight="1" thickBot="1">
      <c r="C127" s="127" t="s">
        <v>70</v>
      </c>
      <c r="D127" s="118"/>
      <c r="E127" s="118"/>
      <c r="F127" s="118"/>
      <c r="G127" s="118"/>
      <c r="H127" s="124"/>
      <c r="I127" s="118"/>
      <c r="J127" s="118"/>
      <c r="K127" s="118"/>
      <c r="L127" s="118"/>
      <c r="M127" s="118"/>
      <c r="N127" s="118"/>
      <c r="O127" s="118"/>
      <c r="Q127" s="2"/>
      <c r="T127" s="21"/>
      <c r="U127" s="23"/>
      <c r="V127" s="21"/>
      <c r="W127" s="21"/>
      <c r="X127" s="21"/>
      <c r="Y127" s="21"/>
      <c r="Z127" s="21"/>
    </row>
    <row r="128" spans="3:30" ht="32.25" customHeight="1">
      <c r="C128" s="586" t="s">
        <v>233</v>
      </c>
      <c r="D128" s="587"/>
      <c r="E128" s="587"/>
      <c r="F128" s="587" t="s">
        <v>231</v>
      </c>
      <c r="G128" s="587"/>
      <c r="H128" s="587"/>
      <c r="I128" s="590" t="s">
        <v>232</v>
      </c>
      <c r="J128" s="590"/>
      <c r="K128" s="591"/>
      <c r="L128" s="113"/>
      <c r="M128" s="113"/>
      <c r="N128" s="33"/>
      <c r="O128" s="33"/>
      <c r="P128" s="1"/>
      <c r="Q128" s="21"/>
      <c r="R128" s="113"/>
      <c r="S128" s="21"/>
      <c r="T128" s="21"/>
      <c r="U128" s="21"/>
      <c r="V128" s="21"/>
      <c r="W128" s="21"/>
    </row>
    <row r="129" spans="3:26" ht="27.75" customHeight="1">
      <c r="C129" s="588"/>
      <c r="D129" s="589"/>
      <c r="E129" s="589"/>
      <c r="F129" s="589"/>
      <c r="G129" s="589"/>
      <c r="H129" s="589"/>
      <c r="I129" s="592"/>
      <c r="J129" s="592"/>
      <c r="K129" s="593"/>
      <c r="L129" s="113"/>
      <c r="M129" s="113"/>
      <c r="N129" s="33"/>
      <c r="O129" s="33"/>
      <c r="P129" s="1"/>
      <c r="Q129" s="21"/>
      <c r="R129" s="113"/>
      <c r="S129" s="21"/>
      <c r="T129" s="21"/>
      <c r="U129" s="21"/>
      <c r="V129" s="21"/>
      <c r="W129" s="21"/>
    </row>
    <row r="130" spans="3:26" ht="32" customHeight="1" thickBot="1">
      <c r="C130" s="594">
        <f>SUM(H119:I125)</f>
        <v>0</v>
      </c>
      <c r="D130" s="595"/>
      <c r="E130" s="132" t="s">
        <v>63</v>
      </c>
      <c r="F130" s="595">
        <f>J112</f>
        <v>0</v>
      </c>
      <c r="G130" s="595"/>
      <c r="H130" s="132" t="s">
        <v>63</v>
      </c>
      <c r="I130" s="596">
        <f>C130+F130</f>
        <v>0</v>
      </c>
      <c r="J130" s="596"/>
      <c r="K130" s="168" t="s">
        <v>63</v>
      </c>
      <c r="L130" s="113"/>
      <c r="M130" s="113"/>
      <c r="N130" s="33"/>
      <c r="O130" s="33"/>
      <c r="P130" s="1"/>
      <c r="Q130" s="21"/>
      <c r="R130" s="113"/>
      <c r="S130" s="21"/>
      <c r="T130" s="21"/>
      <c r="U130" s="21"/>
      <c r="V130" s="21"/>
      <c r="W130" s="21"/>
    </row>
    <row r="131" spans="3:26" ht="32" customHeight="1">
      <c r="C131" s="118"/>
      <c r="D131" s="118"/>
      <c r="E131" s="118"/>
      <c r="F131" s="118"/>
      <c r="G131" s="118"/>
      <c r="H131" s="119"/>
      <c r="I131" s="118"/>
      <c r="J131" s="118"/>
      <c r="K131" s="607" t="s">
        <v>64</v>
      </c>
      <c r="L131" s="607"/>
      <c r="M131" s="607"/>
      <c r="N131" s="607"/>
      <c r="O131" s="280"/>
      <c r="T131" s="21"/>
      <c r="V131" s="21"/>
      <c r="W131" s="21"/>
      <c r="X131" s="21"/>
      <c r="Y131" s="21"/>
      <c r="Z131" s="21"/>
    </row>
    <row r="132" spans="3:26" ht="32" customHeight="1">
      <c r="C132" s="118"/>
      <c r="D132" s="118"/>
      <c r="E132" s="118"/>
      <c r="F132" s="118"/>
      <c r="G132" s="118"/>
      <c r="H132" s="119"/>
      <c r="I132" s="118"/>
      <c r="J132" s="118"/>
      <c r="K132" s="280"/>
      <c r="L132" s="280"/>
      <c r="M132" s="280"/>
      <c r="N132" s="280"/>
      <c r="O132" s="280"/>
      <c r="T132" s="21"/>
      <c r="V132" s="21"/>
      <c r="W132" s="21"/>
      <c r="X132" s="21"/>
      <c r="Y132" s="21"/>
      <c r="Z132" s="21"/>
    </row>
    <row r="133" spans="3:26" ht="18" customHeight="1">
      <c r="C133" s="118"/>
      <c r="D133" s="118"/>
      <c r="E133" s="118"/>
      <c r="F133" s="126" t="s">
        <v>0</v>
      </c>
      <c r="G133" s="329" t="str">
        <f>IF(G33="","",G33)</f>
        <v/>
      </c>
      <c r="H133" s="329"/>
      <c r="I133" s="329"/>
      <c r="J133" s="329"/>
      <c r="K133" s="126" t="s">
        <v>1</v>
      </c>
      <c r="L133" s="330"/>
      <c r="M133" s="331"/>
      <c r="N133" s="332"/>
      <c r="O133" s="134"/>
      <c r="Q133" s="2"/>
      <c r="R133" s="39"/>
      <c r="T133" s="11"/>
    </row>
    <row r="134" spans="3:26" ht="14.25" customHeight="1">
      <c r="C134" s="118"/>
      <c r="D134" s="118"/>
      <c r="E134" s="118"/>
      <c r="F134" s="134"/>
      <c r="G134" s="135"/>
      <c r="H134" s="135"/>
      <c r="I134" s="135"/>
      <c r="J134" s="135"/>
      <c r="K134" s="134"/>
      <c r="L134" s="134"/>
      <c r="M134" s="134"/>
      <c r="N134" s="134"/>
      <c r="O134" s="134"/>
      <c r="Q134" s="2"/>
      <c r="R134" s="39"/>
      <c r="T134" s="11"/>
    </row>
    <row r="135" spans="3:26" ht="18" customHeight="1">
      <c r="C135" s="192" t="s">
        <v>240</v>
      </c>
      <c r="D135" s="118"/>
      <c r="E135" s="118"/>
      <c r="F135" s="118"/>
      <c r="G135" s="118"/>
      <c r="H135" s="119"/>
      <c r="I135" s="118"/>
      <c r="J135" s="118"/>
      <c r="K135" s="118"/>
      <c r="L135" s="118"/>
      <c r="M135" s="118"/>
      <c r="N135" s="118"/>
      <c r="O135" s="118"/>
      <c r="T135" s="23"/>
      <c r="V135" s="23"/>
      <c r="W135" s="23"/>
      <c r="X135" s="23"/>
      <c r="Y135" s="23"/>
      <c r="Z135" s="23"/>
    </row>
    <row r="136" spans="3:26" ht="18" customHeight="1">
      <c r="C136" s="192" t="s">
        <v>275</v>
      </c>
      <c r="D136" s="118"/>
      <c r="E136" s="118"/>
      <c r="F136" s="118"/>
      <c r="G136" s="118"/>
      <c r="H136" s="119"/>
      <c r="I136" s="118"/>
      <c r="J136" s="118"/>
      <c r="K136" s="118"/>
      <c r="L136" s="118"/>
      <c r="M136" s="118"/>
      <c r="N136" s="118"/>
      <c r="O136" s="118"/>
      <c r="T136" s="23"/>
      <c r="V136" s="23"/>
      <c r="W136" s="23"/>
      <c r="X136" s="23"/>
      <c r="Y136" s="23"/>
      <c r="Z136" s="23"/>
    </row>
    <row r="137" spans="3:26" ht="32" customHeight="1" thickBot="1">
      <c r="C137" s="608" t="s">
        <v>249</v>
      </c>
      <c r="D137" s="608"/>
      <c r="E137" s="608"/>
      <c r="F137" s="608"/>
      <c r="G137" s="608"/>
      <c r="H137" s="608"/>
      <c r="I137" s="608"/>
      <c r="J137" s="608"/>
      <c r="K137" s="608"/>
      <c r="L137" s="608"/>
      <c r="M137" s="608"/>
      <c r="N137" s="608"/>
      <c r="O137" s="281"/>
      <c r="P137" s="180"/>
      <c r="Q137" s="180"/>
      <c r="R137" s="181"/>
    </row>
    <row r="138" spans="3:26" ht="32" customHeight="1" thickBot="1">
      <c r="C138" s="609" t="s">
        <v>108</v>
      </c>
      <c r="D138" s="610"/>
      <c r="E138" s="610"/>
      <c r="F138" s="610"/>
      <c r="G138" s="610"/>
      <c r="H138" s="610"/>
      <c r="I138" s="610"/>
      <c r="J138" s="611" t="s">
        <v>109</v>
      </c>
      <c r="K138" s="611"/>
      <c r="L138" s="611"/>
      <c r="M138" s="611"/>
      <c r="N138" s="612"/>
      <c r="O138" s="190"/>
      <c r="P138" s="162"/>
      <c r="Q138" s="180"/>
      <c r="S138" s="33"/>
      <c r="T138" s="1"/>
    </row>
    <row r="139" spans="3:26" ht="32" customHeight="1">
      <c r="C139" s="603" t="s">
        <v>112</v>
      </c>
      <c r="D139" s="604"/>
      <c r="E139" s="604"/>
      <c r="F139" s="604"/>
      <c r="G139" s="604"/>
      <c r="H139" s="604"/>
      <c r="I139" s="604"/>
      <c r="J139" s="605" t="str">
        <f t="shared" ref="J139" si="4">IF(S139=0,"",S139)</f>
        <v/>
      </c>
      <c r="K139" s="606"/>
      <c r="L139" s="606"/>
      <c r="M139" s="606"/>
      <c r="N139" s="170" t="s">
        <v>111</v>
      </c>
      <c r="O139" s="183"/>
      <c r="P139" s="162"/>
      <c r="Q139" s="180"/>
      <c r="R139" s="163" t="s">
        <v>112</v>
      </c>
      <c r="S139" s="33">
        <f>SUMIF(C150:D154,"国内クレジット",J150:K154)</f>
        <v>0</v>
      </c>
      <c r="T139" s="1"/>
    </row>
    <row r="140" spans="3:26" ht="32" customHeight="1">
      <c r="C140" s="603" t="s">
        <v>221</v>
      </c>
      <c r="D140" s="604"/>
      <c r="E140" s="604"/>
      <c r="F140" s="604"/>
      <c r="G140" s="604"/>
      <c r="H140" s="604"/>
      <c r="I140" s="604"/>
      <c r="J140" s="605" t="str">
        <f t="shared" ref="J140:J141" si="5">IF(S140=0,"",S140)</f>
        <v/>
      </c>
      <c r="K140" s="606"/>
      <c r="L140" s="606"/>
      <c r="M140" s="606"/>
      <c r="N140" s="170" t="s">
        <v>111</v>
      </c>
      <c r="O140" s="183"/>
      <c r="P140" s="162"/>
      <c r="Q140" s="180"/>
      <c r="R140" s="163" t="s">
        <v>113</v>
      </c>
      <c r="S140" s="33">
        <f>SUMIF(C150:D154,"オフセット・クレジット（J-VER）",J150:K154)</f>
        <v>0</v>
      </c>
      <c r="T140" s="1"/>
    </row>
    <row r="141" spans="3:26" ht="32" customHeight="1">
      <c r="C141" s="603" t="s">
        <v>222</v>
      </c>
      <c r="D141" s="604"/>
      <c r="E141" s="604"/>
      <c r="F141" s="604"/>
      <c r="G141" s="604"/>
      <c r="H141" s="604"/>
      <c r="I141" s="604"/>
      <c r="J141" s="605" t="str">
        <f t="shared" si="5"/>
        <v/>
      </c>
      <c r="K141" s="606"/>
      <c r="L141" s="606"/>
      <c r="M141" s="606"/>
      <c r="N141" s="170" t="s">
        <v>111</v>
      </c>
      <c r="O141" s="183"/>
      <c r="P141" s="162"/>
      <c r="R141" s="163" t="s">
        <v>114</v>
      </c>
      <c r="S141" s="33">
        <f>SUMIF(C150:D154,"グリーンエネルギーCO2削減相当量",J150:K154)</f>
        <v>0</v>
      </c>
      <c r="T141" s="1"/>
    </row>
    <row r="142" spans="3:26" ht="32" customHeight="1">
      <c r="C142" s="603" t="s">
        <v>223</v>
      </c>
      <c r="D142" s="604"/>
      <c r="E142" s="604"/>
      <c r="F142" s="604"/>
      <c r="G142" s="604"/>
      <c r="H142" s="604"/>
      <c r="I142" s="604"/>
      <c r="J142" s="605" t="str">
        <f>IF(S142=0,"",S142)</f>
        <v/>
      </c>
      <c r="K142" s="606"/>
      <c r="L142" s="606"/>
      <c r="M142" s="606"/>
      <c r="N142" s="171" t="s">
        <v>110</v>
      </c>
      <c r="O142" s="183"/>
      <c r="P142" s="162"/>
      <c r="R142" s="163" t="s">
        <v>115</v>
      </c>
      <c r="S142" s="33">
        <f>SUMIF(C150:D154,"Ｊ－クレジット",J150:K154)</f>
        <v>0</v>
      </c>
      <c r="T142" s="1"/>
    </row>
    <row r="143" spans="3:26" ht="32" customHeight="1" thickBot="1">
      <c r="C143" s="603" t="s">
        <v>171</v>
      </c>
      <c r="D143" s="604"/>
      <c r="E143" s="604"/>
      <c r="F143" s="604"/>
      <c r="G143" s="604"/>
      <c r="H143" s="604"/>
      <c r="I143" s="604"/>
      <c r="J143" s="605" t="str">
        <f>IF(R170=0,"",R170)</f>
        <v/>
      </c>
      <c r="K143" s="606"/>
      <c r="L143" s="606"/>
      <c r="M143" s="606"/>
      <c r="N143" s="171" t="s">
        <v>110</v>
      </c>
      <c r="O143" s="183"/>
      <c r="P143" s="162"/>
      <c r="R143" s="163" t="s">
        <v>116</v>
      </c>
      <c r="S143" s="33">
        <f>R170</f>
        <v>0</v>
      </c>
      <c r="T143" s="1"/>
    </row>
    <row r="144" spans="3:26" ht="32" customHeight="1" thickBot="1">
      <c r="C144" s="609" t="s">
        <v>158</v>
      </c>
      <c r="D144" s="610"/>
      <c r="E144" s="610"/>
      <c r="F144" s="610"/>
      <c r="G144" s="610"/>
      <c r="H144" s="610"/>
      <c r="I144" s="617"/>
      <c r="J144" s="618" t="str">
        <f>IF(S146=0,"",S146)</f>
        <v/>
      </c>
      <c r="K144" s="619"/>
      <c r="L144" s="619"/>
      <c r="M144" s="619"/>
      <c r="N144" s="172" t="s">
        <v>110</v>
      </c>
      <c r="O144" s="183"/>
      <c r="P144" s="162"/>
      <c r="R144" s="163"/>
      <c r="S144" s="33">
        <f>SUM(J139:M143)</f>
        <v>0</v>
      </c>
      <c r="T144" s="1"/>
    </row>
    <row r="145" spans="3:20" ht="11.5" customHeight="1">
      <c r="C145" s="286"/>
      <c r="D145" s="286"/>
      <c r="E145" s="286"/>
      <c r="F145" s="286"/>
      <c r="G145" s="286"/>
      <c r="H145" s="286"/>
      <c r="I145" s="286"/>
      <c r="J145" s="182"/>
      <c r="K145" s="182"/>
      <c r="L145" s="188"/>
      <c r="M145" s="189"/>
      <c r="N145" s="190"/>
      <c r="O145" s="190"/>
      <c r="P145" s="194"/>
      <c r="R145" s="163"/>
    </row>
    <row r="146" spans="3:20" s="184" customFormat="1" ht="34.5" customHeight="1">
      <c r="C146" s="193" t="s">
        <v>162</v>
      </c>
      <c r="D146" s="613" t="s">
        <v>258</v>
      </c>
      <c r="E146" s="613"/>
      <c r="F146" s="613"/>
      <c r="G146" s="613"/>
      <c r="H146" s="613"/>
      <c r="I146" s="613"/>
      <c r="J146" s="613"/>
      <c r="K146" s="613"/>
      <c r="L146" s="613"/>
      <c r="M146" s="613"/>
      <c r="N146" s="613"/>
      <c r="O146" s="283"/>
      <c r="P146" s="185"/>
      <c r="R146" s="163"/>
      <c r="S146" s="186">
        <f>SUM(J139:M143)</f>
        <v>0</v>
      </c>
      <c r="T146" s="187"/>
    </row>
    <row r="147" spans="3:20" ht="57" customHeight="1">
      <c r="C147" s="193" t="s">
        <v>163</v>
      </c>
      <c r="D147" s="613" t="s">
        <v>278</v>
      </c>
      <c r="E147" s="613"/>
      <c r="F147" s="613"/>
      <c r="G147" s="613"/>
      <c r="H147" s="613"/>
      <c r="I147" s="613"/>
      <c r="J147" s="613"/>
      <c r="K147" s="613"/>
      <c r="L147" s="613"/>
      <c r="M147" s="613"/>
      <c r="N147" s="613"/>
      <c r="O147" s="283"/>
      <c r="P147" s="162"/>
      <c r="S147" s="33"/>
      <c r="T147" s="1"/>
    </row>
    <row r="148" spans="3:20" ht="32" customHeight="1" thickBot="1">
      <c r="C148" s="256" t="s">
        <v>248</v>
      </c>
      <c r="D148" s="164"/>
      <c r="E148" s="164"/>
      <c r="F148" s="164"/>
      <c r="G148" s="164"/>
      <c r="H148" s="165"/>
      <c r="I148" s="164"/>
      <c r="J148" s="164"/>
      <c r="K148" s="164"/>
      <c r="L148" s="164"/>
      <c r="M148" s="164"/>
      <c r="N148" s="162"/>
      <c r="O148" s="162"/>
      <c r="P148" s="162"/>
    </row>
    <row r="149" spans="3:20" ht="32" customHeight="1" thickBot="1">
      <c r="C149" s="609" t="s">
        <v>117</v>
      </c>
      <c r="D149" s="610"/>
      <c r="E149" s="614" t="s">
        <v>118</v>
      </c>
      <c r="F149" s="611"/>
      <c r="G149" s="615"/>
      <c r="H149" s="614" t="s">
        <v>119</v>
      </c>
      <c r="I149" s="615"/>
      <c r="J149" s="616" t="s">
        <v>120</v>
      </c>
      <c r="K149" s="616"/>
      <c r="L149" s="616"/>
      <c r="M149" s="614" t="s">
        <v>121</v>
      </c>
      <c r="N149" s="612"/>
      <c r="O149" s="190"/>
      <c r="P149" s="162"/>
    </row>
    <row r="150" spans="3:20" ht="32" customHeight="1">
      <c r="C150" s="628"/>
      <c r="D150" s="629"/>
      <c r="E150" s="257"/>
      <c r="F150" s="290" t="s">
        <v>122</v>
      </c>
      <c r="G150" s="260"/>
      <c r="H150" s="630"/>
      <c r="I150" s="631"/>
      <c r="J150" s="632"/>
      <c r="K150" s="633"/>
      <c r="L150" s="173" t="s">
        <v>111</v>
      </c>
      <c r="M150" s="634"/>
      <c r="N150" s="635"/>
      <c r="O150" s="298"/>
      <c r="P150" s="162"/>
      <c r="R150" s="163" t="s">
        <v>112</v>
      </c>
      <c r="S150" s="245" t="s">
        <v>193</v>
      </c>
    </row>
    <row r="151" spans="3:20" ht="32" customHeight="1">
      <c r="C151" s="620"/>
      <c r="D151" s="621"/>
      <c r="E151" s="257"/>
      <c r="F151" s="290" t="s">
        <v>122</v>
      </c>
      <c r="G151" s="260"/>
      <c r="H151" s="626"/>
      <c r="I151" s="627"/>
      <c r="J151" s="622"/>
      <c r="K151" s="623"/>
      <c r="L151" s="173" t="s">
        <v>110</v>
      </c>
      <c r="M151" s="624"/>
      <c r="N151" s="625"/>
      <c r="O151" s="298"/>
      <c r="P151" s="162"/>
      <c r="R151" s="163" t="s">
        <v>113</v>
      </c>
      <c r="S151" s="196" t="s">
        <v>194</v>
      </c>
    </row>
    <row r="152" spans="3:20" ht="32" customHeight="1">
      <c r="C152" s="620"/>
      <c r="D152" s="621"/>
      <c r="E152" s="257"/>
      <c r="F152" s="290" t="s">
        <v>122</v>
      </c>
      <c r="G152" s="260"/>
      <c r="H152" s="306"/>
      <c r="I152" s="307"/>
      <c r="J152" s="622"/>
      <c r="K152" s="623"/>
      <c r="L152" s="173" t="s">
        <v>110</v>
      </c>
      <c r="M152" s="624"/>
      <c r="N152" s="625"/>
      <c r="O152" s="298"/>
      <c r="P152" s="162"/>
      <c r="R152" s="163" t="s">
        <v>114</v>
      </c>
      <c r="S152" s="196" t="s">
        <v>195</v>
      </c>
    </row>
    <row r="153" spans="3:20" ht="32" customHeight="1">
      <c r="C153" s="620"/>
      <c r="D153" s="621"/>
      <c r="E153" s="258"/>
      <c r="F153" s="282" t="s">
        <v>122</v>
      </c>
      <c r="G153" s="261"/>
      <c r="H153" s="626"/>
      <c r="I153" s="627"/>
      <c r="J153" s="622"/>
      <c r="K153" s="623"/>
      <c r="L153" s="173" t="s">
        <v>111</v>
      </c>
      <c r="M153" s="624"/>
      <c r="N153" s="625"/>
      <c r="O153" s="298"/>
      <c r="P153" s="162"/>
      <c r="R153" s="163" t="s">
        <v>115</v>
      </c>
      <c r="S153" s="196"/>
    </row>
    <row r="154" spans="3:20" ht="32" customHeight="1" thickBot="1">
      <c r="C154" s="646"/>
      <c r="D154" s="647"/>
      <c r="E154" s="259"/>
      <c r="F154" s="292" t="s">
        <v>122</v>
      </c>
      <c r="G154" s="262"/>
      <c r="H154" s="648"/>
      <c r="I154" s="649"/>
      <c r="J154" s="622"/>
      <c r="K154" s="623"/>
      <c r="L154" s="173" t="s">
        <v>111</v>
      </c>
      <c r="M154" s="624"/>
      <c r="N154" s="625"/>
      <c r="O154" s="298"/>
      <c r="P154" s="162"/>
      <c r="R154" s="163"/>
      <c r="S154" s="196"/>
    </row>
    <row r="155" spans="3:20" ht="32" customHeight="1">
      <c r="C155" s="650" t="s">
        <v>109</v>
      </c>
      <c r="D155" s="651"/>
      <c r="E155" s="651"/>
      <c r="F155" s="651"/>
      <c r="G155" s="651"/>
      <c r="H155" s="651"/>
      <c r="I155" s="652"/>
      <c r="J155" s="606" t="str">
        <f>IF(T155=0,"",T155)</f>
        <v/>
      </c>
      <c r="K155" s="606"/>
      <c r="L155" s="173" t="s">
        <v>111</v>
      </c>
      <c r="M155" s="639" t="s">
        <v>123</v>
      </c>
      <c r="N155" s="640"/>
      <c r="O155" s="190"/>
      <c r="P155" s="162"/>
      <c r="R155" s="163"/>
      <c r="T155" s="113">
        <f>ROUNDDOWN(SUM(J150:K154),0)</f>
        <v>0</v>
      </c>
    </row>
    <row r="156" spans="3:20" ht="32" customHeight="1">
      <c r="C156" s="636" t="s">
        <v>124</v>
      </c>
      <c r="D156" s="637"/>
      <c r="E156" s="637"/>
      <c r="F156" s="637"/>
      <c r="G156" s="637"/>
      <c r="H156" s="637"/>
      <c r="I156" s="638"/>
      <c r="J156" s="606" t="str">
        <f>IF(T156=0,"",T156)</f>
        <v/>
      </c>
      <c r="K156" s="606"/>
      <c r="L156" s="173" t="s">
        <v>111</v>
      </c>
      <c r="M156" s="639" t="s">
        <v>123</v>
      </c>
      <c r="N156" s="640"/>
      <c r="O156" s="190"/>
      <c r="P156" s="162"/>
      <c r="T156" s="113">
        <f>SUMIF(M150:N154,"再エネ電力由来",J150:K154)</f>
        <v>0</v>
      </c>
    </row>
    <row r="157" spans="3:20" ht="32" customHeight="1" thickBot="1">
      <c r="C157" s="641" t="s">
        <v>125</v>
      </c>
      <c r="D157" s="642"/>
      <c r="E157" s="642"/>
      <c r="F157" s="642"/>
      <c r="G157" s="642"/>
      <c r="H157" s="642"/>
      <c r="I157" s="643"/>
      <c r="J157" s="619" t="str">
        <f>IF(T157=0,"",T157)</f>
        <v/>
      </c>
      <c r="K157" s="619"/>
      <c r="L157" s="175" t="s">
        <v>111</v>
      </c>
      <c r="M157" s="644" t="s">
        <v>123</v>
      </c>
      <c r="N157" s="645"/>
      <c r="O157" s="190"/>
      <c r="P157" s="162"/>
      <c r="T157" s="113">
        <f>SUMIF(M150:N154,"再エネ熱由来",J150:K154)</f>
        <v>0</v>
      </c>
    </row>
    <row r="158" spans="3:20" ht="11.5" customHeight="1">
      <c r="C158" s="286" t="s">
        <v>234</v>
      </c>
      <c r="D158" s="286"/>
      <c r="E158" s="286"/>
      <c r="F158" s="286"/>
      <c r="G158" s="286"/>
      <c r="H158" s="286"/>
      <c r="I158" s="286"/>
      <c r="J158" s="182"/>
      <c r="K158" s="182"/>
      <c r="L158" s="188"/>
      <c r="M158" s="189"/>
      <c r="N158" s="190"/>
      <c r="O158" s="190"/>
      <c r="P158" s="162"/>
    </row>
    <row r="159" spans="3:20" ht="16" customHeight="1">
      <c r="C159" s="193" t="s">
        <v>162</v>
      </c>
      <c r="D159" s="613" t="s">
        <v>259</v>
      </c>
      <c r="E159" s="613"/>
      <c r="F159" s="613"/>
      <c r="G159" s="613"/>
      <c r="H159" s="613"/>
      <c r="I159" s="613"/>
      <c r="J159" s="613"/>
      <c r="K159" s="613"/>
      <c r="L159" s="613"/>
      <c r="M159" s="613"/>
      <c r="N159" s="613"/>
      <c r="O159" s="283"/>
      <c r="P159" s="162"/>
    </row>
    <row r="160" spans="3:20" ht="16" customHeight="1">
      <c r="C160" s="193" t="s">
        <v>163</v>
      </c>
      <c r="D160" s="613" t="s">
        <v>260</v>
      </c>
      <c r="E160" s="613"/>
      <c r="F160" s="613"/>
      <c r="G160" s="613"/>
      <c r="H160" s="613"/>
      <c r="I160" s="613"/>
      <c r="J160" s="613"/>
      <c r="K160" s="613"/>
      <c r="L160" s="613"/>
      <c r="M160" s="613"/>
      <c r="N160" s="613"/>
      <c r="O160" s="283"/>
      <c r="P160" s="162"/>
    </row>
    <row r="161" spans="2:30" ht="28" customHeight="1">
      <c r="C161" s="193" t="s">
        <v>164</v>
      </c>
      <c r="D161" s="613" t="s">
        <v>261</v>
      </c>
      <c r="E161" s="613"/>
      <c r="F161" s="613"/>
      <c r="G161" s="613"/>
      <c r="H161" s="613"/>
      <c r="I161" s="613"/>
      <c r="J161" s="613"/>
      <c r="K161" s="613"/>
      <c r="L161" s="613"/>
      <c r="M161" s="613"/>
      <c r="N161" s="613"/>
      <c r="O161" s="283"/>
      <c r="P161" s="162"/>
    </row>
    <row r="162" spans="2:30" ht="16" customHeight="1">
      <c r="C162" s="193" t="s">
        <v>165</v>
      </c>
      <c r="D162" s="613" t="s">
        <v>262</v>
      </c>
      <c r="E162" s="613"/>
      <c r="F162" s="613"/>
      <c r="G162" s="613"/>
      <c r="H162" s="613"/>
      <c r="I162" s="613"/>
      <c r="J162" s="613"/>
      <c r="K162" s="613"/>
      <c r="L162" s="613"/>
      <c r="M162" s="613"/>
      <c r="N162" s="613"/>
      <c r="O162" s="283"/>
      <c r="P162" s="162"/>
    </row>
    <row r="163" spans="2:30" ht="16" customHeight="1">
      <c r="C163" s="193" t="s">
        <v>166</v>
      </c>
      <c r="D163" s="613" t="s">
        <v>263</v>
      </c>
      <c r="E163" s="613"/>
      <c r="F163" s="613"/>
      <c r="G163" s="613"/>
      <c r="H163" s="613"/>
      <c r="I163" s="613"/>
      <c r="J163" s="613"/>
      <c r="K163" s="613"/>
      <c r="L163" s="613"/>
      <c r="M163" s="613"/>
      <c r="N163" s="613"/>
      <c r="O163" s="283"/>
      <c r="P163" s="162"/>
    </row>
    <row r="164" spans="2:30" ht="41.5" customHeight="1">
      <c r="C164" s="193" t="s">
        <v>167</v>
      </c>
      <c r="D164" s="666" t="s">
        <v>264</v>
      </c>
      <c r="E164" s="666"/>
      <c r="F164" s="666"/>
      <c r="G164" s="666"/>
      <c r="H164" s="666"/>
      <c r="I164" s="666"/>
      <c r="J164" s="666"/>
      <c r="K164" s="666"/>
      <c r="L164" s="666"/>
      <c r="M164" s="666"/>
      <c r="N164" s="666"/>
      <c r="O164" s="284"/>
      <c r="P164" s="162"/>
    </row>
    <row r="165" spans="2:30" ht="18" customHeight="1">
      <c r="C165" s="193" t="s">
        <v>168</v>
      </c>
      <c r="D165" s="613" t="s">
        <v>265</v>
      </c>
      <c r="E165" s="613"/>
      <c r="F165" s="613"/>
      <c r="G165" s="613"/>
      <c r="H165" s="613"/>
      <c r="I165" s="613"/>
      <c r="J165" s="613"/>
      <c r="K165" s="613"/>
      <c r="L165" s="613"/>
      <c r="M165" s="613"/>
      <c r="N165" s="613"/>
      <c r="O165" s="283"/>
      <c r="P165" s="162"/>
    </row>
    <row r="166" spans="2:30" ht="15" customHeight="1">
      <c r="C166" s="193"/>
      <c r="D166" s="283"/>
      <c r="E166" s="283"/>
      <c r="F166" s="283"/>
      <c r="G166" s="283"/>
      <c r="H166" s="283"/>
      <c r="I166" s="283"/>
      <c r="J166" s="283"/>
      <c r="K166" s="283"/>
      <c r="L166" s="283"/>
      <c r="M166" s="283"/>
      <c r="N166" s="283"/>
      <c r="O166" s="283"/>
      <c r="P166" s="162"/>
    </row>
    <row r="167" spans="2:30" ht="32" customHeight="1" thickBot="1">
      <c r="C167" s="256" t="s">
        <v>135</v>
      </c>
      <c r="D167" s="164"/>
      <c r="E167" s="164"/>
      <c r="F167" s="164"/>
      <c r="G167" s="164"/>
      <c r="H167" s="165"/>
      <c r="I167" s="164"/>
      <c r="J167" s="164"/>
      <c r="K167" s="164"/>
      <c r="L167" s="164"/>
      <c r="M167" s="164"/>
      <c r="N167" s="162"/>
      <c r="O167" s="162"/>
      <c r="P167" s="162"/>
    </row>
    <row r="168" spans="2:30" ht="32" customHeight="1">
      <c r="C168" s="653" t="s">
        <v>126</v>
      </c>
      <c r="D168" s="651"/>
      <c r="E168" s="651"/>
      <c r="F168" s="654"/>
      <c r="G168" s="658" t="s">
        <v>129</v>
      </c>
      <c r="H168" s="659"/>
      <c r="I168" s="660"/>
      <c r="J168" s="661" t="str">
        <f>IF(R168=0,"",R168)</f>
        <v/>
      </c>
      <c r="K168" s="661"/>
      <c r="L168" s="661"/>
      <c r="M168" s="661"/>
      <c r="N168" s="174" t="s">
        <v>111</v>
      </c>
      <c r="O168" s="183"/>
      <c r="P168" s="162"/>
      <c r="R168" s="33">
        <f>SUMIFS(J150:K154,C150:D154,R152,M150:N154,S150)</f>
        <v>0</v>
      </c>
    </row>
    <row r="169" spans="2:30" s="1" customFormat="1" ht="32" customHeight="1">
      <c r="B169" s="113"/>
      <c r="C169" s="655"/>
      <c r="D169" s="656"/>
      <c r="E169" s="656"/>
      <c r="F169" s="657"/>
      <c r="G169" s="662" t="s">
        <v>130</v>
      </c>
      <c r="H169" s="663"/>
      <c r="I169" s="664"/>
      <c r="J169" s="665" t="str">
        <f>IF(R169=0,"",R169)</f>
        <v/>
      </c>
      <c r="K169" s="665"/>
      <c r="L169" s="665"/>
      <c r="M169" s="665"/>
      <c r="N169" s="171" t="s">
        <v>110</v>
      </c>
      <c r="O169" s="183"/>
      <c r="P169" s="162"/>
      <c r="Q169" s="113"/>
      <c r="R169" s="33">
        <f>SUMIFS(J150:K154,C150:D154,R153,M150:N154,S150)</f>
        <v>0</v>
      </c>
      <c r="T169" s="113"/>
      <c r="U169" s="113"/>
      <c r="V169" s="113"/>
      <c r="W169" s="113"/>
      <c r="X169" s="113"/>
      <c r="Y169" s="113"/>
      <c r="Z169" s="113"/>
      <c r="AA169" s="113"/>
      <c r="AB169" s="113"/>
      <c r="AC169" s="113"/>
      <c r="AD169" s="113"/>
    </row>
    <row r="170" spans="2:30" s="1" customFormat="1" ht="32" customHeight="1">
      <c r="B170" s="113"/>
      <c r="C170" s="672" t="s">
        <v>128</v>
      </c>
      <c r="D170" s="673"/>
      <c r="E170" s="673"/>
      <c r="F170" s="673"/>
      <c r="G170" s="673"/>
      <c r="H170" s="673"/>
      <c r="I170" s="674"/>
      <c r="J170" s="675" t="str">
        <f>IF(R170=0,"",R170)</f>
        <v/>
      </c>
      <c r="K170" s="675"/>
      <c r="L170" s="675"/>
      <c r="M170" s="675"/>
      <c r="N170" s="171" t="s">
        <v>110</v>
      </c>
      <c r="O170" s="183"/>
      <c r="P170" s="162"/>
      <c r="Q170" s="113"/>
      <c r="R170" s="33">
        <f>SUM(M199:M201)</f>
        <v>0</v>
      </c>
      <c r="T170" s="113"/>
      <c r="U170" s="113"/>
      <c r="V170" s="113"/>
      <c r="W170" s="113"/>
      <c r="X170" s="113"/>
      <c r="Y170" s="113"/>
      <c r="Z170" s="113"/>
      <c r="AA170" s="113"/>
      <c r="AB170" s="113"/>
      <c r="AC170" s="113"/>
      <c r="AD170" s="113"/>
    </row>
    <row r="171" spans="2:30" s="1" customFormat="1" ht="32" customHeight="1">
      <c r="B171" s="113"/>
      <c r="C171" s="672" t="s">
        <v>127</v>
      </c>
      <c r="D171" s="673"/>
      <c r="E171" s="673"/>
      <c r="F171" s="673"/>
      <c r="G171" s="673"/>
      <c r="H171" s="673"/>
      <c r="I171" s="674"/>
      <c r="J171" s="675" t="str">
        <f>IF(R171=0,"",MIN(J172,R171))</f>
        <v/>
      </c>
      <c r="K171" s="675"/>
      <c r="L171" s="675"/>
      <c r="M171" s="675"/>
      <c r="N171" s="171" t="s">
        <v>110</v>
      </c>
      <c r="O171" s="183"/>
      <c r="P171" s="162"/>
      <c r="Q171" s="113"/>
      <c r="R171" s="33">
        <f>SUM(M199:M201)</f>
        <v>0</v>
      </c>
      <c r="T171" s="113"/>
      <c r="U171" s="113"/>
      <c r="V171" s="113"/>
      <c r="W171" s="113"/>
      <c r="X171" s="113"/>
      <c r="Y171" s="113"/>
      <c r="Z171" s="113"/>
      <c r="AA171" s="113"/>
      <c r="AB171" s="113"/>
      <c r="AC171" s="113"/>
      <c r="AD171" s="113"/>
    </row>
    <row r="172" spans="2:30" s="1" customFormat="1" ht="32" customHeight="1">
      <c r="B172" s="113"/>
      <c r="C172" s="676" t="s">
        <v>131</v>
      </c>
      <c r="D172" s="677"/>
      <c r="E172" s="677"/>
      <c r="F172" s="677"/>
      <c r="G172" s="677"/>
      <c r="H172" s="677"/>
      <c r="I172" s="678"/>
      <c r="J172" s="675" t="str">
        <f>IF(S146=0,"",R172)</f>
        <v/>
      </c>
      <c r="K172" s="675"/>
      <c r="L172" s="675"/>
      <c r="M172" s="675"/>
      <c r="N172" s="171" t="s">
        <v>110</v>
      </c>
      <c r="O172" s="183"/>
      <c r="P172" s="162"/>
      <c r="Q172" s="113"/>
      <c r="R172" s="272">
        <f>N73</f>
        <v>0</v>
      </c>
      <c r="T172" s="113"/>
      <c r="U172" s="113"/>
      <c r="V172" s="113"/>
      <c r="W172" s="113"/>
      <c r="X172" s="113"/>
      <c r="Y172" s="113"/>
      <c r="Z172" s="113"/>
      <c r="AA172" s="113"/>
      <c r="AB172" s="113"/>
      <c r="AC172" s="113"/>
      <c r="AD172" s="113"/>
    </row>
    <row r="173" spans="2:30" s="1" customFormat="1" ht="32" customHeight="1" thickBot="1">
      <c r="B173" s="113"/>
      <c r="C173" s="667" t="s">
        <v>184</v>
      </c>
      <c r="D173" s="668"/>
      <c r="E173" s="668"/>
      <c r="F173" s="668"/>
      <c r="G173" s="668"/>
      <c r="H173" s="668"/>
      <c r="I173" s="669"/>
      <c r="J173" s="670" t="str">
        <f>IF(S146=0,"",SUM(N69:N70))</f>
        <v/>
      </c>
      <c r="K173" s="670"/>
      <c r="L173" s="670"/>
      <c r="M173" s="670"/>
      <c r="N173" s="172" t="s">
        <v>110</v>
      </c>
      <c r="O173" s="183"/>
      <c r="P173" s="162"/>
      <c r="Q173" s="113"/>
      <c r="R173" s="272">
        <f>SUM(N69:N70)</f>
        <v>0</v>
      </c>
      <c r="T173" s="113"/>
      <c r="U173" s="113"/>
      <c r="V173" s="113"/>
      <c r="W173" s="113"/>
      <c r="X173" s="113"/>
      <c r="Y173" s="113"/>
      <c r="Z173" s="113"/>
      <c r="AA173" s="113"/>
      <c r="AB173" s="113"/>
      <c r="AC173" s="113"/>
      <c r="AD173" s="113"/>
    </row>
    <row r="174" spans="2:30" ht="11.5" customHeight="1">
      <c r="C174" s="286"/>
      <c r="D174" s="286"/>
      <c r="E174" s="286"/>
      <c r="F174" s="286"/>
      <c r="G174" s="286"/>
      <c r="H174" s="286"/>
      <c r="I174" s="286"/>
      <c r="J174" s="182"/>
      <c r="K174" s="182"/>
      <c r="L174" s="188"/>
      <c r="M174" s="189"/>
      <c r="N174" s="190"/>
      <c r="O174" s="190"/>
      <c r="P174" s="162"/>
    </row>
    <row r="175" spans="2:30" s="1" customFormat="1" ht="14" customHeight="1">
      <c r="B175" s="113"/>
      <c r="C175" s="671" t="s">
        <v>266</v>
      </c>
      <c r="D175" s="671"/>
      <c r="E175" s="671"/>
      <c r="F175" s="671"/>
      <c r="G175" s="671"/>
      <c r="H175" s="671"/>
      <c r="I175" s="671"/>
      <c r="J175" s="671"/>
      <c r="K175" s="671"/>
      <c r="L175" s="671"/>
      <c r="M175" s="671"/>
      <c r="N175" s="671"/>
      <c r="O175" s="285"/>
      <c r="P175" s="162"/>
      <c r="Q175" s="113"/>
      <c r="R175" s="33"/>
      <c r="T175" s="113"/>
      <c r="U175" s="113"/>
      <c r="V175" s="113"/>
      <c r="W175" s="113"/>
      <c r="X175" s="113"/>
      <c r="Y175" s="113"/>
      <c r="Z175" s="113"/>
      <c r="AA175" s="113"/>
      <c r="AB175" s="113"/>
      <c r="AC175" s="113"/>
      <c r="AD175" s="113"/>
    </row>
    <row r="176" spans="2:30" s="1" customFormat="1" ht="14.5" customHeight="1">
      <c r="B176" s="113"/>
      <c r="C176" s="193" t="s">
        <v>172</v>
      </c>
      <c r="D176" s="613" t="s">
        <v>169</v>
      </c>
      <c r="E176" s="613"/>
      <c r="F176" s="613"/>
      <c r="G176" s="613"/>
      <c r="H176" s="613"/>
      <c r="I176" s="613"/>
      <c r="J176" s="613"/>
      <c r="K176" s="613"/>
      <c r="L176" s="613"/>
      <c r="M176" s="613"/>
      <c r="N176" s="613"/>
      <c r="O176" s="283"/>
      <c r="P176" s="162"/>
      <c r="Q176" s="113"/>
      <c r="R176" s="33"/>
      <c r="T176" s="113"/>
      <c r="U176" s="113"/>
      <c r="V176" s="113"/>
      <c r="W176" s="113"/>
      <c r="X176" s="113"/>
      <c r="Y176" s="113"/>
      <c r="Z176" s="113"/>
      <c r="AA176" s="113"/>
      <c r="AB176" s="113"/>
      <c r="AC176" s="113"/>
      <c r="AD176" s="113"/>
    </row>
    <row r="177" spans="2:30" s="1" customFormat="1" ht="14.5" customHeight="1">
      <c r="B177" s="113"/>
      <c r="C177" s="193" t="s">
        <v>173</v>
      </c>
      <c r="D177" s="613" t="s">
        <v>170</v>
      </c>
      <c r="E177" s="613"/>
      <c r="F177" s="613"/>
      <c r="G177" s="613"/>
      <c r="H177" s="613"/>
      <c r="I177" s="613"/>
      <c r="J177" s="613"/>
      <c r="K177" s="613"/>
      <c r="L177" s="613"/>
      <c r="M177" s="613"/>
      <c r="N177" s="613"/>
      <c r="O177" s="283"/>
      <c r="P177" s="162"/>
      <c r="Q177" s="113"/>
      <c r="R177" s="33"/>
      <c r="T177" s="113"/>
      <c r="U177" s="113"/>
      <c r="V177" s="113"/>
      <c r="W177" s="113"/>
      <c r="X177" s="113"/>
      <c r="Y177" s="113"/>
      <c r="Z177" s="113"/>
      <c r="AA177" s="113"/>
      <c r="AB177" s="113"/>
      <c r="AC177" s="113"/>
      <c r="AD177" s="113"/>
    </row>
    <row r="178" spans="2:30" s="1" customFormat="1" ht="14.5" customHeight="1">
      <c r="B178" s="113"/>
      <c r="C178" s="193" t="s">
        <v>174</v>
      </c>
      <c r="D178" s="613" t="s">
        <v>171</v>
      </c>
      <c r="E178" s="613"/>
      <c r="F178" s="613"/>
      <c r="G178" s="613"/>
      <c r="H178" s="613"/>
      <c r="I178" s="613"/>
      <c r="J178" s="613"/>
      <c r="K178" s="613"/>
      <c r="L178" s="613"/>
      <c r="M178" s="613"/>
      <c r="N178" s="613"/>
      <c r="O178" s="283"/>
      <c r="P178" s="162"/>
      <c r="Q178" s="113"/>
      <c r="R178" s="33"/>
      <c r="T178" s="113"/>
      <c r="U178" s="113"/>
      <c r="V178" s="113"/>
      <c r="W178" s="113"/>
      <c r="X178" s="113"/>
      <c r="Y178" s="113"/>
      <c r="Z178" s="113"/>
      <c r="AA178" s="113"/>
      <c r="AB178" s="113"/>
      <c r="AC178" s="113"/>
      <c r="AD178" s="113"/>
    </row>
    <row r="179" spans="2:30" s="1" customFormat="1" ht="14.5" customHeight="1">
      <c r="B179" s="113"/>
      <c r="C179" s="193" t="s">
        <v>175</v>
      </c>
      <c r="D179" s="613" t="s">
        <v>178</v>
      </c>
      <c r="E179" s="613"/>
      <c r="F179" s="613"/>
      <c r="G179" s="613"/>
      <c r="H179" s="613"/>
      <c r="I179" s="613"/>
      <c r="J179" s="613"/>
      <c r="K179" s="613"/>
      <c r="L179" s="613"/>
      <c r="M179" s="613"/>
      <c r="N179" s="613"/>
      <c r="O179" s="283"/>
      <c r="P179" s="162"/>
      <c r="Q179" s="113"/>
      <c r="R179" s="33"/>
      <c r="T179" s="113"/>
      <c r="U179" s="113"/>
      <c r="V179" s="113"/>
      <c r="W179" s="113"/>
      <c r="X179" s="113"/>
      <c r="Y179" s="113"/>
      <c r="Z179" s="113"/>
      <c r="AA179" s="113"/>
      <c r="AB179" s="113"/>
      <c r="AC179" s="113"/>
      <c r="AD179" s="113"/>
    </row>
    <row r="180" spans="2:30" s="1" customFormat="1" ht="14.5" customHeight="1">
      <c r="B180" s="113"/>
      <c r="C180" s="193" t="s">
        <v>176</v>
      </c>
      <c r="D180" s="613" t="s">
        <v>179</v>
      </c>
      <c r="E180" s="613"/>
      <c r="F180" s="613"/>
      <c r="G180" s="613"/>
      <c r="H180" s="613"/>
      <c r="I180" s="613"/>
      <c r="J180" s="613"/>
      <c r="K180" s="613"/>
      <c r="L180" s="613"/>
      <c r="M180" s="613"/>
      <c r="N180" s="613"/>
      <c r="O180" s="283"/>
      <c r="P180" s="162"/>
      <c r="Q180" s="113"/>
      <c r="R180" s="33"/>
      <c r="T180" s="113"/>
      <c r="U180" s="113"/>
      <c r="V180" s="113"/>
      <c r="W180" s="113"/>
      <c r="X180" s="113"/>
      <c r="Y180" s="113"/>
      <c r="Z180" s="113"/>
      <c r="AA180" s="113"/>
      <c r="AB180" s="113"/>
      <c r="AC180" s="113"/>
      <c r="AD180" s="113"/>
    </row>
    <row r="181" spans="2:30" s="1" customFormat="1" ht="14.5" customHeight="1">
      <c r="B181" s="113"/>
      <c r="C181" s="193" t="s">
        <v>177</v>
      </c>
      <c r="D181" s="613" t="s">
        <v>180</v>
      </c>
      <c r="E181" s="613"/>
      <c r="F181" s="613"/>
      <c r="G181" s="613"/>
      <c r="H181" s="613"/>
      <c r="I181" s="613"/>
      <c r="J181" s="613"/>
      <c r="K181" s="613"/>
      <c r="L181" s="613"/>
      <c r="M181" s="613"/>
      <c r="N181" s="613"/>
      <c r="O181" s="283"/>
      <c r="P181" s="162"/>
      <c r="Q181" s="113"/>
      <c r="R181" s="33"/>
      <c r="T181" s="113"/>
      <c r="U181" s="113"/>
      <c r="V181" s="113"/>
      <c r="W181" s="113"/>
      <c r="X181" s="113"/>
      <c r="Y181" s="113"/>
      <c r="Z181" s="113"/>
      <c r="AA181" s="113"/>
      <c r="AB181" s="113"/>
      <c r="AC181" s="113"/>
      <c r="AD181" s="113"/>
    </row>
    <row r="182" spans="2:30" s="1" customFormat="1" ht="14.5" customHeight="1">
      <c r="B182" s="113"/>
      <c r="C182" s="193"/>
      <c r="D182" s="283"/>
      <c r="E182" s="283"/>
      <c r="F182" s="283"/>
      <c r="G182" s="283"/>
      <c r="H182" s="283"/>
      <c r="I182" s="283"/>
      <c r="J182" s="283"/>
      <c r="K182" s="283"/>
      <c r="L182" s="283"/>
      <c r="M182" s="283"/>
      <c r="N182" s="283"/>
      <c r="O182" s="283"/>
      <c r="P182" s="162"/>
      <c r="Q182" s="113"/>
      <c r="R182" s="33"/>
      <c r="T182" s="113"/>
      <c r="U182" s="113"/>
      <c r="V182" s="113"/>
      <c r="W182" s="113"/>
      <c r="X182" s="113"/>
      <c r="Y182" s="113"/>
      <c r="Z182" s="113"/>
      <c r="AA182" s="113"/>
      <c r="AB182" s="113"/>
      <c r="AC182" s="113"/>
      <c r="AD182" s="113"/>
    </row>
    <row r="183" spans="2:30" s="1" customFormat="1" ht="32" customHeight="1" thickBot="1">
      <c r="B183" s="113"/>
      <c r="C183" s="256" t="s">
        <v>132</v>
      </c>
      <c r="D183" s="164"/>
      <c r="E183" s="164"/>
      <c r="F183" s="164"/>
      <c r="G183" s="164"/>
      <c r="H183" s="165"/>
      <c r="I183" s="164"/>
      <c r="J183" s="164"/>
      <c r="K183" s="164"/>
      <c r="L183" s="164"/>
      <c r="M183" s="164"/>
      <c r="N183" s="162"/>
      <c r="O183" s="162"/>
      <c r="P183" s="162"/>
      <c r="Q183" s="113"/>
      <c r="R183" s="33"/>
      <c r="T183" s="113"/>
      <c r="U183" s="113"/>
      <c r="V183" s="113"/>
      <c r="W183" s="113"/>
      <c r="X183" s="113"/>
      <c r="Y183" s="113"/>
      <c r="Z183" s="113"/>
      <c r="AA183" s="113"/>
      <c r="AB183" s="113"/>
      <c r="AC183" s="113"/>
      <c r="AD183" s="113"/>
    </row>
    <row r="184" spans="2:30" s="1" customFormat="1" ht="32" customHeight="1">
      <c r="B184" s="113"/>
      <c r="C184" s="653" t="s">
        <v>126</v>
      </c>
      <c r="D184" s="651"/>
      <c r="E184" s="651"/>
      <c r="F184" s="654"/>
      <c r="G184" s="658" t="s">
        <v>143</v>
      </c>
      <c r="H184" s="659"/>
      <c r="I184" s="660"/>
      <c r="J184" s="661" t="str">
        <f>IF(R184=0,"",R184)</f>
        <v/>
      </c>
      <c r="K184" s="661"/>
      <c r="L184" s="661"/>
      <c r="M184" s="661"/>
      <c r="N184" s="174" t="s">
        <v>111</v>
      </c>
      <c r="O184" s="183"/>
      <c r="P184" s="162"/>
      <c r="Q184" s="113"/>
      <c r="R184" s="33">
        <f>SUMIFS(J150:K154,C150:D154,R152,M150:N154,S151)</f>
        <v>0</v>
      </c>
      <c r="T184" s="113"/>
      <c r="U184" s="113"/>
      <c r="V184" s="113"/>
      <c r="W184" s="113"/>
      <c r="X184" s="113"/>
      <c r="Y184" s="113"/>
      <c r="Z184" s="113"/>
      <c r="AA184" s="113"/>
      <c r="AB184" s="113"/>
      <c r="AC184" s="113"/>
      <c r="AD184" s="113"/>
    </row>
    <row r="185" spans="2:30" s="1" customFormat="1" ht="32" customHeight="1">
      <c r="B185" s="113"/>
      <c r="C185" s="680"/>
      <c r="D185" s="681"/>
      <c r="E185" s="681"/>
      <c r="F185" s="682"/>
      <c r="G185" s="662" t="s">
        <v>144</v>
      </c>
      <c r="H185" s="663"/>
      <c r="I185" s="664"/>
      <c r="J185" s="683" t="str">
        <f>IF(R185=0,"",R185)</f>
        <v/>
      </c>
      <c r="K185" s="665"/>
      <c r="L185" s="665"/>
      <c r="M185" s="665"/>
      <c r="N185" s="171" t="s">
        <v>110</v>
      </c>
      <c r="O185" s="183"/>
      <c r="P185" s="162"/>
      <c r="Q185" s="113"/>
      <c r="R185" s="33">
        <f>SUMIFS(J150:K154,C150:D154,R153,M150:N154,S151)</f>
        <v>0</v>
      </c>
      <c r="T185" s="113"/>
      <c r="U185" s="113"/>
      <c r="V185" s="113"/>
      <c r="W185" s="113"/>
      <c r="X185" s="113"/>
      <c r="Y185" s="113"/>
      <c r="Z185" s="113"/>
      <c r="AA185" s="113"/>
      <c r="AB185" s="113"/>
      <c r="AC185" s="113"/>
      <c r="AD185" s="113"/>
    </row>
    <row r="186" spans="2:30" s="1" customFormat="1" ht="32" customHeight="1">
      <c r="B186" s="113"/>
      <c r="C186" s="655"/>
      <c r="D186" s="656"/>
      <c r="E186" s="656"/>
      <c r="F186" s="657"/>
      <c r="G186" s="684" t="s">
        <v>133</v>
      </c>
      <c r="H186" s="685"/>
      <c r="I186" s="686"/>
      <c r="J186" s="687" t="str">
        <f>IF(R186=0,"",R186)</f>
        <v/>
      </c>
      <c r="K186" s="606"/>
      <c r="L186" s="606"/>
      <c r="M186" s="606"/>
      <c r="N186" s="171" t="s">
        <v>110</v>
      </c>
      <c r="O186" s="183"/>
      <c r="P186" s="162"/>
      <c r="Q186" s="113"/>
      <c r="R186" s="272">
        <f>MIN(R187,SUM(R184:R185))</f>
        <v>0</v>
      </c>
      <c r="T186" s="113"/>
      <c r="U186" s="113"/>
      <c r="V186" s="113"/>
      <c r="W186" s="113"/>
      <c r="X186" s="113"/>
      <c r="Y186" s="113"/>
      <c r="Z186" s="113"/>
      <c r="AA186" s="113"/>
      <c r="AB186" s="113"/>
      <c r="AC186" s="113"/>
      <c r="AD186" s="113"/>
    </row>
    <row r="187" spans="2:30" s="1" customFormat="1" ht="32" customHeight="1" thickBot="1">
      <c r="B187" s="113"/>
      <c r="C187" s="667" t="s">
        <v>134</v>
      </c>
      <c r="D187" s="668"/>
      <c r="E187" s="668"/>
      <c r="F187" s="668"/>
      <c r="G187" s="668"/>
      <c r="H187" s="668"/>
      <c r="I187" s="669"/>
      <c r="J187" s="679" t="str">
        <f>IF(R187=0,"",R187)</f>
        <v/>
      </c>
      <c r="K187" s="619"/>
      <c r="L187" s="619"/>
      <c r="M187" s="619"/>
      <c r="N187" s="172" t="s">
        <v>110</v>
      </c>
      <c r="O187" s="183"/>
      <c r="P187" s="162"/>
      <c r="Q187" s="113"/>
      <c r="R187" s="272">
        <f>SUM(N84)</f>
        <v>0</v>
      </c>
      <c r="T187" s="113"/>
      <c r="U187" s="113"/>
      <c r="V187" s="113"/>
      <c r="W187" s="113"/>
      <c r="X187" s="113"/>
      <c r="Y187" s="113"/>
      <c r="Z187" s="113"/>
      <c r="AA187" s="113"/>
      <c r="AB187" s="113"/>
      <c r="AC187" s="113"/>
      <c r="AD187" s="113"/>
    </row>
    <row r="188" spans="2:30" ht="11.5" customHeight="1">
      <c r="C188" s="286"/>
      <c r="D188" s="286"/>
      <c r="E188" s="286"/>
      <c r="F188" s="286"/>
      <c r="G188" s="286"/>
      <c r="H188" s="286"/>
      <c r="I188" s="286"/>
      <c r="J188" s="182"/>
      <c r="K188" s="182"/>
      <c r="L188" s="188"/>
      <c r="M188" s="189"/>
      <c r="N188" s="190"/>
      <c r="O188" s="190"/>
      <c r="P188" s="162"/>
    </row>
    <row r="189" spans="2:30" s="1" customFormat="1" ht="14" customHeight="1">
      <c r="B189" s="113"/>
      <c r="C189" s="671" t="s">
        <v>266</v>
      </c>
      <c r="D189" s="671"/>
      <c r="E189" s="671"/>
      <c r="F189" s="671"/>
      <c r="G189" s="671"/>
      <c r="H189" s="671"/>
      <c r="I189" s="671"/>
      <c r="J189" s="671"/>
      <c r="K189" s="671"/>
      <c r="L189" s="671"/>
      <c r="M189" s="671"/>
      <c r="N189" s="671"/>
      <c r="O189" s="285"/>
      <c r="P189" s="162"/>
      <c r="Q189" s="113"/>
      <c r="R189" s="33"/>
      <c r="T189" s="113"/>
      <c r="U189" s="113"/>
      <c r="V189" s="113"/>
      <c r="W189" s="113"/>
      <c r="X189" s="113"/>
      <c r="Y189" s="113"/>
      <c r="Z189" s="113"/>
      <c r="AA189" s="113"/>
      <c r="AB189" s="113"/>
      <c r="AC189" s="113"/>
      <c r="AD189" s="113"/>
    </row>
    <row r="190" spans="2:30" s="1" customFormat="1" ht="14.5" customHeight="1">
      <c r="B190" s="113"/>
      <c r="C190" s="193" t="s">
        <v>172</v>
      </c>
      <c r="D190" s="613" t="s">
        <v>181</v>
      </c>
      <c r="E190" s="613"/>
      <c r="F190" s="613"/>
      <c r="G190" s="613"/>
      <c r="H190" s="613"/>
      <c r="I190" s="613"/>
      <c r="J190" s="613"/>
      <c r="K190" s="613"/>
      <c r="L190" s="613"/>
      <c r="M190" s="613"/>
      <c r="N190" s="613"/>
      <c r="O190" s="283"/>
      <c r="P190" s="162"/>
      <c r="Q190" s="113"/>
      <c r="R190" s="33"/>
      <c r="T190" s="113"/>
      <c r="U190" s="113"/>
      <c r="V190" s="113"/>
      <c r="W190" s="113"/>
      <c r="X190" s="113"/>
      <c r="Y190" s="113"/>
      <c r="Z190" s="113"/>
      <c r="AA190" s="113"/>
      <c r="AB190" s="113"/>
      <c r="AC190" s="113"/>
      <c r="AD190" s="113"/>
    </row>
    <row r="191" spans="2:30" s="1" customFormat="1" ht="14.5" customHeight="1">
      <c r="B191" s="113"/>
      <c r="C191" s="193" t="s">
        <v>173</v>
      </c>
      <c r="D191" s="613" t="s">
        <v>170</v>
      </c>
      <c r="E191" s="613"/>
      <c r="F191" s="613"/>
      <c r="G191" s="613"/>
      <c r="H191" s="613"/>
      <c r="I191" s="613"/>
      <c r="J191" s="613"/>
      <c r="K191" s="613"/>
      <c r="L191" s="613"/>
      <c r="M191" s="613"/>
      <c r="N191" s="613"/>
      <c r="O191" s="283"/>
      <c r="P191" s="162"/>
      <c r="Q191" s="113"/>
      <c r="R191" s="33"/>
      <c r="T191" s="113"/>
      <c r="U191" s="113"/>
      <c r="V191" s="113"/>
      <c r="W191" s="113"/>
      <c r="X191" s="113"/>
      <c r="Y191" s="113"/>
      <c r="Z191" s="113"/>
      <c r="AA191" s="113"/>
      <c r="AB191" s="113"/>
      <c r="AC191" s="113"/>
      <c r="AD191" s="113"/>
    </row>
    <row r="192" spans="2:30" s="1" customFormat="1" ht="14.5" customHeight="1">
      <c r="B192" s="113"/>
      <c r="C192" s="193" t="s">
        <v>174</v>
      </c>
      <c r="D192" s="613" t="s">
        <v>182</v>
      </c>
      <c r="E192" s="613"/>
      <c r="F192" s="613"/>
      <c r="G192" s="613"/>
      <c r="H192" s="613"/>
      <c r="I192" s="613"/>
      <c r="J192" s="613"/>
      <c r="K192" s="613"/>
      <c r="L192" s="613"/>
      <c r="M192" s="613"/>
      <c r="N192" s="613"/>
      <c r="O192" s="283"/>
      <c r="P192" s="162"/>
      <c r="Q192" s="113"/>
      <c r="R192" s="33"/>
      <c r="T192" s="113"/>
      <c r="U192" s="113"/>
      <c r="V192" s="113"/>
      <c r="W192" s="113"/>
      <c r="X192" s="113"/>
      <c r="Y192" s="113"/>
      <c r="Z192" s="113"/>
      <c r="AA192" s="113"/>
      <c r="AB192" s="113"/>
      <c r="AC192" s="113"/>
      <c r="AD192" s="113"/>
    </row>
    <row r="193" spans="2:30" s="1" customFormat="1" ht="29" customHeight="1">
      <c r="B193" s="113"/>
      <c r="C193" s="193" t="s">
        <v>175</v>
      </c>
      <c r="D193" s="613" t="s">
        <v>183</v>
      </c>
      <c r="E193" s="613"/>
      <c r="F193" s="613"/>
      <c r="G193" s="613"/>
      <c r="H193" s="613"/>
      <c r="I193" s="613"/>
      <c r="J193" s="613"/>
      <c r="K193" s="613"/>
      <c r="L193" s="613"/>
      <c r="M193" s="613"/>
      <c r="N193" s="613"/>
      <c r="O193" s="283"/>
      <c r="P193" s="162"/>
      <c r="Q193" s="113"/>
      <c r="R193" s="33"/>
      <c r="T193" s="113"/>
      <c r="U193" s="113"/>
      <c r="V193" s="113"/>
      <c r="W193" s="113"/>
      <c r="X193" s="113"/>
      <c r="Y193" s="113"/>
      <c r="Z193" s="113"/>
      <c r="AA193" s="113"/>
      <c r="AB193" s="113"/>
      <c r="AC193" s="113"/>
      <c r="AD193" s="113"/>
    </row>
    <row r="194" spans="2:30" s="1" customFormat="1" ht="29" customHeight="1">
      <c r="B194" s="113"/>
      <c r="C194" s="193"/>
      <c r="D194" s="283"/>
      <c r="E194" s="283"/>
      <c r="F194" s="283"/>
      <c r="G194" s="283"/>
      <c r="H194" s="283"/>
      <c r="I194" s="283"/>
      <c r="J194" s="283"/>
      <c r="K194" s="283"/>
      <c r="L194" s="283"/>
      <c r="M194" s="283"/>
      <c r="N194" s="283"/>
      <c r="O194" s="283"/>
      <c r="P194" s="162"/>
      <c r="Q194" s="113"/>
      <c r="R194" s="33"/>
      <c r="T194" s="113"/>
      <c r="U194" s="113"/>
      <c r="V194" s="113"/>
      <c r="W194" s="113"/>
      <c r="X194" s="113"/>
      <c r="Y194" s="113"/>
      <c r="Z194" s="113"/>
      <c r="AA194" s="113"/>
      <c r="AB194" s="113"/>
      <c r="AC194" s="113"/>
      <c r="AD194" s="113"/>
    </row>
    <row r="195" spans="2:30" ht="18" customHeight="1">
      <c r="C195" s="118"/>
      <c r="D195" s="118"/>
      <c r="E195" s="118"/>
      <c r="F195" s="126" t="s">
        <v>0</v>
      </c>
      <c r="G195" s="329" t="str">
        <f>IF(G90="","",G90)</f>
        <v/>
      </c>
      <c r="H195" s="329"/>
      <c r="I195" s="329"/>
      <c r="J195" s="329"/>
      <c r="K195" s="126" t="s">
        <v>1</v>
      </c>
      <c r="L195" s="330"/>
      <c r="M195" s="331"/>
      <c r="N195" s="332"/>
      <c r="O195" s="134"/>
      <c r="Q195" s="2"/>
      <c r="R195" s="39"/>
      <c r="T195" s="11"/>
    </row>
    <row r="196" spans="2:30" ht="14.25" customHeight="1">
      <c r="C196" s="118"/>
      <c r="D196" s="118"/>
      <c r="E196" s="118"/>
      <c r="F196" s="134"/>
      <c r="G196" s="135"/>
      <c r="H196" s="135"/>
      <c r="I196" s="135"/>
      <c r="J196" s="135"/>
      <c r="K196" s="134"/>
      <c r="L196" s="134"/>
      <c r="M196" s="134"/>
      <c r="N196" s="134"/>
      <c r="O196" s="134"/>
      <c r="Q196" s="2"/>
      <c r="R196" s="39"/>
      <c r="T196" s="11"/>
    </row>
    <row r="197" spans="2:30" ht="32" customHeight="1" thickBot="1">
      <c r="C197" s="256" t="s">
        <v>159</v>
      </c>
      <c r="D197" s="164"/>
      <c r="E197" s="164"/>
      <c r="F197" s="164"/>
      <c r="G197" s="164"/>
      <c r="H197" s="165"/>
      <c r="I197" s="164"/>
      <c r="J197" s="164"/>
      <c r="K197" s="164"/>
      <c r="L197" s="164"/>
      <c r="M197" s="164"/>
      <c r="N197" s="162"/>
      <c r="O197" s="162"/>
      <c r="P197" s="162"/>
    </row>
    <row r="198" spans="2:30" ht="38.5" customHeight="1" thickBot="1">
      <c r="C198" s="609" t="s">
        <v>136</v>
      </c>
      <c r="D198" s="610"/>
      <c r="E198" s="614" t="s">
        <v>137</v>
      </c>
      <c r="F198" s="611"/>
      <c r="G198" s="615"/>
      <c r="H198" s="614" t="s">
        <v>138</v>
      </c>
      <c r="I198" s="615"/>
      <c r="J198" s="616" t="s">
        <v>139</v>
      </c>
      <c r="K198" s="616"/>
      <c r="L198" s="616"/>
      <c r="M198" s="695" t="s">
        <v>196</v>
      </c>
      <c r="N198" s="696"/>
      <c r="O198" s="189"/>
      <c r="P198" s="162"/>
    </row>
    <row r="199" spans="2:30" ht="38.5" customHeight="1">
      <c r="C199" s="688"/>
      <c r="D199" s="689"/>
      <c r="E199" s="690"/>
      <c r="F199" s="691"/>
      <c r="G199" s="267" t="s">
        <v>141</v>
      </c>
      <c r="H199" s="268"/>
      <c r="I199" s="269" t="s">
        <v>140</v>
      </c>
      <c r="J199" s="689"/>
      <c r="K199" s="689"/>
      <c r="L199" s="689"/>
      <c r="M199" s="270" t="str">
        <f>IF(S199=0,"",S199)</f>
        <v/>
      </c>
      <c r="N199" s="271" t="s">
        <v>111</v>
      </c>
      <c r="O199" s="183"/>
      <c r="P199" s="162"/>
      <c r="S199" s="1">
        <f>ROUNDDOWN(E199*H199*J199,0)</f>
        <v>0</v>
      </c>
    </row>
    <row r="200" spans="2:30" ht="38.5" customHeight="1">
      <c r="C200" s="692"/>
      <c r="D200" s="693"/>
      <c r="E200" s="622"/>
      <c r="F200" s="623"/>
      <c r="G200" s="265" t="s">
        <v>141</v>
      </c>
      <c r="H200" s="258"/>
      <c r="I200" s="266" t="s">
        <v>140</v>
      </c>
      <c r="J200" s="694"/>
      <c r="K200" s="694"/>
      <c r="L200" s="694"/>
      <c r="M200" s="166" t="str">
        <f>IF(S200=0,"",S200)</f>
        <v/>
      </c>
      <c r="N200" s="171" t="s">
        <v>111</v>
      </c>
      <c r="O200" s="183"/>
      <c r="P200" s="162"/>
      <c r="S200" s="1">
        <f>ROUNDDOWN(E200*H200*J200,0)</f>
        <v>0</v>
      </c>
    </row>
    <row r="201" spans="2:30" ht="32" customHeight="1" thickBot="1">
      <c r="C201" s="699"/>
      <c r="D201" s="700"/>
      <c r="E201" s="701"/>
      <c r="F201" s="702"/>
      <c r="G201" s="176" t="s">
        <v>141</v>
      </c>
      <c r="H201" s="263"/>
      <c r="I201" s="177" t="s">
        <v>140</v>
      </c>
      <c r="J201" s="703"/>
      <c r="K201" s="703"/>
      <c r="L201" s="703"/>
      <c r="M201" s="169" t="str">
        <f>IF(S201=0,"",S201)</f>
        <v/>
      </c>
      <c r="N201" s="179" t="s">
        <v>111</v>
      </c>
      <c r="O201" s="183"/>
      <c r="P201" s="162"/>
      <c r="R201" s="167" t="s">
        <v>218</v>
      </c>
      <c r="S201" s="1">
        <f>ROUNDDOWN(E201*H201*J201,0)</f>
        <v>0</v>
      </c>
    </row>
    <row r="202" spans="2:30" ht="11.5" customHeight="1">
      <c r="C202" s="286"/>
      <c r="D202" s="286"/>
      <c r="E202" s="286"/>
      <c r="F202" s="286"/>
      <c r="G202" s="286"/>
      <c r="H202" s="286"/>
      <c r="I202" s="286"/>
      <c r="J202" s="182"/>
      <c r="K202" s="182"/>
      <c r="L202" s="188"/>
      <c r="M202" s="189"/>
      <c r="N202" s="190"/>
      <c r="O202" s="190"/>
      <c r="P202" s="162"/>
      <c r="R202" s="167" t="s">
        <v>219</v>
      </c>
    </row>
    <row r="203" spans="2:30" s="1" customFormat="1" ht="14.5" customHeight="1">
      <c r="B203" s="113"/>
      <c r="C203" s="193" t="s">
        <v>162</v>
      </c>
      <c r="D203" s="613" t="s">
        <v>267</v>
      </c>
      <c r="E203" s="613"/>
      <c r="F203" s="613"/>
      <c r="G203" s="613"/>
      <c r="H203" s="613"/>
      <c r="I203" s="613"/>
      <c r="J203" s="613"/>
      <c r="K203" s="613"/>
      <c r="L203" s="613"/>
      <c r="M203" s="613"/>
      <c r="N203" s="613"/>
      <c r="O203" s="283"/>
      <c r="P203" s="162"/>
      <c r="Q203" s="113"/>
      <c r="R203" s="167" t="s">
        <v>220</v>
      </c>
      <c r="T203" s="113"/>
      <c r="U203" s="113"/>
      <c r="V203" s="113"/>
      <c r="W203" s="113"/>
      <c r="X203" s="113"/>
      <c r="Y203" s="113"/>
      <c r="Z203" s="113"/>
      <c r="AA203" s="113"/>
      <c r="AB203" s="113"/>
      <c r="AC203" s="113"/>
      <c r="AD203" s="113"/>
    </row>
    <row r="204" spans="2:30" s="1" customFormat="1" ht="14.5" customHeight="1">
      <c r="B204" s="113"/>
      <c r="C204" s="193" t="s">
        <v>163</v>
      </c>
      <c r="D204" s="613" t="s">
        <v>268</v>
      </c>
      <c r="E204" s="613"/>
      <c r="F204" s="613"/>
      <c r="G204" s="613"/>
      <c r="H204" s="613"/>
      <c r="I204" s="613"/>
      <c r="J204" s="613"/>
      <c r="K204" s="613"/>
      <c r="L204" s="613"/>
      <c r="M204" s="613"/>
      <c r="N204" s="613"/>
      <c r="O204" s="283"/>
      <c r="P204" s="162"/>
      <c r="Q204" s="113"/>
      <c r="R204" s="33"/>
      <c r="T204" s="113"/>
      <c r="U204" s="113"/>
      <c r="V204" s="113"/>
      <c r="W204" s="113"/>
      <c r="X204" s="113"/>
      <c r="Y204" s="113"/>
      <c r="Z204" s="113"/>
      <c r="AA204" s="113"/>
      <c r="AB204" s="113"/>
      <c r="AC204" s="113"/>
      <c r="AD204" s="113"/>
    </row>
    <row r="205" spans="2:30" s="1" customFormat="1" ht="28" customHeight="1">
      <c r="B205" s="113"/>
      <c r="C205" s="193" t="s">
        <v>164</v>
      </c>
      <c r="D205" s="613" t="s">
        <v>269</v>
      </c>
      <c r="E205" s="613"/>
      <c r="F205" s="613"/>
      <c r="G205" s="613"/>
      <c r="H205" s="613"/>
      <c r="I205" s="613"/>
      <c r="J205" s="613"/>
      <c r="K205" s="613"/>
      <c r="L205" s="613"/>
      <c r="M205" s="613"/>
      <c r="N205" s="613"/>
      <c r="O205" s="283"/>
      <c r="P205" s="162"/>
      <c r="Q205" s="113"/>
      <c r="R205" s="33"/>
      <c r="T205" s="113"/>
      <c r="U205" s="113"/>
      <c r="V205" s="113"/>
      <c r="W205" s="113"/>
      <c r="X205" s="113"/>
      <c r="Y205" s="113"/>
      <c r="Z205" s="113"/>
      <c r="AA205" s="113"/>
      <c r="AB205" s="113"/>
      <c r="AC205" s="113"/>
      <c r="AD205" s="113"/>
    </row>
    <row r="206" spans="2:30" s="1" customFormat="1" ht="14" customHeight="1">
      <c r="B206" s="113"/>
      <c r="C206" s="193" t="s">
        <v>165</v>
      </c>
      <c r="D206" s="613" t="s">
        <v>257</v>
      </c>
      <c r="E206" s="613"/>
      <c r="F206" s="613"/>
      <c r="G206" s="613"/>
      <c r="H206" s="613"/>
      <c r="I206" s="613"/>
      <c r="J206" s="613"/>
      <c r="K206" s="613"/>
      <c r="L206" s="613"/>
      <c r="M206" s="613"/>
      <c r="N206" s="613"/>
      <c r="O206" s="283"/>
      <c r="P206" s="162"/>
      <c r="Q206" s="113"/>
      <c r="R206" s="33"/>
      <c r="T206" s="113"/>
      <c r="U206" s="113"/>
      <c r="V206" s="113"/>
      <c r="W206" s="113"/>
      <c r="X206" s="113"/>
      <c r="Y206" s="113"/>
      <c r="Z206" s="113"/>
      <c r="AA206" s="113"/>
      <c r="AB206" s="113"/>
      <c r="AC206" s="113"/>
      <c r="AD206" s="113"/>
    </row>
    <row r="207" spans="2:30" ht="15" customHeight="1">
      <c r="C207" s="193" t="s">
        <v>166</v>
      </c>
      <c r="D207" s="613" t="s">
        <v>270</v>
      </c>
      <c r="E207" s="613"/>
      <c r="F207" s="613"/>
      <c r="G207" s="613"/>
      <c r="H207" s="613"/>
      <c r="I207" s="613"/>
      <c r="J207" s="613"/>
      <c r="K207" s="613"/>
      <c r="L207" s="613"/>
      <c r="M207" s="613"/>
      <c r="N207" s="613"/>
      <c r="O207" s="283"/>
      <c r="P207" s="162"/>
    </row>
    <row r="208" spans="2:30" ht="15" customHeight="1">
      <c r="C208" s="193"/>
      <c r="D208" s="283"/>
      <c r="E208" s="283"/>
      <c r="F208" s="283"/>
      <c r="G208" s="283"/>
      <c r="H208" s="283"/>
      <c r="I208" s="283"/>
      <c r="J208" s="283"/>
      <c r="K208" s="283"/>
      <c r="L208" s="283"/>
      <c r="M208" s="283"/>
      <c r="N208" s="283"/>
      <c r="O208" s="283"/>
      <c r="P208" s="162"/>
    </row>
    <row r="209" spans="2:30" ht="32" customHeight="1" thickBot="1">
      <c r="C209" s="256" t="s">
        <v>160</v>
      </c>
      <c r="D209" s="164"/>
      <c r="E209" s="164"/>
      <c r="F209" s="164"/>
      <c r="G209" s="164"/>
      <c r="H209" s="165"/>
      <c r="I209" s="164"/>
      <c r="J209" s="164"/>
      <c r="K209" s="164"/>
      <c r="L209" s="164"/>
      <c r="M209" s="164"/>
      <c r="N209" s="162"/>
      <c r="O209" s="162"/>
      <c r="P209" s="162"/>
    </row>
    <row r="210" spans="2:30" ht="32" customHeight="1" thickBot="1">
      <c r="C210" s="609" t="s">
        <v>142</v>
      </c>
      <c r="D210" s="610"/>
      <c r="E210" s="610"/>
      <c r="F210" s="610"/>
      <c r="G210" s="610"/>
      <c r="H210" s="610"/>
      <c r="I210" s="610"/>
      <c r="J210" s="697"/>
      <c r="K210" s="698"/>
      <c r="L210" s="698"/>
      <c r="M210" s="698"/>
      <c r="N210" s="178" t="s">
        <v>111</v>
      </c>
      <c r="O210" s="183"/>
      <c r="P210" s="162"/>
    </row>
    <row r="211" spans="2:30" ht="11.5" customHeight="1">
      <c r="C211" s="286"/>
      <c r="D211" s="286"/>
      <c r="E211" s="286"/>
      <c r="F211" s="286"/>
      <c r="G211" s="286"/>
      <c r="H211" s="286"/>
      <c r="I211" s="286"/>
      <c r="J211" s="182"/>
      <c r="K211" s="182"/>
      <c r="L211" s="182"/>
      <c r="M211" s="182"/>
      <c r="N211" s="183"/>
      <c r="O211" s="183"/>
      <c r="P211" s="162"/>
    </row>
    <row r="212" spans="2:30" s="1" customFormat="1" ht="40.5" customHeight="1">
      <c r="B212" s="113"/>
      <c r="C212" s="193" t="s">
        <v>162</v>
      </c>
      <c r="D212" s="613" t="s">
        <v>271</v>
      </c>
      <c r="E212" s="613"/>
      <c r="F212" s="613"/>
      <c r="G212" s="613"/>
      <c r="H212" s="613"/>
      <c r="I212" s="613"/>
      <c r="J212" s="613"/>
      <c r="K212" s="613"/>
      <c r="L212" s="613"/>
      <c r="M212" s="613"/>
      <c r="N212" s="613"/>
      <c r="O212" s="283"/>
      <c r="P212" s="162"/>
      <c r="Q212" s="113"/>
      <c r="R212" s="33"/>
      <c r="T212" s="113"/>
      <c r="U212" s="113"/>
      <c r="V212" s="113"/>
      <c r="W212" s="113"/>
      <c r="X212" s="113"/>
      <c r="Y212" s="113"/>
      <c r="Z212" s="113"/>
      <c r="AA212" s="113"/>
      <c r="AB212" s="113"/>
      <c r="AC212" s="113"/>
      <c r="AD212" s="113"/>
    </row>
    <row r="213" spans="2:30" s="1" customFormat="1" ht="14.5" customHeight="1">
      <c r="B213" s="113"/>
      <c r="C213" s="193" t="s">
        <v>163</v>
      </c>
      <c r="D213" s="613" t="s">
        <v>272</v>
      </c>
      <c r="E213" s="613"/>
      <c r="F213" s="613"/>
      <c r="G213" s="613"/>
      <c r="H213" s="613"/>
      <c r="I213" s="613"/>
      <c r="J213" s="613"/>
      <c r="K213" s="613"/>
      <c r="L213" s="613"/>
      <c r="M213" s="613"/>
      <c r="N213" s="613"/>
      <c r="O213" s="283"/>
      <c r="P213" s="162"/>
      <c r="Q213" s="113"/>
      <c r="R213" s="33"/>
      <c r="T213" s="113"/>
      <c r="U213" s="113"/>
      <c r="V213" s="113"/>
      <c r="W213" s="113"/>
      <c r="X213" s="113"/>
      <c r="Y213" s="113"/>
      <c r="Z213" s="113"/>
      <c r="AA213" s="113"/>
      <c r="AB213" s="113"/>
      <c r="AC213" s="113"/>
      <c r="AD213" s="113"/>
    </row>
    <row r="214" spans="2:30" s="1" customFormat="1" ht="14.5" customHeight="1">
      <c r="B214" s="113"/>
      <c r="C214" s="193"/>
      <c r="D214" s="283"/>
      <c r="E214" s="283"/>
      <c r="F214" s="283"/>
      <c r="G214" s="283"/>
      <c r="H214" s="283"/>
      <c r="I214" s="283"/>
      <c r="J214" s="283"/>
      <c r="K214" s="283"/>
      <c r="L214" s="283"/>
      <c r="M214" s="283"/>
      <c r="N214" s="283"/>
      <c r="O214" s="283"/>
      <c r="P214" s="162"/>
      <c r="Q214" s="113"/>
      <c r="R214" s="33"/>
      <c r="T214" s="113"/>
      <c r="U214" s="113"/>
      <c r="V214" s="113"/>
      <c r="W214" s="113"/>
      <c r="X214" s="113"/>
      <c r="Y214" s="113"/>
      <c r="Z214" s="113"/>
      <c r="AA214" s="113"/>
      <c r="AB214" s="113"/>
      <c r="AC214" s="113"/>
      <c r="AD214" s="113"/>
    </row>
    <row r="215" spans="2:30" ht="32" customHeight="1" thickBot="1">
      <c r="C215" s="256" t="s">
        <v>161</v>
      </c>
      <c r="D215" s="164"/>
      <c r="E215" s="164"/>
      <c r="F215" s="164"/>
      <c r="G215" s="164"/>
      <c r="H215" s="165"/>
      <c r="I215" s="164"/>
      <c r="J215" s="164"/>
      <c r="K215" s="164"/>
      <c r="L215" s="164"/>
      <c r="M215" s="164"/>
      <c r="N215" s="162"/>
      <c r="O215" s="162"/>
      <c r="P215" s="162"/>
    </row>
    <row r="216" spans="2:30" ht="32" customHeight="1" thickBot="1">
      <c r="C216" s="650" t="s">
        <v>145</v>
      </c>
      <c r="D216" s="651"/>
      <c r="E216" s="651"/>
      <c r="F216" s="652"/>
      <c r="G216" s="691"/>
      <c r="H216" s="691"/>
      <c r="I216" s="691"/>
      <c r="J216" s="691"/>
      <c r="K216" s="691"/>
      <c r="L216" s="691"/>
      <c r="M216" s="691"/>
      <c r="N216" s="704"/>
      <c r="O216" s="298"/>
      <c r="P216" s="162"/>
      <c r="R216" s="167" t="s">
        <v>250</v>
      </c>
    </row>
    <row r="217" spans="2:30" ht="32" customHeight="1">
      <c r="C217" s="650" t="s">
        <v>156</v>
      </c>
      <c r="D217" s="651"/>
      <c r="E217" s="651"/>
      <c r="F217" s="654"/>
      <c r="G217" s="709" t="s">
        <v>146</v>
      </c>
      <c r="H217" s="710"/>
      <c r="I217" s="711"/>
      <c r="J217" s="712"/>
      <c r="K217" s="713"/>
      <c r="L217" s="713"/>
      <c r="M217" s="713"/>
      <c r="N217" s="174" t="s">
        <v>111</v>
      </c>
      <c r="O217" s="299"/>
      <c r="P217" s="162"/>
      <c r="R217" s="167" t="s">
        <v>251</v>
      </c>
    </row>
    <row r="218" spans="2:30" ht="32" customHeight="1">
      <c r="C218" s="705"/>
      <c r="D218" s="681"/>
      <c r="E218" s="681"/>
      <c r="F218" s="682"/>
      <c r="G218" s="714" t="s">
        <v>147</v>
      </c>
      <c r="H218" s="715"/>
      <c r="I218" s="716"/>
      <c r="J218" s="623"/>
      <c r="K218" s="623"/>
      <c r="L218" s="623"/>
      <c r="M218" s="623"/>
      <c r="N218" s="717"/>
      <c r="O218" s="298"/>
      <c r="P218" s="162"/>
      <c r="R218" s="167" t="s">
        <v>252</v>
      </c>
    </row>
    <row r="219" spans="2:30" ht="32" customHeight="1">
      <c r="C219" s="705"/>
      <c r="D219" s="681"/>
      <c r="E219" s="681"/>
      <c r="F219" s="682"/>
      <c r="G219" s="714" t="s">
        <v>148</v>
      </c>
      <c r="H219" s="715"/>
      <c r="I219" s="716"/>
      <c r="J219" s="718"/>
      <c r="K219" s="623"/>
      <c r="L219" s="305" t="s">
        <v>254</v>
      </c>
      <c r="M219" s="623"/>
      <c r="N219" s="717"/>
      <c r="O219" s="298"/>
      <c r="P219" s="162"/>
      <c r="R219" s="167" t="s">
        <v>253</v>
      </c>
    </row>
    <row r="220" spans="2:30" ht="32" customHeight="1">
      <c r="C220" s="705"/>
      <c r="D220" s="681"/>
      <c r="E220" s="681"/>
      <c r="F220" s="682"/>
      <c r="G220" s="714" t="s">
        <v>149</v>
      </c>
      <c r="H220" s="715"/>
      <c r="I220" s="716"/>
      <c r="J220" s="623"/>
      <c r="K220" s="623"/>
      <c r="L220" s="623"/>
      <c r="M220" s="623"/>
      <c r="N220" s="717"/>
      <c r="O220" s="298"/>
      <c r="P220" s="162"/>
      <c r="R220" s="167"/>
    </row>
    <row r="221" spans="2:30" ht="32" customHeight="1" thickBot="1">
      <c r="C221" s="706"/>
      <c r="D221" s="707"/>
      <c r="E221" s="707"/>
      <c r="F221" s="708"/>
      <c r="G221" s="720" t="s">
        <v>150</v>
      </c>
      <c r="H221" s="668"/>
      <c r="I221" s="669"/>
      <c r="J221" s="721"/>
      <c r="K221" s="721"/>
      <c r="L221" s="721"/>
      <c r="M221" s="721"/>
      <c r="N221" s="722"/>
      <c r="O221" s="298"/>
      <c r="P221" s="162"/>
    </row>
    <row r="222" spans="2:30" ht="32" customHeight="1">
      <c r="C222" s="680" t="s">
        <v>157</v>
      </c>
      <c r="D222" s="681"/>
      <c r="E222" s="681"/>
      <c r="F222" s="682"/>
      <c r="G222" s="725" t="s">
        <v>151</v>
      </c>
      <c r="H222" s="726"/>
      <c r="I222" s="727"/>
      <c r="J222" s="633"/>
      <c r="K222" s="633"/>
      <c r="L222" s="633"/>
      <c r="M222" s="633"/>
      <c r="N222" s="170" t="s">
        <v>111</v>
      </c>
      <c r="O222" s="299"/>
      <c r="P222" s="162"/>
      <c r="R222" s="113"/>
      <c r="S222" s="113"/>
    </row>
    <row r="223" spans="2:30" ht="32" customHeight="1">
      <c r="C223" s="705"/>
      <c r="D223" s="681"/>
      <c r="E223" s="681"/>
      <c r="F223" s="682"/>
      <c r="G223" s="714" t="s">
        <v>152</v>
      </c>
      <c r="H223" s="715"/>
      <c r="I223" s="716"/>
      <c r="J223" s="623"/>
      <c r="K223" s="623"/>
      <c r="L223" s="623"/>
      <c r="M223" s="623"/>
      <c r="N223" s="717"/>
      <c r="O223" s="298"/>
      <c r="P223" s="162"/>
      <c r="R223" s="113"/>
      <c r="S223" s="113"/>
    </row>
    <row r="224" spans="2:30" ht="32" customHeight="1">
      <c r="C224" s="705"/>
      <c r="D224" s="681"/>
      <c r="E224" s="681"/>
      <c r="F224" s="682"/>
      <c r="G224" s="714" t="s">
        <v>153</v>
      </c>
      <c r="H224" s="715"/>
      <c r="I224" s="716"/>
      <c r="J224" s="718"/>
      <c r="K224" s="623"/>
      <c r="L224" s="305" t="s">
        <v>254</v>
      </c>
      <c r="M224" s="623"/>
      <c r="N224" s="717"/>
      <c r="O224" s="298"/>
      <c r="R224" s="113"/>
      <c r="S224" s="113"/>
    </row>
    <row r="225" spans="3:19" ht="32" customHeight="1">
      <c r="C225" s="705"/>
      <c r="D225" s="681"/>
      <c r="E225" s="681"/>
      <c r="F225" s="682"/>
      <c r="G225" s="714" t="s">
        <v>154</v>
      </c>
      <c r="H225" s="715"/>
      <c r="I225" s="716"/>
      <c r="J225" s="623"/>
      <c r="K225" s="623"/>
      <c r="L225" s="623"/>
      <c r="M225" s="623"/>
      <c r="N225" s="717"/>
      <c r="O225" s="298"/>
      <c r="R225" s="113"/>
      <c r="S225" s="113"/>
    </row>
    <row r="226" spans="3:19" ht="32" customHeight="1" thickBot="1">
      <c r="C226" s="706"/>
      <c r="D226" s="707"/>
      <c r="E226" s="707"/>
      <c r="F226" s="708"/>
      <c r="G226" s="720" t="s">
        <v>155</v>
      </c>
      <c r="H226" s="668"/>
      <c r="I226" s="669"/>
      <c r="J226" s="721"/>
      <c r="K226" s="721"/>
      <c r="L226" s="721"/>
      <c r="M226" s="721"/>
      <c r="N226" s="722"/>
      <c r="O226" s="298"/>
      <c r="R226" s="113"/>
      <c r="S226" s="113"/>
    </row>
    <row r="227" spans="3:19" ht="11.5" customHeight="1">
      <c r="C227" s="286"/>
      <c r="D227" s="286"/>
      <c r="E227" s="286"/>
      <c r="F227" s="286"/>
      <c r="G227" s="286"/>
      <c r="H227" s="286"/>
      <c r="I227" s="286"/>
      <c r="J227" s="182"/>
      <c r="K227" s="182"/>
      <c r="L227" s="182"/>
      <c r="M227" s="182"/>
      <c r="N227" s="183"/>
      <c r="O227" s="183"/>
      <c r="P227" s="162"/>
      <c r="R227" s="113"/>
      <c r="S227" s="113"/>
    </row>
    <row r="228" spans="3:19" ht="30" customHeight="1">
      <c r="C228" s="193" t="s">
        <v>162</v>
      </c>
      <c r="D228" s="723" t="s">
        <v>273</v>
      </c>
      <c r="E228" s="723"/>
      <c r="F228" s="723"/>
      <c r="G228" s="723"/>
      <c r="H228" s="723"/>
      <c r="I228" s="723"/>
      <c r="J228" s="723"/>
      <c r="K228" s="723"/>
      <c r="L228" s="723"/>
      <c r="M228" s="723"/>
      <c r="N228" s="723"/>
      <c r="O228" s="288"/>
      <c r="R228" s="113"/>
      <c r="S228" s="113"/>
    </row>
    <row r="229" spans="3:19" ht="41.5" customHeight="1">
      <c r="C229" s="193" t="s">
        <v>163</v>
      </c>
      <c r="D229" s="724" t="s">
        <v>274</v>
      </c>
      <c r="E229" s="724"/>
      <c r="F229" s="724"/>
      <c r="G229" s="724"/>
      <c r="H229" s="724"/>
      <c r="I229" s="724"/>
      <c r="J229" s="724"/>
      <c r="K229" s="724"/>
      <c r="L229" s="724"/>
      <c r="M229" s="724"/>
      <c r="N229" s="724"/>
      <c r="O229" s="289"/>
      <c r="R229" s="113"/>
      <c r="S229" s="113"/>
    </row>
    <row r="230" spans="3:19" ht="24" customHeight="1">
      <c r="C230" s="193" t="s">
        <v>164</v>
      </c>
      <c r="D230" s="719" t="s">
        <v>256</v>
      </c>
      <c r="E230" s="719"/>
      <c r="F230" s="719"/>
      <c r="G230" s="719"/>
      <c r="H230" s="719"/>
      <c r="I230" s="719"/>
      <c r="J230" s="719"/>
      <c r="K230" s="719"/>
      <c r="L230" s="719"/>
      <c r="M230" s="719"/>
      <c r="N230" s="719"/>
      <c r="O230" s="287"/>
      <c r="R230" s="113"/>
      <c r="S230" s="113"/>
    </row>
    <row r="231" spans="3:19" ht="32" customHeight="1">
      <c r="R231" s="113"/>
      <c r="S231" s="113"/>
    </row>
    <row r="232" spans="3:19" ht="32" customHeight="1">
      <c r="R232" s="113"/>
      <c r="S232" s="113"/>
    </row>
    <row r="233" spans="3:19" ht="32" customHeight="1">
      <c r="R233" s="113"/>
      <c r="S233" s="113"/>
    </row>
    <row r="234" spans="3:19" ht="32" customHeight="1">
      <c r="R234" s="113"/>
      <c r="S234" s="113"/>
    </row>
    <row r="235" spans="3:19" ht="32" customHeight="1">
      <c r="R235" s="113"/>
      <c r="S235" s="113"/>
    </row>
    <row r="236" spans="3:19" ht="32" customHeight="1">
      <c r="R236" s="113"/>
      <c r="S236" s="113"/>
    </row>
    <row r="237" spans="3:19" ht="32" customHeight="1">
      <c r="R237" s="113"/>
      <c r="S237" s="113"/>
    </row>
    <row r="238" spans="3:19" ht="32" customHeight="1">
      <c r="D238" s="113"/>
      <c r="E238" s="113"/>
      <c r="F238" s="113"/>
      <c r="G238" s="113"/>
      <c r="H238" s="113"/>
      <c r="I238" s="113"/>
      <c r="J238" s="113"/>
      <c r="K238" s="113"/>
      <c r="L238" s="113"/>
      <c r="M238" s="113"/>
      <c r="R238" s="113"/>
      <c r="S238" s="113"/>
    </row>
    <row r="239" spans="3:19" ht="32" customHeight="1">
      <c r="D239" s="113"/>
      <c r="E239" s="113"/>
      <c r="F239" s="113"/>
      <c r="G239" s="113"/>
      <c r="H239" s="113"/>
      <c r="I239" s="113"/>
      <c r="J239" s="113"/>
      <c r="K239" s="113"/>
      <c r="L239" s="113"/>
      <c r="M239" s="113"/>
      <c r="R239" s="113"/>
      <c r="S239" s="113"/>
    </row>
    <row r="240" spans="3:19" ht="32" customHeight="1">
      <c r="D240" s="113"/>
      <c r="E240" s="113"/>
      <c r="F240" s="113"/>
      <c r="G240" s="113"/>
      <c r="H240" s="113"/>
      <c r="I240" s="113"/>
      <c r="J240" s="113"/>
      <c r="K240" s="113"/>
      <c r="L240" s="113"/>
      <c r="M240" s="113"/>
      <c r="R240" s="113"/>
      <c r="S240" s="113"/>
    </row>
    <row r="241" spans="4:19" ht="32" customHeight="1">
      <c r="D241" s="113"/>
      <c r="E241" s="113"/>
      <c r="F241" s="113"/>
      <c r="G241" s="113"/>
      <c r="H241" s="113"/>
      <c r="I241" s="113"/>
      <c r="J241" s="113"/>
      <c r="K241" s="113"/>
      <c r="L241" s="113"/>
      <c r="M241" s="113"/>
      <c r="R241" s="113"/>
      <c r="S241" s="113"/>
    </row>
    <row r="242" spans="4:19" ht="32" customHeight="1">
      <c r="D242" s="113"/>
      <c r="E242" s="113"/>
      <c r="F242" s="113"/>
      <c r="G242" s="113"/>
      <c r="H242" s="113"/>
      <c r="I242" s="113"/>
      <c r="J242" s="113"/>
      <c r="K242" s="113"/>
      <c r="L242" s="113"/>
      <c r="M242" s="113"/>
      <c r="R242" s="113"/>
      <c r="S242" s="113"/>
    </row>
    <row r="243" spans="4:19" ht="32" customHeight="1">
      <c r="D243" s="113"/>
      <c r="E243" s="113"/>
      <c r="F243" s="113"/>
      <c r="G243" s="113"/>
      <c r="H243" s="113"/>
      <c r="I243" s="113"/>
      <c r="J243" s="113"/>
      <c r="K243" s="113"/>
      <c r="L243" s="113"/>
      <c r="M243" s="113"/>
      <c r="R243" s="113"/>
      <c r="S243" s="113"/>
    </row>
    <row r="244" spans="4:19" ht="32" customHeight="1">
      <c r="D244" s="113"/>
      <c r="E244" s="113"/>
      <c r="F244" s="113"/>
      <c r="G244" s="113"/>
      <c r="H244" s="113"/>
      <c r="I244" s="113"/>
      <c r="J244" s="113"/>
      <c r="K244" s="113"/>
      <c r="L244" s="113"/>
      <c r="M244" s="113"/>
      <c r="R244" s="113"/>
      <c r="S244" s="113"/>
    </row>
    <row r="245" spans="4:19" ht="32" customHeight="1">
      <c r="D245" s="113"/>
      <c r="E245" s="113"/>
      <c r="F245" s="113"/>
      <c r="G245" s="113"/>
      <c r="H245" s="113"/>
      <c r="I245" s="113"/>
      <c r="J245" s="113"/>
      <c r="K245" s="113"/>
      <c r="L245" s="113"/>
      <c r="M245" s="113"/>
      <c r="R245" s="113"/>
      <c r="S245" s="113"/>
    </row>
    <row r="246" spans="4:19" ht="32" customHeight="1">
      <c r="D246" s="113"/>
      <c r="E246" s="113"/>
      <c r="F246" s="113"/>
      <c r="G246" s="113"/>
      <c r="H246" s="113"/>
      <c r="I246" s="113"/>
      <c r="J246" s="113"/>
      <c r="K246" s="113"/>
      <c r="L246" s="113"/>
      <c r="M246" s="113"/>
      <c r="R246" s="113"/>
      <c r="S246" s="113"/>
    </row>
    <row r="247" spans="4:19" ht="32" customHeight="1">
      <c r="D247" s="113"/>
      <c r="E247" s="113"/>
      <c r="F247" s="113"/>
      <c r="G247" s="113"/>
      <c r="H247" s="113"/>
      <c r="I247" s="113"/>
      <c r="J247" s="113"/>
      <c r="K247" s="113"/>
      <c r="L247" s="113"/>
      <c r="M247" s="113"/>
      <c r="R247" s="113"/>
      <c r="S247" s="113"/>
    </row>
    <row r="248" spans="4:19" ht="32" customHeight="1">
      <c r="D248" s="113"/>
      <c r="E248" s="113"/>
      <c r="F248" s="113"/>
      <c r="G248" s="113"/>
      <c r="H248" s="113"/>
      <c r="I248" s="113"/>
      <c r="J248" s="113"/>
      <c r="K248" s="113"/>
      <c r="L248" s="113"/>
      <c r="M248" s="113"/>
      <c r="R248" s="113"/>
      <c r="S248" s="113"/>
    </row>
    <row r="249" spans="4:19" ht="32" customHeight="1">
      <c r="D249" s="113"/>
      <c r="E249" s="113"/>
      <c r="F249" s="113"/>
      <c r="G249" s="113"/>
      <c r="H249" s="113"/>
      <c r="I249" s="113"/>
      <c r="J249" s="113"/>
      <c r="K249" s="113"/>
      <c r="L249" s="113"/>
      <c r="M249" s="113"/>
      <c r="R249" s="113"/>
      <c r="S249" s="113"/>
    </row>
    <row r="250" spans="4:19" ht="32" customHeight="1">
      <c r="D250" s="113"/>
      <c r="E250" s="113"/>
      <c r="F250" s="113"/>
      <c r="G250" s="113"/>
      <c r="H250" s="113"/>
      <c r="I250" s="113"/>
      <c r="J250" s="113"/>
      <c r="K250" s="113"/>
      <c r="L250" s="113"/>
      <c r="M250" s="113"/>
      <c r="R250" s="113"/>
      <c r="S250" s="113"/>
    </row>
    <row r="251" spans="4:19" ht="32" customHeight="1">
      <c r="D251" s="113"/>
      <c r="E251" s="113"/>
      <c r="F251" s="113"/>
      <c r="G251" s="113"/>
      <c r="H251" s="113"/>
      <c r="I251" s="113"/>
      <c r="J251" s="113"/>
      <c r="K251" s="113"/>
      <c r="L251" s="113"/>
      <c r="M251" s="113"/>
      <c r="R251" s="113"/>
      <c r="S251" s="113"/>
    </row>
    <row r="252" spans="4:19" ht="32" customHeight="1">
      <c r="D252" s="113"/>
      <c r="E252" s="113"/>
      <c r="F252" s="113"/>
      <c r="G252" s="113"/>
      <c r="H252" s="113"/>
      <c r="I252" s="113"/>
      <c r="J252" s="113"/>
      <c r="K252" s="113"/>
      <c r="L252" s="113"/>
      <c r="M252" s="113"/>
      <c r="R252" s="113"/>
      <c r="S252" s="113"/>
    </row>
    <row r="253" spans="4:19" ht="32" customHeight="1">
      <c r="D253" s="113"/>
      <c r="E253" s="113"/>
      <c r="F253" s="113"/>
      <c r="G253" s="113"/>
      <c r="H253" s="113"/>
      <c r="I253" s="113"/>
      <c r="J253" s="113"/>
      <c r="K253" s="113"/>
      <c r="L253" s="113"/>
      <c r="M253" s="113"/>
      <c r="R253" s="113"/>
      <c r="S253" s="113"/>
    </row>
    <row r="254" spans="4:19" ht="32" customHeight="1">
      <c r="D254" s="113"/>
      <c r="E254" s="113"/>
      <c r="F254" s="113"/>
      <c r="G254" s="113"/>
      <c r="H254" s="113"/>
      <c r="I254" s="113"/>
      <c r="J254" s="113"/>
      <c r="K254" s="113"/>
      <c r="L254" s="113"/>
      <c r="M254" s="113"/>
      <c r="R254" s="113"/>
      <c r="S254" s="113"/>
    </row>
    <row r="255" spans="4:19" ht="32" customHeight="1">
      <c r="D255" s="113"/>
      <c r="E255" s="113"/>
      <c r="F255" s="113"/>
      <c r="G255" s="113"/>
      <c r="H255" s="113"/>
      <c r="I255" s="113"/>
      <c r="J255" s="113"/>
      <c r="K255" s="113"/>
      <c r="L255" s="113"/>
      <c r="M255" s="113"/>
      <c r="R255" s="113"/>
      <c r="S255" s="113"/>
    </row>
    <row r="256" spans="4:19" ht="32" customHeight="1">
      <c r="D256" s="113"/>
      <c r="E256" s="113"/>
      <c r="F256" s="113"/>
      <c r="G256" s="113"/>
      <c r="H256" s="113"/>
      <c r="I256" s="113"/>
      <c r="J256" s="113"/>
      <c r="K256" s="113"/>
      <c r="L256" s="113"/>
      <c r="M256" s="113"/>
      <c r="R256" s="113"/>
      <c r="S256" s="113"/>
    </row>
    <row r="257" spans="4:19" ht="32" customHeight="1">
      <c r="D257" s="113"/>
      <c r="E257" s="113"/>
      <c r="F257" s="113"/>
      <c r="G257" s="113"/>
      <c r="H257" s="113"/>
      <c r="I257" s="113"/>
      <c r="J257" s="113"/>
      <c r="K257" s="113"/>
      <c r="L257" s="113"/>
      <c r="M257" s="113"/>
      <c r="R257" s="113"/>
      <c r="S257" s="113"/>
    </row>
    <row r="258" spans="4:19" ht="32" customHeight="1">
      <c r="D258" s="113"/>
      <c r="E258" s="113"/>
      <c r="F258" s="113"/>
      <c r="G258" s="113"/>
      <c r="H258" s="113"/>
      <c r="I258" s="113"/>
      <c r="J258" s="113"/>
      <c r="K258" s="113"/>
      <c r="L258" s="113"/>
      <c r="M258" s="113"/>
      <c r="R258" s="113"/>
      <c r="S258" s="113"/>
    </row>
    <row r="259" spans="4:19" ht="32" customHeight="1">
      <c r="D259" s="113"/>
      <c r="E259" s="113"/>
      <c r="F259" s="113"/>
      <c r="G259" s="113"/>
      <c r="H259" s="113"/>
      <c r="I259" s="113"/>
      <c r="J259" s="113"/>
      <c r="K259" s="113"/>
      <c r="L259" s="113"/>
      <c r="M259" s="113"/>
      <c r="R259" s="113"/>
      <c r="S259" s="113"/>
    </row>
    <row r="260" spans="4:19" ht="32" customHeight="1">
      <c r="D260" s="113"/>
      <c r="E260" s="113"/>
      <c r="F260" s="113"/>
      <c r="G260" s="113"/>
      <c r="H260" s="113"/>
      <c r="I260" s="113"/>
      <c r="J260" s="113"/>
      <c r="K260" s="113"/>
      <c r="L260" s="113"/>
      <c r="M260" s="113"/>
      <c r="R260" s="113"/>
      <c r="S260" s="113"/>
    </row>
    <row r="261" spans="4:19" ht="32" customHeight="1">
      <c r="D261" s="113"/>
      <c r="E261" s="113"/>
      <c r="F261" s="113"/>
      <c r="G261" s="113"/>
      <c r="H261" s="113"/>
      <c r="I261" s="113"/>
      <c r="J261" s="113"/>
      <c r="K261" s="113"/>
      <c r="L261" s="113"/>
      <c r="M261" s="113"/>
      <c r="R261" s="113"/>
      <c r="S261" s="113"/>
    </row>
    <row r="262" spans="4:19" ht="32" customHeight="1">
      <c r="D262" s="113"/>
      <c r="E262" s="113"/>
      <c r="F262" s="113"/>
      <c r="G262" s="113"/>
      <c r="H262" s="113"/>
      <c r="I262" s="113"/>
      <c r="J262" s="113"/>
      <c r="K262" s="113"/>
      <c r="L262" s="113"/>
      <c r="M262" s="113"/>
      <c r="R262" s="113"/>
      <c r="S262" s="113"/>
    </row>
    <row r="263" spans="4:19" ht="32" customHeight="1">
      <c r="D263" s="113"/>
      <c r="E263" s="113"/>
      <c r="F263" s="113"/>
      <c r="G263" s="113"/>
      <c r="H263" s="113"/>
      <c r="I263" s="113"/>
      <c r="J263" s="113"/>
      <c r="K263" s="113"/>
      <c r="L263" s="113"/>
      <c r="M263" s="113"/>
      <c r="R263" s="113"/>
      <c r="S263" s="113"/>
    </row>
    <row r="264" spans="4:19" ht="32" customHeight="1">
      <c r="D264" s="113"/>
      <c r="E264" s="113"/>
      <c r="F264" s="113"/>
      <c r="G264" s="113"/>
      <c r="H264" s="113"/>
      <c r="I264" s="113"/>
      <c r="J264" s="113"/>
      <c r="K264" s="113"/>
      <c r="L264" s="113"/>
      <c r="M264" s="113"/>
      <c r="R264" s="113"/>
      <c r="S264" s="113"/>
    </row>
    <row r="265" spans="4:19" ht="32" customHeight="1">
      <c r="D265" s="113"/>
      <c r="E265" s="113"/>
      <c r="F265" s="113"/>
      <c r="G265" s="113"/>
      <c r="H265" s="113"/>
      <c r="I265" s="113"/>
      <c r="J265" s="113"/>
      <c r="K265" s="113"/>
      <c r="L265" s="113"/>
      <c r="M265" s="113"/>
      <c r="R265" s="113"/>
      <c r="S265" s="113"/>
    </row>
    <row r="266" spans="4:19" ht="32" customHeight="1">
      <c r="D266" s="113"/>
      <c r="E266" s="113"/>
      <c r="F266" s="113"/>
      <c r="G266" s="113"/>
      <c r="H266" s="113"/>
      <c r="I266" s="113"/>
      <c r="J266" s="113"/>
      <c r="K266" s="113"/>
      <c r="L266" s="113"/>
      <c r="M266" s="113"/>
      <c r="R266" s="113"/>
      <c r="S266" s="113"/>
    </row>
    <row r="267" spans="4:19" ht="32" customHeight="1">
      <c r="D267" s="113"/>
      <c r="E267" s="113"/>
      <c r="F267" s="113"/>
      <c r="G267" s="113"/>
      <c r="H267" s="113"/>
      <c r="I267" s="113"/>
      <c r="J267" s="113"/>
      <c r="K267" s="113"/>
      <c r="L267" s="113"/>
      <c r="M267" s="113"/>
      <c r="R267" s="113"/>
      <c r="S267" s="113"/>
    </row>
    <row r="268" spans="4:19" ht="32" customHeight="1">
      <c r="D268" s="113"/>
      <c r="E268" s="113"/>
      <c r="F268" s="113"/>
      <c r="G268" s="113"/>
      <c r="H268" s="113"/>
      <c r="I268" s="113"/>
      <c r="J268" s="113"/>
      <c r="K268" s="113"/>
      <c r="L268" s="113"/>
      <c r="M268" s="113"/>
      <c r="R268" s="113"/>
      <c r="S268" s="113"/>
    </row>
    <row r="269" spans="4:19" ht="32" customHeight="1">
      <c r="D269" s="113"/>
      <c r="E269" s="113"/>
      <c r="F269" s="113"/>
      <c r="G269" s="113"/>
      <c r="H269" s="113"/>
      <c r="I269" s="113"/>
      <c r="J269" s="113"/>
      <c r="K269" s="113"/>
      <c r="L269" s="113"/>
      <c r="M269" s="113"/>
      <c r="R269" s="113"/>
      <c r="S269" s="113"/>
    </row>
    <row r="270" spans="4:19" ht="32" customHeight="1">
      <c r="D270" s="113"/>
      <c r="E270" s="113"/>
      <c r="F270" s="113"/>
      <c r="G270" s="113"/>
      <c r="H270" s="113"/>
      <c r="I270" s="113"/>
      <c r="J270" s="113"/>
      <c r="K270" s="113"/>
      <c r="L270" s="113"/>
      <c r="M270" s="113"/>
      <c r="R270" s="113"/>
      <c r="S270" s="113"/>
    </row>
    <row r="271" spans="4:19" ht="32" customHeight="1">
      <c r="D271" s="113"/>
      <c r="E271" s="113"/>
      <c r="F271" s="113"/>
      <c r="G271" s="113"/>
      <c r="H271" s="113"/>
      <c r="I271" s="113"/>
      <c r="J271" s="113"/>
      <c r="K271" s="113"/>
      <c r="L271" s="113"/>
      <c r="M271" s="113"/>
      <c r="R271" s="113"/>
      <c r="S271" s="113"/>
    </row>
    <row r="272" spans="4:19" ht="32" customHeight="1">
      <c r="D272" s="113"/>
      <c r="E272" s="113"/>
      <c r="F272" s="113"/>
      <c r="G272" s="113"/>
      <c r="H272" s="113"/>
      <c r="I272" s="113"/>
      <c r="J272" s="113"/>
      <c r="K272" s="113"/>
      <c r="L272" s="113"/>
      <c r="M272" s="113"/>
      <c r="R272" s="113"/>
      <c r="S272" s="113"/>
    </row>
    <row r="273" spans="4:19" ht="32" customHeight="1">
      <c r="D273" s="113"/>
      <c r="E273" s="113"/>
      <c r="F273" s="113"/>
      <c r="G273" s="113"/>
      <c r="H273" s="113"/>
      <c r="I273" s="113"/>
      <c r="J273" s="113"/>
      <c r="K273" s="113"/>
      <c r="L273" s="113"/>
      <c r="M273" s="113"/>
      <c r="R273" s="113"/>
      <c r="S273" s="113"/>
    </row>
    <row r="274" spans="4:19" ht="32" customHeight="1">
      <c r="D274" s="113"/>
      <c r="E274" s="113"/>
      <c r="F274" s="113"/>
      <c r="G274" s="113"/>
      <c r="H274" s="113"/>
      <c r="I274" s="113"/>
      <c r="J274" s="113"/>
      <c r="K274" s="113"/>
      <c r="L274" s="113"/>
      <c r="M274" s="113"/>
      <c r="R274" s="113"/>
      <c r="S274" s="113"/>
    </row>
    <row r="275" spans="4:19" ht="32" customHeight="1">
      <c r="D275" s="113"/>
      <c r="E275" s="113"/>
      <c r="F275" s="113"/>
      <c r="G275" s="113"/>
      <c r="H275" s="113"/>
      <c r="I275" s="113"/>
      <c r="J275" s="113"/>
      <c r="K275" s="113"/>
      <c r="L275" s="113"/>
      <c r="M275" s="113"/>
      <c r="R275" s="113"/>
      <c r="S275" s="113"/>
    </row>
    <row r="276" spans="4:19" ht="32" customHeight="1">
      <c r="D276" s="113"/>
      <c r="E276" s="113"/>
      <c r="F276" s="113"/>
      <c r="G276" s="113"/>
      <c r="H276" s="113"/>
      <c r="I276" s="113"/>
      <c r="J276" s="113"/>
      <c r="K276" s="113"/>
      <c r="L276" s="113"/>
      <c r="M276" s="113"/>
      <c r="R276" s="113"/>
      <c r="S276" s="113"/>
    </row>
    <row r="277" spans="4:19" ht="32" customHeight="1">
      <c r="D277" s="113"/>
      <c r="E277" s="113"/>
      <c r="F277" s="113"/>
      <c r="G277" s="113"/>
      <c r="H277" s="113"/>
      <c r="I277" s="113"/>
      <c r="J277" s="113"/>
      <c r="K277" s="113"/>
      <c r="L277" s="113"/>
      <c r="M277" s="113"/>
      <c r="R277" s="113"/>
      <c r="S277" s="113"/>
    </row>
    <row r="278" spans="4:19" ht="32" customHeight="1">
      <c r="D278" s="113"/>
      <c r="E278" s="113"/>
      <c r="F278" s="113"/>
      <c r="G278" s="113"/>
      <c r="H278" s="113"/>
      <c r="I278" s="113"/>
      <c r="J278" s="113"/>
      <c r="K278" s="113"/>
      <c r="L278" s="113"/>
      <c r="M278" s="113"/>
      <c r="R278" s="113"/>
      <c r="S278" s="113"/>
    </row>
    <row r="279" spans="4:19" ht="32" customHeight="1">
      <c r="D279" s="113"/>
      <c r="E279" s="113"/>
      <c r="F279" s="113"/>
      <c r="G279" s="113"/>
      <c r="H279" s="113"/>
      <c r="I279" s="113"/>
      <c r="J279" s="113"/>
      <c r="K279" s="113"/>
      <c r="L279" s="113"/>
      <c r="M279" s="113"/>
      <c r="R279" s="113"/>
      <c r="S279" s="113"/>
    </row>
    <row r="280" spans="4:19" ht="32" customHeight="1">
      <c r="D280" s="113"/>
      <c r="E280" s="113"/>
      <c r="F280" s="113"/>
      <c r="G280" s="113"/>
      <c r="H280" s="113"/>
      <c r="I280" s="113"/>
      <c r="J280" s="113"/>
      <c r="K280" s="113"/>
      <c r="L280" s="113"/>
      <c r="M280" s="113"/>
      <c r="R280" s="113"/>
      <c r="S280" s="113"/>
    </row>
    <row r="281" spans="4:19" ht="32" customHeight="1">
      <c r="D281" s="113"/>
      <c r="E281" s="113"/>
      <c r="F281" s="113"/>
      <c r="G281" s="113"/>
      <c r="H281" s="113"/>
      <c r="I281" s="113"/>
      <c r="J281" s="113"/>
      <c r="K281" s="113"/>
      <c r="L281" s="113"/>
      <c r="M281" s="113"/>
      <c r="R281" s="113"/>
      <c r="S281" s="113"/>
    </row>
    <row r="282" spans="4:19" ht="32" customHeight="1">
      <c r="D282" s="113"/>
      <c r="E282" s="113"/>
      <c r="F282" s="113"/>
      <c r="G282" s="113"/>
      <c r="H282" s="113"/>
      <c r="I282" s="113"/>
      <c r="J282" s="113"/>
      <c r="K282" s="113"/>
      <c r="L282" s="113"/>
      <c r="M282" s="113"/>
      <c r="R282" s="113"/>
      <c r="S282" s="113"/>
    </row>
    <row r="283" spans="4:19" ht="32" customHeight="1">
      <c r="D283" s="113"/>
      <c r="E283" s="113"/>
      <c r="F283" s="113"/>
      <c r="G283" s="113"/>
      <c r="H283" s="113"/>
      <c r="I283" s="113"/>
      <c r="J283" s="113"/>
      <c r="K283" s="113"/>
      <c r="L283" s="113"/>
      <c r="M283" s="113"/>
      <c r="R283" s="113"/>
      <c r="S283" s="113"/>
    </row>
    <row r="284" spans="4:19" ht="32" customHeight="1">
      <c r="D284" s="113"/>
      <c r="E284" s="113"/>
      <c r="F284" s="113"/>
      <c r="G284" s="113"/>
      <c r="H284" s="113"/>
      <c r="I284" s="113"/>
      <c r="J284" s="113"/>
      <c r="K284" s="113"/>
      <c r="L284" s="113"/>
      <c r="M284" s="113"/>
      <c r="R284" s="113"/>
      <c r="S284" s="113"/>
    </row>
    <row r="285" spans="4:19" ht="32" customHeight="1">
      <c r="D285" s="113"/>
      <c r="E285" s="113"/>
      <c r="F285" s="113"/>
      <c r="G285" s="113"/>
      <c r="H285" s="113"/>
      <c r="I285" s="113"/>
      <c r="J285" s="113"/>
      <c r="K285" s="113"/>
      <c r="L285" s="113"/>
      <c r="M285" s="113"/>
      <c r="R285" s="113"/>
      <c r="S285" s="113"/>
    </row>
    <row r="286" spans="4:19" ht="32" customHeight="1">
      <c r="D286" s="113"/>
      <c r="E286" s="113"/>
      <c r="F286" s="113"/>
      <c r="G286" s="113"/>
      <c r="H286" s="113"/>
      <c r="I286" s="113"/>
      <c r="J286" s="113"/>
      <c r="K286" s="113"/>
      <c r="L286" s="113"/>
      <c r="M286" s="113"/>
      <c r="R286" s="113"/>
      <c r="S286" s="113"/>
    </row>
    <row r="287" spans="4:19" ht="32" customHeight="1">
      <c r="D287" s="113"/>
      <c r="E287" s="113"/>
      <c r="F287" s="113"/>
      <c r="G287" s="113"/>
      <c r="H287" s="113"/>
      <c r="I287" s="113"/>
      <c r="J287" s="113"/>
      <c r="K287" s="113"/>
      <c r="L287" s="113"/>
      <c r="M287" s="113"/>
      <c r="R287" s="113"/>
      <c r="S287" s="113"/>
    </row>
    <row r="288" spans="4:19" ht="32" customHeight="1">
      <c r="D288" s="113"/>
      <c r="E288" s="113"/>
      <c r="F288" s="113"/>
      <c r="G288" s="113"/>
      <c r="H288" s="113"/>
      <c r="I288" s="113"/>
      <c r="J288" s="113"/>
      <c r="K288" s="113"/>
      <c r="L288" s="113"/>
      <c r="M288" s="113"/>
      <c r="R288" s="113"/>
      <c r="S288" s="113"/>
    </row>
    <row r="289" spans="4:19" ht="32" customHeight="1">
      <c r="D289" s="113"/>
      <c r="E289" s="113"/>
      <c r="F289" s="113"/>
      <c r="G289" s="113"/>
      <c r="H289" s="113"/>
      <c r="I289" s="113"/>
      <c r="J289" s="113"/>
      <c r="K289" s="113"/>
      <c r="L289" s="113"/>
      <c r="M289" s="113"/>
      <c r="R289" s="113"/>
      <c r="S289" s="113"/>
    </row>
    <row r="290" spans="4:19" ht="32" customHeight="1">
      <c r="D290" s="113"/>
      <c r="E290" s="113"/>
      <c r="F290" s="113"/>
      <c r="G290" s="113"/>
      <c r="H290" s="113"/>
      <c r="I290" s="113"/>
      <c r="J290" s="113"/>
      <c r="K290" s="113"/>
      <c r="L290" s="113"/>
      <c r="M290" s="113"/>
      <c r="R290" s="113"/>
      <c r="S290" s="113"/>
    </row>
    <row r="291" spans="4:19" ht="32" customHeight="1">
      <c r="D291" s="113"/>
      <c r="E291" s="113"/>
      <c r="F291" s="113"/>
      <c r="G291" s="113"/>
      <c r="H291" s="113"/>
      <c r="I291" s="113"/>
      <c r="J291" s="113"/>
      <c r="K291" s="113"/>
      <c r="L291" s="113"/>
      <c r="M291" s="113"/>
      <c r="R291" s="113"/>
      <c r="S291" s="113"/>
    </row>
    <row r="292" spans="4:19" ht="32" customHeight="1">
      <c r="D292" s="113"/>
      <c r="E292" s="113"/>
      <c r="F292" s="113"/>
      <c r="G292" s="113"/>
      <c r="H292" s="113"/>
      <c r="I292" s="113"/>
      <c r="J292" s="113"/>
      <c r="K292" s="113"/>
      <c r="L292" s="113"/>
      <c r="M292" s="113"/>
      <c r="R292" s="113"/>
      <c r="S292" s="113"/>
    </row>
    <row r="293" spans="4:19" ht="32" customHeight="1">
      <c r="D293" s="113"/>
      <c r="E293" s="113"/>
      <c r="F293" s="113"/>
      <c r="G293" s="113"/>
      <c r="H293" s="113"/>
      <c r="I293" s="113"/>
      <c r="J293" s="113"/>
      <c r="K293" s="113"/>
      <c r="L293" s="113"/>
      <c r="M293" s="113"/>
      <c r="R293" s="113"/>
      <c r="S293" s="113"/>
    </row>
    <row r="294" spans="4:19" ht="32" customHeight="1">
      <c r="D294" s="113"/>
      <c r="E294" s="113"/>
      <c r="F294" s="113"/>
      <c r="G294" s="113"/>
      <c r="H294" s="113"/>
      <c r="I294" s="113"/>
      <c r="J294" s="113"/>
      <c r="K294" s="113"/>
      <c r="L294" s="113"/>
      <c r="M294" s="113"/>
      <c r="R294" s="113"/>
      <c r="S294" s="113"/>
    </row>
    <row r="295" spans="4:19" ht="32" customHeight="1">
      <c r="D295" s="113"/>
      <c r="E295" s="113"/>
      <c r="F295" s="113"/>
      <c r="G295" s="113"/>
      <c r="H295" s="113"/>
      <c r="I295" s="113"/>
      <c r="J295" s="113"/>
      <c r="K295" s="113"/>
      <c r="L295" s="113"/>
      <c r="M295" s="113"/>
      <c r="R295" s="113"/>
      <c r="S295" s="113"/>
    </row>
    <row r="296" spans="4:19" ht="32" customHeight="1">
      <c r="D296" s="113"/>
      <c r="E296" s="113"/>
      <c r="F296" s="113"/>
      <c r="G296" s="113"/>
      <c r="H296" s="113"/>
      <c r="I296" s="113"/>
      <c r="J296" s="113"/>
      <c r="K296" s="113"/>
      <c r="L296" s="113"/>
      <c r="M296" s="113"/>
      <c r="R296" s="113"/>
      <c r="S296" s="113"/>
    </row>
    <row r="297" spans="4:19" ht="32" customHeight="1">
      <c r="D297" s="113"/>
      <c r="E297" s="113"/>
      <c r="F297" s="113"/>
      <c r="G297" s="113"/>
      <c r="H297" s="113"/>
      <c r="I297" s="113"/>
      <c r="J297" s="113"/>
      <c r="K297" s="113"/>
      <c r="L297" s="113"/>
      <c r="M297" s="113"/>
      <c r="R297" s="113"/>
      <c r="S297" s="113"/>
    </row>
    <row r="298" spans="4:19" ht="32" customHeight="1">
      <c r="D298" s="113"/>
      <c r="E298" s="113"/>
      <c r="F298" s="113"/>
      <c r="G298" s="113"/>
      <c r="H298" s="113"/>
      <c r="I298" s="113"/>
      <c r="J298" s="113"/>
      <c r="K298" s="113"/>
      <c r="L298" s="113"/>
      <c r="M298" s="113"/>
      <c r="R298" s="113"/>
      <c r="S298" s="113"/>
    </row>
    <row r="299" spans="4:19" ht="32" customHeight="1">
      <c r="D299" s="113"/>
      <c r="E299" s="113"/>
      <c r="F299" s="113"/>
      <c r="G299" s="113"/>
      <c r="H299" s="113"/>
      <c r="I299" s="113"/>
      <c r="J299" s="113"/>
      <c r="K299" s="113"/>
      <c r="L299" s="113"/>
      <c r="M299" s="113"/>
      <c r="R299" s="113"/>
      <c r="S299" s="113"/>
    </row>
    <row r="300" spans="4:19" ht="32" customHeight="1">
      <c r="D300" s="113"/>
      <c r="E300" s="113"/>
      <c r="F300" s="113"/>
      <c r="G300" s="113"/>
      <c r="H300" s="113"/>
      <c r="I300" s="113"/>
      <c r="J300" s="113"/>
      <c r="K300" s="113"/>
      <c r="L300" s="113"/>
      <c r="M300" s="113"/>
      <c r="R300" s="113"/>
      <c r="S300" s="113"/>
    </row>
    <row r="301" spans="4:19" ht="32" customHeight="1">
      <c r="D301" s="113"/>
      <c r="E301" s="113"/>
      <c r="F301" s="113"/>
      <c r="G301" s="113"/>
      <c r="H301" s="113"/>
      <c r="I301" s="113"/>
      <c r="J301" s="113"/>
      <c r="K301" s="113"/>
      <c r="L301" s="113"/>
      <c r="M301" s="113"/>
      <c r="R301" s="113"/>
      <c r="S301" s="113"/>
    </row>
    <row r="302" spans="4:19" ht="32" customHeight="1">
      <c r="D302" s="113"/>
      <c r="E302" s="113"/>
      <c r="F302" s="113"/>
      <c r="G302" s="113"/>
      <c r="H302" s="113"/>
      <c r="I302" s="113"/>
      <c r="J302" s="113"/>
      <c r="K302" s="113"/>
      <c r="L302" s="113"/>
      <c r="M302" s="113"/>
      <c r="R302" s="113"/>
      <c r="S302" s="113"/>
    </row>
    <row r="303" spans="4:19" ht="32" customHeight="1">
      <c r="D303" s="113"/>
      <c r="E303" s="113"/>
      <c r="F303" s="113"/>
      <c r="G303" s="113"/>
      <c r="H303" s="113"/>
      <c r="I303" s="113"/>
      <c r="J303" s="113"/>
      <c r="K303" s="113"/>
      <c r="L303" s="113"/>
      <c r="M303" s="113"/>
      <c r="R303" s="113"/>
      <c r="S303" s="113"/>
    </row>
    <row r="304" spans="4:19" ht="32" customHeight="1">
      <c r="D304" s="113"/>
      <c r="E304" s="113"/>
      <c r="F304" s="113"/>
      <c r="G304" s="113"/>
      <c r="H304" s="113"/>
      <c r="I304" s="113"/>
      <c r="J304" s="113"/>
      <c r="K304" s="113"/>
      <c r="L304" s="113"/>
      <c r="M304" s="113"/>
      <c r="R304" s="113"/>
      <c r="S304" s="113"/>
    </row>
    <row r="305" spans="4:19" ht="32" customHeight="1">
      <c r="D305" s="113"/>
      <c r="E305" s="113"/>
      <c r="F305" s="113"/>
      <c r="G305" s="113"/>
      <c r="H305" s="113"/>
      <c r="I305" s="113"/>
      <c r="J305" s="113"/>
      <c r="K305" s="113"/>
      <c r="L305" s="113"/>
      <c r="M305" s="113"/>
      <c r="R305" s="113"/>
      <c r="S305" s="113"/>
    </row>
    <row r="306" spans="4:19" ht="32" customHeight="1">
      <c r="D306" s="113"/>
      <c r="E306" s="113"/>
      <c r="F306" s="113"/>
      <c r="G306" s="113"/>
      <c r="H306" s="113"/>
      <c r="I306" s="113"/>
      <c r="J306" s="113"/>
      <c r="K306" s="113"/>
      <c r="L306" s="113"/>
      <c r="M306" s="113"/>
      <c r="R306" s="113"/>
      <c r="S306" s="113"/>
    </row>
    <row r="307" spans="4:19" ht="32" customHeight="1">
      <c r="D307" s="113"/>
      <c r="E307" s="113"/>
      <c r="F307" s="113"/>
      <c r="G307" s="113"/>
      <c r="H307" s="113"/>
      <c r="I307" s="113"/>
      <c r="J307" s="113"/>
      <c r="K307" s="113"/>
      <c r="L307" s="113"/>
      <c r="M307" s="113"/>
      <c r="R307" s="113"/>
      <c r="S307" s="113"/>
    </row>
    <row r="308" spans="4:19" ht="32" customHeight="1">
      <c r="D308" s="113"/>
      <c r="E308" s="113"/>
      <c r="F308" s="113"/>
      <c r="G308" s="113"/>
      <c r="H308" s="113"/>
      <c r="I308" s="113"/>
      <c r="J308" s="113"/>
      <c r="K308" s="113"/>
      <c r="L308" s="113"/>
      <c r="M308" s="113"/>
      <c r="R308" s="113"/>
      <c r="S308" s="113"/>
    </row>
    <row r="309" spans="4:19" ht="32" customHeight="1">
      <c r="D309" s="113"/>
      <c r="E309" s="113"/>
      <c r="F309" s="113"/>
      <c r="G309" s="113"/>
      <c r="H309" s="113"/>
      <c r="I309" s="113"/>
      <c r="J309" s="113"/>
      <c r="K309" s="113"/>
      <c r="L309" s="113"/>
      <c r="M309" s="113"/>
      <c r="R309" s="113"/>
      <c r="S309" s="113"/>
    </row>
    <row r="310" spans="4:19" ht="32" customHeight="1">
      <c r="D310" s="113"/>
      <c r="E310" s="113"/>
      <c r="F310" s="113"/>
      <c r="G310" s="113"/>
      <c r="H310" s="113"/>
      <c r="I310" s="113"/>
      <c r="J310" s="113"/>
      <c r="K310" s="113"/>
      <c r="L310" s="113"/>
      <c r="M310" s="113"/>
      <c r="R310" s="113"/>
      <c r="S310" s="113"/>
    </row>
    <row r="311" spans="4:19" ht="32" customHeight="1">
      <c r="D311" s="113"/>
      <c r="E311" s="113"/>
      <c r="F311" s="113"/>
      <c r="G311" s="113"/>
      <c r="H311" s="113"/>
      <c r="I311" s="113"/>
      <c r="J311" s="113"/>
      <c r="K311" s="113"/>
      <c r="L311" s="113"/>
      <c r="M311" s="113"/>
      <c r="R311" s="113"/>
      <c r="S311" s="113"/>
    </row>
    <row r="312" spans="4:19" ht="32" customHeight="1">
      <c r="D312" s="113"/>
      <c r="E312" s="113"/>
      <c r="F312" s="113"/>
      <c r="G312" s="113"/>
      <c r="H312" s="113"/>
      <c r="I312" s="113"/>
      <c r="J312" s="113"/>
      <c r="K312" s="113"/>
      <c r="L312" s="113"/>
      <c r="M312" s="113"/>
      <c r="R312" s="113"/>
      <c r="S312" s="113"/>
    </row>
    <row r="313" spans="4:19" ht="32" customHeight="1">
      <c r="D313" s="113"/>
      <c r="E313" s="113"/>
      <c r="F313" s="113"/>
      <c r="G313" s="113"/>
      <c r="H313" s="113"/>
      <c r="I313" s="113"/>
      <c r="J313" s="113"/>
      <c r="K313" s="113"/>
      <c r="L313" s="113"/>
      <c r="M313" s="113"/>
      <c r="R313" s="113"/>
      <c r="S313" s="113"/>
    </row>
    <row r="314" spans="4:19" ht="32" customHeight="1">
      <c r="D314" s="113"/>
      <c r="E314" s="113"/>
      <c r="F314" s="113"/>
      <c r="G314" s="113"/>
      <c r="H314" s="113"/>
      <c r="I314" s="113"/>
      <c r="J314" s="113"/>
      <c r="K314" s="113"/>
      <c r="L314" s="113"/>
      <c r="M314" s="113"/>
      <c r="R314" s="113"/>
      <c r="S314" s="113"/>
    </row>
    <row r="315" spans="4:19" ht="32" customHeight="1">
      <c r="D315" s="113"/>
      <c r="E315" s="113"/>
      <c r="F315" s="113"/>
      <c r="G315" s="113"/>
      <c r="H315" s="113"/>
      <c r="I315" s="113"/>
      <c r="J315" s="113"/>
      <c r="K315" s="113"/>
      <c r="L315" s="113"/>
      <c r="M315" s="113"/>
      <c r="R315" s="113"/>
      <c r="S315" s="113"/>
    </row>
    <row r="316" spans="4:19" ht="32" customHeight="1">
      <c r="D316" s="113"/>
      <c r="E316" s="113"/>
      <c r="F316" s="113"/>
      <c r="G316" s="113"/>
      <c r="H316" s="113"/>
      <c r="I316" s="113"/>
      <c r="J316" s="113"/>
      <c r="K316" s="113"/>
      <c r="L316" s="113"/>
      <c r="M316" s="113"/>
      <c r="R316" s="113"/>
      <c r="S316" s="113"/>
    </row>
    <row r="317" spans="4:19" ht="32" customHeight="1">
      <c r="D317" s="113"/>
      <c r="E317" s="113"/>
      <c r="F317" s="113"/>
      <c r="G317" s="113"/>
      <c r="H317" s="113"/>
      <c r="I317" s="113"/>
      <c r="J317" s="113"/>
      <c r="K317" s="113"/>
      <c r="L317" s="113"/>
      <c r="M317" s="113"/>
      <c r="R317" s="113"/>
      <c r="S317" s="113"/>
    </row>
    <row r="318" spans="4:19" ht="32" customHeight="1">
      <c r="D318" s="113"/>
      <c r="E318" s="113"/>
      <c r="F318" s="113"/>
      <c r="G318" s="113"/>
      <c r="H318" s="113"/>
      <c r="I318" s="113"/>
      <c r="J318" s="113"/>
      <c r="K318" s="113"/>
      <c r="L318" s="113"/>
      <c r="M318" s="113"/>
      <c r="R318" s="113"/>
      <c r="S318" s="113"/>
    </row>
    <row r="319" spans="4:19" ht="32" customHeight="1">
      <c r="D319" s="113"/>
      <c r="E319" s="113"/>
      <c r="F319" s="113"/>
      <c r="G319" s="113"/>
      <c r="H319" s="113"/>
      <c r="I319" s="113"/>
      <c r="J319" s="113"/>
      <c r="K319" s="113"/>
      <c r="L319" s="113"/>
      <c r="M319" s="113"/>
      <c r="R319" s="113"/>
      <c r="S319" s="113"/>
    </row>
    <row r="320" spans="4:19" ht="32" customHeight="1">
      <c r="D320" s="113"/>
      <c r="E320" s="113"/>
      <c r="F320" s="113"/>
      <c r="G320" s="113"/>
      <c r="H320" s="113"/>
      <c r="I320" s="113"/>
      <c r="J320" s="113"/>
      <c r="K320" s="113"/>
      <c r="L320" s="113"/>
      <c r="M320" s="113"/>
      <c r="R320" s="113"/>
      <c r="S320" s="113"/>
    </row>
    <row r="321" spans="4:19" ht="32" customHeight="1">
      <c r="D321" s="113"/>
      <c r="E321" s="113"/>
      <c r="F321" s="113"/>
      <c r="G321" s="113"/>
      <c r="H321" s="113"/>
      <c r="I321" s="113"/>
      <c r="J321" s="113"/>
      <c r="K321" s="113"/>
      <c r="L321" s="113"/>
      <c r="M321" s="113"/>
      <c r="R321" s="113"/>
      <c r="S321" s="113"/>
    </row>
    <row r="322" spans="4:19" ht="32" customHeight="1">
      <c r="D322" s="113"/>
      <c r="E322" s="113"/>
      <c r="F322" s="113"/>
      <c r="G322" s="113"/>
      <c r="H322" s="113"/>
      <c r="I322" s="113"/>
      <c r="J322" s="113"/>
      <c r="K322" s="113"/>
      <c r="L322" s="113"/>
      <c r="M322" s="113"/>
      <c r="R322" s="113"/>
      <c r="S322" s="113"/>
    </row>
    <row r="323" spans="4:19" ht="32" customHeight="1">
      <c r="D323" s="113"/>
      <c r="E323" s="113"/>
      <c r="F323" s="113"/>
      <c r="G323" s="113"/>
      <c r="H323" s="113"/>
      <c r="I323" s="113"/>
      <c r="J323" s="113"/>
      <c r="K323" s="113"/>
      <c r="L323" s="113"/>
      <c r="M323" s="113"/>
      <c r="R323" s="113"/>
      <c r="S323" s="113"/>
    </row>
    <row r="324" spans="4:19" ht="32" customHeight="1">
      <c r="D324" s="113"/>
      <c r="E324" s="113"/>
      <c r="F324" s="113"/>
      <c r="G324" s="113"/>
      <c r="H324" s="113"/>
      <c r="I324" s="113"/>
      <c r="J324" s="113"/>
      <c r="K324" s="113"/>
      <c r="L324" s="113"/>
      <c r="M324" s="113"/>
      <c r="R324" s="113"/>
      <c r="S324" s="113"/>
    </row>
    <row r="325" spans="4:19" ht="32" customHeight="1">
      <c r="D325" s="113"/>
      <c r="E325" s="113"/>
      <c r="F325" s="113"/>
      <c r="G325" s="113"/>
      <c r="H325" s="113"/>
      <c r="I325" s="113"/>
      <c r="J325" s="113"/>
      <c r="K325" s="113"/>
      <c r="L325" s="113"/>
      <c r="M325" s="113"/>
      <c r="R325" s="113"/>
      <c r="S325" s="113"/>
    </row>
    <row r="326" spans="4:19" ht="32" customHeight="1">
      <c r="D326" s="113"/>
      <c r="E326" s="113"/>
      <c r="F326" s="113"/>
      <c r="G326" s="113"/>
      <c r="H326" s="113"/>
      <c r="I326" s="113"/>
      <c r="J326" s="113"/>
      <c r="K326" s="113"/>
      <c r="L326" s="113"/>
      <c r="M326" s="113"/>
      <c r="R326" s="113"/>
      <c r="S326" s="113"/>
    </row>
    <row r="327" spans="4:19" ht="32" customHeight="1">
      <c r="D327" s="113"/>
      <c r="E327" s="113"/>
      <c r="F327" s="113"/>
      <c r="G327" s="113"/>
      <c r="H327" s="113"/>
      <c r="I327" s="113"/>
      <c r="J327" s="113"/>
      <c r="K327" s="113"/>
      <c r="L327" s="113"/>
      <c r="M327" s="113"/>
      <c r="R327" s="113"/>
      <c r="S327" s="113"/>
    </row>
    <row r="328" spans="4:19" ht="32" customHeight="1">
      <c r="D328" s="113"/>
      <c r="E328" s="113"/>
      <c r="F328" s="113"/>
      <c r="G328" s="113"/>
      <c r="H328" s="113"/>
      <c r="I328" s="113"/>
      <c r="J328" s="113"/>
      <c r="K328" s="113"/>
      <c r="L328" s="113"/>
      <c r="M328" s="113"/>
      <c r="R328" s="113"/>
      <c r="S328" s="113"/>
    </row>
    <row r="329" spans="4:19" ht="32" customHeight="1">
      <c r="D329" s="113"/>
      <c r="E329" s="113"/>
      <c r="F329" s="113"/>
      <c r="G329" s="113"/>
      <c r="H329" s="113"/>
      <c r="I329" s="113"/>
      <c r="J329" s="113"/>
      <c r="K329" s="113"/>
      <c r="L329" s="113"/>
      <c r="M329" s="113"/>
      <c r="R329" s="113"/>
      <c r="S329" s="113"/>
    </row>
  </sheetData>
  <mergeCells count="315">
    <mergeCell ref="D230:N230"/>
    <mergeCell ref="G225:I225"/>
    <mergeCell ref="J225:N225"/>
    <mergeCell ref="G226:I226"/>
    <mergeCell ref="J226:N226"/>
    <mergeCell ref="D228:N228"/>
    <mergeCell ref="D229:N229"/>
    <mergeCell ref="J220:N220"/>
    <mergeCell ref="G221:I221"/>
    <mergeCell ref="J221:N221"/>
    <mergeCell ref="C222:F226"/>
    <mergeCell ref="G222:I222"/>
    <mergeCell ref="J222:M222"/>
    <mergeCell ref="G223:I223"/>
    <mergeCell ref="J223:N223"/>
    <mergeCell ref="G224:I224"/>
    <mergeCell ref="J224:K224"/>
    <mergeCell ref="M224:N224"/>
    <mergeCell ref="C216:F216"/>
    <mergeCell ref="G216:N216"/>
    <mergeCell ref="C217:F221"/>
    <mergeCell ref="G217:I217"/>
    <mergeCell ref="J217:M217"/>
    <mergeCell ref="G218:I218"/>
    <mergeCell ref="J218:N218"/>
    <mergeCell ref="G219:I219"/>
    <mergeCell ref="G220:I220"/>
    <mergeCell ref="J219:K219"/>
    <mergeCell ref="M219:N219"/>
    <mergeCell ref="D206:N206"/>
    <mergeCell ref="D207:N207"/>
    <mergeCell ref="C210:I210"/>
    <mergeCell ref="J210:M210"/>
    <mergeCell ref="D212:N212"/>
    <mergeCell ref="D213:N213"/>
    <mergeCell ref="C201:D201"/>
    <mergeCell ref="E201:F201"/>
    <mergeCell ref="J201:L201"/>
    <mergeCell ref="D203:N203"/>
    <mergeCell ref="D204:N204"/>
    <mergeCell ref="D205:N205"/>
    <mergeCell ref="C199:D199"/>
    <mergeCell ref="E199:F199"/>
    <mergeCell ref="J199:L199"/>
    <mergeCell ref="C200:D200"/>
    <mergeCell ref="E200:F200"/>
    <mergeCell ref="J200:L200"/>
    <mergeCell ref="D193:N193"/>
    <mergeCell ref="G195:J195"/>
    <mergeCell ref="L195:N195"/>
    <mergeCell ref="C198:D198"/>
    <mergeCell ref="E198:G198"/>
    <mergeCell ref="H198:I198"/>
    <mergeCell ref="J198:L198"/>
    <mergeCell ref="M198:N198"/>
    <mergeCell ref="C187:I187"/>
    <mergeCell ref="J187:M187"/>
    <mergeCell ref="C189:N189"/>
    <mergeCell ref="D190:N190"/>
    <mergeCell ref="D191:N191"/>
    <mergeCell ref="D192:N192"/>
    <mergeCell ref="D179:N179"/>
    <mergeCell ref="D180:N180"/>
    <mergeCell ref="D181:N181"/>
    <mergeCell ref="C184:F186"/>
    <mergeCell ref="G184:I184"/>
    <mergeCell ref="J184:M184"/>
    <mergeCell ref="G185:I185"/>
    <mergeCell ref="J185:M185"/>
    <mergeCell ref="G186:I186"/>
    <mergeCell ref="J186:M186"/>
    <mergeCell ref="C173:I173"/>
    <mergeCell ref="J173:M173"/>
    <mergeCell ref="C175:N175"/>
    <mergeCell ref="D176:N176"/>
    <mergeCell ref="D177:N177"/>
    <mergeCell ref="D178:N178"/>
    <mergeCell ref="C170:I170"/>
    <mergeCell ref="J170:M170"/>
    <mergeCell ref="C171:I171"/>
    <mergeCell ref="J171:M171"/>
    <mergeCell ref="C172:I172"/>
    <mergeCell ref="J172:M172"/>
    <mergeCell ref="D165:N165"/>
    <mergeCell ref="C168:F169"/>
    <mergeCell ref="G168:I168"/>
    <mergeCell ref="J168:M168"/>
    <mergeCell ref="G169:I169"/>
    <mergeCell ref="J169:M169"/>
    <mergeCell ref="D159:N159"/>
    <mergeCell ref="D160:N160"/>
    <mergeCell ref="D161:N161"/>
    <mergeCell ref="D162:N162"/>
    <mergeCell ref="D163:N163"/>
    <mergeCell ref="D164:N164"/>
    <mergeCell ref="C156:I156"/>
    <mergeCell ref="J156:K156"/>
    <mergeCell ref="M156:N156"/>
    <mergeCell ref="C157:I157"/>
    <mergeCell ref="J157:K157"/>
    <mergeCell ref="M157:N157"/>
    <mergeCell ref="C154:D154"/>
    <mergeCell ref="H154:I154"/>
    <mergeCell ref="J154:K154"/>
    <mergeCell ref="M154:N154"/>
    <mergeCell ref="C155:I155"/>
    <mergeCell ref="J155:K155"/>
    <mergeCell ref="M155:N155"/>
    <mergeCell ref="C152:D152"/>
    <mergeCell ref="J152:K152"/>
    <mergeCell ref="M152:N152"/>
    <mergeCell ref="C153:D153"/>
    <mergeCell ref="H153:I153"/>
    <mergeCell ref="J153:K153"/>
    <mergeCell ref="M153:N153"/>
    <mergeCell ref="C150:D150"/>
    <mergeCell ref="H150:I150"/>
    <mergeCell ref="J150:K150"/>
    <mergeCell ref="M150:N150"/>
    <mergeCell ref="C151:D151"/>
    <mergeCell ref="J151:K151"/>
    <mergeCell ref="M151:N151"/>
    <mergeCell ref="H151:I151"/>
    <mergeCell ref="D146:N146"/>
    <mergeCell ref="D147:N147"/>
    <mergeCell ref="C149:D149"/>
    <mergeCell ref="E149:G149"/>
    <mergeCell ref="H149:I149"/>
    <mergeCell ref="J149:L149"/>
    <mergeCell ref="M149:N149"/>
    <mergeCell ref="C142:I142"/>
    <mergeCell ref="J142:M142"/>
    <mergeCell ref="C143:I143"/>
    <mergeCell ref="J143:M143"/>
    <mergeCell ref="C144:I144"/>
    <mergeCell ref="J144:M144"/>
    <mergeCell ref="C139:I139"/>
    <mergeCell ref="J139:M139"/>
    <mergeCell ref="C140:I140"/>
    <mergeCell ref="J140:M140"/>
    <mergeCell ref="C141:I141"/>
    <mergeCell ref="J141:M141"/>
    <mergeCell ref="K131:N131"/>
    <mergeCell ref="G133:J133"/>
    <mergeCell ref="L133:N133"/>
    <mergeCell ref="C137:N137"/>
    <mergeCell ref="C138:I138"/>
    <mergeCell ref="J138:N138"/>
    <mergeCell ref="C128:E129"/>
    <mergeCell ref="F128:H129"/>
    <mergeCell ref="I128:K129"/>
    <mergeCell ref="C130:D130"/>
    <mergeCell ref="F130:G130"/>
    <mergeCell ref="I130:J130"/>
    <mergeCell ref="K122:N122"/>
    <mergeCell ref="C123:G123"/>
    <mergeCell ref="H123:I123"/>
    <mergeCell ref="C124:G124"/>
    <mergeCell ref="H124:I124"/>
    <mergeCell ref="C125:G125"/>
    <mergeCell ref="H125:I125"/>
    <mergeCell ref="C121:G121"/>
    <mergeCell ref="H121:I121"/>
    <mergeCell ref="C122:G122"/>
    <mergeCell ref="H122:I122"/>
    <mergeCell ref="G115:J115"/>
    <mergeCell ref="L115:N115"/>
    <mergeCell ref="C118:G118"/>
    <mergeCell ref="H118:I118"/>
    <mergeCell ref="C119:G119"/>
    <mergeCell ref="H119:I119"/>
    <mergeCell ref="C110:E111"/>
    <mergeCell ref="F110:G111"/>
    <mergeCell ref="H110:I111"/>
    <mergeCell ref="J110:L111"/>
    <mergeCell ref="C112:D112"/>
    <mergeCell ref="J112:K112"/>
    <mergeCell ref="I105:I106"/>
    <mergeCell ref="L105:L106"/>
    <mergeCell ref="C120:G120"/>
    <mergeCell ref="H120:I120"/>
    <mergeCell ref="M105:M106"/>
    <mergeCell ref="H107:K107"/>
    <mergeCell ref="C105:C106"/>
    <mergeCell ref="D105:D106"/>
    <mergeCell ref="E105:E106"/>
    <mergeCell ref="F105:F106"/>
    <mergeCell ref="G105:G106"/>
    <mergeCell ref="H105:H106"/>
    <mergeCell ref="H103:H104"/>
    <mergeCell ref="I103:I104"/>
    <mergeCell ref="J103:J104"/>
    <mergeCell ref="K103:K104"/>
    <mergeCell ref="L103:L104"/>
    <mergeCell ref="M103:M104"/>
    <mergeCell ref="J105:K106"/>
    <mergeCell ref="D102:E102"/>
    <mergeCell ref="F102:G102"/>
    <mergeCell ref="H102:I102"/>
    <mergeCell ref="J102:K102"/>
    <mergeCell ref="L102:M102"/>
    <mergeCell ref="C103:C104"/>
    <mergeCell ref="D103:D104"/>
    <mergeCell ref="E103:E104"/>
    <mergeCell ref="F103:F104"/>
    <mergeCell ref="G103:G104"/>
    <mergeCell ref="D94:N94"/>
    <mergeCell ref="D96:N96"/>
    <mergeCell ref="G97:J97"/>
    <mergeCell ref="L97:N97"/>
    <mergeCell ref="M75:M76"/>
    <mergeCell ref="N75:N76"/>
    <mergeCell ref="D77:D81"/>
    <mergeCell ref="E77:G77"/>
    <mergeCell ref="J77:L83"/>
    <mergeCell ref="E78:G78"/>
    <mergeCell ref="E79:G79"/>
    <mergeCell ref="E80:G80"/>
    <mergeCell ref="E81:G81"/>
    <mergeCell ref="D82:D83"/>
    <mergeCell ref="H73:M73"/>
    <mergeCell ref="C75:C83"/>
    <mergeCell ref="D75:G76"/>
    <mergeCell ref="H75:H76"/>
    <mergeCell ref="I75:I76"/>
    <mergeCell ref="J75:L76"/>
    <mergeCell ref="E82:G82"/>
    <mergeCell ref="E83:G83"/>
    <mergeCell ref="H84:M84"/>
    <mergeCell ref="H60:M60"/>
    <mergeCell ref="H61:M61"/>
    <mergeCell ref="H62:M62"/>
    <mergeCell ref="C68:C72"/>
    <mergeCell ref="D68:G68"/>
    <mergeCell ref="J68:L68"/>
    <mergeCell ref="D69:G69"/>
    <mergeCell ref="J69:L72"/>
    <mergeCell ref="D70:G70"/>
    <mergeCell ref="D71:E72"/>
    <mergeCell ref="F71:G71"/>
    <mergeCell ref="F72:G72"/>
    <mergeCell ref="G65:J65"/>
    <mergeCell ref="L65:N65"/>
    <mergeCell ref="C51:C59"/>
    <mergeCell ref="D51:G51"/>
    <mergeCell ref="D52:G52"/>
    <mergeCell ref="D53:G53"/>
    <mergeCell ref="D54:G54"/>
    <mergeCell ref="D55:G55"/>
    <mergeCell ref="D56:G56"/>
    <mergeCell ref="D57:G57"/>
    <mergeCell ref="D58:E59"/>
    <mergeCell ref="F58:G58"/>
    <mergeCell ref="F59:G59"/>
    <mergeCell ref="H44:M44"/>
    <mergeCell ref="C46:G50"/>
    <mergeCell ref="H46:I47"/>
    <mergeCell ref="J46:L47"/>
    <mergeCell ref="M46:M47"/>
    <mergeCell ref="N46:N50"/>
    <mergeCell ref="H48:H50"/>
    <mergeCell ref="I48:I50"/>
    <mergeCell ref="J48:J50"/>
    <mergeCell ref="K48:K50"/>
    <mergeCell ref="L48:L50"/>
    <mergeCell ref="F31:G31"/>
    <mergeCell ref="F32:G32"/>
    <mergeCell ref="D39:E41"/>
    <mergeCell ref="F39:G39"/>
    <mergeCell ref="F40:G40"/>
    <mergeCell ref="F41:G41"/>
    <mergeCell ref="H42:M42"/>
    <mergeCell ref="H43:M43"/>
    <mergeCell ref="D33:G33"/>
    <mergeCell ref="D34:G34"/>
    <mergeCell ref="D35:G35"/>
    <mergeCell ref="D36:G36"/>
    <mergeCell ref="D37:G37"/>
    <mergeCell ref="D38:G38"/>
    <mergeCell ref="C11:C41"/>
    <mergeCell ref="D11:G11"/>
    <mergeCell ref="D12:G12"/>
    <mergeCell ref="D13:G13"/>
    <mergeCell ref="D14:G14"/>
    <mergeCell ref="D15:G15"/>
    <mergeCell ref="D16:G16"/>
    <mergeCell ref="D17:G17"/>
    <mergeCell ref="D18:G18"/>
    <mergeCell ref="D19:G19"/>
    <mergeCell ref="D20:G20"/>
    <mergeCell ref="D21:G21"/>
    <mergeCell ref="D22:G22"/>
    <mergeCell ref="D23:E24"/>
    <mergeCell ref="F23:G23"/>
    <mergeCell ref="F24:G24"/>
    <mergeCell ref="D25:E26"/>
    <mergeCell ref="F25:G25"/>
    <mergeCell ref="F26:G26"/>
    <mergeCell ref="D27:E32"/>
    <mergeCell ref="F27:G27"/>
    <mergeCell ref="F28:G28"/>
    <mergeCell ref="F29:G29"/>
    <mergeCell ref="F30:G30"/>
    <mergeCell ref="G1:J1"/>
    <mergeCell ref="L1:N1"/>
    <mergeCell ref="C6:G10"/>
    <mergeCell ref="H6:I7"/>
    <mergeCell ref="J6:L7"/>
    <mergeCell ref="M6:M7"/>
    <mergeCell ref="N6:N10"/>
    <mergeCell ref="H8:H10"/>
    <mergeCell ref="I8:I10"/>
    <mergeCell ref="J8:J10"/>
    <mergeCell ref="L8:L10"/>
    <mergeCell ref="K8:K10"/>
  </mergeCells>
  <phoneticPr fontId="32"/>
  <dataValidations count="4">
    <dataValidation type="list" allowBlank="1" showInputMessage="1" showErrorMessage="1" sqref="M150:N154">
      <formula1>$S$150:$S$155</formula1>
    </dataValidation>
    <dataValidation type="list" allowBlank="1" showInputMessage="1" showErrorMessage="1" sqref="C150:D154">
      <formula1>$R$150:$R$156</formula1>
    </dataValidation>
    <dataValidation type="list" allowBlank="1" showInputMessage="1" showErrorMessage="1" sqref="C199:D201">
      <formula1>$R$201:$R$203</formula1>
    </dataValidation>
    <dataValidation type="list" allowBlank="1" showInputMessage="1" showErrorMessage="1" sqref="G216:N216">
      <formula1>$R$216:$R$220</formula1>
    </dataValidation>
  </dataValidations>
  <printOptions horizontalCentered="1"/>
  <pageMargins left="0" right="0" top="0.74803149606299213" bottom="0" header="0.31496062992125984" footer="0.31496062992125984"/>
  <pageSetup paperSize="9" scale="47" fitToWidth="0" fitToHeight="0" orientation="portrait" r:id="rId1"/>
  <rowBreaks count="4" manualBreakCount="4">
    <brk id="64" max="15" man="1"/>
    <brk id="96" max="15" man="1"/>
    <brk id="132" max="15" man="1"/>
    <brk id="194" max="15" man="1"/>
  </rowBreaks>
  <colBreaks count="1" manualBreakCount="1">
    <brk id="16" max="1048575" man="1"/>
  </colBreaks>
  <ignoredErrors>
    <ignoredError sqref="C85:C86 C94:C95 C146:C147 C159:C165 C203:C207 C212:C213 C228:C230"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温室効果ガス排出量計算表 </vt:lpstr>
      <vt:lpstr>'温室効果ガス排出量計算表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2025-04-21T04:44:45Z</cp:lastPrinted>
  <dcterms:created xsi:type="dcterms:W3CDTF">2023-01-14T01:59:54Z</dcterms:created>
  <dcterms:modified xsi:type="dcterms:W3CDTF">2025-05-21T01:33:30Z</dcterms:modified>
  <cp:category/>
  <cp:contentStatus/>
</cp:coreProperties>
</file>