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22\経理班\03　決算担当\19　経営比較分析表\R05\02　回答\"/>
    </mc:Choice>
  </mc:AlternateContent>
  <workbookProtection workbookAlgorithmName="SHA-512" workbookHashValue="kQNfvy//QMt9f2gtTK9OKc1mkQUG/JCZWWnWdwksy8uAF3AWgmXrbcJKAP9JeXd3rbW4KN+9dOiu1NAlAy9m0g==" workbookSaltValue="otaUvfJ9pm1QgsQ6ZFXklA==" workbookSpinCount="100000" lockStructure="1"/>
  <bookViews>
    <workbookView xWindow="0" yWindow="0" windowWidth="20490" windowHeight="751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0" i="5" l="1"/>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W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<sst xmlns="http://schemas.openxmlformats.org/spreadsheetml/2006/main" count="262" uniqueCount="108">
  <si>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</si>
  <si>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</si>
  <si>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</si>
  <si>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</si>
  <si>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</si>
  <si>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</si>
  <si>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</si>
  <si>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</si>
  <si>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</si>
  <si>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</si>
  <si>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</si>
  <si>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</si>
  <si>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</si>
  <si>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</si>
  <si>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</si>
  <si>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</si>
  <si>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</si>
  <si>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</si>
  <si>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</si>
  <si>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</si>
  <si>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</si>
  <si>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</si>
  <si>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</si>
  <si>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</si>
  <si>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</si>
  <si>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</si>
  <si>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</si>
  <si>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</si>
  <si>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</si>
  <si>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</si>
  <si>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</si>
  <si>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</si>
  <si>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</si>
  <si>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</si>
  <si>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</si>
  <si>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</si>
  <si>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</si>
  <si>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</si>
  <si>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</si>
  <si>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</si>
  <si>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</si>
  <si>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</si>
  <si>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</si>
  <si>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</si>
  <si>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</si>
  <si>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</si>
  <si>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</si>
  <si>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</si>
  <si>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</si>
  <si>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</si>
  <si>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</si>
  <si>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</si>
  <si>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</si>
  <si>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</si>
  <si>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</si>
  <si>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</si>
  <si>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</si>
  <si>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</si>
  <si>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</si>
  <si>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</si>
  <si>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</si>
  <si>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</si>
  <si>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</si>
  <si>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</si>
  <si>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</si>
  <si>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</si>
  <si>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</si>
  <si>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</si>
  <si>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</si>
  <si>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</si>
  <si>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</si>
  <si>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</si>
  <si>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</si>
  <si>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</si>
  <si>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</si>
  <si>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</si>
  <si>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</si>
  <si>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</si>
  <si>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</si>
  <si>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</si>
  <si>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</si>
  <si>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</si>
  <si>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</si>
  <si>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</si>
  <si>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</si>
  <si>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</si>
  <si>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</si>
  <si>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</si>
  <si>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</si>
  <si>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330001</t>
  </si>
  <si>
    <t>46</t>
  </si>
  <si>
    <t>02</t>
  </si>
  <si>
    <t>0</t>
  </si>
  <si>
    <t>000</t>
  </si>
  <si>
    <t>岡山県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</si>
  <si>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</si>
  <si>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</si>
  <si>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</si>
  <si>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</si>
  <si>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</si>
  <si>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</si>
  <si>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</si>
  <si>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</si>
  <si>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</si>
  <si>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</si>
  <si>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経常収支比率は１００％を超え、料金収入以外の収入に依存することなく黒字経営を維持できており、累積欠損金の計上もない状況である。
</t>
    </r>
    <r>
      <rPr>
        <b/>
        <sz val="11"/>
        <color theme="1"/>
        <rFont val="ＭＳ ゴシック"/>
        <family val="3"/>
        <charset val="128"/>
      </rPr>
      <t>【経常収支比率　　4.95％減】
【累積欠損金比率　0％を維持】
　</t>
    </r>
    <r>
      <rPr>
        <sz val="11"/>
        <color theme="1"/>
        <rFont val="ＭＳ ゴシック"/>
        <family val="3"/>
        <charset val="128"/>
      </rPr>
      <t xml:space="preserve">令和４年度は、使用水量が令和３年度に比べ増加したこと等から経常収益が増加したものの、ポンプ設備等の運転に必要な電力料の増加などによる経常費用の増加の影響が大きく、経常収支比率が減少した。
　短期的な支払能力については、流動比率が１００％を超え、全国平均を上回っているが、これは近年の設備投資を自己資金で賄い新たな企業債を発行しておらず、流動負債に計上される企業債の償還額が年々減少していることが主な要因と考えている。また、同様の理由により企業債残高対給水収益比率も年々減少している。
</t>
    </r>
    <r>
      <rPr>
        <b/>
        <sz val="11"/>
        <color theme="1"/>
        <rFont val="ＭＳ ゴシック"/>
        <family val="3"/>
        <charset val="128"/>
      </rPr>
      <t>【流動比率　29.09％増】
【企業債残高対給水収益比率　9.96％減】
　</t>
    </r>
    <r>
      <rPr>
        <sz val="11"/>
        <color theme="1"/>
        <rFont val="ＭＳ ゴシック"/>
        <family val="3"/>
        <charset val="128"/>
      </rPr>
      <t xml:space="preserve">給水原価が増加したことから料金回収率は減少しているものの、水需要が近年は増加傾向にあることから施設利用率については上昇傾向にある。契約率については、責任水量の変動が小さいため横這いとなっている。
</t>
    </r>
    <r>
      <rPr>
        <b/>
        <sz val="11"/>
        <color theme="1"/>
        <rFont val="ＭＳ ゴシック"/>
        <family val="3"/>
        <charset val="128"/>
      </rPr>
      <t>【料金回収率 5.57％減】【給水原価 0.58円増】
【施設利用率 1.47％増】【契約率 変動なし】</t>
    </r>
    <rPh sb="119" eb="121">
      <t>ゾウカ</t>
    </rPh>
    <rPh sb="165" eb="169">
      <t>ケイジョウヒヨウ</t>
    </rPh>
    <phoneticPr fontId="5"/>
  </si>
  <si>
    <r>
      <t>　施設の老朽化対策については、施設整備計画を策定し、計画的に実施しているものの、</t>
    </r>
    <r>
      <rPr>
        <sz val="11"/>
        <rFont val="ＭＳ ゴシック"/>
        <family val="3"/>
        <charset val="128"/>
      </rPr>
      <t>管路経年化率を大幅に改善するまでには至っていない。</t>
    </r>
    <r>
      <rPr>
        <sz val="11"/>
        <color theme="1"/>
        <rFont val="ＭＳ ゴシック"/>
        <family val="3"/>
        <charset val="128"/>
      </rPr>
      <t xml:space="preserve">
</t>
    </r>
    <r>
      <rPr>
        <b/>
        <sz val="11"/>
        <color theme="1"/>
        <rFont val="ＭＳ ゴシック"/>
        <family val="3"/>
        <charset val="128"/>
      </rPr>
      <t>【有形固定資産減価償却率　0.99％増】
【管路経年化率　0.05％減】
　</t>
    </r>
    <r>
      <rPr>
        <sz val="11"/>
        <rFont val="ＭＳ ゴシック"/>
        <family val="3"/>
        <charset val="128"/>
      </rPr>
      <t>管路更新率については、平成３０年度、令和３年度で0.00と、</t>
    </r>
    <r>
      <rPr>
        <sz val="11"/>
        <color theme="1"/>
        <rFont val="ＭＳ ゴシック"/>
        <family val="3"/>
        <charset val="128"/>
      </rPr>
      <t>更新がなされていないように見えるが、管路の二重化や布設替などは施工に複数年を要する工事が大半で、単年度では効果が見えにくいことが要因と考えている。令和４年度は、笠岡地区で実施しているバイパス線布設工事（令和３年度～令和６年度）の一部が竣工したことにより、増加となった。</t>
    </r>
    <r>
      <rPr>
        <b/>
        <sz val="11"/>
        <color theme="1"/>
        <rFont val="ＭＳ ゴシック"/>
        <family val="3"/>
        <charset val="128"/>
      </rPr>
      <t xml:space="preserve">
【管路更新率　0.09％増】</t>
    </r>
    <rPh sb="47" eb="49">
      <t>オオハバ</t>
    </rPh>
    <rPh sb="84" eb="85">
      <t>ゾウ</t>
    </rPh>
    <rPh sb="100" eb="101">
      <t>ゲン</t>
    </rPh>
    <rPh sb="117" eb="119">
      <t>ヘイセイ</t>
    </rPh>
    <rPh sb="121" eb="123">
      <t>ネンド</t>
    </rPh>
    <rPh sb="209" eb="211">
      <t>レイワ</t>
    </rPh>
    <rPh sb="212" eb="214">
      <t>ネンド</t>
    </rPh>
    <rPh sb="216" eb="218">
      <t>カサオカ</t>
    </rPh>
    <rPh sb="218" eb="220">
      <t>チク</t>
    </rPh>
    <rPh sb="221" eb="223">
      <t>ジッシ</t>
    </rPh>
    <rPh sb="231" eb="232">
      <t>セン</t>
    </rPh>
    <rPh sb="232" eb="236">
      <t>フセツコウジ</t>
    </rPh>
    <rPh sb="237" eb="239">
      <t>レイワ</t>
    </rPh>
    <rPh sb="240" eb="242">
      <t>ネンド</t>
    </rPh>
    <rPh sb="243" eb="245">
      <t>レイワ</t>
    </rPh>
    <rPh sb="246" eb="248">
      <t>ネンド</t>
    </rPh>
    <rPh sb="250" eb="252">
      <t>イチブ</t>
    </rPh>
    <rPh sb="253" eb="255">
      <t>シュンコウ</t>
    </rPh>
    <rPh sb="263" eb="265">
      <t>ゾウカ</t>
    </rPh>
    <rPh sb="283" eb="284">
      <t>ゾウ</t>
    </rPh>
    <phoneticPr fontId="5"/>
  </si>
  <si>
    <t>　営業開始当初は企業立地の遅れなどから、赤字経営を余儀なくされていたが、昭和42年度に累積赤字を解消して以降黒字経営を継続している。
　近年は施設の耐震対策工事を集中的に実施しており、一時的に多額の設備投資を予定していることから、企業債の発行も視野に資金の安定性を図る必要がある。
　また、さらなる経営の合理化を図るため、現状分析や将来見通しを踏まえた経営戦略を平成３１年１月に策定した（令和５年度中に改定予定）。引き続き工業用水の安定供給が可能となるよう努めてまいりたい。</t>
    <rPh sb="194" eb="196">
      <t>レイワ</t>
    </rPh>
    <rPh sb="197" eb="199">
      <t>ネンド</t>
    </rPh>
    <rPh sb="199" eb="200">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</si>
</sst>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54.68</c:v>
                </c:pt>
                <c:pt idx="1">
                  <c:v>55.15</c:v>
                </c:pt>
                <c:pt idx="2">
                  <c:v>55.99</c:v>
                </c:pt>
                <c:pt idx="3">
                  <c:v>55.39</c:v>
                </c:pt>
                <c:pt idx="4">
                  <c:v>56.38</c:v>
                </c:pt>
              </c:numCache>
            </c:numRef>
          </c:val>
          <c:extLst>
            <c:ext xmlns:c16="http://schemas.microsoft.com/office/drawing/2014/chart" uri="{C3380CC4-5D6E-409C-BE32-E72D297353CC}">
              <c16:uniqueId val="{00000000-9B0B-4205-88C6-1190F17936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9B0B-4205-88C6-1190F17936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8-4802-9F58-A3C05DD57D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9638-4802-9F58-A3C05DD57D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126.52</c:v>
                </c:pt>
                <c:pt idx="1">
                  <c:v>132.9</c:v>
                </c:pt>
                <c:pt idx="2">
                  <c:v>129.27000000000001</c:v>
                </c:pt>
                <c:pt idx="3">
                  <c:v>119.56</c:v>
                </c:pt>
                <c:pt idx="4">
                  <c:v>114.61</c:v>
                </c:pt>
              </c:numCache>
            </c:numRef>
          </c:val>
          <c:extLst>
            <c:ext xmlns:c16="http://schemas.microsoft.com/office/drawing/2014/chart" uri="{C3380CC4-5D6E-409C-BE32-E72D297353CC}">
              <c16:uniqueId val="{00000000-B892-43B4-B9D3-3DE57726AD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B892-43B4-B9D3-3DE57726AD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70.86</c:v>
                </c:pt>
                <c:pt idx="1">
                  <c:v>71.849999999999994</c:v>
                </c:pt>
                <c:pt idx="2">
                  <c:v>71.63</c:v>
                </c:pt>
                <c:pt idx="3">
                  <c:v>71.72</c:v>
                </c:pt>
                <c:pt idx="4">
                  <c:v>71.67</c:v>
                </c:pt>
              </c:numCache>
            </c:numRef>
          </c:val>
          <c:extLst>
            <c:ext xmlns:c16="http://schemas.microsoft.com/office/drawing/2014/chart" uri="{C3380CC4-5D6E-409C-BE32-E72D297353CC}">
              <c16:uniqueId val="{00000000-1C8F-49AB-B0C8-93ABA22783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1C8F-49AB-B0C8-93ABA22783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7.0000000000000007E-2</c:v>
                </c:pt>
                <c:pt idx="2">
                  <c:v>0.28000000000000003</c:v>
                </c:pt>
                <c:pt idx="3">
                  <c:v>0</c:v>
                </c:pt>
                <c:pt idx="4">
                  <c:v>0.09</c:v>
                </c:pt>
              </c:numCache>
            </c:numRef>
          </c:val>
          <c:extLst>
            <c:ext xmlns:c16="http://schemas.microsoft.com/office/drawing/2014/chart" uri="{C3380CC4-5D6E-409C-BE32-E72D297353CC}">
              <c16:uniqueId val="{00000000-C906-4E07-9AED-984FAE7CFD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C906-4E07-9AED-984FAE7CFD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667.19</c:v>
                </c:pt>
                <c:pt idx="1">
                  <c:v>799.78</c:v>
                </c:pt>
                <c:pt idx="2">
                  <c:v>618.88</c:v>
                </c:pt>
                <c:pt idx="3">
                  <c:v>788.16</c:v>
                </c:pt>
                <c:pt idx="4">
                  <c:v>817.25</c:v>
                </c:pt>
              </c:numCache>
            </c:numRef>
          </c:val>
          <c:extLst>
            <c:ext xmlns:c16="http://schemas.microsoft.com/office/drawing/2014/chart" uri="{C3380CC4-5D6E-409C-BE32-E72D297353CC}">
              <c16:uniqueId val="{00000000-01EF-46E6-8E5F-EF1B2C5F78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01EF-46E6-8E5F-EF1B2C5F78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80.47</c:v>
                </c:pt>
                <c:pt idx="1">
                  <c:v>55.94</c:v>
                </c:pt>
                <c:pt idx="2">
                  <c:v>38.409999999999997</c:v>
                </c:pt>
                <c:pt idx="3">
                  <c:v>23.95</c:v>
                </c:pt>
                <c:pt idx="4">
                  <c:v>13.99</c:v>
                </c:pt>
              </c:numCache>
            </c:numRef>
          </c:val>
          <c:extLst>
            <c:ext xmlns:c16="http://schemas.microsoft.com/office/drawing/2014/chart" uri="{C3380CC4-5D6E-409C-BE32-E72D297353CC}">
              <c16:uniqueId val="{00000000-7867-44D4-9332-81BBD5A9EC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7867-44D4-9332-81BBD5A9EC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125.8</c:v>
                </c:pt>
                <c:pt idx="1">
                  <c:v>132.88999999999999</c:v>
                </c:pt>
                <c:pt idx="2">
                  <c:v>128.38</c:v>
                </c:pt>
                <c:pt idx="3">
                  <c:v>116.98</c:v>
                </c:pt>
                <c:pt idx="4">
                  <c:v>111.41</c:v>
                </c:pt>
              </c:numCache>
            </c:numRef>
          </c:val>
          <c:extLst>
            <c:ext xmlns:c16="http://schemas.microsoft.com/office/drawing/2014/chart" uri="{C3380CC4-5D6E-409C-BE32-E72D297353CC}">
              <c16:uniqueId val="{00000000-4F53-48DE-ADB2-9BA2579E4B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4F53-48DE-ADB2-9BA2579E4B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9.66</c:v>
                </c:pt>
                <c:pt idx="1">
                  <c:v>9.27</c:v>
                </c:pt>
                <c:pt idx="2">
                  <c:v>9.5399999999999991</c:v>
                </c:pt>
                <c:pt idx="3">
                  <c:v>10.54</c:v>
                </c:pt>
                <c:pt idx="4">
                  <c:v>11.12</c:v>
                </c:pt>
              </c:numCache>
            </c:numRef>
          </c:val>
          <c:extLst>
            <c:ext xmlns:c16="http://schemas.microsoft.com/office/drawing/2014/chart" uri="{C3380CC4-5D6E-409C-BE32-E72D297353CC}">
              <c16:uniqueId val="{00000000-CC84-4497-A8B9-29BF39C4B2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CC84-4497-A8B9-29BF39C4B2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59.74</c:v>
                </c:pt>
                <c:pt idx="1">
                  <c:v>59.52</c:v>
                </c:pt>
                <c:pt idx="2">
                  <c:v>60.14</c:v>
                </c:pt>
                <c:pt idx="3">
                  <c:v>62.04</c:v>
                </c:pt>
                <c:pt idx="4">
                  <c:v>63.51</c:v>
                </c:pt>
              </c:numCache>
            </c:numRef>
          </c:val>
          <c:extLst>
            <c:ext xmlns:c16="http://schemas.microsoft.com/office/drawing/2014/chart" uri="{C3380CC4-5D6E-409C-BE32-E72D297353CC}">
              <c16:uniqueId val="{00000000-2F5B-4CDA-8C5A-94F0431CB4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2F5B-4CDA-8C5A-94F0431CB4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96.17</c:v>
                </c:pt>
                <c:pt idx="1">
                  <c:v>96.2</c:v>
                </c:pt>
                <c:pt idx="2">
                  <c:v>96.07</c:v>
                </c:pt>
                <c:pt idx="3">
                  <c:v>96.07</c:v>
                </c:pt>
                <c:pt idx="4">
                  <c:v>96.07</c:v>
                </c:pt>
              </c:numCache>
            </c:numRef>
          </c:val>
          <c:extLst>
            <c:ext xmlns:c16="http://schemas.microsoft.com/office/drawing/2014/chart" uri="{C3380CC4-5D6E-409C-BE32-E72D297353CC}">
              <c16:uniqueId val="{00000000-28A0-4427-9364-595F914E64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28A0-4427-9364-595F914E64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MU63" zoomScale="102" zoomScaleNormal="8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岡山県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761900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7</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483853</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94.4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117</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731950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126.52</v>
      </c>
      <c r="Y32" s="90"/>
      <c r="Z32" s="90"/>
      <c r="AA32" s="90"/>
      <c r="AB32" s="90"/>
      <c r="AC32" s="90"/>
      <c r="AD32" s="90"/>
      <c r="AE32" s="90"/>
      <c r="AF32" s="90"/>
      <c r="AG32" s="90"/>
      <c r="AH32" s="90"/>
      <c r="AI32" s="90"/>
      <c r="AJ32" s="90"/>
      <c r="AK32" s="90"/>
      <c r="AL32" s="90"/>
      <c r="AM32" s="90"/>
      <c r="AN32" s="90"/>
      <c r="AO32" s="90"/>
      <c r="AP32" s="90"/>
      <c r="AQ32" s="91"/>
      <c r="AR32" s="89">
        <f>データ!U6</f>
        <v>132.9</v>
      </c>
      <c r="AS32" s="90"/>
      <c r="AT32" s="90"/>
      <c r="AU32" s="90"/>
      <c r="AV32" s="90"/>
      <c r="AW32" s="90"/>
      <c r="AX32" s="90"/>
      <c r="AY32" s="90"/>
      <c r="AZ32" s="90"/>
      <c r="BA32" s="90"/>
      <c r="BB32" s="90"/>
      <c r="BC32" s="90"/>
      <c r="BD32" s="90"/>
      <c r="BE32" s="90"/>
      <c r="BF32" s="90"/>
      <c r="BG32" s="90"/>
      <c r="BH32" s="90"/>
      <c r="BI32" s="90"/>
      <c r="BJ32" s="90"/>
      <c r="BK32" s="91"/>
      <c r="BL32" s="89">
        <f>データ!V6</f>
        <v>129.27000000000001</v>
      </c>
      <c r="BM32" s="90"/>
      <c r="BN32" s="90"/>
      <c r="BO32" s="90"/>
      <c r="BP32" s="90"/>
      <c r="BQ32" s="90"/>
      <c r="BR32" s="90"/>
      <c r="BS32" s="90"/>
      <c r="BT32" s="90"/>
      <c r="BU32" s="90"/>
      <c r="BV32" s="90"/>
      <c r="BW32" s="90"/>
      <c r="BX32" s="90"/>
      <c r="BY32" s="90"/>
      <c r="BZ32" s="90"/>
      <c r="CA32" s="90"/>
      <c r="CB32" s="90"/>
      <c r="CC32" s="90"/>
      <c r="CD32" s="90"/>
      <c r="CE32" s="91"/>
      <c r="CF32" s="89">
        <f>データ!W6</f>
        <v>119.56</v>
      </c>
      <c r="CG32" s="90"/>
      <c r="CH32" s="90"/>
      <c r="CI32" s="90"/>
      <c r="CJ32" s="90"/>
      <c r="CK32" s="90"/>
      <c r="CL32" s="90"/>
      <c r="CM32" s="90"/>
      <c r="CN32" s="90"/>
      <c r="CO32" s="90"/>
      <c r="CP32" s="90"/>
      <c r="CQ32" s="90"/>
      <c r="CR32" s="90"/>
      <c r="CS32" s="90"/>
      <c r="CT32" s="90"/>
      <c r="CU32" s="90"/>
      <c r="CV32" s="90"/>
      <c r="CW32" s="90"/>
      <c r="CX32" s="90"/>
      <c r="CY32" s="91"/>
      <c r="CZ32" s="89">
        <f>データ!X6</f>
        <v>114.61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667.19</v>
      </c>
      <c r="JM32" s="90"/>
      <c r="JN32" s="90"/>
      <c r="JO32" s="90"/>
      <c r="JP32" s="90"/>
      <c r="JQ32" s="90"/>
      <c r="JR32" s="90"/>
      <c r="JS32" s="90"/>
      <c r="JT32" s="90"/>
      <c r="JU32" s="90"/>
      <c r="JV32" s="90"/>
      <c r="JW32" s="90"/>
      <c r="JX32" s="90"/>
      <c r="JY32" s="90"/>
      <c r="JZ32" s="90"/>
      <c r="KA32" s="90"/>
      <c r="KB32" s="90"/>
      <c r="KC32" s="90"/>
      <c r="KD32" s="90"/>
      <c r="KE32" s="91"/>
      <c r="KF32" s="89">
        <f>データ!AQ6</f>
        <v>799.78</v>
      </c>
      <c r="KG32" s="90"/>
      <c r="KH32" s="90"/>
      <c r="KI32" s="90"/>
      <c r="KJ32" s="90"/>
      <c r="KK32" s="90"/>
      <c r="KL32" s="90"/>
      <c r="KM32" s="90"/>
      <c r="KN32" s="90"/>
      <c r="KO32" s="90"/>
      <c r="KP32" s="90"/>
      <c r="KQ32" s="90"/>
      <c r="KR32" s="90"/>
      <c r="KS32" s="90"/>
      <c r="KT32" s="90"/>
      <c r="KU32" s="90"/>
      <c r="KV32" s="90"/>
      <c r="KW32" s="90"/>
      <c r="KX32" s="90"/>
      <c r="KY32" s="91"/>
      <c r="KZ32" s="89">
        <f>データ!AR6</f>
        <v>618.88</v>
      </c>
      <c r="LA32" s="90"/>
      <c r="LB32" s="90"/>
      <c r="LC32" s="90"/>
      <c r="LD32" s="90"/>
      <c r="LE32" s="90"/>
      <c r="LF32" s="90"/>
      <c r="LG32" s="90"/>
      <c r="LH32" s="90"/>
      <c r="LI32" s="90"/>
      <c r="LJ32" s="90"/>
      <c r="LK32" s="90"/>
      <c r="LL32" s="90"/>
      <c r="LM32" s="90"/>
      <c r="LN32" s="90"/>
      <c r="LO32" s="90"/>
      <c r="LP32" s="90"/>
      <c r="LQ32" s="90"/>
      <c r="LR32" s="90"/>
      <c r="LS32" s="91"/>
      <c r="LT32" s="89">
        <f>データ!AS6</f>
        <v>788.16</v>
      </c>
      <c r="LU32" s="90"/>
      <c r="LV32" s="90"/>
      <c r="LW32" s="90"/>
      <c r="LX32" s="90"/>
      <c r="LY32" s="90"/>
      <c r="LZ32" s="90"/>
      <c r="MA32" s="90"/>
      <c r="MB32" s="90"/>
      <c r="MC32" s="90"/>
      <c r="MD32" s="90"/>
      <c r="ME32" s="90"/>
      <c r="MF32" s="90"/>
      <c r="MG32" s="90"/>
      <c r="MH32" s="90"/>
      <c r="MI32" s="90"/>
      <c r="MJ32" s="90"/>
      <c r="MK32" s="90"/>
      <c r="ML32" s="90"/>
      <c r="MM32" s="91"/>
      <c r="MN32" s="89">
        <f>データ!AT6</f>
        <v>817.25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80.47</v>
      </c>
      <c r="OG32" s="90"/>
      <c r="OH32" s="90"/>
      <c r="OI32" s="90"/>
      <c r="OJ32" s="90"/>
      <c r="OK32" s="90"/>
      <c r="OL32" s="90"/>
      <c r="OM32" s="90"/>
      <c r="ON32" s="90"/>
      <c r="OO32" s="90"/>
      <c r="OP32" s="90"/>
      <c r="OQ32" s="90"/>
      <c r="OR32" s="90"/>
      <c r="OS32" s="90"/>
      <c r="OT32" s="90"/>
      <c r="OU32" s="90"/>
      <c r="OV32" s="90"/>
      <c r="OW32" s="90"/>
      <c r="OX32" s="90"/>
      <c r="OY32" s="91"/>
      <c r="OZ32" s="89">
        <f>データ!BB6</f>
        <v>55.94</v>
      </c>
      <c r="PA32" s="90"/>
      <c r="PB32" s="90"/>
      <c r="PC32" s="90"/>
      <c r="PD32" s="90"/>
      <c r="PE32" s="90"/>
      <c r="PF32" s="90"/>
      <c r="PG32" s="90"/>
      <c r="PH32" s="90"/>
      <c r="PI32" s="90"/>
      <c r="PJ32" s="90"/>
      <c r="PK32" s="90"/>
      <c r="PL32" s="90"/>
      <c r="PM32" s="90"/>
      <c r="PN32" s="90"/>
      <c r="PO32" s="90"/>
      <c r="PP32" s="90"/>
      <c r="PQ32" s="90"/>
      <c r="PR32" s="90"/>
      <c r="PS32" s="91"/>
      <c r="PT32" s="89">
        <f>データ!BC6</f>
        <v>38.409999999999997</v>
      </c>
      <c r="PU32" s="90"/>
      <c r="PV32" s="90"/>
      <c r="PW32" s="90"/>
      <c r="PX32" s="90"/>
      <c r="PY32" s="90"/>
      <c r="PZ32" s="90"/>
      <c r="QA32" s="90"/>
      <c r="QB32" s="90"/>
      <c r="QC32" s="90"/>
      <c r="QD32" s="90"/>
      <c r="QE32" s="90"/>
      <c r="QF32" s="90"/>
      <c r="QG32" s="90"/>
      <c r="QH32" s="90"/>
      <c r="QI32" s="90"/>
      <c r="QJ32" s="90"/>
      <c r="QK32" s="90"/>
      <c r="QL32" s="90"/>
      <c r="QM32" s="91"/>
      <c r="QN32" s="89">
        <f>データ!BD6</f>
        <v>23.95</v>
      </c>
      <c r="QO32" s="90"/>
      <c r="QP32" s="90"/>
      <c r="QQ32" s="90"/>
      <c r="QR32" s="90"/>
      <c r="QS32" s="90"/>
      <c r="QT32" s="90"/>
      <c r="QU32" s="90"/>
      <c r="QV32" s="90"/>
      <c r="QW32" s="90"/>
      <c r="QX32" s="90"/>
      <c r="QY32" s="90"/>
      <c r="QZ32" s="90"/>
      <c r="RA32" s="90"/>
      <c r="RB32" s="90"/>
      <c r="RC32" s="90"/>
      <c r="RD32" s="90"/>
      <c r="RE32" s="90"/>
      <c r="RF32" s="90"/>
      <c r="RG32" s="91"/>
      <c r="RH32" s="89">
        <f>データ!BE6</f>
        <v>13.99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125.8</v>
      </c>
      <c r="Y55" s="90"/>
      <c r="Z55" s="90"/>
      <c r="AA55" s="90"/>
      <c r="AB55" s="90"/>
      <c r="AC55" s="90"/>
      <c r="AD55" s="90"/>
      <c r="AE55" s="90"/>
      <c r="AF55" s="90"/>
      <c r="AG55" s="90"/>
      <c r="AH55" s="90"/>
      <c r="AI55" s="90"/>
      <c r="AJ55" s="90"/>
      <c r="AK55" s="90"/>
      <c r="AL55" s="90"/>
      <c r="AM55" s="90"/>
      <c r="AN55" s="90"/>
      <c r="AO55" s="90"/>
      <c r="AP55" s="90"/>
      <c r="AQ55" s="91"/>
      <c r="AR55" s="89">
        <f>データ!BM6</f>
        <v>132.88999999999999</v>
      </c>
      <c r="AS55" s="90"/>
      <c r="AT55" s="90"/>
      <c r="AU55" s="90"/>
      <c r="AV55" s="90"/>
      <c r="AW55" s="90"/>
      <c r="AX55" s="90"/>
      <c r="AY55" s="90"/>
      <c r="AZ55" s="90"/>
      <c r="BA55" s="90"/>
      <c r="BB55" s="90"/>
      <c r="BC55" s="90"/>
      <c r="BD55" s="90"/>
      <c r="BE55" s="90"/>
      <c r="BF55" s="90"/>
      <c r="BG55" s="90"/>
      <c r="BH55" s="90"/>
      <c r="BI55" s="90"/>
      <c r="BJ55" s="90"/>
      <c r="BK55" s="91"/>
      <c r="BL55" s="89">
        <f>データ!BN6</f>
        <v>128.38</v>
      </c>
      <c r="BM55" s="90"/>
      <c r="BN55" s="90"/>
      <c r="BO55" s="90"/>
      <c r="BP55" s="90"/>
      <c r="BQ55" s="90"/>
      <c r="BR55" s="90"/>
      <c r="BS55" s="90"/>
      <c r="BT55" s="90"/>
      <c r="BU55" s="90"/>
      <c r="BV55" s="90"/>
      <c r="BW55" s="90"/>
      <c r="BX55" s="90"/>
      <c r="BY55" s="90"/>
      <c r="BZ55" s="90"/>
      <c r="CA55" s="90"/>
      <c r="CB55" s="90"/>
      <c r="CC55" s="90"/>
      <c r="CD55" s="90"/>
      <c r="CE55" s="91"/>
      <c r="CF55" s="89">
        <f>データ!BO6</f>
        <v>116.98</v>
      </c>
      <c r="CG55" s="90"/>
      <c r="CH55" s="90"/>
      <c r="CI55" s="90"/>
      <c r="CJ55" s="90"/>
      <c r="CK55" s="90"/>
      <c r="CL55" s="90"/>
      <c r="CM55" s="90"/>
      <c r="CN55" s="90"/>
      <c r="CO55" s="90"/>
      <c r="CP55" s="90"/>
      <c r="CQ55" s="90"/>
      <c r="CR55" s="90"/>
      <c r="CS55" s="90"/>
      <c r="CT55" s="90"/>
      <c r="CU55" s="90"/>
      <c r="CV55" s="90"/>
      <c r="CW55" s="90"/>
      <c r="CX55" s="90"/>
      <c r="CY55" s="91"/>
      <c r="CZ55" s="89">
        <f>データ!BP6</f>
        <v>111.41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9.66</v>
      </c>
      <c r="ES55" s="90"/>
      <c r="ET55" s="90"/>
      <c r="EU55" s="90"/>
      <c r="EV55" s="90"/>
      <c r="EW55" s="90"/>
      <c r="EX55" s="90"/>
      <c r="EY55" s="90"/>
      <c r="EZ55" s="90"/>
      <c r="FA55" s="90"/>
      <c r="FB55" s="90"/>
      <c r="FC55" s="90"/>
      <c r="FD55" s="90"/>
      <c r="FE55" s="90"/>
      <c r="FF55" s="90"/>
      <c r="FG55" s="90"/>
      <c r="FH55" s="90"/>
      <c r="FI55" s="90"/>
      <c r="FJ55" s="90"/>
      <c r="FK55" s="91"/>
      <c r="FL55" s="89">
        <f>データ!BX6</f>
        <v>9.27</v>
      </c>
      <c r="FM55" s="90"/>
      <c r="FN55" s="90"/>
      <c r="FO55" s="90"/>
      <c r="FP55" s="90"/>
      <c r="FQ55" s="90"/>
      <c r="FR55" s="90"/>
      <c r="FS55" s="90"/>
      <c r="FT55" s="90"/>
      <c r="FU55" s="90"/>
      <c r="FV55" s="90"/>
      <c r="FW55" s="90"/>
      <c r="FX55" s="90"/>
      <c r="FY55" s="90"/>
      <c r="FZ55" s="90"/>
      <c r="GA55" s="90"/>
      <c r="GB55" s="90"/>
      <c r="GC55" s="90"/>
      <c r="GD55" s="90"/>
      <c r="GE55" s="91"/>
      <c r="GF55" s="89">
        <f>データ!BY6</f>
        <v>9.5399999999999991</v>
      </c>
      <c r="GG55" s="90"/>
      <c r="GH55" s="90"/>
      <c r="GI55" s="90"/>
      <c r="GJ55" s="90"/>
      <c r="GK55" s="90"/>
      <c r="GL55" s="90"/>
      <c r="GM55" s="90"/>
      <c r="GN55" s="90"/>
      <c r="GO55" s="90"/>
      <c r="GP55" s="90"/>
      <c r="GQ55" s="90"/>
      <c r="GR55" s="90"/>
      <c r="GS55" s="90"/>
      <c r="GT55" s="90"/>
      <c r="GU55" s="90"/>
      <c r="GV55" s="90"/>
      <c r="GW55" s="90"/>
      <c r="GX55" s="90"/>
      <c r="GY55" s="91"/>
      <c r="GZ55" s="89">
        <f>データ!BZ6</f>
        <v>10.54</v>
      </c>
      <c r="HA55" s="90"/>
      <c r="HB55" s="90"/>
      <c r="HC55" s="90"/>
      <c r="HD55" s="90"/>
      <c r="HE55" s="90"/>
      <c r="HF55" s="90"/>
      <c r="HG55" s="90"/>
      <c r="HH55" s="90"/>
      <c r="HI55" s="90"/>
      <c r="HJ55" s="90"/>
      <c r="HK55" s="90"/>
      <c r="HL55" s="90"/>
      <c r="HM55" s="90"/>
      <c r="HN55" s="90"/>
      <c r="HO55" s="90"/>
      <c r="HP55" s="90"/>
      <c r="HQ55" s="90"/>
      <c r="HR55" s="90"/>
      <c r="HS55" s="91"/>
      <c r="HT55" s="89">
        <f>データ!CA6</f>
        <v>11.12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59.74</v>
      </c>
      <c r="JM55" s="90"/>
      <c r="JN55" s="90"/>
      <c r="JO55" s="90"/>
      <c r="JP55" s="90"/>
      <c r="JQ55" s="90"/>
      <c r="JR55" s="90"/>
      <c r="JS55" s="90"/>
      <c r="JT55" s="90"/>
      <c r="JU55" s="90"/>
      <c r="JV55" s="90"/>
      <c r="JW55" s="90"/>
      <c r="JX55" s="90"/>
      <c r="JY55" s="90"/>
      <c r="JZ55" s="90"/>
      <c r="KA55" s="90"/>
      <c r="KB55" s="90"/>
      <c r="KC55" s="90"/>
      <c r="KD55" s="90"/>
      <c r="KE55" s="91"/>
      <c r="KF55" s="89">
        <f>データ!CI6</f>
        <v>59.52</v>
      </c>
      <c r="KG55" s="90"/>
      <c r="KH55" s="90"/>
      <c r="KI55" s="90"/>
      <c r="KJ55" s="90"/>
      <c r="KK55" s="90"/>
      <c r="KL55" s="90"/>
      <c r="KM55" s="90"/>
      <c r="KN55" s="90"/>
      <c r="KO55" s="90"/>
      <c r="KP55" s="90"/>
      <c r="KQ55" s="90"/>
      <c r="KR55" s="90"/>
      <c r="KS55" s="90"/>
      <c r="KT55" s="90"/>
      <c r="KU55" s="90"/>
      <c r="KV55" s="90"/>
      <c r="KW55" s="90"/>
      <c r="KX55" s="90"/>
      <c r="KY55" s="91"/>
      <c r="KZ55" s="89">
        <f>データ!CJ6</f>
        <v>60.14</v>
      </c>
      <c r="LA55" s="90"/>
      <c r="LB55" s="90"/>
      <c r="LC55" s="90"/>
      <c r="LD55" s="90"/>
      <c r="LE55" s="90"/>
      <c r="LF55" s="90"/>
      <c r="LG55" s="90"/>
      <c r="LH55" s="90"/>
      <c r="LI55" s="90"/>
      <c r="LJ55" s="90"/>
      <c r="LK55" s="90"/>
      <c r="LL55" s="90"/>
      <c r="LM55" s="90"/>
      <c r="LN55" s="90"/>
      <c r="LO55" s="90"/>
      <c r="LP55" s="90"/>
      <c r="LQ55" s="90"/>
      <c r="LR55" s="90"/>
      <c r="LS55" s="91"/>
      <c r="LT55" s="89">
        <f>データ!CK6</f>
        <v>62.04</v>
      </c>
      <c r="LU55" s="90"/>
      <c r="LV55" s="90"/>
      <c r="LW55" s="90"/>
      <c r="LX55" s="90"/>
      <c r="LY55" s="90"/>
      <c r="LZ55" s="90"/>
      <c r="MA55" s="90"/>
      <c r="MB55" s="90"/>
      <c r="MC55" s="90"/>
      <c r="MD55" s="90"/>
      <c r="ME55" s="90"/>
      <c r="MF55" s="90"/>
      <c r="MG55" s="90"/>
      <c r="MH55" s="90"/>
      <c r="MI55" s="90"/>
      <c r="MJ55" s="90"/>
      <c r="MK55" s="90"/>
      <c r="ML55" s="90"/>
      <c r="MM55" s="91"/>
      <c r="MN55" s="89">
        <f>データ!CL6</f>
        <v>63.51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96.17</v>
      </c>
      <c r="OG55" s="90"/>
      <c r="OH55" s="90"/>
      <c r="OI55" s="90"/>
      <c r="OJ55" s="90"/>
      <c r="OK55" s="90"/>
      <c r="OL55" s="90"/>
      <c r="OM55" s="90"/>
      <c r="ON55" s="90"/>
      <c r="OO55" s="90"/>
      <c r="OP55" s="90"/>
      <c r="OQ55" s="90"/>
      <c r="OR55" s="90"/>
      <c r="OS55" s="90"/>
      <c r="OT55" s="90"/>
      <c r="OU55" s="90"/>
      <c r="OV55" s="90"/>
      <c r="OW55" s="90"/>
      <c r="OX55" s="90"/>
      <c r="OY55" s="91"/>
      <c r="OZ55" s="89">
        <f>データ!CT6</f>
        <v>96.2</v>
      </c>
      <c r="PA55" s="90"/>
      <c r="PB55" s="90"/>
      <c r="PC55" s="90"/>
      <c r="PD55" s="90"/>
      <c r="PE55" s="90"/>
      <c r="PF55" s="90"/>
      <c r="PG55" s="90"/>
      <c r="PH55" s="90"/>
      <c r="PI55" s="90"/>
      <c r="PJ55" s="90"/>
      <c r="PK55" s="90"/>
      <c r="PL55" s="90"/>
      <c r="PM55" s="90"/>
      <c r="PN55" s="90"/>
      <c r="PO55" s="90"/>
      <c r="PP55" s="90"/>
      <c r="PQ55" s="90"/>
      <c r="PR55" s="90"/>
      <c r="PS55" s="91"/>
      <c r="PT55" s="89">
        <f>データ!CU6</f>
        <v>96.07</v>
      </c>
      <c r="PU55" s="90"/>
      <c r="PV55" s="90"/>
      <c r="PW55" s="90"/>
      <c r="PX55" s="90"/>
      <c r="PY55" s="90"/>
      <c r="PZ55" s="90"/>
      <c r="QA55" s="90"/>
      <c r="QB55" s="90"/>
      <c r="QC55" s="90"/>
      <c r="QD55" s="90"/>
      <c r="QE55" s="90"/>
      <c r="QF55" s="90"/>
      <c r="QG55" s="90"/>
      <c r="QH55" s="90"/>
      <c r="QI55" s="90"/>
      <c r="QJ55" s="90"/>
      <c r="QK55" s="90"/>
      <c r="QL55" s="90"/>
      <c r="QM55" s="91"/>
      <c r="QN55" s="89">
        <f>データ!CV6</f>
        <v>96.07</v>
      </c>
      <c r="QO55" s="90"/>
      <c r="QP55" s="90"/>
      <c r="QQ55" s="90"/>
      <c r="QR55" s="90"/>
      <c r="QS55" s="90"/>
      <c r="QT55" s="90"/>
      <c r="QU55" s="90"/>
      <c r="QV55" s="90"/>
      <c r="QW55" s="90"/>
      <c r="QX55" s="90"/>
      <c r="QY55" s="90"/>
      <c r="QZ55" s="90"/>
      <c r="RA55" s="90"/>
      <c r="RB55" s="90"/>
      <c r="RC55" s="90"/>
      <c r="RD55" s="90"/>
      <c r="RE55" s="90"/>
      <c r="RF55" s="90"/>
      <c r="RG55" s="91"/>
      <c r="RH55" s="89">
        <f>データ!CW6</f>
        <v>96.07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107</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54.68</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55.15</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55.99</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55.39</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56.38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70.86</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71.849999999999994</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71.63</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71.72</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71.67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7.0000000000000007E-2</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0.28000000000000003</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0.09</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59.48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60.09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60.35</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61.99</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48.09</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50.93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52.07</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50.36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51.48</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0.5</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37</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z8jzsU6Y/vCqUmFxVIooCgE4FDQtu4RE/LZyjMJ2LsojoDpcY/bNLaTnF/Fb3mKHSg0r/BEItBILOzyyw0T7A==" saltValue="bheXBDfVMwIxy/0gY3z00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126.52</v>
      </c>
      <c r="U6" s="35">
        <f>U7</f>
        <v>132.9</v>
      </c>
      <c r="V6" s="35">
        <f>V7</f>
        <v>129.27000000000001</v>
      </c>
      <c r="W6" s="35">
        <f>W7</f>
        <v>119.56</v>
      </c>
      <c r="X6" s="35">
        <f t="shared" si="3"/>
        <v>114.61</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667.19</v>
      </c>
      <c r="AQ6" s="35">
        <f>AQ7</f>
        <v>799.78</v>
      </c>
      <c r="AR6" s="35">
        <f>AR7</f>
        <v>618.88</v>
      </c>
      <c r="AS6" s="35">
        <f>AS7</f>
        <v>788.16</v>
      </c>
      <c r="AT6" s="35">
        <f t="shared" si="3"/>
        <v>817.25</v>
      </c>
      <c r="AU6" s="35">
        <f t="shared" si="3"/>
        <v>394.58</v>
      </c>
      <c r="AV6" s="35">
        <f t="shared" si="3"/>
        <v>368.36</v>
      </c>
      <c r="AW6" s="35">
        <f t="shared" si="3"/>
        <v>380.84</v>
      </c>
      <c r="AX6" s="35">
        <f t="shared" si="3"/>
        <v>424.64</v>
      </c>
      <c r="AY6" s="35">
        <f t="shared" si="3"/>
        <v>427.23</v>
      </c>
      <c r="AZ6" s="33" t="str">
        <f>IF(AZ7="-","【-】","【"&amp;SUBSTITUTE(TEXT(AZ7,"#,##0.00"),"-","△")&amp;"】")</f>
        <v>【473.00】</v>
      </c>
      <c r="BA6" s="35">
        <f t="shared" si="3"/>
        <v>80.47</v>
      </c>
      <c r="BB6" s="35">
        <f>BB7</f>
        <v>55.94</v>
      </c>
      <c r="BC6" s="35">
        <f>BC7</f>
        <v>38.409999999999997</v>
      </c>
      <c r="BD6" s="35">
        <f>BD7</f>
        <v>23.95</v>
      </c>
      <c r="BE6" s="35">
        <f t="shared" si="3"/>
        <v>13.99</v>
      </c>
      <c r="BF6" s="35">
        <f t="shared" si="3"/>
        <v>235.79</v>
      </c>
      <c r="BG6" s="35">
        <f t="shared" si="3"/>
        <v>227.51</v>
      </c>
      <c r="BH6" s="35">
        <f t="shared" si="3"/>
        <v>225.72</v>
      </c>
      <c r="BI6" s="35">
        <f t="shared" si="3"/>
        <v>217.8</v>
      </c>
      <c r="BJ6" s="35">
        <f t="shared" si="3"/>
        <v>216.05</v>
      </c>
      <c r="BK6" s="33" t="str">
        <f>IF(BK7="-","【-】","【"&amp;SUBSTITUTE(TEXT(BK7,"#,##0.00"),"-","△")&amp;"】")</f>
        <v>【233.74】</v>
      </c>
      <c r="BL6" s="35">
        <f t="shared" si="3"/>
        <v>125.8</v>
      </c>
      <c r="BM6" s="35">
        <f>BM7</f>
        <v>132.88999999999999</v>
      </c>
      <c r="BN6" s="35">
        <f>BN7</f>
        <v>128.38</v>
      </c>
      <c r="BO6" s="35">
        <f>BO7</f>
        <v>116.98</v>
      </c>
      <c r="BP6" s="35">
        <f t="shared" si="3"/>
        <v>111.41</v>
      </c>
      <c r="BQ6" s="35">
        <f t="shared" si="3"/>
        <v>117.72</v>
      </c>
      <c r="BR6" s="35">
        <f t="shared" si="3"/>
        <v>117.69</v>
      </c>
      <c r="BS6" s="35">
        <f t="shared" si="3"/>
        <v>116.75</v>
      </c>
      <c r="BT6" s="35">
        <f t="shared" si="3"/>
        <v>115.48</v>
      </c>
      <c r="BU6" s="35">
        <f t="shared" si="3"/>
        <v>109.91</v>
      </c>
      <c r="BV6" s="33" t="str">
        <f>IF(BV7="-","【-】","【"&amp;SUBSTITUTE(TEXT(BV7,"#,##0.00"),"-","△")&amp;"】")</f>
        <v>【106.87】</v>
      </c>
      <c r="BW6" s="35">
        <f t="shared" si="3"/>
        <v>9.66</v>
      </c>
      <c r="BX6" s="35">
        <f>BX7</f>
        <v>9.27</v>
      </c>
      <c r="BY6" s="35">
        <f>BY7</f>
        <v>9.5399999999999991</v>
      </c>
      <c r="BZ6" s="35">
        <f>BZ7</f>
        <v>10.54</v>
      </c>
      <c r="CA6" s="35">
        <f t="shared" si="3"/>
        <v>11.12</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59.74</v>
      </c>
      <c r="CI6" s="35">
        <f>CI7</f>
        <v>59.52</v>
      </c>
      <c r="CJ6" s="35">
        <f>CJ7</f>
        <v>60.14</v>
      </c>
      <c r="CK6" s="35">
        <f>CK7</f>
        <v>62.04</v>
      </c>
      <c r="CL6" s="35">
        <f t="shared" si="5"/>
        <v>63.51</v>
      </c>
      <c r="CM6" s="35">
        <f t="shared" si="5"/>
        <v>58.56</v>
      </c>
      <c r="CN6" s="35">
        <f t="shared" si="5"/>
        <v>57.96</v>
      </c>
      <c r="CO6" s="35">
        <f t="shared" si="5"/>
        <v>56</v>
      </c>
      <c r="CP6" s="35">
        <f t="shared" si="5"/>
        <v>56.81</v>
      </c>
      <c r="CQ6" s="35">
        <f t="shared" si="5"/>
        <v>55.65</v>
      </c>
      <c r="CR6" s="33" t="str">
        <f>IF(CR7="-","【-】","【"&amp;SUBSTITUTE(TEXT(CR7,"#,##0.00"),"-","△")&amp;"】")</f>
        <v>【53.19】</v>
      </c>
      <c r="CS6" s="35">
        <f t="shared" ref="CS6:DB6" si="6">CS7</f>
        <v>96.17</v>
      </c>
      <c r="CT6" s="35">
        <f>CT7</f>
        <v>96.2</v>
      </c>
      <c r="CU6" s="35">
        <f>CU7</f>
        <v>96.07</v>
      </c>
      <c r="CV6" s="35">
        <f>CV7</f>
        <v>96.07</v>
      </c>
      <c r="CW6" s="35">
        <f t="shared" si="6"/>
        <v>96.07</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54.68</v>
      </c>
      <c r="DE6" s="35">
        <f>DE7</f>
        <v>55.15</v>
      </c>
      <c r="DF6" s="35">
        <f>DF7</f>
        <v>55.99</v>
      </c>
      <c r="DG6" s="35">
        <f>DG7</f>
        <v>55.39</v>
      </c>
      <c r="DH6" s="35">
        <f t="shared" si="7"/>
        <v>56.38</v>
      </c>
      <c r="DI6" s="35">
        <f t="shared" si="7"/>
        <v>59.48</v>
      </c>
      <c r="DJ6" s="35">
        <f t="shared" si="7"/>
        <v>60.09</v>
      </c>
      <c r="DK6" s="35">
        <f t="shared" si="7"/>
        <v>60.35</v>
      </c>
      <c r="DL6" s="35">
        <f t="shared" si="7"/>
        <v>61.07</v>
      </c>
      <c r="DM6" s="35">
        <f t="shared" si="7"/>
        <v>61.99</v>
      </c>
      <c r="DN6" s="33" t="str">
        <f>IF(DN7="-","【-】","【"&amp;SUBSTITUTE(TEXT(DN7,"#,##0.00"),"-","△")&amp;"】")</f>
        <v>【61.17】</v>
      </c>
      <c r="DO6" s="35">
        <f t="shared" ref="DO6:DX6" si="8">DO7</f>
        <v>70.86</v>
      </c>
      <c r="DP6" s="35">
        <f>DP7</f>
        <v>71.849999999999994</v>
      </c>
      <c r="DQ6" s="35">
        <f>DQ7</f>
        <v>71.63</v>
      </c>
      <c r="DR6" s="35">
        <f>DR7</f>
        <v>71.72</v>
      </c>
      <c r="DS6" s="35">
        <f t="shared" si="8"/>
        <v>71.67</v>
      </c>
      <c r="DT6" s="35">
        <f t="shared" si="8"/>
        <v>48.09</v>
      </c>
      <c r="DU6" s="35">
        <f t="shared" si="8"/>
        <v>50.93</v>
      </c>
      <c r="DV6" s="35">
        <f t="shared" si="8"/>
        <v>52.07</v>
      </c>
      <c r="DW6" s="35">
        <f t="shared" si="8"/>
        <v>50.36</v>
      </c>
      <c r="DX6" s="35">
        <f t="shared" si="8"/>
        <v>51.48</v>
      </c>
      <c r="DY6" s="33" t="str">
        <f>IF(DY7="-","【-】","【"&amp;SUBSTITUTE(TEXT(DY7,"#,##0.00"),"-","△")&amp;"】")</f>
        <v>【49.58】</v>
      </c>
      <c r="DZ6" s="35">
        <f t="shared" ref="DZ6:EI6" si="9">DZ7</f>
        <v>0</v>
      </c>
      <c r="EA6" s="35">
        <f>EA7</f>
        <v>7.0000000000000007E-2</v>
      </c>
      <c r="EB6" s="35">
        <f>EB7</f>
        <v>0.28000000000000003</v>
      </c>
      <c r="EC6" s="35">
        <f>EC7</f>
        <v>0</v>
      </c>
      <c r="ED6" s="35">
        <f t="shared" si="9"/>
        <v>0.09</v>
      </c>
      <c r="EE6" s="35">
        <f t="shared" si="9"/>
        <v>0.13</v>
      </c>
      <c r="EF6" s="35">
        <f t="shared" si="9"/>
        <v>0.22</v>
      </c>
      <c r="EG6" s="35">
        <f t="shared" si="9"/>
        <v>0.5</v>
      </c>
      <c r="EH6" s="35">
        <f t="shared" si="9"/>
        <v>0.2</v>
      </c>
      <c r="EI6" s="35">
        <f t="shared" si="9"/>
        <v>0.24</v>
      </c>
      <c r="EJ6" s="33" t="str">
        <f>IF(EJ7="-","【-】","【"&amp;SUBSTITUTE(TEXT(EJ7,"#,##0.00"),"-","△")&amp;"】")</f>
        <v>【0.21】</v>
      </c>
    </row>
    <row r="7" spans="1:140" s="36" customFormat="1" x14ac:dyDescent="0.15">
      <c r="A7"/>
      <c r="B7" s="37" t="s">
        <v>88</v>
      </c>
      <c r="C7" s="37" t="s">
        <v>89</v>
      </c>
      <c r="D7" s="37" t="s">
        <v>90</v>
      </c>
      <c r="E7" s="37" t="s">
        <v>91</v>
      </c>
      <c r="F7" s="37" t="s">
        <v>92</v>
      </c>
      <c r="G7" s="37" t="s">
        <v>93</v>
      </c>
      <c r="H7" s="37" t="s">
        <v>94</v>
      </c>
      <c r="I7" s="37" t="s">
        <v>95</v>
      </c>
      <c r="J7" s="37" t="s">
        <v>96</v>
      </c>
      <c r="K7" s="38">
        <v>761900</v>
      </c>
      <c r="L7" s="37" t="s">
        <v>97</v>
      </c>
      <c r="M7" s="38">
        <v>7</v>
      </c>
      <c r="N7" s="38">
        <v>483853</v>
      </c>
      <c r="O7" s="39" t="s">
        <v>98</v>
      </c>
      <c r="P7" s="39">
        <v>94.4</v>
      </c>
      <c r="Q7" s="38">
        <v>117</v>
      </c>
      <c r="R7" s="38">
        <v>731950</v>
      </c>
      <c r="S7" s="37" t="s">
        <v>99</v>
      </c>
      <c r="T7" s="40">
        <v>126.52</v>
      </c>
      <c r="U7" s="40">
        <v>132.9</v>
      </c>
      <c r="V7" s="40">
        <v>129.27000000000001</v>
      </c>
      <c r="W7" s="40">
        <v>119.56</v>
      </c>
      <c r="X7" s="40">
        <v>114.61</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667.19</v>
      </c>
      <c r="AQ7" s="40">
        <v>799.78</v>
      </c>
      <c r="AR7" s="40">
        <v>618.88</v>
      </c>
      <c r="AS7" s="40">
        <v>788.16</v>
      </c>
      <c r="AT7" s="40">
        <v>817.25</v>
      </c>
      <c r="AU7" s="40">
        <v>394.58</v>
      </c>
      <c r="AV7" s="40">
        <v>368.36</v>
      </c>
      <c r="AW7" s="40">
        <v>380.84</v>
      </c>
      <c r="AX7" s="40">
        <v>424.64</v>
      </c>
      <c r="AY7" s="40">
        <v>427.23</v>
      </c>
      <c r="AZ7" s="40">
        <v>473</v>
      </c>
      <c r="BA7" s="40">
        <v>80.47</v>
      </c>
      <c r="BB7" s="40">
        <v>55.94</v>
      </c>
      <c r="BC7" s="40">
        <v>38.409999999999997</v>
      </c>
      <c r="BD7" s="40">
        <v>23.95</v>
      </c>
      <c r="BE7" s="40">
        <v>13.99</v>
      </c>
      <c r="BF7" s="40">
        <v>235.79</v>
      </c>
      <c r="BG7" s="40">
        <v>227.51</v>
      </c>
      <c r="BH7" s="40">
        <v>225.72</v>
      </c>
      <c r="BI7" s="40">
        <v>217.8</v>
      </c>
      <c r="BJ7" s="40">
        <v>216.05</v>
      </c>
      <c r="BK7" s="40">
        <v>233.74</v>
      </c>
      <c r="BL7" s="40">
        <v>125.8</v>
      </c>
      <c r="BM7" s="40">
        <v>132.88999999999999</v>
      </c>
      <c r="BN7" s="40">
        <v>128.38</v>
      </c>
      <c r="BO7" s="40">
        <v>116.98</v>
      </c>
      <c r="BP7" s="40">
        <v>111.41</v>
      </c>
      <c r="BQ7" s="40">
        <v>117.72</v>
      </c>
      <c r="BR7" s="40">
        <v>117.69</v>
      </c>
      <c r="BS7" s="40">
        <v>116.75</v>
      </c>
      <c r="BT7" s="40">
        <v>115.48</v>
      </c>
      <c r="BU7" s="40">
        <v>109.91</v>
      </c>
      <c r="BV7" s="40">
        <v>106.87</v>
      </c>
      <c r="BW7" s="40">
        <v>9.66</v>
      </c>
      <c r="BX7" s="40">
        <v>9.27</v>
      </c>
      <c r="BY7" s="40">
        <v>9.5399999999999991</v>
      </c>
      <c r="BZ7" s="40">
        <v>10.54</v>
      </c>
      <c r="CA7" s="40">
        <v>11.12</v>
      </c>
      <c r="CB7" s="40">
        <v>17.03</v>
      </c>
      <c r="CC7" s="40">
        <v>17.07</v>
      </c>
      <c r="CD7" s="40">
        <v>17.22</v>
      </c>
      <c r="CE7" s="40">
        <v>17.440000000000001</v>
      </c>
      <c r="CF7" s="40">
        <v>18.62</v>
      </c>
      <c r="CG7" s="40">
        <v>20.260000000000002</v>
      </c>
      <c r="CH7" s="40">
        <v>59.74</v>
      </c>
      <c r="CI7" s="40">
        <v>59.52</v>
      </c>
      <c r="CJ7" s="40">
        <v>60.14</v>
      </c>
      <c r="CK7" s="40">
        <v>62.04</v>
      </c>
      <c r="CL7" s="40">
        <v>63.51</v>
      </c>
      <c r="CM7" s="40">
        <v>58.56</v>
      </c>
      <c r="CN7" s="40">
        <v>57.96</v>
      </c>
      <c r="CO7" s="40">
        <v>56</v>
      </c>
      <c r="CP7" s="40">
        <v>56.81</v>
      </c>
      <c r="CQ7" s="40">
        <v>55.65</v>
      </c>
      <c r="CR7" s="40">
        <v>53.19</v>
      </c>
      <c r="CS7" s="40">
        <v>96.17</v>
      </c>
      <c r="CT7" s="40">
        <v>96.2</v>
      </c>
      <c r="CU7" s="40">
        <v>96.07</v>
      </c>
      <c r="CV7" s="40">
        <v>96.07</v>
      </c>
      <c r="CW7" s="40">
        <v>96.07</v>
      </c>
      <c r="CX7" s="40">
        <v>80.5</v>
      </c>
      <c r="CY7" s="40">
        <v>80.540000000000006</v>
      </c>
      <c r="CZ7" s="40">
        <v>80.08</v>
      </c>
      <c r="DA7" s="40">
        <v>79.69</v>
      </c>
      <c r="DB7" s="40">
        <v>78.66</v>
      </c>
      <c r="DC7" s="40">
        <v>75.849999999999994</v>
      </c>
      <c r="DD7" s="40">
        <v>54.68</v>
      </c>
      <c r="DE7" s="40">
        <v>55.15</v>
      </c>
      <c r="DF7" s="40">
        <v>55.99</v>
      </c>
      <c r="DG7" s="40">
        <v>55.39</v>
      </c>
      <c r="DH7" s="40">
        <v>56.38</v>
      </c>
      <c r="DI7" s="40">
        <v>59.48</v>
      </c>
      <c r="DJ7" s="40">
        <v>60.09</v>
      </c>
      <c r="DK7" s="40">
        <v>60.35</v>
      </c>
      <c r="DL7" s="40">
        <v>61.07</v>
      </c>
      <c r="DM7" s="40">
        <v>61.99</v>
      </c>
      <c r="DN7" s="40">
        <v>61.17</v>
      </c>
      <c r="DO7" s="40">
        <v>70.86</v>
      </c>
      <c r="DP7" s="40">
        <v>71.849999999999994</v>
      </c>
      <c r="DQ7" s="40">
        <v>71.63</v>
      </c>
      <c r="DR7" s="40">
        <v>71.72</v>
      </c>
      <c r="DS7" s="40">
        <v>71.67</v>
      </c>
      <c r="DT7" s="40">
        <v>48.09</v>
      </c>
      <c r="DU7" s="40">
        <v>50.93</v>
      </c>
      <c r="DV7" s="40">
        <v>52.07</v>
      </c>
      <c r="DW7" s="40">
        <v>50.36</v>
      </c>
      <c r="DX7" s="40">
        <v>51.48</v>
      </c>
      <c r="DY7" s="40">
        <v>49.58</v>
      </c>
      <c r="DZ7" s="40">
        <v>0</v>
      </c>
      <c r="EA7" s="40">
        <v>7.0000000000000007E-2</v>
      </c>
      <c r="EB7" s="40">
        <v>0.28000000000000003</v>
      </c>
      <c r="EC7" s="40">
        <v>0</v>
      </c>
      <c r="ED7" s="40">
        <v>0.09</v>
      </c>
      <c r="EE7" s="40">
        <v>0.13</v>
      </c>
      <c r="EF7" s="40">
        <v>0.22</v>
      </c>
      <c r="EG7" s="40">
        <v>0.5</v>
      </c>
      <c r="EH7" s="40">
        <v>0.2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126.52</v>
      </c>
      <c r="V11" s="48">
        <f>IF(U6="-",NA(),U6)</f>
        <v>132.9</v>
      </c>
      <c r="W11" s="48">
        <f>IF(V6="-",NA(),V6)</f>
        <v>129.27000000000001</v>
      </c>
      <c r="X11" s="48">
        <f>IF(W6="-",NA(),W6)</f>
        <v>119.56</v>
      </c>
      <c r="Y11" s="48">
        <f>IF(X6="-",NA(),X6)</f>
        <v>114.61</v>
      </c>
      <c r="AE11" s="47" t="s">
        <v>23</v>
      </c>
      <c r="AF11" s="48">
        <f>IF(AE6="-",NA(),AE6)</f>
        <v>0</v>
      </c>
      <c r="AG11" s="48">
        <f>IF(AF6="-",NA(),AF6)</f>
        <v>0</v>
      </c>
      <c r="AH11" s="48">
        <f>IF(AG6="-",NA(),AG6)</f>
        <v>0</v>
      </c>
      <c r="AI11" s="48">
        <f>IF(AH6="-",NA(),AH6)</f>
        <v>0</v>
      </c>
      <c r="AJ11" s="48">
        <f>IF(AI6="-",NA(),AI6)</f>
        <v>0</v>
      </c>
      <c r="AP11" s="47" t="s">
        <v>23</v>
      </c>
      <c r="AQ11" s="48">
        <f>IF(AP6="-",NA(),AP6)</f>
        <v>667.19</v>
      </c>
      <c r="AR11" s="48">
        <f>IF(AQ6="-",NA(),AQ6)</f>
        <v>799.78</v>
      </c>
      <c r="AS11" s="48">
        <f>IF(AR6="-",NA(),AR6)</f>
        <v>618.88</v>
      </c>
      <c r="AT11" s="48">
        <f>IF(AS6="-",NA(),AS6)</f>
        <v>788.16</v>
      </c>
      <c r="AU11" s="48">
        <f>IF(AT6="-",NA(),AT6)</f>
        <v>817.25</v>
      </c>
      <c r="BA11" s="47" t="s">
        <v>23</v>
      </c>
      <c r="BB11" s="48">
        <f>IF(BA6="-",NA(),BA6)</f>
        <v>80.47</v>
      </c>
      <c r="BC11" s="48">
        <f>IF(BB6="-",NA(),BB6)</f>
        <v>55.94</v>
      </c>
      <c r="BD11" s="48">
        <f>IF(BC6="-",NA(),BC6)</f>
        <v>38.409999999999997</v>
      </c>
      <c r="BE11" s="48">
        <f>IF(BD6="-",NA(),BD6)</f>
        <v>23.95</v>
      </c>
      <c r="BF11" s="48">
        <f>IF(BE6="-",NA(),BE6)</f>
        <v>13.99</v>
      </c>
      <c r="BL11" s="47" t="s">
        <v>23</v>
      </c>
      <c r="BM11" s="48">
        <f>IF(BL6="-",NA(),BL6)</f>
        <v>125.8</v>
      </c>
      <c r="BN11" s="48">
        <f>IF(BM6="-",NA(),BM6)</f>
        <v>132.88999999999999</v>
      </c>
      <c r="BO11" s="48">
        <f>IF(BN6="-",NA(),BN6)</f>
        <v>128.38</v>
      </c>
      <c r="BP11" s="48">
        <f>IF(BO6="-",NA(),BO6)</f>
        <v>116.98</v>
      </c>
      <c r="BQ11" s="48">
        <f>IF(BP6="-",NA(),BP6)</f>
        <v>111.41</v>
      </c>
      <c r="BW11" s="47" t="s">
        <v>23</v>
      </c>
      <c r="BX11" s="48">
        <f>IF(BW6="-",NA(),BW6)</f>
        <v>9.66</v>
      </c>
      <c r="BY11" s="48">
        <f>IF(BX6="-",NA(),BX6)</f>
        <v>9.27</v>
      </c>
      <c r="BZ11" s="48">
        <f>IF(BY6="-",NA(),BY6)</f>
        <v>9.5399999999999991</v>
      </c>
      <c r="CA11" s="48">
        <f>IF(BZ6="-",NA(),BZ6)</f>
        <v>10.54</v>
      </c>
      <c r="CB11" s="48">
        <f>IF(CA6="-",NA(),CA6)</f>
        <v>11.12</v>
      </c>
      <c r="CH11" s="47" t="s">
        <v>23</v>
      </c>
      <c r="CI11" s="48">
        <f>IF(CH6="-",NA(),CH6)</f>
        <v>59.74</v>
      </c>
      <c r="CJ11" s="48">
        <f>IF(CI6="-",NA(),CI6)</f>
        <v>59.52</v>
      </c>
      <c r="CK11" s="48">
        <f>IF(CJ6="-",NA(),CJ6)</f>
        <v>60.14</v>
      </c>
      <c r="CL11" s="48">
        <f>IF(CK6="-",NA(),CK6)</f>
        <v>62.04</v>
      </c>
      <c r="CM11" s="48">
        <f>IF(CL6="-",NA(),CL6)</f>
        <v>63.51</v>
      </c>
      <c r="CS11" s="47" t="s">
        <v>23</v>
      </c>
      <c r="CT11" s="48">
        <f>IF(CS6="-",NA(),CS6)</f>
        <v>96.17</v>
      </c>
      <c r="CU11" s="48">
        <f>IF(CT6="-",NA(),CT6)</f>
        <v>96.2</v>
      </c>
      <c r="CV11" s="48">
        <f>IF(CU6="-",NA(),CU6)</f>
        <v>96.07</v>
      </c>
      <c r="CW11" s="48">
        <f>IF(CV6="-",NA(),CV6)</f>
        <v>96.07</v>
      </c>
      <c r="CX11" s="48">
        <f>IF(CW6="-",NA(),CW6)</f>
        <v>96.07</v>
      </c>
      <c r="DD11" s="47" t="s">
        <v>23</v>
      </c>
      <c r="DE11" s="48">
        <f>IF(DD6="-",NA(),DD6)</f>
        <v>54.68</v>
      </c>
      <c r="DF11" s="48">
        <f>IF(DE6="-",NA(),DE6)</f>
        <v>55.15</v>
      </c>
      <c r="DG11" s="48">
        <f>IF(DF6="-",NA(),DF6)</f>
        <v>55.99</v>
      </c>
      <c r="DH11" s="48">
        <f>IF(DG6="-",NA(),DG6)</f>
        <v>55.39</v>
      </c>
      <c r="DI11" s="48">
        <f>IF(DH6="-",NA(),DH6)</f>
        <v>56.38</v>
      </c>
      <c r="DO11" s="47" t="s">
        <v>23</v>
      </c>
      <c r="DP11" s="48">
        <f>IF(DO6="-",NA(),DO6)</f>
        <v>70.86</v>
      </c>
      <c r="DQ11" s="48">
        <f>IF(DP6="-",NA(),DP6)</f>
        <v>71.849999999999994</v>
      </c>
      <c r="DR11" s="48">
        <f>IF(DQ6="-",NA(),DQ6)</f>
        <v>71.63</v>
      </c>
      <c r="DS11" s="48">
        <f>IF(DR6="-",NA(),DR6)</f>
        <v>71.72</v>
      </c>
      <c r="DT11" s="48">
        <f>IF(DS6="-",NA(),DS6)</f>
        <v>71.67</v>
      </c>
      <c r="DZ11" s="47" t="s">
        <v>23</v>
      </c>
      <c r="EA11" s="48">
        <f>IF(DZ6="-",NA(),DZ6)</f>
        <v>0</v>
      </c>
      <c r="EB11" s="48">
        <f>IF(EA6="-",NA(),EA6)</f>
        <v>7.0000000000000007E-2</v>
      </c>
      <c r="EC11" s="48">
        <f>IF(EB6="-",NA(),EB6)</f>
        <v>0.28000000000000003</v>
      </c>
      <c r="ED11" s="48">
        <f>IF(EC6="-",NA(),EC6)</f>
        <v>0</v>
      </c>
      <c r="EE11" s="48">
        <f>IF(ED6="-",NA(),ED6)</f>
        <v>0.09</v>
      </c>
    </row>
    <row r="12" spans="1:140" x14ac:dyDescent="0.15">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2024-01-25T02:22:24Z</cp:lastPrinted>
  <dcterms:created xsi:type="dcterms:W3CDTF">2023-12-05T01:32:15Z</dcterms:created>
  <dcterms:modified xsi:type="dcterms:W3CDTF">2024-01-30T01:52:07Z</dcterms:modified>
  <cp:category/>
</cp:coreProperties>
</file>