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5.56\経理班\03　決算担当\19　経営比較分析表\H30決算\03 財政課提出\"/>
    </mc:Choice>
  </mc:AlternateContent>
  <workbookProtection workbookAlgorithmName="SHA-512" workbookHashValue="kGpLNWEAn56mY3qACIj15U+sL/G5xxPN7kmUJZ6wR+clz2y8PClwiC3T0JuifT4MQIvB1y/6nN1vBknsCtbD6g==" workbookSaltValue="BMKKAoyStQBXPQjnezA5YA=="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N11" i="4"/>
  <c r="ME10" i="5"/>
  <c r="KP10" i="5"/>
  <c r="JB10" i="5"/>
  <c r="HM10" i="5"/>
  <c r="FX10" i="5"/>
  <c r="EI10" i="5"/>
  <c r="CT10" i="5"/>
  <c r="BC10" i="5"/>
  <c r="GG18" i="5"/>
  <c r="GF18" i="5"/>
  <c r="GE18" i="5"/>
  <c r="GH18" i="5"/>
  <c r="GD18" i="5"/>
  <c r="GF12" i="5"/>
  <c r="GE12" i="5"/>
  <c r="GH12" i="5"/>
  <c r="GD12" i="5"/>
  <c r="GG12" i="5"/>
  <c r="EZ8" i="5"/>
  <c r="FT8" i="5"/>
  <c r="GN8" i="5"/>
  <c r="JK18" i="5"/>
  <c r="JI12" i="5"/>
  <c r="JJ18" i="5"/>
  <c r="JL12" i="5"/>
  <c r="JH12" i="5"/>
  <c r="JI18" i="5"/>
  <c r="JK12" i="5"/>
  <c r="JL18" i="5"/>
  <c r="JH18" i="5"/>
  <c r="JJ12" i="5"/>
  <c r="KC18" i="5"/>
  <c r="KE12" i="5"/>
  <c r="KF18" i="5"/>
  <c r="KB18" i="5"/>
  <c r="KD12" i="5"/>
  <c r="KE18" i="5"/>
  <c r="KC12" i="5"/>
  <c r="KD18" i="5"/>
  <c r="KF12" i="5"/>
  <c r="KB12" i="5"/>
  <c r="C10" i="5"/>
  <c r="HA12" i="5"/>
  <c r="HM18" i="5"/>
  <c r="HI18" i="5"/>
  <c r="HK12"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I12" i="5"/>
  <c r="GZ18" i="5"/>
  <c r="HC18" i="5"/>
  <c r="GY18" i="5"/>
  <c r="HB18" i="5"/>
  <c r="HA18" i="5"/>
  <c r="HC12" i="5"/>
  <c r="GY12"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GZ12" i="5"/>
  <c r="HJ12" i="5"/>
  <c r="FB18" i="5" l="1"/>
  <c r="FA18" i="5"/>
  <c r="FD18" i="5"/>
  <c r="EZ18" i="5"/>
  <c r="FC18" i="5"/>
  <c r="FA12" i="5"/>
  <c r="FD12" i="5"/>
  <c r="EZ12" i="5"/>
  <c r="FC12" i="5"/>
  <c r="FB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F11" i="4"/>
  <c r="MA10" i="5"/>
  <c r="KL10" i="5"/>
  <c r="IX10" i="5"/>
  <c r="HI10" i="5"/>
  <c r="FT10" i="5"/>
  <c r="EE10" i="5"/>
  <c r="CP10" i="5"/>
  <c r="AY10" i="5"/>
  <c r="FK18" i="5"/>
  <c r="FN18" i="5"/>
  <c r="FJ18" i="5"/>
  <c r="FM18" i="5"/>
  <c r="FL18" i="5"/>
  <c r="FN12" i="5"/>
  <c r="FJ12" i="5"/>
  <c r="FM12" i="5"/>
  <c r="FL12" i="5"/>
  <c r="FK12" i="5"/>
  <c r="GP18" i="5"/>
  <c r="GO18" i="5"/>
  <c r="GR18" i="5"/>
  <c r="GN18" i="5"/>
  <c r="GQ18" i="5"/>
  <c r="GO12" i="5"/>
  <c r="GR12" i="5"/>
  <c r="GN12" i="5"/>
  <c r="GQ12" i="5"/>
  <c r="GP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MN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J11" i="4"/>
  <c r="LS10" i="5"/>
  <c r="KD10" i="5"/>
  <c r="IO10" i="5"/>
  <c r="HA10" i="5"/>
  <c r="FL10" i="5"/>
  <c r="DW10" i="5"/>
  <c r="CH10" i="5"/>
  <c r="LI10" i="5"/>
  <c r="JT10" i="5"/>
  <c r="IE10" i="5"/>
  <c r="GP10" i="5"/>
  <c r="FB10" i="5"/>
  <c r="DM10" i="5"/>
  <c r="BW10" i="5"/>
  <c r="FX18" i="5"/>
  <c r="FT18" i="5"/>
  <c r="FW18" i="5"/>
  <c r="FV18" i="5"/>
  <c r="FU18" i="5"/>
  <c r="FW12" i="5"/>
  <c r="FV12" i="5"/>
  <c r="FU12" i="5"/>
  <c r="FX12" i="5"/>
  <c r="FT12" i="5"/>
</calcChain>
</file>

<file path=xl/sharedStrings.xml><?xml version="1.0" encoding="utf-8"?>
<sst xmlns="http://schemas.openxmlformats.org/spreadsheetml/2006/main" count="900" uniqueCount="279">
  <si>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</si>
  <si>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</si>
  <si>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</si>
  <si>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</si>
  <si>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</si>
  <si>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</si>
  <si>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</si>
  <si>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</si>
  <si>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</si>
  <si>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</si>
  <si>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</si>
  <si>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</si>
  <si>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</si>
  <si>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</si>
  <si>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</si>
  <si>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</si>
  <si>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</si>
  <si>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</si>
  <si>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</si>
  <si>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</si>
  <si>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</si>
  <si>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</si>
  <si>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</si>
  <si>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</si>
  <si>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</si>
  <si>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</si>
  <si>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</si>
  <si>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</si>
  <si>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</si>
  <si>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</si>
  <si>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</si>
  <si>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</si>
  <si>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</si>
  <si>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</si>
  <si>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</si>
  <si>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</si>
  <si>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</si>
  <si>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</si>
  <si>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</si>
  <si>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</si>
  <si>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</si>
  <si>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</si>
  <si>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</si>
  <si>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</si>
  <si>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</si>
  <si>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</si>
  <si>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</si>
  <si>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</si>
  <si>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</si>
  <si>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</si>
  <si>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</si>
  <si>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</si>
  <si>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</si>
  <si>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</si>
  <si>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</si>
  <si>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</si>
  <si>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</si>
  <si>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</si>
  <si>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</si>
  <si>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</si>
  <si>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</si>
  <si>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</si>
  <si>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</si>
  <si>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</si>
  <si>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</si>
  <si>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</si>
  <si>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</si>
  <si>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</si>
  <si>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</si>
  <si>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</si>
  <si>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</si>
  <si>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</si>
  <si>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</si>
  <si>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</si>
  <si>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</si>
  <si>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</si>
  <si>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</si>
  <si>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</si>
  <si>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</si>
  <si>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</si>
  <si>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</si>
  <si>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</si>
  <si>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</si>
  <si>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</si>
  <si>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</si>
  <si>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</si>
  <si>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</si>
  <si>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</si>
  <si>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</si>
  <si>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</si>
  <si>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</si>
  <si>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</si>
  <si>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</si>
  <si>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</si>
  <si>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</si>
  <si>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</si>
  <si>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</si>
  <si>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</si>
  <si>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</si>
  <si>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</si>
  <si>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</si>
  <si>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</si>
  <si>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</si>
  <si>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</si>
  <si>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</si>
  <si>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</si>
  <si>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</si>
  <si>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</si>
  <si>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</si>
  <si>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</si>
  <si>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</si>
  <si>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</si>
  <si>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</si>
  <si>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</si>
  <si>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</si>
  <si>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</si>
  <si>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330001</t>
  </si>
  <si>
    <t>46</t>
  </si>
  <si>
    <t>04</t>
  </si>
  <si>
    <t>0</t>
  </si>
  <si>
    <t>000</t>
  </si>
  <si>
    <t>岡山県</t>
  </si>
  <si>
    <t>法適用</t>
  </si>
  <si>
    <t>電気事業</t>
  </si>
  <si>
    <t>自治体職員</t>
  </si>
  <si>
    <t>-</t>
  </si>
  <si>
    <t>令和6年3月31日　旭川第一発電所　ほか１７箇所</t>
  </si>
  <si>
    <t>令和3年10月31日　真加子発電所</t>
  </si>
  <si>
    <t>無</t>
  </si>
  <si>
    <t>中国電力（株）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</si>
  <si>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</si>
  <si>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</si>
  <si>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</si>
  <si>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</si>
  <si>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</si>
  <si>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</si>
  <si>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</si>
  <si>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</si>
  <si>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</si>
  <si>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</si>
  <si>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</si>
  <si>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</si>
  <si>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</si>
  <si>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</si>
  <si>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</si>
  <si>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</si>
  <si>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</si>
  <si>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</si>
  <si>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</si>
  <si>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</si>
  <si>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</si>
  <si>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</si>
  <si>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</si>
  <si>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</si>
  <si>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</si>
  <si>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</si>
  <si>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</si>
  <si>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</si>
  <si>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</si>
  <si>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</si>
  <si>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</si>
  <si>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</si>
  <si>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</si>
  <si>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</si>
  <si>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</si>
  <si>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</si>
  <si>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</si>
  <si>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</si>
  <si>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</si>
  <si>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</si>
  <si>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</si>
  <si>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</si>
  <si>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</si>
  <si>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</si>
  <si>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</si>
  <si>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</si>
  <si>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</si>
  <si>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</si>
  <si>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</si>
  <si>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</si>
  <si>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</si>
  <si>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</si>
  <si>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</si>
  <si>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</si>
  <si>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</si>
  <si>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</si>
  <si>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</si>
  <si>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</si>
  <si>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</si>
  <si>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</si>
  <si>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</si>
  <si>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</si>
  <si>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</si>
  <si>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</si>
  <si>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</si>
  <si>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</si>
  <si>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</si>
  <si>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</si>
  <si>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</si>
  <si>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</si>
  <si>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</si>
  <si>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</si>
  <si>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</si>
  <si>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</si>
  <si>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</si>
  <si>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</si>
  <si>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</si>
  <si>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</si>
  <si>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</si>
  <si>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</si>
  <si>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</si>
  <si>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</si>
  <si>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</si>
  <si>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</si>
  <si>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</si>
  <si>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</si>
  <si>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</si>
  <si>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</si>
  <si>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</si>
  <si>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</si>
  <si>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</si>
  <si>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</si>
  <si>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</si>
  <si>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</si>
  <si>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</si>
  <si>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</si>
  <si>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</si>
  <si>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</si>
  <si>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</si>
  <si>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</si>
  <si>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</si>
  <si>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</si>
  <si>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</si>
  <si>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</si>
  <si>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</si>
  <si>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</si>
  <si>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</si>
  <si>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</si>
  <si>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</si>
  <si>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</si>
  <si>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</si>
  <si>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</si>
  <si>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</si>
  <si>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</si>
  <si>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</si>
  <si>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</si>
  <si>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</si>
  <si>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</si>
  <si>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</si>
  <si>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</si>
  <si>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</si>
  <si>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</si>
  <si>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</si>
  <si>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</si>
  <si>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</si>
  <si>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</si>
  <si>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</si>
  <si>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</si>
  <si>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</si>
  <si>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</si>
  <si>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</si>
  <si>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</si>
  <si>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</si>
  <si>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</si>
  <si>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</si>
  <si>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</si>
  <si>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</si>
  <si>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</si>
  <si>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</si>
  <si>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</si>
  <si>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</si>
  <si>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</si>
  <si>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</si>
  <si>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</si>
  <si>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</si>
  <si>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【利益剰余金の使途に対する考え方、今後の方針】
　利益剰余金は、将来の施設更新に充てるための建設改良積立金や企業債償還のための減債積立金に積み立てることを基本としている。また、このうち固定価格買取制度によって得られた利益については、広く県民や企業の負担によるものであり、制度の趣旨に沿って再生可能エネルギーの普及拡大や省エネルギー分野の取り組みなどに活用することで県民に還元していく方針である。
【利益剰余金の内訳】
①減債積立金                               294,377,496円
②再生可能エネルギー等推進積立金         1,083,138,000円
③当年度未処分利益剰余金　　　　　　　　 1,048,983,822円
【使途、目的】
①企業債の償還に充てるための補填財源を積み立てたもの。
②再生可能エネルギーを利用した発電所の新規開発、改良事業に使用するほか、一般会計への繰出しを行い、再生可能エネルギーの利用を促進する事業へ充当する。
③当年度決算により生じた利益剰余金で、議会の議決を経て処分される。
【Ｈ30年度決算における利益剰余金の処分内容（令和元年10月3日議決）】
　・当年度未処分利益剰余金変動額　392,123,504円→自己資本金へ組入れ
　　　（変動額の内訳　減債積立金の取崩　　　　　　　　　    340,743,504円　
　　　　　　　　　　　再生可能エネルギー等推進積立金の取崩 　51,380,000円）
　・当年度純利益＋繰越利益剰余金　656,860,318円
　　　　　→225,000,000円を減債積立金へ積立て
　　　　　→431,000,000円を再生可能エネルギー等推進積立金へ積立て
　　　　　→    860,318円は繰越利益剰余金として利益処分せず翌年度へ繰り越す</t>
    <phoneticPr fontId="5"/>
  </si>
  <si>
    <t>　営業開始以来、常に経営の合理化を図るとともに、適正な料金の確保、設備の効率的な運用等に努め、安定した経営を継続している。
　平成３０年度には現状分析や将来見通しを踏まえた経営戦略を策定（平成３１年１月策定）し、電気事業を取り巻く環境の変化に対応しながら、引き続き安定した経営が可能となるよう努めてまいりたい。</t>
    <rPh sb="1" eb="3">
      <t>エイギョウ</t>
    </rPh>
    <rPh sb="3" eb="5">
      <t>カイシ</t>
    </rPh>
    <rPh sb="5" eb="7">
      <t>イライ</t>
    </rPh>
    <rPh sb="8" eb="9">
      <t>ツネ</t>
    </rPh>
    <rPh sb="10" eb="12">
      <t>ケイエイ</t>
    </rPh>
    <rPh sb="13" eb="16">
      <t>ゴウリカ</t>
    </rPh>
    <rPh sb="17" eb="18">
      <t>ハカ</t>
    </rPh>
    <rPh sb="24" eb="26">
      <t>テキセイ</t>
    </rPh>
    <rPh sb="27" eb="29">
      <t>リョウキン</t>
    </rPh>
    <rPh sb="30" eb="32">
      <t>カクホ</t>
    </rPh>
    <rPh sb="33" eb="35">
      <t>セツビ</t>
    </rPh>
    <rPh sb="36" eb="38">
      <t>コウリツ</t>
    </rPh>
    <rPh sb="38" eb="39">
      <t>テキ</t>
    </rPh>
    <rPh sb="40" eb="42">
      <t>ウンヨウ</t>
    </rPh>
    <rPh sb="42" eb="43">
      <t>トウ</t>
    </rPh>
    <rPh sb="44" eb="45">
      <t>ツト</t>
    </rPh>
    <rPh sb="47" eb="49">
      <t>アンテイ</t>
    </rPh>
    <rPh sb="51" eb="53">
      <t>ケイエイ</t>
    </rPh>
    <rPh sb="54" eb="56">
      <t>ケイゾク</t>
    </rPh>
    <rPh sb="63" eb="65">
      <t>ヘイセイ</t>
    </rPh>
    <rPh sb="67" eb="68">
      <t>ネン</t>
    </rPh>
    <rPh sb="68" eb="69">
      <t>ド</t>
    </rPh>
    <rPh sb="71" eb="73">
      <t>ゲンジョウ</t>
    </rPh>
    <rPh sb="73" eb="75">
      <t>ブンセキ</t>
    </rPh>
    <rPh sb="76" eb="78">
      <t>ショウライ</t>
    </rPh>
    <rPh sb="78" eb="80">
      <t>ミトオ</t>
    </rPh>
    <rPh sb="82" eb="83">
      <t>フ</t>
    </rPh>
    <rPh sb="86" eb="88">
      <t>ケイエイ</t>
    </rPh>
    <rPh sb="88" eb="90">
      <t>センリャク</t>
    </rPh>
    <rPh sb="91" eb="93">
      <t>サクテイ</t>
    </rPh>
    <rPh sb="94" eb="96">
      <t>ヘイセイ</t>
    </rPh>
    <rPh sb="98" eb="99">
      <t>ネン</t>
    </rPh>
    <rPh sb="100" eb="101">
      <t>ガツ</t>
    </rPh>
    <rPh sb="101" eb="103">
      <t>サクテイ</t>
    </rPh>
    <rPh sb="106" eb="108">
      <t>デンキ</t>
    </rPh>
    <rPh sb="108" eb="110">
      <t>ジギョウ</t>
    </rPh>
    <rPh sb="111" eb="112">
      <t>ト</t>
    </rPh>
    <rPh sb="113" eb="114">
      <t>マ</t>
    </rPh>
    <rPh sb="115" eb="117">
      <t>カンキョウ</t>
    </rPh>
    <rPh sb="118" eb="120">
      <t>ヘンカ</t>
    </rPh>
    <rPh sb="121" eb="123">
      <t>タイオウ</t>
    </rPh>
    <rPh sb="128" eb="129">
      <t>ヒ</t>
    </rPh>
    <rPh sb="130" eb="131">
      <t>ツヅ</t>
    </rPh>
    <rPh sb="132" eb="134">
      <t>アンテイ</t>
    </rPh>
    <rPh sb="136" eb="138">
      <t>ケイエイ</t>
    </rPh>
    <rPh sb="139" eb="141">
      <t>カノウ</t>
    </rPh>
    <rPh sb="146" eb="147">
      <t>ツト</t>
    </rPh>
    <phoneticPr fontId="5"/>
  </si>
  <si>
    <r>
      <t xml:space="preserve">　水力発電については、降水量の減少と西日本豪雨に伴う発電所の一時停止等により、例年と比べると設備利用率が大きく減少した。太陽光発電については全国平均と同程度となっている。
</t>
    </r>
    <r>
      <rPr>
        <b/>
        <sz val="17"/>
        <color theme="1"/>
        <rFont val="ＭＳ ゴシック"/>
        <family val="3"/>
        <charset val="128"/>
      </rPr>
      <t>【設備利用率　8.2％減（施設全体）】</t>
    </r>
    <r>
      <rPr>
        <sz val="17"/>
        <color theme="1"/>
        <rFont val="ＭＳ ゴシック"/>
        <family val="3"/>
        <charset val="128"/>
      </rPr>
      <t xml:space="preserve">
　修繕費比率については、若干の経年増減はあるものの、概ね全国平均水準にあり、定期的なオーバーホール等の大規模修繕については特別修繕引当金により費用の平準化を図っている。
　なお、太陽光発電については施設も比較的新しく、これまで最低限の修繕費しか要していなかったが、平成２９年度は４年に１回の監視制御装置の細密点検を行ったため、上昇している。平成３０年度でも最低限の修繕に加え、太陽光パネルの修繕工事を行った。
</t>
    </r>
    <r>
      <rPr>
        <b/>
        <sz val="17"/>
        <color theme="1"/>
        <rFont val="ＭＳ ゴシック"/>
        <family val="3"/>
        <charset val="128"/>
      </rPr>
      <t>【修繕費比率　0.4％減（施設全体）】</t>
    </r>
    <r>
      <rPr>
        <sz val="17"/>
        <color theme="1"/>
        <rFont val="ＭＳ ゴシック"/>
        <family val="3"/>
        <charset val="128"/>
      </rPr>
      <t xml:space="preserve">
　企業債残高対料金収入比率については、水力発電では比較的新しい施設が多く、全国平均を上回っているものの新たな借入は行っておらず、減少傾向にあり、当面は改善していくものと考えている。太陽光発電については施設設置当初の借入以降新たな借入は行っておらず、また新規の設置も計画していないことから、引き続き減少していくものと考えている。
</t>
    </r>
    <r>
      <rPr>
        <b/>
        <sz val="17"/>
        <color theme="1"/>
        <rFont val="ＭＳ ゴシック"/>
        <family val="3"/>
        <charset val="128"/>
      </rPr>
      <t>【企業債残高対料金収入比率　6.3％減（施設全体）】</t>
    </r>
    <r>
      <rPr>
        <sz val="17"/>
        <color theme="1"/>
        <rFont val="ＭＳ ゴシック"/>
        <family val="3"/>
        <charset val="128"/>
      </rPr>
      <t xml:space="preserve">
　有形固定資産減価償却率については、水力・太陽光ともに年々上昇し、全国平均と同程度となっている。今後も計画的な整備により、安定供給の確保に努める。
</t>
    </r>
    <r>
      <rPr>
        <b/>
        <sz val="17"/>
        <color theme="1"/>
        <rFont val="ＭＳ ゴシック"/>
        <family val="3"/>
        <charset val="128"/>
      </rPr>
      <t>【有形固定資産減価償却率　1.9％増（施設全体）】</t>
    </r>
    <r>
      <rPr>
        <sz val="17"/>
        <color theme="1"/>
        <rFont val="ＭＳ ゴシック"/>
        <family val="3"/>
        <charset val="128"/>
      </rPr>
      <t xml:space="preserve">
　FIT収入割合については、他団体と比較して高い状況にあり、買取期間終了による収入の減少を考慮し、既存施設の発電効率を高めるための改良工事を計画的に実施していく。なお、太陽光については、１００％となっており、買取期間終了後の処遇について検討する必要がある。
</t>
    </r>
    <r>
      <rPr>
        <b/>
        <sz val="17"/>
        <color theme="1"/>
        <rFont val="ＭＳ ゴシック"/>
        <family val="3"/>
        <charset val="128"/>
      </rPr>
      <t>【FIT収入割合　1.9％減（施設全体）】</t>
    </r>
    <rPh sb="1" eb="3">
      <t>スイリョク</t>
    </rPh>
    <rPh sb="3" eb="5">
      <t>ハツデン</t>
    </rPh>
    <rPh sb="11" eb="14">
      <t>コウスイリョウ</t>
    </rPh>
    <rPh sb="15" eb="17">
      <t>ゲンショウ</t>
    </rPh>
    <rPh sb="18" eb="21">
      <t>ニシニホン</t>
    </rPh>
    <rPh sb="21" eb="23">
      <t>ゴウウ</t>
    </rPh>
    <rPh sb="24" eb="25">
      <t>トモナ</t>
    </rPh>
    <rPh sb="26" eb="29">
      <t>ハツデンショ</t>
    </rPh>
    <rPh sb="30" eb="32">
      <t>イチジ</t>
    </rPh>
    <rPh sb="32" eb="34">
      <t>テイシ</t>
    </rPh>
    <rPh sb="34" eb="35">
      <t>トウ</t>
    </rPh>
    <rPh sb="39" eb="41">
      <t>レイネン</t>
    </rPh>
    <rPh sb="42" eb="43">
      <t>クラ</t>
    </rPh>
    <rPh sb="46" eb="51">
      <t>セツビリヨウリツ</t>
    </rPh>
    <rPh sb="52" eb="53">
      <t>オオ</t>
    </rPh>
    <rPh sb="55" eb="57">
      <t>ゲンショウ</t>
    </rPh>
    <rPh sb="60" eb="63">
      <t>タイヨウコウ</t>
    </rPh>
    <rPh sb="63" eb="65">
      <t>ハツデン</t>
    </rPh>
    <rPh sb="70" eb="72">
      <t>ゼンコク</t>
    </rPh>
    <rPh sb="72" eb="74">
      <t>ヘイキン</t>
    </rPh>
    <rPh sb="75" eb="78">
      <t>ドウテイド</t>
    </rPh>
    <rPh sb="277" eb="279">
      <t>ヘイセイ</t>
    </rPh>
    <rPh sb="281" eb="283">
      <t>ネンド</t>
    </rPh>
    <rPh sb="285" eb="288">
      <t>サイテイゲン</t>
    </rPh>
    <rPh sb="289" eb="291">
      <t>シュウゼン</t>
    </rPh>
    <rPh sb="292" eb="293">
      <t>クワ</t>
    </rPh>
    <rPh sb="295" eb="298">
      <t>タイヨウコウ</t>
    </rPh>
    <rPh sb="302" eb="304">
      <t>シュウゼン</t>
    </rPh>
    <rPh sb="304" eb="306">
      <t>コウジ</t>
    </rPh>
    <rPh sb="307" eb="308">
      <t>オコナ</t>
    </rPh>
    <rPh sb="323" eb="324">
      <t>ゲン</t>
    </rPh>
    <rPh sb="563" eb="566">
      <t>ドウテイド</t>
    </rPh>
    <phoneticPr fontId="5"/>
  </si>
  <si>
    <r>
      <t xml:space="preserve">　経常収支比率及び営業収支比率については、ともに１００％を超えており、料金収入以外の収入に依存することなく黒字経営を維持できている。
</t>
    </r>
    <r>
      <rPr>
        <b/>
        <sz val="17"/>
        <color theme="1"/>
        <rFont val="ＭＳ ゴシック"/>
        <family val="3"/>
        <charset val="128"/>
      </rPr>
      <t>【経常収支比率　 4.3％減】
【営業収支比率　 4.9％減】
　平成３０年度は前年度に比べて、収益、費用ともに減少したが、収益の減少率の方が大きくなった。収益の減少理由は平成３０年７月の西日本豪雨に伴う発電所の一時停止等や、降水量の少ない月が多かったことにより、電力料金収入が減少したためである。しかしながら、依然全国平均と同程度の比率は維持しており、健全な状態と考えている。</t>
    </r>
    <r>
      <rPr>
        <sz val="17"/>
        <color theme="1"/>
        <rFont val="ＭＳ ゴシック"/>
        <family val="3"/>
        <charset val="128"/>
      </rPr>
      <t xml:space="preserve">
　短期的な支払い能力については、流動比率が１００％を超えているものの、全国平均を下回っているが、これは比較的新しい発電所が多く、流動負債に計上される企業債の償還額が大きいことが要因と考えられ、今後改善していくものと考えている。
</t>
    </r>
    <r>
      <rPr>
        <b/>
        <sz val="17"/>
        <color theme="1"/>
        <rFont val="ＭＳ ゴシック"/>
        <family val="3"/>
        <charset val="128"/>
      </rPr>
      <t>【流動比率　 70.0％増】
　平成３０年度は前年度に比べて、流動資産に計上される現金預金が増加したため、前年度から引き続き改善している。</t>
    </r>
    <r>
      <rPr>
        <sz val="17"/>
        <color theme="1"/>
        <rFont val="ＭＳ ゴシック"/>
        <family val="3"/>
        <charset val="128"/>
      </rPr>
      <t xml:space="preserve">
　供給原価については、全国平均と比較して高コストとなっている。
</t>
    </r>
    <r>
      <rPr>
        <b/>
        <sz val="17"/>
        <color theme="1"/>
        <rFont val="ＭＳ ゴシック"/>
        <family val="3"/>
        <charset val="128"/>
      </rPr>
      <t xml:space="preserve">【供給原価　1,820.0円増】
　平成３０年度は前年度に比べて、経常費用は減少したものの、降水量の低下により年間発電電力量が減少し、後者の減少率の方が大きくなったため、高コストとなっている。
</t>
    </r>
    <r>
      <rPr>
        <sz val="17"/>
        <color theme="1"/>
        <rFont val="ＭＳ ゴシック"/>
        <family val="3"/>
        <charset val="128"/>
      </rPr>
      <t xml:space="preserve">
　EBITDA（減価償却前営業利益）については、年々上昇傾向にあったが、平成２９年度から減少に転じ、平成３０年度も減少している。
</t>
    </r>
    <r>
      <rPr>
        <b/>
        <sz val="17"/>
        <color theme="1"/>
        <rFont val="ＭＳ ゴシック"/>
        <family val="3"/>
        <charset val="128"/>
      </rPr>
      <t>【EBITDA　149,974千円減】</t>
    </r>
    <r>
      <rPr>
        <sz val="17"/>
        <color theme="1"/>
        <rFont val="ＭＳ ゴシック"/>
        <family val="3"/>
        <charset val="128"/>
      </rPr>
      <t xml:space="preserve">
</t>
    </r>
    <r>
      <rPr>
        <b/>
        <sz val="17"/>
        <color theme="1"/>
        <rFont val="ＭＳ ゴシック"/>
        <family val="3"/>
        <charset val="128"/>
      </rPr>
      <t>　平成３０年度は前年度に比べて、純利益が減少したため、EBITDAも減少した。純利益の減少は降水量の低下によるものであり、施設自体の収益性が低下しているものとは考えていない。</t>
    </r>
    <rPh sb="105" eb="106">
      <t>ド</t>
    </rPh>
    <rPh sb="107" eb="108">
      <t>ゼン</t>
    </rPh>
    <rPh sb="167" eb="168">
      <t>トモナ</t>
    </rPh>
    <rPh sb="169" eb="172">
      <t>ハツデンショ</t>
    </rPh>
    <rPh sb="173" eb="175">
      <t>イチジ</t>
    </rPh>
    <rPh sb="175" eb="177">
      <t>テイシ</t>
    </rPh>
    <rPh sb="177" eb="178">
      <t>トウ</t>
    </rPh>
    <rPh sb="395" eb="396">
      <t>マエ</t>
    </rPh>
    <rPh sb="430" eb="431">
      <t>ヒ</t>
    </rPh>
    <rPh sb="432" eb="433">
      <t>ツヅ</t>
    </rPh>
    <rPh sb="434" eb="436">
      <t>カイゼン</t>
    </rPh>
    <rPh sb="500" eb="501">
      <t>マエ</t>
    </rPh>
    <rPh sb="664" eb="665">
      <t>ド</t>
    </rPh>
    <rPh sb="666" eb="667">
      <t>マエ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</si>
</sst>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7"/>
      <color theme="1"/>
      <name val="ＭＳ ゴシック"/>
      <family val="3"/>
      <charset val="128"/>
    </font>
    <font>
      <b/>
      <sz val="17"/>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159.1</c:v>
                </c:pt>
                <c:pt idx="1">
                  <c:v>151.9</c:v>
                </c:pt>
                <c:pt idx="2">
                  <c:v>155</c:v>
                </c:pt>
                <c:pt idx="3">
                  <c:v>133.6</c:v>
                </c:pt>
                <c:pt idx="4">
                  <c:v>129.30000000000001</c:v>
                </c:pt>
              </c:numCache>
            </c:numRef>
          </c:val>
          <c:extLst>
            <c:ext xmlns:c16="http://schemas.microsoft.com/office/drawing/2014/chart" uri="{C3380CC4-5D6E-409C-BE32-E72D297353CC}">
              <c16:uniqueId val="{00000000-36C4-429D-A92F-7810EC33C116}"/>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36C4-429D-A92F-7810EC33C11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6C4-429D-A92F-7810EC33C116}"/>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45.9</c:v>
                </c:pt>
                <c:pt idx="1">
                  <c:v>43.6</c:v>
                </c:pt>
                <c:pt idx="2">
                  <c:v>44.6</c:v>
                </c:pt>
                <c:pt idx="3">
                  <c:v>40.700000000000003</c:v>
                </c:pt>
                <c:pt idx="4">
                  <c:v>38.799999999999997</c:v>
                </c:pt>
              </c:numCache>
            </c:numRef>
          </c:val>
          <c:extLst>
            <c:ext xmlns:c16="http://schemas.microsoft.com/office/drawing/2014/chart" uri="{C3380CC4-5D6E-409C-BE32-E72D297353CC}">
              <c16:uniqueId val="{00000000-E5C9-4D59-8303-753370795770}"/>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E5C9-4D59-8303-753370795770}"/>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46.9</c:v>
                </c:pt>
                <c:pt idx="1">
                  <c:v>44.3</c:v>
                </c:pt>
                <c:pt idx="2">
                  <c:v>48.3</c:v>
                </c:pt>
                <c:pt idx="3">
                  <c:v>43.3</c:v>
                </c:pt>
                <c:pt idx="4">
                  <c:v>34.5</c:v>
                </c:pt>
              </c:numCache>
            </c:numRef>
          </c:val>
          <c:extLst>
            <c:ext xmlns:c16="http://schemas.microsoft.com/office/drawing/2014/chart" uri="{C3380CC4-5D6E-409C-BE32-E72D297353CC}">
              <c16:uniqueId val="{00000000-B647-4166-B287-55F0B49B3E28}"/>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B647-4166-B287-55F0B49B3E28}"/>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20.7</c:v>
                </c:pt>
                <c:pt idx="1">
                  <c:v>28.4</c:v>
                </c:pt>
                <c:pt idx="2">
                  <c:v>28</c:v>
                </c:pt>
                <c:pt idx="3">
                  <c:v>30.7</c:v>
                </c:pt>
                <c:pt idx="4">
                  <c:v>30.6</c:v>
                </c:pt>
              </c:numCache>
            </c:numRef>
          </c:val>
          <c:extLst>
            <c:ext xmlns:c16="http://schemas.microsoft.com/office/drawing/2014/chart" uri="{C3380CC4-5D6E-409C-BE32-E72D297353CC}">
              <c16:uniqueId val="{00000000-3A7F-4838-9442-AAFF2C2C905D}"/>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3A7F-4838-9442-AAFF2C2C905D}"/>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166.5</c:v>
                </c:pt>
                <c:pt idx="1">
                  <c:v>154.19999999999999</c:v>
                </c:pt>
                <c:pt idx="2">
                  <c:v>127.4</c:v>
                </c:pt>
                <c:pt idx="3">
                  <c:v>123.2</c:v>
                </c:pt>
                <c:pt idx="4">
                  <c:v>117.1</c:v>
                </c:pt>
              </c:numCache>
            </c:numRef>
          </c:val>
          <c:extLst>
            <c:ext xmlns:c16="http://schemas.microsoft.com/office/drawing/2014/chart" uri="{C3380CC4-5D6E-409C-BE32-E72D297353CC}">
              <c16:uniqueId val="{00000000-C2CD-4D48-9AFC-D546B6F8E179}"/>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C2CD-4D48-9AFC-D546B6F8E179}"/>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60.1</c:v>
                </c:pt>
                <c:pt idx="1">
                  <c:v>61.5</c:v>
                </c:pt>
                <c:pt idx="2">
                  <c:v>60.7</c:v>
                </c:pt>
                <c:pt idx="3">
                  <c:v>61.2</c:v>
                </c:pt>
                <c:pt idx="4">
                  <c:v>63</c:v>
                </c:pt>
              </c:numCache>
            </c:numRef>
          </c:val>
          <c:extLst>
            <c:ext xmlns:c16="http://schemas.microsoft.com/office/drawing/2014/chart" uri="{C3380CC4-5D6E-409C-BE32-E72D297353CC}">
              <c16:uniqueId val="{00000000-0280-4E33-AB1A-8F5AAEDFB9FC}"/>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0280-4E33-AB1A-8F5AAEDFB9FC}"/>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42.6</c:v>
                </c:pt>
                <c:pt idx="1">
                  <c:v>40.1</c:v>
                </c:pt>
                <c:pt idx="2">
                  <c:v>41.4</c:v>
                </c:pt>
                <c:pt idx="3">
                  <c:v>36.9</c:v>
                </c:pt>
                <c:pt idx="4">
                  <c:v>34.5</c:v>
                </c:pt>
              </c:numCache>
            </c:numRef>
          </c:val>
          <c:extLst>
            <c:ext xmlns:c16="http://schemas.microsoft.com/office/drawing/2014/chart" uri="{C3380CC4-5D6E-409C-BE32-E72D297353CC}">
              <c16:uniqueId val="{00000000-1028-41CD-A8C6-43DBF544B934}"/>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1028-41CD-A8C6-43DBF544B934}"/>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40-49EC-A501-8B0255E6C81A}"/>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0-49EC-A501-8B0255E6C81A}"/>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6-448D-8DDC-D8C6FDEEE62A}"/>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6-448D-8DDC-D8C6FDEEE62A}"/>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FD-4B3A-95A7-71E1715EA45F}"/>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FD-4B3A-95A7-71E1715EA45F}"/>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BF-4973-8DEC-1C8D5898B751}"/>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BF-4973-8DEC-1C8D5898B751}"/>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168.4</c:v>
                </c:pt>
                <c:pt idx="1">
                  <c:v>159.30000000000001</c:v>
                </c:pt>
                <c:pt idx="2">
                  <c:v>161.5</c:v>
                </c:pt>
                <c:pt idx="3">
                  <c:v>138.19999999999999</c:v>
                </c:pt>
                <c:pt idx="4">
                  <c:v>133.30000000000001</c:v>
                </c:pt>
              </c:numCache>
            </c:numRef>
          </c:val>
          <c:extLst>
            <c:ext xmlns:c16="http://schemas.microsoft.com/office/drawing/2014/chart" uri="{C3380CC4-5D6E-409C-BE32-E72D297353CC}">
              <c16:uniqueId val="{00000000-6592-409F-8A9F-E67C37AE4C27}"/>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6592-409F-8A9F-E67C37AE4C2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592-409F-8A9F-E67C37AE4C27}"/>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587-4F04-8ED1-875DA7E62508}"/>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87-4F04-8ED1-875DA7E62508}"/>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9C-4E8C-BBD0-97B3E8F11860}"/>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9C-4E8C-BBD0-97B3E8F11860}"/>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40-4D07-BFD0-3CBC7D3B16CE}"/>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0-4D07-BFD0-3CBC7D3B16CE}"/>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A9-4906-8C08-0BC6AB5A5FBA}"/>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A9-4906-8C08-0BC6AB5A5FBA}"/>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6DB-4F71-9F50-D524B333AF1D}"/>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DB-4F71-9F50-D524B333AF1D}"/>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E-4168-BC80-677FD2AF869D}"/>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E-4168-BC80-677FD2AF869D}"/>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14.7</c:v>
                </c:pt>
                <c:pt idx="1">
                  <c:v>14.3</c:v>
                </c:pt>
                <c:pt idx="2">
                  <c:v>14.4</c:v>
                </c:pt>
                <c:pt idx="3">
                  <c:v>14.8</c:v>
                </c:pt>
                <c:pt idx="4">
                  <c:v>14.6</c:v>
                </c:pt>
              </c:numCache>
            </c:numRef>
          </c:val>
          <c:extLst>
            <c:ext xmlns:c16="http://schemas.microsoft.com/office/drawing/2014/chart" uri="{C3380CC4-5D6E-409C-BE32-E72D297353CC}">
              <c16:uniqueId val="{00000000-8685-4700-89D1-DD1D62A10089}"/>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8.9</c:v>
                </c:pt>
                <c:pt idx="1">
                  <c:v>11.8</c:v>
                </c:pt>
                <c:pt idx="2">
                  <c:v>15.3</c:v>
                </c:pt>
                <c:pt idx="3">
                  <c:v>15.4</c:v>
                </c:pt>
                <c:pt idx="4">
                  <c:v>15.1</c:v>
                </c:pt>
              </c:numCache>
            </c:numRef>
          </c:val>
          <c:smooth val="0"/>
          <c:extLst>
            <c:ext xmlns:c16="http://schemas.microsoft.com/office/drawing/2014/chart" uri="{C3380CC4-5D6E-409C-BE32-E72D297353CC}">
              <c16:uniqueId val="{00000001-8685-4700-89D1-DD1D62A10089}"/>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0.6</c:v>
                </c:pt>
                <c:pt idx="2">
                  <c:v>0.3</c:v>
                </c:pt>
                <c:pt idx="3">
                  <c:v>7.8</c:v>
                </c:pt>
                <c:pt idx="4">
                  <c:v>3.3</c:v>
                </c:pt>
              </c:numCache>
            </c:numRef>
          </c:val>
          <c:extLst>
            <c:ext xmlns:c16="http://schemas.microsoft.com/office/drawing/2014/chart" uri="{C3380CC4-5D6E-409C-BE32-E72D297353CC}">
              <c16:uniqueId val="{00000000-8F70-421B-B98B-685BC7B3023D}"/>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c:v>
                </c:pt>
                <c:pt idx="1">
                  <c:v>1.4</c:v>
                </c:pt>
                <c:pt idx="2">
                  <c:v>2.4</c:v>
                </c:pt>
                <c:pt idx="3">
                  <c:v>4.0999999999999996</c:v>
                </c:pt>
                <c:pt idx="4">
                  <c:v>2.2000000000000002</c:v>
                </c:pt>
              </c:numCache>
            </c:numRef>
          </c:val>
          <c:smooth val="0"/>
          <c:extLst>
            <c:ext xmlns:c16="http://schemas.microsoft.com/office/drawing/2014/chart" uri="{C3380CC4-5D6E-409C-BE32-E72D297353CC}">
              <c16:uniqueId val="{00000001-8F70-421B-B98B-685BC7B3023D}"/>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260.10000000000002</c:v>
                </c:pt>
                <c:pt idx="1">
                  <c:v>248.3</c:v>
                </c:pt>
                <c:pt idx="2">
                  <c:v>228.5</c:v>
                </c:pt>
                <c:pt idx="3">
                  <c:v>204.4</c:v>
                </c:pt>
                <c:pt idx="4">
                  <c:v>189.6</c:v>
                </c:pt>
              </c:numCache>
            </c:numRef>
          </c:val>
          <c:extLst>
            <c:ext xmlns:c16="http://schemas.microsoft.com/office/drawing/2014/chart" uri="{C3380CC4-5D6E-409C-BE32-E72D297353CC}">
              <c16:uniqueId val="{00000000-6616-4984-A176-E383066B6E70}"/>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1128.5999999999999</c:v>
                </c:pt>
                <c:pt idx="1">
                  <c:v>596.79999999999995</c:v>
                </c:pt>
                <c:pt idx="2">
                  <c:v>494.6</c:v>
                </c:pt>
                <c:pt idx="3">
                  <c:v>469.5</c:v>
                </c:pt>
                <c:pt idx="4">
                  <c:v>391.3</c:v>
                </c:pt>
              </c:numCache>
            </c:numRef>
          </c:val>
          <c:smooth val="0"/>
          <c:extLst>
            <c:ext xmlns:c16="http://schemas.microsoft.com/office/drawing/2014/chart" uri="{C3380CC4-5D6E-409C-BE32-E72D297353CC}">
              <c16:uniqueId val="{00000001-6616-4984-A176-E383066B6E70}"/>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7</c:v>
                </c:pt>
                <c:pt idx="1">
                  <c:v>12</c:v>
                </c:pt>
                <c:pt idx="2">
                  <c:v>17</c:v>
                </c:pt>
                <c:pt idx="3">
                  <c:v>22</c:v>
                </c:pt>
                <c:pt idx="4">
                  <c:v>27</c:v>
                </c:pt>
              </c:numCache>
            </c:numRef>
          </c:val>
          <c:extLst>
            <c:ext xmlns:c16="http://schemas.microsoft.com/office/drawing/2014/chart" uri="{C3380CC4-5D6E-409C-BE32-E72D297353CC}">
              <c16:uniqueId val="{00000000-D164-49A2-8A5D-75A9D5D421B1}"/>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3.4</c:v>
                </c:pt>
                <c:pt idx="1">
                  <c:v>5.6</c:v>
                </c:pt>
                <c:pt idx="2">
                  <c:v>11.5</c:v>
                </c:pt>
                <c:pt idx="3">
                  <c:v>16.100000000000001</c:v>
                </c:pt>
                <c:pt idx="4">
                  <c:v>22.3</c:v>
                </c:pt>
              </c:numCache>
            </c:numRef>
          </c:val>
          <c:smooth val="0"/>
          <c:extLst>
            <c:ext xmlns:c16="http://schemas.microsoft.com/office/drawing/2014/chart" uri="{C3380CC4-5D6E-409C-BE32-E72D297353CC}">
              <c16:uniqueId val="{00000001-D164-49A2-8A5D-75A9D5D421B1}"/>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416.1</c:v>
                </c:pt>
                <c:pt idx="1">
                  <c:v>492.4</c:v>
                </c:pt>
                <c:pt idx="2">
                  <c:v>346.1</c:v>
                </c:pt>
                <c:pt idx="3">
                  <c:v>460.6</c:v>
                </c:pt>
                <c:pt idx="4">
                  <c:v>530.6</c:v>
                </c:pt>
              </c:numCache>
            </c:numRef>
          </c:val>
          <c:extLst>
            <c:ext xmlns:c16="http://schemas.microsoft.com/office/drawing/2014/chart" uri="{C3380CC4-5D6E-409C-BE32-E72D297353CC}">
              <c16:uniqueId val="{00000000-389C-4EA1-819F-5BADDC412ED4}"/>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389C-4EA1-819F-5BADDC412ED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89C-4EA1-819F-5BADDC412ED4}"/>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E74-431B-9A5D-E1CB2447CA6B}"/>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2E74-431B-9A5D-E1CB2447CA6B}"/>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7927.6</c:v>
                </c:pt>
                <c:pt idx="1">
                  <c:v>8721</c:v>
                </c:pt>
                <c:pt idx="2">
                  <c:v>8274.5</c:v>
                </c:pt>
                <c:pt idx="3">
                  <c:v>9710.7999999999993</c:v>
                </c:pt>
                <c:pt idx="4">
                  <c:v>11530.8</c:v>
                </c:pt>
              </c:numCache>
            </c:numRef>
          </c:val>
          <c:extLst>
            <c:ext xmlns:c16="http://schemas.microsoft.com/office/drawing/2014/chart" uri="{C3380CC4-5D6E-409C-BE32-E72D297353CC}">
              <c16:uniqueId val="{00000000-B54C-4B7C-913F-0C7D89BE30AD}"/>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B54C-4B7C-913F-0C7D89BE30AD}"/>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1724853</c:v>
                </c:pt>
                <c:pt idx="1">
                  <c:v>1853266</c:v>
                </c:pt>
                <c:pt idx="2">
                  <c:v>1924841</c:v>
                </c:pt>
                <c:pt idx="3">
                  <c:v>1610053</c:v>
                </c:pt>
                <c:pt idx="4">
                  <c:v>1460079</c:v>
                </c:pt>
              </c:numCache>
            </c:numRef>
          </c:val>
          <c:extLst>
            <c:ext xmlns:c16="http://schemas.microsoft.com/office/drawing/2014/chart" uri="{C3380CC4-5D6E-409C-BE32-E72D297353CC}">
              <c16:uniqueId val="{00000000-EC90-4FA1-B455-97D1AA9C2270}"/>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EC90-4FA1-B455-97D1AA9C2270}"/>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45.2</c:v>
                </c:pt>
                <c:pt idx="1">
                  <c:v>42.7</c:v>
                </c:pt>
                <c:pt idx="2">
                  <c:v>46.5</c:v>
                </c:pt>
                <c:pt idx="3">
                  <c:v>41.7</c:v>
                </c:pt>
                <c:pt idx="4">
                  <c:v>33.5</c:v>
                </c:pt>
              </c:numCache>
            </c:numRef>
          </c:val>
          <c:extLst>
            <c:ext xmlns:c16="http://schemas.microsoft.com/office/drawing/2014/chart" uri="{C3380CC4-5D6E-409C-BE32-E72D297353CC}">
              <c16:uniqueId val="{00000000-5385-4EC9-BF46-9429448450D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5385-4EC9-BF46-9429448450D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19.399999999999999</c:v>
                </c:pt>
                <c:pt idx="1">
                  <c:v>26.4</c:v>
                </c:pt>
                <c:pt idx="2">
                  <c:v>26.2</c:v>
                </c:pt>
                <c:pt idx="3">
                  <c:v>29.2</c:v>
                </c:pt>
                <c:pt idx="4">
                  <c:v>28.8</c:v>
                </c:pt>
              </c:numCache>
            </c:numRef>
          </c:val>
          <c:extLst>
            <c:ext xmlns:c16="http://schemas.microsoft.com/office/drawing/2014/chart" uri="{C3380CC4-5D6E-409C-BE32-E72D297353CC}">
              <c16:uniqueId val="{00000000-BCAF-4FD8-8280-F027585216FB}"/>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BCAF-4FD8-8280-F027585216FB}"/>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171.9</c:v>
                </c:pt>
                <c:pt idx="1">
                  <c:v>159.6</c:v>
                </c:pt>
                <c:pt idx="2">
                  <c:v>132.80000000000001</c:v>
                </c:pt>
                <c:pt idx="3">
                  <c:v>128.1</c:v>
                </c:pt>
                <c:pt idx="4">
                  <c:v>121.8</c:v>
                </c:pt>
              </c:numCache>
            </c:numRef>
          </c:val>
          <c:extLst>
            <c:ext xmlns:c16="http://schemas.microsoft.com/office/drawing/2014/chart" uri="{C3380CC4-5D6E-409C-BE32-E72D297353CC}">
              <c16:uniqueId val="{00000000-26E1-4C97-8909-74FC9CE9FB17}"/>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26E1-4C97-8909-74FC9CE9FB17}"/>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57.3</c:v>
                </c:pt>
                <c:pt idx="1">
                  <c:v>58.9</c:v>
                </c:pt>
                <c:pt idx="2">
                  <c:v>58.4</c:v>
                </c:pt>
                <c:pt idx="3">
                  <c:v>59.3</c:v>
                </c:pt>
                <c:pt idx="4">
                  <c:v>61.2</c:v>
                </c:pt>
              </c:numCache>
            </c:numRef>
          </c:val>
          <c:extLst>
            <c:ext xmlns:c16="http://schemas.microsoft.com/office/drawing/2014/chart" uri="{C3380CC4-5D6E-409C-BE32-E72D297353CC}">
              <c16:uniqueId val="{00000000-4158-4CD0-B81B-511DB500073F}"/>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4158-4CD0-B81B-511DB500073F}"/>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18" Type="http://schemas.openxmlformats.org/officeDocument/2006/relationships/image" Target="../media/image43.emf"/><Relationship Id="rId3" Type="http://schemas.openxmlformats.org/officeDocument/2006/relationships/image" Target="../media/image28.emf"/><Relationship Id="rId21" Type="http://schemas.openxmlformats.org/officeDocument/2006/relationships/image" Target="../media/image46.emf"/><Relationship Id="rId7" Type="http://schemas.openxmlformats.org/officeDocument/2006/relationships/image" Target="../media/image32.emf"/><Relationship Id="rId12" Type="http://schemas.openxmlformats.org/officeDocument/2006/relationships/image" Target="../media/image37.emf"/><Relationship Id="rId17" Type="http://schemas.openxmlformats.org/officeDocument/2006/relationships/image" Target="../media/image42.emf"/><Relationship Id="rId25" Type="http://schemas.openxmlformats.org/officeDocument/2006/relationships/image" Target="../media/image50.emf"/><Relationship Id="rId2" Type="http://schemas.openxmlformats.org/officeDocument/2006/relationships/image" Target="../media/image27.emf"/><Relationship Id="rId16" Type="http://schemas.openxmlformats.org/officeDocument/2006/relationships/image" Target="../media/image41.emf"/><Relationship Id="rId20" Type="http://schemas.openxmlformats.org/officeDocument/2006/relationships/image" Target="../media/image45.emf"/><Relationship Id="rId1" Type="http://schemas.openxmlformats.org/officeDocument/2006/relationships/image" Target="../media/image26.emf"/><Relationship Id="rId6" Type="http://schemas.openxmlformats.org/officeDocument/2006/relationships/image" Target="../media/image31.emf"/><Relationship Id="rId11" Type="http://schemas.openxmlformats.org/officeDocument/2006/relationships/image" Target="../media/image36.emf"/><Relationship Id="rId24" Type="http://schemas.openxmlformats.org/officeDocument/2006/relationships/image" Target="../media/image49.emf"/><Relationship Id="rId5" Type="http://schemas.openxmlformats.org/officeDocument/2006/relationships/image" Target="../media/image30.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5.emf"/><Relationship Id="rId19" Type="http://schemas.openxmlformats.org/officeDocument/2006/relationships/image" Target="../media/image44.emf"/><Relationship Id="rId4" Type="http://schemas.openxmlformats.org/officeDocument/2006/relationships/image" Target="../media/image29.emf"/><Relationship Id="rId9" Type="http://schemas.openxmlformats.org/officeDocument/2006/relationships/image" Target="../media/image34.emf"/><Relationship Id="rId14" Type="http://schemas.openxmlformats.org/officeDocument/2006/relationships/image" Target="../media/image39.emf"/><Relationship Id="rId22"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5955" y="7483889"/>
          <a:ext cx="5662108" cy="2909863"/>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29906" y="7483889"/>
          <a:ext cx="5650978" cy="2909863"/>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352725" y="7483889"/>
          <a:ext cx="5662109" cy="2909863"/>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290758" y="7483889"/>
          <a:ext cx="5660501" cy="2909863"/>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240790" y="7483889"/>
          <a:ext cx="5671634" cy="2909863"/>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3456" y="12330545"/>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3456" y="15395864"/>
          <a:ext cx="5660287" cy="2909864"/>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3456" y="18478500"/>
          <a:ext cx="5660287" cy="2909863"/>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3456" y="21543819"/>
          <a:ext cx="5660287" cy="2909864"/>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3456" y="24574501"/>
          <a:ext cx="5660287" cy="2909864"/>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979238" y="12330545"/>
          <a:ext cx="5166000" cy="29098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979238" y="15395864"/>
          <a:ext cx="5166000" cy="2909864"/>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979238" y="18478500"/>
          <a:ext cx="5166000" cy="2909863"/>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979238" y="21543819"/>
          <a:ext cx="5166000" cy="2909864"/>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979238" y="24574501"/>
          <a:ext cx="5166000" cy="2909864"/>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15463" y="12330545"/>
          <a:ext cx="5166000" cy="29098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15463" y="15395864"/>
          <a:ext cx="5166000" cy="2909864"/>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15463" y="18478500"/>
          <a:ext cx="5166000" cy="2909863"/>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15463" y="21543819"/>
          <a:ext cx="5166000" cy="2909864"/>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15463" y="24574501"/>
          <a:ext cx="5166000" cy="2909864"/>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651688" y="12330545"/>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651688" y="15395864"/>
          <a:ext cx="5166000" cy="2909864"/>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651688" y="18478500"/>
          <a:ext cx="5166000" cy="2909863"/>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651688" y="21543819"/>
          <a:ext cx="5166000" cy="2909864"/>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651688" y="24574501"/>
          <a:ext cx="5166000" cy="2909864"/>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539867" y="12330545"/>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539867" y="15395864"/>
          <a:ext cx="5166000" cy="2909864"/>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539867" y="18478500"/>
          <a:ext cx="5166000" cy="2909863"/>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539867" y="21543819"/>
          <a:ext cx="5166000" cy="2909864"/>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539867" y="24574501"/>
          <a:ext cx="5166000" cy="2909864"/>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62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62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62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62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62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63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63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63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63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63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63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63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63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63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63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64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64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642"/>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643"/>
                </a:ext>
              </a:extLst>
            </xdr:cNvPicPr>
          </xdr:nvPicPr>
          <xdr:blipFill>
            <a:blip xmlns:r="http://schemas.openxmlformats.org/officeDocument/2006/relationships" r:embed="rId48"/>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644"/>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645"/>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646"/>
                </a:ext>
              </a:extLst>
            </xdr:cNvPicPr>
          </xdr:nvPicPr>
          <xdr:blipFill>
            <a:blip xmlns:r="http://schemas.openxmlformats.org/officeDocument/2006/relationships" r:embed="rId49"/>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647"/>
                </a:ext>
              </a:extLst>
            </xdr:cNvPicPr>
          </xdr:nvPicPr>
          <xdr:blipFill>
            <a:blip xmlns:r="http://schemas.openxmlformats.org/officeDocument/2006/relationships" r:embed="rId48"/>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648"/>
                </a:ext>
              </a:extLst>
            </xdr:cNvPicPr>
          </xdr:nvPicPr>
          <xdr:blipFill>
            <a:blip xmlns:r="http://schemas.openxmlformats.org/officeDocument/2006/relationships" r:embed="rId46"/>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649"/>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650"/>
                </a:ext>
              </a:extLst>
            </xdr:cNvPicPr>
          </xdr:nvPicPr>
          <xdr:blipFill>
            <a:blip xmlns:r="http://schemas.openxmlformats.org/officeDocument/2006/relationships" r:embed="rId50"/>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651"/>
                </a:ext>
              </a:extLst>
            </xdr:cNvPicPr>
          </xdr:nvPicPr>
          <xdr:blipFill>
            <a:blip xmlns:r="http://schemas.openxmlformats.org/officeDocument/2006/relationships" r:embed="rId51"/>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652"/>
                </a:ext>
              </a:extLst>
            </xdr:cNvPicPr>
          </xdr:nvPicPr>
          <xdr:blipFill>
            <a:blip xmlns:r="http://schemas.openxmlformats.org/officeDocument/2006/relationships" r:embed="rId52"/>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653"/>
                </a:ext>
              </a:extLst>
            </xdr:cNvPicPr>
          </xdr:nvPicPr>
          <xdr:blipFill>
            <a:blip xmlns:r="http://schemas.openxmlformats.org/officeDocument/2006/relationships" r:embed="rId53"/>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654"/>
                </a:ext>
              </a:extLst>
            </xdr:cNvPicPr>
          </xdr:nvPicPr>
          <xdr:blipFill>
            <a:blip xmlns:r="http://schemas.openxmlformats.org/officeDocument/2006/relationships" r:embed="rId54"/>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655"/>
                </a:ext>
              </a:extLst>
            </xdr:cNvPicPr>
          </xdr:nvPicPr>
          <xdr:blipFill>
            <a:blip xmlns:r="http://schemas.openxmlformats.org/officeDocument/2006/relationships" r:embed="rId55"/>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656"/>
                </a:ext>
              </a:extLst>
            </xdr:cNvPicPr>
          </xdr:nvPicPr>
          <xdr:blipFill>
            <a:blip xmlns:r="http://schemas.openxmlformats.org/officeDocument/2006/relationships" r:embed="rId55"/>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657"/>
                </a:ext>
              </a:extLst>
            </xdr:cNvPicPr>
          </xdr:nvPicPr>
          <xdr:blipFill>
            <a:blip xmlns:r="http://schemas.openxmlformats.org/officeDocument/2006/relationships" r:embed="rId55"/>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658"/>
                </a:ext>
              </a:extLst>
            </xdr:cNvPicPr>
          </xdr:nvPicPr>
          <xdr:blipFill>
            <a:blip xmlns:r="http://schemas.openxmlformats.org/officeDocument/2006/relationships" r:embed="rId55"/>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659"/>
                </a:ext>
              </a:extLst>
            </xdr:cNvPicPr>
          </xdr:nvPicPr>
          <xdr:blipFill>
            <a:blip xmlns:r="http://schemas.openxmlformats.org/officeDocument/2006/relationships" r:embed="rId55"/>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660"/>
                </a:ext>
              </a:extLst>
            </xdr:cNvPicPr>
          </xdr:nvPicPr>
          <xdr:blipFill>
            <a:blip xmlns:r="http://schemas.openxmlformats.org/officeDocument/2006/relationships" r:embed="rId55"/>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661"/>
                </a:ext>
              </a:extLst>
            </xdr:cNvPicPr>
          </xdr:nvPicPr>
          <xdr:blipFill>
            <a:blip xmlns:r="http://schemas.openxmlformats.org/officeDocument/2006/relationships" r:embed="rId55"/>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662"/>
                </a:ext>
              </a:extLst>
            </xdr:cNvPicPr>
          </xdr:nvPicPr>
          <xdr:blipFill>
            <a:blip xmlns:r="http://schemas.openxmlformats.org/officeDocument/2006/relationships" r:embed="rId55"/>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663"/>
                </a:ext>
              </a:extLst>
            </xdr:cNvPicPr>
          </xdr:nvPicPr>
          <xdr:blipFill>
            <a:blip xmlns:r="http://schemas.openxmlformats.org/officeDocument/2006/relationships" r:embed="rId55"/>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664"/>
                </a:ext>
              </a:extLst>
            </xdr:cNvPicPr>
          </xdr:nvPicPr>
          <xdr:blipFill>
            <a:blip xmlns:r="http://schemas.openxmlformats.org/officeDocument/2006/relationships" r:embed="rId55"/>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election activeCell="S3" sqref="S3:AH19"/>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岡山県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76.599999999999994</v>
      </c>
      <c r="O3" s="129"/>
      <c r="P3" s="129"/>
      <c r="Q3" s="130"/>
      <c r="R3" s="1"/>
      <c r="S3" s="131" t="s">
        <v>275</v>
      </c>
      <c r="T3" s="132"/>
      <c r="U3" s="132"/>
      <c r="V3" s="132"/>
      <c r="W3" s="132"/>
      <c r="X3" s="132"/>
      <c r="Y3" s="132"/>
      <c r="Z3" s="132"/>
      <c r="AA3" s="132"/>
      <c r="AB3" s="132"/>
      <c r="AC3" s="132"/>
      <c r="AD3" s="132"/>
      <c r="AE3" s="132"/>
      <c r="AF3" s="132"/>
      <c r="AG3" s="132"/>
      <c r="AH3" s="133"/>
      <c r="AI3" s="1"/>
      <c r="AJ3" s="1"/>
      <c r="AK3" s="118" t="s">
        <v>278</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18</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126</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f>データ!W6</f>
        <v>252563</v>
      </c>
      <c r="G12" s="162"/>
      <c r="H12" s="161">
        <f>データ!X6</f>
        <v>238949</v>
      </c>
      <c r="I12" s="162"/>
      <c r="J12" s="161">
        <f>データ!Y6</f>
        <v>259949</v>
      </c>
      <c r="K12" s="162"/>
      <c r="L12" s="161">
        <f>データ!Z6</f>
        <v>232848</v>
      </c>
      <c r="M12" s="162"/>
      <c r="N12" s="150">
        <f>データ!AA6</f>
        <v>185847</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4500</v>
      </c>
      <c r="G15" s="171"/>
      <c r="H15" s="171">
        <f>データ!AM6</f>
        <v>4393</v>
      </c>
      <c r="I15" s="171"/>
      <c r="J15" s="171">
        <f>データ!AN6</f>
        <v>4423</v>
      </c>
      <c r="K15" s="171"/>
      <c r="L15" s="171">
        <f>データ!AO6</f>
        <v>4548</v>
      </c>
      <c r="M15" s="171"/>
      <c r="N15" s="172">
        <f>データ!AP6</f>
        <v>4472</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257063</v>
      </c>
      <c r="G16" s="177"/>
      <c r="H16" s="177">
        <f>データ!AR6</f>
        <v>243342</v>
      </c>
      <c r="I16" s="177"/>
      <c r="J16" s="177">
        <f>データ!AS6</f>
        <v>264372</v>
      </c>
      <c r="K16" s="177"/>
      <c r="L16" s="177">
        <f>データ!AT6</f>
        <v>237396</v>
      </c>
      <c r="M16" s="177"/>
      <c r="N16" s="166">
        <f>データ!AU6</f>
        <v>190319</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f>データ!AV6</f>
        <v>1673301</v>
      </c>
      <c r="G19" s="180"/>
      <c r="H19" s="180"/>
      <c r="I19" s="180">
        <f>データ!AW6</f>
        <v>1062089</v>
      </c>
      <c r="J19" s="180"/>
      <c r="K19" s="180"/>
      <c r="L19" s="180">
        <f>データ!AX6</f>
        <v>2735390</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277</v>
      </c>
      <c r="AL40" s="119"/>
      <c r="AM40" s="119"/>
      <c r="AN40" s="119"/>
      <c r="AO40" s="119"/>
      <c r="AP40" s="119"/>
      <c r="AQ40" s="120"/>
    </row>
    <row r="41" spans="1:43" ht="29.45"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276</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nsZkj4VPmZL7GDgdwusFD3h9AOFl2zs6CyNqvR4NFWpp7y/+wF8L1aGvQsInjlNvoA2IYYukrbCgVLJj2Dg8Bg==" saltValue="p5T5a299V//3AZfquKjNs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40.5" x14ac:dyDescent="0.15">
      <c r="A6" s="49" t="s">
        <v>114</v>
      </c>
      <c r="B6" s="67" t="str">
        <f>B7</f>
        <v>2018</v>
      </c>
      <c r="C6" s="67" t="str">
        <f t="shared" ref="C6:AX6" si="6">C7</f>
        <v>330001</v>
      </c>
      <c r="D6" s="67" t="str">
        <f t="shared" si="6"/>
        <v>46</v>
      </c>
      <c r="E6" s="67" t="str">
        <f t="shared" si="6"/>
        <v>04</v>
      </c>
      <c r="F6" s="67" t="str">
        <f t="shared" si="6"/>
        <v>0</v>
      </c>
      <c r="G6" s="67" t="str">
        <f t="shared" si="6"/>
        <v>000</v>
      </c>
      <c r="H6" s="67" t="str">
        <f t="shared" si="6"/>
        <v>岡山県</v>
      </c>
      <c r="I6" s="67" t="str">
        <f t="shared" si="6"/>
        <v>法適用</v>
      </c>
      <c r="J6" s="67" t="str">
        <f t="shared" si="6"/>
        <v>電気事業</v>
      </c>
      <c r="K6" s="67" t="str">
        <f t="shared" si="6"/>
        <v>自治体職員</v>
      </c>
      <c r="L6" s="68">
        <f t="shared" si="6"/>
        <v>76.599999999999994</v>
      </c>
      <c r="M6" s="69">
        <f t="shared" si="6"/>
        <v>18</v>
      </c>
      <c r="N6" s="69" t="str">
        <f t="shared" si="6"/>
        <v>-</v>
      </c>
      <c r="O6" s="69" t="str">
        <f t="shared" si="6"/>
        <v>-</v>
      </c>
      <c r="P6" s="69">
        <f t="shared" si="6"/>
        <v>1</v>
      </c>
      <c r="Q6" s="69" t="str">
        <f t="shared" si="6"/>
        <v>-</v>
      </c>
      <c r="R6" s="70" t="str">
        <f>R7</f>
        <v>令和6年3月31日　旭川第一発電所　ほか１７箇所</v>
      </c>
      <c r="S6" s="71" t="str">
        <f t="shared" si="6"/>
        <v>令和3年10月31日　真加子発電所</v>
      </c>
      <c r="T6" s="67" t="str">
        <f t="shared" si="6"/>
        <v>無</v>
      </c>
      <c r="U6" s="71" t="str">
        <f t="shared" si="6"/>
        <v>中国電力（株）</v>
      </c>
      <c r="V6" s="68" t="str">
        <f t="shared" si="6"/>
        <v>-</v>
      </c>
      <c r="W6" s="69">
        <f>W7</f>
        <v>252563</v>
      </c>
      <c r="X6" s="69">
        <f t="shared" si="6"/>
        <v>238949</v>
      </c>
      <c r="Y6" s="69">
        <f t="shared" si="6"/>
        <v>259949</v>
      </c>
      <c r="Z6" s="69">
        <f t="shared" si="6"/>
        <v>232848</v>
      </c>
      <c r="AA6" s="69">
        <f t="shared" si="6"/>
        <v>185847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4500</v>
      </c>
      <c r="AM6" s="69">
        <f t="shared" si="6"/>
        <v>4393</v>
      </c>
      <c r="AN6" s="69">
        <f t="shared" si="6"/>
        <v>4423</v>
      </c>
      <c r="AO6" s="69">
        <f t="shared" si="6"/>
        <v>4548</v>
      </c>
      <c r="AP6" s="69">
        <f t="shared" si="6"/>
        <v>4472</v>
      </c>
      <c r="AQ6" s="69">
        <f t="shared" si="6"/>
        <v>257063</v>
      </c>
      <c r="AR6" s="69">
        <f t="shared" si="6"/>
        <v>243342</v>
      </c>
      <c r="AS6" s="69">
        <f t="shared" si="6"/>
        <v>264372</v>
      </c>
      <c r="AT6" s="69">
        <f t="shared" si="6"/>
        <v>237396</v>
      </c>
      <c r="AU6" s="69">
        <f t="shared" si="6"/>
        <v>190319</v>
      </c>
      <c r="AV6" s="69">
        <f t="shared" si="6"/>
        <v>1673301</v>
      </c>
      <c r="AW6" s="69">
        <f t="shared" si="6"/>
        <v>1062089</v>
      </c>
      <c r="AX6" s="69">
        <f t="shared" si="6"/>
        <v>2735390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115</v>
      </c>
      <c r="C7" s="77" t="s">
        <v>116</v>
      </c>
      <c r="D7" s="77" t="s">
        <v>117</v>
      </c>
      <c r="E7" s="77" t="s">
        <v>118</v>
      </c>
      <c r="F7" s="77" t="s">
        <v>119</v>
      </c>
      <c r="G7" s="77" t="s">
        <v>120</v>
      </c>
      <c r="H7" s="77" t="s">
        <v>121</v>
      </c>
      <c r="I7" s="77" t="s">
        <v>122</v>
      </c>
      <c r="J7" s="77" t="s">
        <v>123</v>
      </c>
      <c r="K7" s="77" t="s">
        <v>124</v>
      </c>
      <c r="L7" s="78">
        <v>76.599999999999994</v>
      </c>
      <c r="M7" s="79">
        <v>18</v>
      </c>
      <c r="N7" s="79" t="s">
        <v>125</v>
      </c>
      <c r="O7" s="80" t="s">
        <v>125</v>
      </c>
      <c r="P7" s="80">
        <v>1</v>
      </c>
      <c r="Q7" s="80" t="s">
        <v>125</v>
      </c>
      <c r="R7" s="81" t="s">
        <v>126</v>
      </c>
      <c r="S7" s="81" t="s">
        <v>127</v>
      </c>
      <c r="T7" s="82" t="s">
        <v>128</v>
      </c>
      <c r="U7" s="81" t="s">
        <v>129</v>
      </c>
      <c r="V7" s="78" t="s">
        <v>125</v>
      </c>
      <c r="W7" s="80">
        <v>252563</v>
      </c>
      <c r="X7" s="80">
        <v>238949</v>
      </c>
      <c r="Y7" s="80">
        <v>259949</v>
      </c>
      <c r="Z7" s="80">
        <v>232848</v>
      </c>
      <c r="AA7" s="80">
        <v>185847</v>
      </c>
      <c r="AB7" s="80" t="s">
        <v>125</v>
      </c>
      <c r="AC7" s="80" t="s">
        <v>125</v>
      </c>
      <c r="AD7" s="80" t="s">
        <v>125</v>
      </c>
      <c r="AE7" s="80" t="s">
        <v>125</v>
      </c>
      <c r="AF7" s="80" t="s">
        <v>125</v>
      </c>
      <c r="AG7" s="80" t="s">
        <v>125</v>
      </c>
      <c r="AH7" s="80" t="s">
        <v>125</v>
      </c>
      <c r="AI7" s="80" t="s">
        <v>125</v>
      </c>
      <c r="AJ7" s="80" t="s">
        <v>125</v>
      </c>
      <c r="AK7" s="80" t="s">
        <v>125</v>
      </c>
      <c r="AL7" s="80">
        <v>4500</v>
      </c>
      <c r="AM7" s="80">
        <v>4393</v>
      </c>
      <c r="AN7" s="80">
        <v>4423</v>
      </c>
      <c r="AO7" s="80">
        <v>4548</v>
      </c>
      <c r="AP7" s="80">
        <v>4472</v>
      </c>
      <c r="AQ7" s="80">
        <v>257063</v>
      </c>
      <c r="AR7" s="80">
        <v>243342</v>
      </c>
      <c r="AS7" s="80">
        <v>264372</v>
      </c>
      <c r="AT7" s="80">
        <v>237396</v>
      </c>
      <c r="AU7" s="80">
        <v>190319</v>
      </c>
      <c r="AV7" s="80">
        <v>1673301</v>
      </c>
      <c r="AW7" s="80">
        <v>1062089</v>
      </c>
      <c r="AX7" s="80">
        <v>2735390</v>
      </c>
      <c r="AY7" s="83">
        <v>159.1</v>
      </c>
      <c r="AZ7" s="83">
        <v>151.9</v>
      </c>
      <c r="BA7" s="83">
        <v>155</v>
      </c>
      <c r="BB7" s="83">
        <v>133.6</v>
      </c>
      <c r="BC7" s="83">
        <v>129.30000000000001</v>
      </c>
      <c r="BD7" s="83">
        <v>125.7</v>
      </c>
      <c r="BE7" s="83">
        <v>129.69999999999999</v>
      </c>
      <c r="BF7" s="83">
        <v>135.9</v>
      </c>
      <c r="BG7" s="83">
        <v>130.5</v>
      </c>
      <c r="BH7" s="83">
        <v>129.9</v>
      </c>
      <c r="BI7" s="83">
        <v>100</v>
      </c>
      <c r="BJ7" s="83">
        <v>168.4</v>
      </c>
      <c r="BK7" s="83">
        <v>159.30000000000001</v>
      </c>
      <c r="BL7" s="83">
        <v>161.5</v>
      </c>
      <c r="BM7" s="83">
        <v>138.19999999999999</v>
      </c>
      <c r="BN7" s="83">
        <v>133.30000000000001</v>
      </c>
      <c r="BO7" s="83">
        <v>124.8</v>
      </c>
      <c r="BP7" s="83">
        <v>130.4</v>
      </c>
      <c r="BQ7" s="83">
        <v>136.30000000000001</v>
      </c>
      <c r="BR7" s="83">
        <v>130.69999999999999</v>
      </c>
      <c r="BS7" s="83">
        <v>128.9</v>
      </c>
      <c r="BT7" s="83">
        <v>100</v>
      </c>
      <c r="BU7" s="83">
        <v>416.1</v>
      </c>
      <c r="BV7" s="83">
        <v>492.4</v>
      </c>
      <c r="BW7" s="83">
        <v>346.1</v>
      </c>
      <c r="BX7" s="83">
        <v>460.6</v>
      </c>
      <c r="BY7" s="83">
        <v>530.6</v>
      </c>
      <c r="BZ7" s="83">
        <v>638.79999999999995</v>
      </c>
      <c r="CA7" s="83">
        <v>716.7</v>
      </c>
      <c r="CB7" s="83">
        <v>688</v>
      </c>
      <c r="CC7" s="83">
        <v>707.7</v>
      </c>
      <c r="CD7" s="83">
        <v>749.1</v>
      </c>
      <c r="CE7" s="83">
        <v>100</v>
      </c>
      <c r="CF7" s="83">
        <v>7927.6</v>
      </c>
      <c r="CG7" s="83">
        <v>8721</v>
      </c>
      <c r="CH7" s="83">
        <v>8274.5</v>
      </c>
      <c r="CI7" s="83">
        <v>9710.7999999999993</v>
      </c>
      <c r="CJ7" s="83">
        <v>11530.8</v>
      </c>
      <c r="CK7" s="83">
        <v>7493.6</v>
      </c>
      <c r="CL7" s="83">
        <v>8014.2</v>
      </c>
      <c r="CM7" s="83">
        <v>8260</v>
      </c>
      <c r="CN7" s="83">
        <v>8600.1</v>
      </c>
      <c r="CO7" s="83">
        <v>9078.5</v>
      </c>
      <c r="CP7" s="80">
        <v>1724853</v>
      </c>
      <c r="CQ7" s="80">
        <v>1853266</v>
      </c>
      <c r="CR7" s="80">
        <v>1924841</v>
      </c>
      <c r="CS7" s="80">
        <v>1610053</v>
      </c>
      <c r="CT7" s="80">
        <v>1460079</v>
      </c>
      <c r="CU7" s="80">
        <v>1146099</v>
      </c>
      <c r="CV7" s="80">
        <v>1494682</v>
      </c>
      <c r="CW7" s="80">
        <v>1543942</v>
      </c>
      <c r="CX7" s="80">
        <v>1467681</v>
      </c>
      <c r="CY7" s="80">
        <v>1533303</v>
      </c>
      <c r="CZ7" s="80">
        <v>64930</v>
      </c>
      <c r="DA7" s="83">
        <v>45.2</v>
      </c>
      <c r="DB7" s="83">
        <v>42.7</v>
      </c>
      <c r="DC7" s="83">
        <v>46.5</v>
      </c>
      <c r="DD7" s="83">
        <v>41.7</v>
      </c>
      <c r="DE7" s="83">
        <v>33.5</v>
      </c>
      <c r="DF7" s="83">
        <v>38.4</v>
      </c>
      <c r="DG7" s="83">
        <v>37.700000000000003</v>
      </c>
      <c r="DH7" s="83">
        <v>36.200000000000003</v>
      </c>
      <c r="DI7" s="83">
        <v>36.5</v>
      </c>
      <c r="DJ7" s="83">
        <v>35.299999999999997</v>
      </c>
      <c r="DK7" s="83">
        <v>19.399999999999999</v>
      </c>
      <c r="DL7" s="83">
        <v>26.4</v>
      </c>
      <c r="DM7" s="83">
        <v>26.2</v>
      </c>
      <c r="DN7" s="83">
        <v>29.2</v>
      </c>
      <c r="DO7" s="83">
        <v>28.8</v>
      </c>
      <c r="DP7" s="83">
        <v>21.1</v>
      </c>
      <c r="DQ7" s="83">
        <v>20</v>
      </c>
      <c r="DR7" s="83">
        <v>18.2</v>
      </c>
      <c r="DS7" s="83">
        <v>20.9</v>
      </c>
      <c r="DT7" s="83">
        <v>21.1</v>
      </c>
      <c r="DU7" s="83">
        <v>171.9</v>
      </c>
      <c r="DV7" s="83">
        <v>159.6</v>
      </c>
      <c r="DW7" s="83">
        <v>132.80000000000001</v>
      </c>
      <c r="DX7" s="83">
        <v>128.1</v>
      </c>
      <c r="DY7" s="83">
        <v>121.8</v>
      </c>
      <c r="DZ7" s="83">
        <v>128.80000000000001</v>
      </c>
      <c r="EA7" s="83">
        <v>109.9</v>
      </c>
      <c r="EB7" s="83">
        <v>103.6</v>
      </c>
      <c r="EC7" s="83">
        <v>95.7</v>
      </c>
      <c r="ED7" s="83">
        <v>88.5</v>
      </c>
      <c r="EE7" s="83">
        <v>57.3</v>
      </c>
      <c r="EF7" s="83">
        <v>58.9</v>
      </c>
      <c r="EG7" s="83">
        <v>58.4</v>
      </c>
      <c r="EH7" s="83">
        <v>59.3</v>
      </c>
      <c r="EI7" s="83">
        <v>61.2</v>
      </c>
      <c r="EJ7" s="83">
        <v>59.8</v>
      </c>
      <c r="EK7" s="83">
        <v>59.6</v>
      </c>
      <c r="EL7" s="83">
        <v>60.3</v>
      </c>
      <c r="EM7" s="83">
        <v>60.2</v>
      </c>
      <c r="EN7" s="83">
        <v>61.2</v>
      </c>
      <c r="EO7" s="83">
        <v>45.9</v>
      </c>
      <c r="EP7" s="83">
        <v>43.6</v>
      </c>
      <c r="EQ7" s="83">
        <v>44.6</v>
      </c>
      <c r="ER7" s="83">
        <v>40.700000000000003</v>
      </c>
      <c r="ES7" s="83">
        <v>38.799999999999997</v>
      </c>
      <c r="ET7" s="83">
        <v>16.2</v>
      </c>
      <c r="EU7" s="83">
        <v>18.7</v>
      </c>
      <c r="EV7" s="83">
        <v>20.5</v>
      </c>
      <c r="EW7" s="83">
        <v>21.4</v>
      </c>
      <c r="EX7" s="83">
        <v>22.6</v>
      </c>
      <c r="EY7" s="80">
        <v>61430</v>
      </c>
      <c r="EZ7" s="83">
        <v>46.9</v>
      </c>
      <c r="FA7" s="83">
        <v>44.3</v>
      </c>
      <c r="FB7" s="83">
        <v>48.3</v>
      </c>
      <c r="FC7" s="83">
        <v>43.3</v>
      </c>
      <c r="FD7" s="83">
        <v>34.5</v>
      </c>
      <c r="FE7" s="83">
        <v>39.5</v>
      </c>
      <c r="FF7" s="83">
        <v>39.1</v>
      </c>
      <c r="FG7" s="83">
        <v>37.299999999999997</v>
      </c>
      <c r="FH7" s="83">
        <v>38</v>
      </c>
      <c r="FI7" s="83">
        <v>36.5</v>
      </c>
      <c r="FJ7" s="83">
        <v>20.7</v>
      </c>
      <c r="FK7" s="83">
        <v>28.4</v>
      </c>
      <c r="FL7" s="83">
        <v>28</v>
      </c>
      <c r="FM7" s="83">
        <v>30.7</v>
      </c>
      <c r="FN7" s="83">
        <v>30.6</v>
      </c>
      <c r="FO7" s="83">
        <v>22</v>
      </c>
      <c r="FP7" s="83">
        <v>21.4</v>
      </c>
      <c r="FQ7" s="83">
        <v>19.3</v>
      </c>
      <c r="FR7" s="83">
        <v>20.6</v>
      </c>
      <c r="FS7" s="83">
        <v>21.6</v>
      </c>
      <c r="FT7" s="83">
        <v>166.5</v>
      </c>
      <c r="FU7" s="83">
        <v>154.19999999999999</v>
      </c>
      <c r="FV7" s="83">
        <v>127.4</v>
      </c>
      <c r="FW7" s="83">
        <v>123.2</v>
      </c>
      <c r="FX7" s="83">
        <v>117.1</v>
      </c>
      <c r="FY7" s="83">
        <v>105.7</v>
      </c>
      <c r="FZ7" s="83">
        <v>89.4</v>
      </c>
      <c r="GA7" s="83">
        <v>83.3</v>
      </c>
      <c r="GB7" s="83">
        <v>73.2</v>
      </c>
      <c r="GC7" s="83">
        <v>71.400000000000006</v>
      </c>
      <c r="GD7" s="83">
        <v>60.1</v>
      </c>
      <c r="GE7" s="83">
        <v>61.5</v>
      </c>
      <c r="GF7" s="83">
        <v>60.7</v>
      </c>
      <c r="GG7" s="83">
        <v>61.2</v>
      </c>
      <c r="GH7" s="83">
        <v>63</v>
      </c>
      <c r="GI7" s="83">
        <v>61.3</v>
      </c>
      <c r="GJ7" s="83">
        <v>61.7</v>
      </c>
      <c r="GK7" s="83">
        <v>62.1</v>
      </c>
      <c r="GL7" s="83">
        <v>62.6</v>
      </c>
      <c r="GM7" s="83">
        <v>63.4</v>
      </c>
      <c r="GN7" s="83">
        <v>42.6</v>
      </c>
      <c r="GO7" s="83">
        <v>40.1</v>
      </c>
      <c r="GP7" s="83">
        <v>41.4</v>
      </c>
      <c r="GQ7" s="83">
        <v>36.9</v>
      </c>
      <c r="GR7" s="83">
        <v>34.5</v>
      </c>
      <c r="GS7" s="83">
        <v>11.9</v>
      </c>
      <c r="GT7" s="83">
        <v>13.3</v>
      </c>
      <c r="GU7" s="83">
        <v>14.4</v>
      </c>
      <c r="GV7" s="83">
        <v>15.3</v>
      </c>
      <c r="GW7" s="83">
        <v>16.100000000000001</v>
      </c>
      <c r="GX7" s="80" t="s">
        <v>125</v>
      </c>
      <c r="GY7" s="83" t="s">
        <v>125</v>
      </c>
      <c r="GZ7" s="83" t="s">
        <v>125</v>
      </c>
      <c r="HA7" s="83" t="s">
        <v>125</v>
      </c>
      <c r="HB7" s="83" t="s">
        <v>125</v>
      </c>
      <c r="HC7" s="83" t="s">
        <v>125</v>
      </c>
      <c r="HD7" s="83">
        <v>31.4</v>
      </c>
      <c r="HE7" s="83">
        <v>31.3</v>
      </c>
      <c r="HF7" s="83">
        <v>30.4</v>
      </c>
      <c r="HG7" s="83">
        <v>31.1</v>
      </c>
      <c r="HH7" s="83">
        <v>31.5</v>
      </c>
      <c r="HI7" s="83" t="s">
        <v>125</v>
      </c>
      <c r="HJ7" s="83" t="s">
        <v>125</v>
      </c>
      <c r="HK7" s="83" t="s">
        <v>125</v>
      </c>
      <c r="HL7" s="83" t="s">
        <v>125</v>
      </c>
      <c r="HM7" s="83" t="s">
        <v>125</v>
      </c>
      <c r="HN7" s="83">
        <v>4</v>
      </c>
      <c r="HO7" s="83">
        <v>8.4</v>
      </c>
      <c r="HP7" s="83">
        <v>7.2</v>
      </c>
      <c r="HQ7" s="83">
        <v>45.8</v>
      </c>
      <c r="HR7" s="83">
        <v>43.9</v>
      </c>
      <c r="HS7" s="83" t="s">
        <v>125</v>
      </c>
      <c r="HT7" s="83" t="s">
        <v>125</v>
      </c>
      <c r="HU7" s="83" t="s">
        <v>125</v>
      </c>
      <c r="HV7" s="83" t="s">
        <v>125</v>
      </c>
      <c r="HW7" s="83" t="s">
        <v>125</v>
      </c>
      <c r="HX7" s="83">
        <v>0.8</v>
      </c>
      <c r="HY7" s="83">
        <v>0</v>
      </c>
      <c r="HZ7" s="83">
        <v>0</v>
      </c>
      <c r="IA7" s="83">
        <v>0</v>
      </c>
      <c r="IB7" s="83">
        <v>0</v>
      </c>
      <c r="IC7" s="83" t="s">
        <v>125</v>
      </c>
      <c r="ID7" s="83" t="s">
        <v>125</v>
      </c>
      <c r="IE7" s="83" t="s">
        <v>125</v>
      </c>
      <c r="IF7" s="83" t="s">
        <v>125</v>
      </c>
      <c r="IG7" s="83" t="s">
        <v>125</v>
      </c>
      <c r="IH7" s="83">
        <v>70.8</v>
      </c>
      <c r="II7" s="83">
        <v>73</v>
      </c>
      <c r="IJ7" s="83">
        <v>76.599999999999994</v>
      </c>
      <c r="IK7" s="83">
        <v>80.400000000000006</v>
      </c>
      <c r="IL7" s="83">
        <v>84.9</v>
      </c>
      <c r="IM7" s="83" t="s">
        <v>125</v>
      </c>
      <c r="IN7" s="83" t="s">
        <v>125</v>
      </c>
      <c r="IO7" s="83" t="s">
        <v>125</v>
      </c>
      <c r="IP7" s="83" t="s">
        <v>125</v>
      </c>
      <c r="IQ7" s="83" t="s">
        <v>125</v>
      </c>
      <c r="IR7" s="83">
        <v>85.4</v>
      </c>
      <c r="IS7" s="83">
        <v>82.1</v>
      </c>
      <c r="IT7" s="83">
        <v>81.3</v>
      </c>
      <c r="IU7" s="83">
        <v>47.5</v>
      </c>
      <c r="IV7" s="83">
        <v>40.4</v>
      </c>
      <c r="IW7" s="80" t="s">
        <v>125</v>
      </c>
      <c r="IX7" s="83" t="s">
        <v>125</v>
      </c>
      <c r="IY7" s="83" t="s">
        <v>125</v>
      </c>
      <c r="IZ7" s="83" t="s">
        <v>125</v>
      </c>
      <c r="JA7" s="83" t="s">
        <v>125</v>
      </c>
      <c r="JB7" s="83" t="s">
        <v>125</v>
      </c>
      <c r="JC7" s="83">
        <v>15.1</v>
      </c>
      <c r="JD7" s="83">
        <v>14</v>
      </c>
      <c r="JE7" s="83">
        <v>15.5</v>
      </c>
      <c r="JF7" s="83">
        <v>13.1</v>
      </c>
      <c r="JG7" s="83">
        <v>19.899999999999999</v>
      </c>
      <c r="JH7" s="83" t="s">
        <v>125</v>
      </c>
      <c r="JI7" s="83" t="s">
        <v>125</v>
      </c>
      <c r="JJ7" s="83" t="s">
        <v>125</v>
      </c>
      <c r="JK7" s="83" t="s">
        <v>125</v>
      </c>
      <c r="JL7" s="83" t="s">
        <v>125</v>
      </c>
      <c r="JM7" s="83">
        <v>25.4</v>
      </c>
      <c r="JN7" s="83">
        <v>20.100000000000001</v>
      </c>
      <c r="JO7" s="83">
        <v>28.4</v>
      </c>
      <c r="JP7" s="83">
        <v>25</v>
      </c>
      <c r="JQ7" s="83">
        <v>12.9</v>
      </c>
      <c r="JR7" s="83" t="s">
        <v>125</v>
      </c>
      <c r="JS7" s="83" t="s">
        <v>125</v>
      </c>
      <c r="JT7" s="83" t="s">
        <v>125</v>
      </c>
      <c r="JU7" s="83" t="s">
        <v>125</v>
      </c>
      <c r="JV7" s="83" t="s">
        <v>125</v>
      </c>
      <c r="JW7" s="83">
        <v>226.2</v>
      </c>
      <c r="JX7" s="83">
        <v>224.7</v>
      </c>
      <c r="JY7" s="83">
        <v>167.2</v>
      </c>
      <c r="JZ7" s="83">
        <v>267.7</v>
      </c>
      <c r="KA7" s="83">
        <v>155.5</v>
      </c>
      <c r="KB7" s="83" t="s">
        <v>125</v>
      </c>
      <c r="KC7" s="83" t="s">
        <v>125</v>
      </c>
      <c r="KD7" s="83" t="s">
        <v>125</v>
      </c>
      <c r="KE7" s="83" t="s">
        <v>125</v>
      </c>
      <c r="KF7" s="83" t="s">
        <v>125</v>
      </c>
      <c r="KG7" s="83">
        <v>45.2</v>
      </c>
      <c r="KH7" s="83">
        <v>48.7</v>
      </c>
      <c r="KI7" s="83">
        <v>53.3</v>
      </c>
      <c r="KJ7" s="83">
        <v>29</v>
      </c>
      <c r="KK7" s="83">
        <v>32.4</v>
      </c>
      <c r="KL7" s="83" t="s">
        <v>125</v>
      </c>
      <c r="KM7" s="83" t="s">
        <v>125</v>
      </c>
      <c r="KN7" s="83" t="s">
        <v>125</v>
      </c>
      <c r="KO7" s="83" t="s">
        <v>125</v>
      </c>
      <c r="KP7" s="83" t="s">
        <v>125</v>
      </c>
      <c r="KQ7" s="83">
        <v>100</v>
      </c>
      <c r="KR7" s="83">
        <v>100</v>
      </c>
      <c r="KS7" s="83">
        <v>100</v>
      </c>
      <c r="KT7" s="83">
        <v>100</v>
      </c>
      <c r="KU7" s="83">
        <v>100</v>
      </c>
      <c r="KV7" s="80">
        <v>3500</v>
      </c>
      <c r="KW7" s="83">
        <v>14.7</v>
      </c>
      <c r="KX7" s="83">
        <v>14.3</v>
      </c>
      <c r="KY7" s="83">
        <v>14.4</v>
      </c>
      <c r="KZ7" s="83">
        <v>14.8</v>
      </c>
      <c r="LA7" s="83">
        <v>14.6</v>
      </c>
      <c r="LB7" s="83">
        <v>8.9</v>
      </c>
      <c r="LC7" s="83">
        <v>11.8</v>
      </c>
      <c r="LD7" s="83">
        <v>15.3</v>
      </c>
      <c r="LE7" s="83">
        <v>15.4</v>
      </c>
      <c r="LF7" s="83">
        <v>15.1</v>
      </c>
      <c r="LG7" s="83">
        <v>0</v>
      </c>
      <c r="LH7" s="83">
        <v>0.6</v>
      </c>
      <c r="LI7" s="83">
        <v>0.3</v>
      </c>
      <c r="LJ7" s="83">
        <v>7.8</v>
      </c>
      <c r="LK7" s="83">
        <v>3.3</v>
      </c>
      <c r="LL7" s="83">
        <v>2</v>
      </c>
      <c r="LM7" s="83">
        <v>1.4</v>
      </c>
      <c r="LN7" s="83">
        <v>2.4</v>
      </c>
      <c r="LO7" s="83">
        <v>4.0999999999999996</v>
      </c>
      <c r="LP7" s="83">
        <v>2.2000000000000002</v>
      </c>
      <c r="LQ7" s="83">
        <v>260.10000000000002</v>
      </c>
      <c r="LR7" s="83">
        <v>248.3</v>
      </c>
      <c r="LS7" s="83">
        <v>228.5</v>
      </c>
      <c r="LT7" s="83">
        <v>204.4</v>
      </c>
      <c r="LU7" s="83">
        <v>189.6</v>
      </c>
      <c r="LV7" s="83">
        <v>1128.5999999999999</v>
      </c>
      <c r="LW7" s="83">
        <v>596.79999999999995</v>
      </c>
      <c r="LX7" s="83">
        <v>494.6</v>
      </c>
      <c r="LY7" s="83">
        <v>469.5</v>
      </c>
      <c r="LZ7" s="83">
        <v>391.3</v>
      </c>
      <c r="MA7" s="83">
        <v>7</v>
      </c>
      <c r="MB7" s="83">
        <v>12</v>
      </c>
      <c r="MC7" s="83">
        <v>17</v>
      </c>
      <c r="MD7" s="83">
        <v>22</v>
      </c>
      <c r="ME7" s="83">
        <v>27</v>
      </c>
      <c r="MF7" s="83">
        <v>3.4</v>
      </c>
      <c r="MG7" s="83">
        <v>5.6</v>
      </c>
      <c r="MH7" s="83">
        <v>11.5</v>
      </c>
      <c r="MI7" s="83">
        <v>16.100000000000001</v>
      </c>
      <c r="MJ7" s="83">
        <v>22.3</v>
      </c>
      <c r="MK7" s="83">
        <v>100</v>
      </c>
      <c r="ML7" s="83">
        <v>100</v>
      </c>
      <c r="MM7" s="83">
        <v>100</v>
      </c>
      <c r="MN7" s="83">
        <v>100</v>
      </c>
      <c r="MO7" s="83">
        <v>100</v>
      </c>
      <c r="MP7" s="83">
        <v>100</v>
      </c>
      <c r="MQ7" s="83">
        <v>100</v>
      </c>
      <c r="MR7" s="83">
        <v>100</v>
      </c>
      <c r="MS7" s="83">
        <v>100</v>
      </c>
      <c r="MT7" s="83">
        <v>100</v>
      </c>
      <c r="MU7" s="83">
        <v>18</v>
      </c>
      <c r="MV7" s="83">
        <v>18</v>
      </c>
      <c r="MW7" s="83">
        <v>18</v>
      </c>
      <c r="MX7" s="83">
        <v>18</v>
      </c>
      <c r="MY7" s="83" t="s">
        <v>125</v>
      </c>
      <c r="MZ7" s="83" t="s">
        <v>125</v>
      </c>
      <c r="NA7" s="83" t="s">
        <v>125</v>
      </c>
      <c r="NB7" s="83" t="s">
        <v>125</v>
      </c>
      <c r="NC7" s="83" t="s">
        <v>125</v>
      </c>
      <c r="ND7" s="83" t="s">
        <v>125</v>
      </c>
      <c r="NE7" s="83" t="s">
        <v>125</v>
      </c>
      <c r="NF7" s="83" t="s">
        <v>125</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（最大出力合計64,930kW）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（最大出力合計61,430kW）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（最大出力合計3,500kW）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137</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159.1</v>
      </c>
      <c r="AZ11" s="95">
        <f>AZ7</f>
        <v>151.9</v>
      </c>
      <c r="BA11" s="95">
        <f>BA7</f>
        <v>155</v>
      </c>
      <c r="BB11" s="95">
        <f>BB7</f>
        <v>133.6</v>
      </c>
      <c r="BC11" s="95">
        <f>BC7</f>
        <v>129.30000000000001</v>
      </c>
      <c r="BD11" s="84"/>
      <c r="BE11" s="84"/>
      <c r="BF11" s="84"/>
      <c r="BG11" s="84"/>
      <c r="BH11" s="84"/>
      <c r="BI11" s="94" t="s">
        <v>138</v>
      </c>
      <c r="BJ11" s="95">
        <f>BJ7</f>
        <v>168.4</v>
      </c>
      <c r="BK11" s="95">
        <f>BK7</f>
        <v>159.30000000000001</v>
      </c>
      <c r="BL11" s="95">
        <f>BL7</f>
        <v>161.5</v>
      </c>
      <c r="BM11" s="95">
        <f>BM7</f>
        <v>138.19999999999999</v>
      </c>
      <c r="BN11" s="95">
        <f>BN7</f>
        <v>133.30000000000001</v>
      </c>
      <c r="BO11" s="84"/>
      <c r="BP11" s="84"/>
      <c r="BQ11" s="84"/>
      <c r="BR11" s="84"/>
      <c r="BS11" s="84"/>
      <c r="BT11" s="94" t="s">
        <v>138</v>
      </c>
      <c r="BU11" s="95">
        <f>BU7</f>
        <v>416.1</v>
      </c>
      <c r="BV11" s="95">
        <f>BV7</f>
        <v>492.4</v>
      </c>
      <c r="BW11" s="95">
        <f>BW7</f>
        <v>346.1</v>
      </c>
      <c r="BX11" s="95">
        <f>BX7</f>
        <v>460.6</v>
      </c>
      <c r="BY11" s="95">
        <f>BY7</f>
        <v>530.6</v>
      </c>
      <c r="BZ11" s="84"/>
      <c r="CA11" s="84"/>
      <c r="CB11" s="84"/>
      <c r="CC11" s="84"/>
      <c r="CD11" s="84"/>
      <c r="CE11" s="94" t="s">
        <v>138</v>
      </c>
      <c r="CF11" s="95">
        <f>CF7</f>
        <v>7927.6</v>
      </c>
      <c r="CG11" s="95">
        <f>CG7</f>
        <v>8721</v>
      </c>
      <c r="CH11" s="95">
        <f>CH7</f>
        <v>8274.5</v>
      </c>
      <c r="CI11" s="95">
        <f>CI7</f>
        <v>9710.7999999999993</v>
      </c>
      <c r="CJ11" s="95">
        <f>CJ7</f>
        <v>11530.8</v>
      </c>
      <c r="CK11" s="84"/>
      <c r="CL11" s="84"/>
      <c r="CM11" s="84"/>
      <c r="CN11" s="84"/>
      <c r="CO11" s="94" t="s">
        <v>138</v>
      </c>
      <c r="CP11" s="96">
        <f>CP7</f>
        <v>1724853</v>
      </c>
      <c r="CQ11" s="96">
        <f>CQ7</f>
        <v>1853266</v>
      </c>
      <c r="CR11" s="96">
        <f>CR7</f>
        <v>1924841</v>
      </c>
      <c r="CS11" s="96">
        <f>CS7</f>
        <v>1610053</v>
      </c>
      <c r="CT11" s="96">
        <f>CT7</f>
        <v>1460079</v>
      </c>
      <c r="CU11" s="84"/>
      <c r="CV11" s="84"/>
      <c r="CW11" s="84"/>
      <c r="CX11" s="84"/>
      <c r="CY11" s="84"/>
      <c r="CZ11" s="94" t="s">
        <v>138</v>
      </c>
      <c r="DA11" s="95">
        <f>DA7</f>
        <v>45.2</v>
      </c>
      <c r="DB11" s="95">
        <f>DB7</f>
        <v>42.7</v>
      </c>
      <c r="DC11" s="95">
        <f>DC7</f>
        <v>46.5</v>
      </c>
      <c r="DD11" s="95">
        <f>DD7</f>
        <v>41.7</v>
      </c>
      <c r="DE11" s="95">
        <f>DE7</f>
        <v>33.5</v>
      </c>
      <c r="DF11" s="84"/>
      <c r="DG11" s="84"/>
      <c r="DH11" s="84"/>
      <c r="DI11" s="84"/>
      <c r="DJ11" s="94" t="s">
        <v>138</v>
      </c>
      <c r="DK11" s="95">
        <f>DK7</f>
        <v>19.399999999999999</v>
      </c>
      <c r="DL11" s="95">
        <f>DL7</f>
        <v>26.4</v>
      </c>
      <c r="DM11" s="95">
        <f>DM7</f>
        <v>26.2</v>
      </c>
      <c r="DN11" s="95">
        <f>DN7</f>
        <v>29.2</v>
      </c>
      <c r="DO11" s="95">
        <f>DO7</f>
        <v>28.8</v>
      </c>
      <c r="DP11" s="84"/>
      <c r="DQ11" s="84"/>
      <c r="DR11" s="84"/>
      <c r="DS11" s="84"/>
      <c r="DT11" s="94" t="s">
        <v>138</v>
      </c>
      <c r="DU11" s="95">
        <f>DU7</f>
        <v>171.9</v>
      </c>
      <c r="DV11" s="95">
        <f>DV7</f>
        <v>159.6</v>
      </c>
      <c r="DW11" s="95">
        <f>DW7</f>
        <v>132.80000000000001</v>
      </c>
      <c r="DX11" s="95">
        <f>DX7</f>
        <v>128.1</v>
      </c>
      <c r="DY11" s="95">
        <f>DY7</f>
        <v>121.8</v>
      </c>
      <c r="DZ11" s="84"/>
      <c r="EA11" s="84"/>
      <c r="EB11" s="84"/>
      <c r="EC11" s="84"/>
      <c r="ED11" s="94" t="s">
        <v>138</v>
      </c>
      <c r="EE11" s="95">
        <f>EE7</f>
        <v>57.3</v>
      </c>
      <c r="EF11" s="95">
        <f>EF7</f>
        <v>58.9</v>
      </c>
      <c r="EG11" s="95">
        <f>EG7</f>
        <v>58.4</v>
      </c>
      <c r="EH11" s="95">
        <f>EH7</f>
        <v>59.3</v>
      </c>
      <c r="EI11" s="95">
        <f>EI7</f>
        <v>61.2</v>
      </c>
      <c r="EJ11" s="84"/>
      <c r="EK11" s="84"/>
      <c r="EL11" s="84"/>
      <c r="EM11" s="84"/>
      <c r="EN11" s="94" t="s">
        <v>138</v>
      </c>
      <c r="EO11" s="95">
        <f>EO7</f>
        <v>45.9</v>
      </c>
      <c r="EP11" s="95">
        <f>EP7</f>
        <v>43.6</v>
      </c>
      <c r="EQ11" s="95">
        <f>EQ7</f>
        <v>44.6</v>
      </c>
      <c r="ER11" s="95">
        <f>ER7</f>
        <v>40.700000000000003</v>
      </c>
      <c r="ES11" s="95">
        <f>ES7</f>
        <v>38.799999999999997</v>
      </c>
      <c r="ET11" s="84"/>
      <c r="EU11" s="84"/>
      <c r="EV11" s="84"/>
      <c r="EW11" s="84"/>
      <c r="EX11" s="84"/>
      <c r="EY11" s="94" t="s">
        <v>138</v>
      </c>
      <c r="EZ11" s="95">
        <f>EZ7</f>
        <v>46.9</v>
      </c>
      <c r="FA11" s="95">
        <f>FA7</f>
        <v>44.3</v>
      </c>
      <c r="FB11" s="95">
        <f>FB7</f>
        <v>48.3</v>
      </c>
      <c r="FC11" s="95">
        <f>FC7</f>
        <v>43.3</v>
      </c>
      <c r="FD11" s="95">
        <f>FD7</f>
        <v>34.5</v>
      </c>
      <c r="FE11" s="84"/>
      <c r="FF11" s="84"/>
      <c r="FG11" s="84"/>
      <c r="FH11" s="84"/>
      <c r="FI11" s="94" t="s">
        <v>138</v>
      </c>
      <c r="FJ11" s="95">
        <f>FJ7</f>
        <v>20.7</v>
      </c>
      <c r="FK11" s="95">
        <f>FK7</f>
        <v>28.4</v>
      </c>
      <c r="FL11" s="95">
        <f>FL7</f>
        <v>28</v>
      </c>
      <c r="FM11" s="95">
        <f>FM7</f>
        <v>30.7</v>
      </c>
      <c r="FN11" s="95">
        <f>FN7</f>
        <v>30.6</v>
      </c>
      <c r="FO11" s="84"/>
      <c r="FP11" s="84"/>
      <c r="FQ11" s="84"/>
      <c r="FR11" s="84"/>
      <c r="FS11" s="94" t="s">
        <v>138</v>
      </c>
      <c r="FT11" s="95">
        <f>FT7</f>
        <v>166.5</v>
      </c>
      <c r="FU11" s="95">
        <f>FU7</f>
        <v>154.19999999999999</v>
      </c>
      <c r="FV11" s="95">
        <f>FV7</f>
        <v>127.4</v>
      </c>
      <c r="FW11" s="95">
        <f>FW7</f>
        <v>123.2</v>
      </c>
      <c r="FX11" s="95">
        <f>FX7</f>
        <v>117.1</v>
      </c>
      <c r="FY11" s="84"/>
      <c r="FZ11" s="84"/>
      <c r="GA11" s="84"/>
      <c r="GB11" s="84"/>
      <c r="GC11" s="94" t="s">
        <v>138</v>
      </c>
      <c r="GD11" s="95">
        <f>GD7</f>
        <v>60.1</v>
      </c>
      <c r="GE11" s="95">
        <f>GE7</f>
        <v>61.5</v>
      </c>
      <c r="GF11" s="95">
        <f>GF7</f>
        <v>60.7</v>
      </c>
      <c r="GG11" s="95">
        <f>GG7</f>
        <v>61.2</v>
      </c>
      <c r="GH11" s="95">
        <f>GH7</f>
        <v>63</v>
      </c>
      <c r="GI11" s="84"/>
      <c r="GJ11" s="84"/>
      <c r="GK11" s="84"/>
      <c r="GL11" s="84"/>
      <c r="GM11" s="94" t="s">
        <v>138</v>
      </c>
      <c r="GN11" s="95">
        <f>GN7</f>
        <v>42.6</v>
      </c>
      <c r="GO11" s="95">
        <f>GO7</f>
        <v>40.1</v>
      </c>
      <c r="GP11" s="95">
        <f>GP7</f>
        <v>41.4</v>
      </c>
      <c r="GQ11" s="95">
        <f>GQ7</f>
        <v>36.9</v>
      </c>
      <c r="GR11" s="95">
        <f>GR7</f>
        <v>34.5</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143</v>
      </c>
      <c r="KW11" s="95">
        <f>KW7</f>
        <v>14.7</v>
      </c>
      <c r="KX11" s="95">
        <f>KX7</f>
        <v>14.3</v>
      </c>
      <c r="KY11" s="95">
        <f>KY7</f>
        <v>14.4</v>
      </c>
      <c r="KZ11" s="95">
        <f>KZ7</f>
        <v>14.8</v>
      </c>
      <c r="LA11" s="95">
        <f>LA7</f>
        <v>14.6</v>
      </c>
      <c r="LB11" s="84"/>
      <c r="LC11" s="84"/>
      <c r="LD11" s="84"/>
      <c r="LE11" s="84"/>
      <c r="LF11" s="94" t="s">
        <v>144</v>
      </c>
      <c r="LG11" s="95">
        <f>LG7</f>
        <v>0</v>
      </c>
      <c r="LH11" s="95">
        <f>LH7</f>
        <v>0.6</v>
      </c>
      <c r="LI11" s="95">
        <f>LI7</f>
        <v>0.3</v>
      </c>
      <c r="LJ11" s="95">
        <f>LJ7</f>
        <v>7.8</v>
      </c>
      <c r="LK11" s="95">
        <f>LK7</f>
        <v>3.3</v>
      </c>
      <c r="LL11" s="84"/>
      <c r="LM11" s="84"/>
      <c r="LN11" s="84"/>
      <c r="LO11" s="84"/>
      <c r="LP11" s="94" t="s">
        <v>139</v>
      </c>
      <c r="LQ11" s="95">
        <f>LQ7</f>
        <v>260.10000000000002</v>
      </c>
      <c r="LR11" s="95">
        <f>LR7</f>
        <v>248.3</v>
      </c>
      <c r="LS11" s="95">
        <f>LS7</f>
        <v>228.5</v>
      </c>
      <c r="LT11" s="95">
        <f>LT7</f>
        <v>204.4</v>
      </c>
      <c r="LU11" s="95">
        <f>LU7</f>
        <v>189.6</v>
      </c>
      <c r="LV11" s="84"/>
      <c r="LW11" s="84"/>
      <c r="LX11" s="84"/>
      <c r="LY11" s="84"/>
      <c r="LZ11" s="94" t="s">
        <v>145</v>
      </c>
      <c r="MA11" s="95">
        <f>MA7</f>
        <v>7</v>
      </c>
      <c r="MB11" s="95">
        <f>MB7</f>
        <v>12</v>
      </c>
      <c r="MC11" s="95">
        <f>MC7</f>
        <v>17</v>
      </c>
      <c r="MD11" s="95">
        <f>MD7</f>
        <v>22</v>
      </c>
      <c r="ME11" s="95">
        <f>ME7</f>
        <v>27</v>
      </c>
      <c r="MF11" s="84"/>
      <c r="MG11" s="84"/>
      <c r="MH11" s="84"/>
      <c r="MI11" s="84"/>
      <c r="MJ11" s="94" t="s">
        <v>146</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125.7</v>
      </c>
      <c r="AZ12" s="95">
        <f>BE7</f>
        <v>129.69999999999999</v>
      </c>
      <c r="BA12" s="95">
        <f>BF7</f>
        <v>135.9</v>
      </c>
      <c r="BB12" s="95">
        <f>BG7</f>
        <v>130.5</v>
      </c>
      <c r="BC12" s="95">
        <f>BH7</f>
        <v>129.9</v>
      </c>
      <c r="BD12" s="84"/>
      <c r="BE12" s="84"/>
      <c r="BF12" s="84"/>
      <c r="BG12" s="84"/>
      <c r="BH12" s="84"/>
      <c r="BI12" s="94" t="s">
        <v>148</v>
      </c>
      <c r="BJ12" s="95">
        <f>BO7</f>
        <v>124.8</v>
      </c>
      <c r="BK12" s="95">
        <f>BP7</f>
        <v>130.4</v>
      </c>
      <c r="BL12" s="95">
        <f>BQ7</f>
        <v>136.30000000000001</v>
      </c>
      <c r="BM12" s="95">
        <f>BR7</f>
        <v>130.69999999999999</v>
      </c>
      <c r="BN12" s="95">
        <f>BS7</f>
        <v>128.9</v>
      </c>
      <c r="BO12" s="84"/>
      <c r="BP12" s="84"/>
      <c r="BQ12" s="84"/>
      <c r="BR12" s="84"/>
      <c r="BS12" s="84"/>
      <c r="BT12" s="94" t="s">
        <v>149</v>
      </c>
      <c r="BU12" s="95">
        <f>BZ7</f>
        <v>638.79999999999995</v>
      </c>
      <c r="BV12" s="95">
        <f>CA7</f>
        <v>716.7</v>
      </c>
      <c r="BW12" s="95">
        <f>CB7</f>
        <v>688</v>
      </c>
      <c r="BX12" s="95">
        <f>CC7</f>
        <v>707.7</v>
      </c>
      <c r="BY12" s="95">
        <f>CD7</f>
        <v>749.1</v>
      </c>
      <c r="BZ12" s="84"/>
      <c r="CA12" s="84"/>
      <c r="CB12" s="84"/>
      <c r="CC12" s="84"/>
      <c r="CD12" s="84"/>
      <c r="CE12" s="94" t="s">
        <v>150</v>
      </c>
      <c r="CF12" s="95">
        <f>CK7</f>
        <v>7493.6</v>
      </c>
      <c r="CG12" s="95">
        <f>CL7</f>
        <v>8014.2</v>
      </c>
      <c r="CH12" s="95">
        <f>CM7</f>
        <v>8260</v>
      </c>
      <c r="CI12" s="95">
        <f>CN7</f>
        <v>8600.1</v>
      </c>
      <c r="CJ12" s="95">
        <f>CO7</f>
        <v>9078.5</v>
      </c>
      <c r="CK12" s="84"/>
      <c r="CL12" s="84"/>
      <c r="CM12" s="84"/>
      <c r="CN12" s="84"/>
      <c r="CO12" s="94" t="s">
        <v>151</v>
      </c>
      <c r="CP12" s="96">
        <f>CU7</f>
        <v>1146099</v>
      </c>
      <c r="CQ12" s="96">
        <f>CV7</f>
        <v>1494682</v>
      </c>
      <c r="CR12" s="96">
        <f>CW7</f>
        <v>1543942</v>
      </c>
      <c r="CS12" s="96">
        <f>CX7</f>
        <v>1467681</v>
      </c>
      <c r="CT12" s="96">
        <f>CY7</f>
        <v>1533303</v>
      </c>
      <c r="CU12" s="84"/>
      <c r="CV12" s="84"/>
      <c r="CW12" s="84"/>
      <c r="CX12" s="84"/>
      <c r="CY12" s="84"/>
      <c r="CZ12" s="94" t="s">
        <v>152</v>
      </c>
      <c r="DA12" s="95">
        <f>DF7</f>
        <v>38.4</v>
      </c>
      <c r="DB12" s="95">
        <f>DG7</f>
        <v>37.700000000000003</v>
      </c>
      <c r="DC12" s="95">
        <f>DH7</f>
        <v>36.200000000000003</v>
      </c>
      <c r="DD12" s="95">
        <f>DI7</f>
        <v>36.5</v>
      </c>
      <c r="DE12" s="95">
        <f>DJ7</f>
        <v>35.299999999999997</v>
      </c>
      <c r="DF12" s="84"/>
      <c r="DG12" s="84"/>
      <c r="DH12" s="84"/>
      <c r="DI12" s="84"/>
      <c r="DJ12" s="94" t="s">
        <v>153</v>
      </c>
      <c r="DK12" s="95">
        <f>DP7</f>
        <v>21.1</v>
      </c>
      <c r="DL12" s="95">
        <f>DQ7</f>
        <v>20</v>
      </c>
      <c r="DM12" s="95">
        <f>DR7</f>
        <v>18.2</v>
      </c>
      <c r="DN12" s="95">
        <f>DS7</f>
        <v>20.9</v>
      </c>
      <c r="DO12" s="95">
        <f>DT7</f>
        <v>21.1</v>
      </c>
      <c r="DP12" s="84"/>
      <c r="DQ12" s="84"/>
      <c r="DR12" s="84"/>
      <c r="DS12" s="84"/>
      <c r="DT12" s="94" t="s">
        <v>154</v>
      </c>
      <c r="DU12" s="95">
        <f>DZ7</f>
        <v>128.80000000000001</v>
      </c>
      <c r="DV12" s="95">
        <f>EA7</f>
        <v>109.9</v>
      </c>
      <c r="DW12" s="95">
        <f>EB7</f>
        <v>103.6</v>
      </c>
      <c r="DX12" s="95">
        <f>EC7</f>
        <v>95.7</v>
      </c>
      <c r="DY12" s="95">
        <f>ED7</f>
        <v>88.5</v>
      </c>
      <c r="DZ12" s="84"/>
      <c r="EA12" s="84"/>
      <c r="EB12" s="84"/>
      <c r="EC12" s="84"/>
      <c r="ED12" s="94" t="s">
        <v>155</v>
      </c>
      <c r="EE12" s="95">
        <f>EJ7</f>
        <v>59.8</v>
      </c>
      <c r="EF12" s="95">
        <f>EK7</f>
        <v>59.6</v>
      </c>
      <c r="EG12" s="95">
        <f>EL7</f>
        <v>60.3</v>
      </c>
      <c r="EH12" s="95">
        <f>EM7</f>
        <v>60.2</v>
      </c>
      <c r="EI12" s="95">
        <f>EN7</f>
        <v>61.2</v>
      </c>
      <c r="EJ12" s="84"/>
      <c r="EK12" s="84"/>
      <c r="EL12" s="84"/>
      <c r="EM12" s="84"/>
      <c r="EN12" s="94" t="s">
        <v>156</v>
      </c>
      <c r="EO12" s="95">
        <f>ET7</f>
        <v>16.2</v>
      </c>
      <c r="EP12" s="95">
        <f>EU7</f>
        <v>18.7</v>
      </c>
      <c r="EQ12" s="95">
        <f>EV7</f>
        <v>20.5</v>
      </c>
      <c r="ER12" s="95">
        <f>EW7</f>
        <v>21.4</v>
      </c>
      <c r="ES12" s="95">
        <f>EX7</f>
        <v>22.6</v>
      </c>
      <c r="ET12" s="84"/>
      <c r="EU12" s="84"/>
      <c r="EV12" s="84"/>
      <c r="EW12" s="84"/>
      <c r="EX12" s="84"/>
      <c r="EY12" s="94" t="s">
        <v>157</v>
      </c>
      <c r="EZ12" s="95">
        <f>IF($EZ$8,FE7,"-")</f>
        <v>39.5</v>
      </c>
      <c r="FA12" s="95">
        <f>IF($EZ$8,FF7,"-")</f>
        <v>39.1</v>
      </c>
      <c r="FB12" s="95">
        <f>IF($EZ$8,FG7,"-")</f>
        <v>37.299999999999997</v>
      </c>
      <c r="FC12" s="95">
        <f>IF($EZ$8,FH7,"-")</f>
        <v>38</v>
      </c>
      <c r="FD12" s="95">
        <f>IF($EZ$8,FI7,"-")</f>
        <v>36.5</v>
      </c>
      <c r="FE12" s="84"/>
      <c r="FF12" s="84"/>
      <c r="FG12" s="84"/>
      <c r="FH12" s="84"/>
      <c r="FI12" s="94" t="s">
        <v>157</v>
      </c>
      <c r="FJ12" s="95">
        <f>IF($FJ$8,FO7,"-")</f>
        <v>22</v>
      </c>
      <c r="FK12" s="95">
        <f>IF($FJ$8,FP7,"-")</f>
        <v>21.4</v>
      </c>
      <c r="FL12" s="95">
        <f>IF($FJ$8,FQ7,"-")</f>
        <v>19.3</v>
      </c>
      <c r="FM12" s="95">
        <f>IF($FJ$8,FR7,"-")</f>
        <v>20.6</v>
      </c>
      <c r="FN12" s="95">
        <f>IF($FJ$8,FS7,"-")</f>
        <v>21.6</v>
      </c>
      <c r="FO12" s="84"/>
      <c r="FP12" s="84"/>
      <c r="FQ12" s="84"/>
      <c r="FR12" s="84"/>
      <c r="FS12" s="94" t="s">
        <v>158</v>
      </c>
      <c r="FT12" s="95">
        <f>IF($FT$8,FY7,"-")</f>
        <v>105.7</v>
      </c>
      <c r="FU12" s="95">
        <f>IF($FT$8,FZ7,"-")</f>
        <v>89.4</v>
      </c>
      <c r="FV12" s="95">
        <f>IF($FT$8,GA7,"-")</f>
        <v>83.3</v>
      </c>
      <c r="FW12" s="95">
        <f>IF($FT$8,GB7,"-")</f>
        <v>73.2</v>
      </c>
      <c r="FX12" s="95">
        <f>IF($FT$8,GC7,"-")</f>
        <v>71.400000000000006</v>
      </c>
      <c r="FY12" s="84"/>
      <c r="FZ12" s="84"/>
      <c r="GA12" s="84"/>
      <c r="GB12" s="84"/>
      <c r="GC12" s="94" t="s">
        <v>157</v>
      </c>
      <c r="GD12" s="95">
        <f>IF($GD$8,GI7,"-")</f>
        <v>61.3</v>
      </c>
      <c r="GE12" s="95">
        <f>IF($GD$8,GJ7,"-")</f>
        <v>61.7</v>
      </c>
      <c r="GF12" s="95">
        <f>IF($GD$8,GK7,"-")</f>
        <v>62.1</v>
      </c>
      <c r="GG12" s="95">
        <f>IF($GD$8,GL7,"-")</f>
        <v>62.6</v>
      </c>
      <c r="GH12" s="95">
        <f>IF($GD$8,GM7,"-")</f>
        <v>63.4</v>
      </c>
      <c r="GI12" s="84"/>
      <c r="GJ12" s="84"/>
      <c r="GK12" s="84"/>
      <c r="GL12" s="84"/>
      <c r="GM12" s="94" t="s">
        <v>157</v>
      </c>
      <c r="GN12" s="95">
        <f>IF($GN$8,GS7,"-")</f>
        <v>11.9</v>
      </c>
      <c r="GO12" s="95">
        <f>IF($GN$8,GT7,"-")</f>
        <v>13.3</v>
      </c>
      <c r="GP12" s="95">
        <f>IF($GN$8,GU7,"-")</f>
        <v>14.4</v>
      </c>
      <c r="GQ12" s="95">
        <f>IF($GN$8,GV7,"-")</f>
        <v>15.3</v>
      </c>
      <c r="GR12" s="95">
        <f>IF($GN$8,GW7,"-")</f>
        <v>16.100000000000001</v>
      </c>
      <c r="GS12" s="84"/>
      <c r="GT12" s="84"/>
      <c r="GU12" s="84"/>
      <c r="GV12" s="84"/>
      <c r="GW12" s="84"/>
      <c r="GX12" s="94" t="s">
        <v>157</v>
      </c>
      <c r="GY12" s="95" t="str">
        <f>IF($GY$8,HD7,"-")</f>
        <v>-</v>
      </c>
      <c r="GZ12" s="95" t="str">
        <f>IF($GY$8,HE7,"-")</f>
        <v>-</v>
      </c>
      <c r="HA12" s="95" t="str">
        <f>IF($GY$8,HF7,"-")</f>
        <v>-</v>
      </c>
      <c r="HB12" s="95" t="str">
        <f>IF($GY$8,HG7,"-")</f>
        <v>-</v>
      </c>
      <c r="HC12" s="95" t="str">
        <f>IF($GY$8,HH7,"-")</f>
        <v>-</v>
      </c>
      <c r="HD12" s="84"/>
      <c r="HE12" s="84"/>
      <c r="HF12" s="84"/>
      <c r="HG12" s="84"/>
      <c r="HH12" s="94" t="s">
        <v>157</v>
      </c>
      <c r="HI12" s="95" t="str">
        <f>IF($HI$8,HN7,"-")</f>
        <v>-</v>
      </c>
      <c r="HJ12" s="95" t="str">
        <f>IF($HI$8,HO7,"-")</f>
        <v>-</v>
      </c>
      <c r="HK12" s="95" t="str">
        <f>IF($HI$8,HP7,"-")</f>
        <v>-</v>
      </c>
      <c r="HL12" s="95" t="str">
        <f>IF($HI$8,HQ7,"-")</f>
        <v>-</v>
      </c>
      <c r="HM12" s="95" t="str">
        <f>IF($HI$8,HR7,"-")</f>
        <v>-</v>
      </c>
      <c r="HN12" s="84"/>
      <c r="HO12" s="84"/>
      <c r="HP12" s="84"/>
      <c r="HQ12" s="84"/>
      <c r="HR12" s="94" t="s">
        <v>157</v>
      </c>
      <c r="HS12" s="95" t="str">
        <f>IF($HS$8,HX7,"-")</f>
        <v>-</v>
      </c>
      <c r="HT12" s="95" t="str">
        <f>IF($HS$8,HY7,"-")</f>
        <v>-</v>
      </c>
      <c r="HU12" s="95" t="str">
        <f>IF($HS$8,HZ7,"-")</f>
        <v>-</v>
      </c>
      <c r="HV12" s="95" t="str">
        <f>IF($HS$8,IA7,"-")</f>
        <v>-</v>
      </c>
      <c r="HW12" s="95" t="str">
        <f>IF($HS$8,IB7,"-")</f>
        <v>-</v>
      </c>
      <c r="HX12" s="84"/>
      <c r="HY12" s="84"/>
      <c r="HZ12" s="84"/>
      <c r="IA12" s="84"/>
      <c r="IB12" s="94" t="s">
        <v>157</v>
      </c>
      <c r="IC12" s="95" t="str">
        <f>IF($IC$8,IH7,"-")</f>
        <v>-</v>
      </c>
      <c r="ID12" s="95" t="str">
        <f>IF($IC$8,II7,"-")</f>
        <v>-</v>
      </c>
      <c r="IE12" s="95" t="str">
        <f>IF($IC$8,IJ7,"-")</f>
        <v>-</v>
      </c>
      <c r="IF12" s="95" t="str">
        <f>IF($IC$8,IK7,"-")</f>
        <v>-</v>
      </c>
      <c r="IG12" s="95" t="str">
        <f>IF($IC$8,IL7,"-")</f>
        <v>-</v>
      </c>
      <c r="IH12" s="84"/>
      <c r="II12" s="84"/>
      <c r="IJ12" s="84"/>
      <c r="IK12" s="84"/>
      <c r="IL12" s="94" t="s">
        <v>157</v>
      </c>
      <c r="IM12" s="95" t="str">
        <f>IF($IM$8,IR7,"-")</f>
        <v>-</v>
      </c>
      <c r="IN12" s="95" t="str">
        <f>IF($IM$8,IS7,"-")</f>
        <v>-</v>
      </c>
      <c r="IO12" s="95" t="str">
        <f>IF($IM$8,IT7,"-")</f>
        <v>-</v>
      </c>
      <c r="IP12" s="95" t="str">
        <f>IF($IM$8,IU7,"-")</f>
        <v>-</v>
      </c>
      <c r="IQ12" s="95" t="str">
        <f>IF($IM$8,IV7,"-")</f>
        <v>-</v>
      </c>
      <c r="IR12" s="84"/>
      <c r="IS12" s="84"/>
      <c r="IT12" s="84"/>
      <c r="IU12" s="84"/>
      <c r="IV12" s="84"/>
      <c r="IW12" s="94" t="s">
        <v>157</v>
      </c>
      <c r="IX12" s="95" t="str">
        <f>IF($IX$8,JC7,"-")</f>
        <v>-</v>
      </c>
      <c r="IY12" s="95" t="str">
        <f>IF($IX$8,JD7,"-")</f>
        <v>-</v>
      </c>
      <c r="IZ12" s="95" t="str">
        <f>IF($IX$8,JE7,"-")</f>
        <v>-</v>
      </c>
      <c r="JA12" s="95" t="str">
        <f>IF($IX$8,JF7,"-")</f>
        <v>-</v>
      </c>
      <c r="JB12" s="95" t="str">
        <f>IF($IX$8,JG7,"-")</f>
        <v>-</v>
      </c>
      <c r="JC12" s="84"/>
      <c r="JD12" s="84"/>
      <c r="JE12" s="84"/>
      <c r="JF12" s="84"/>
      <c r="JG12" s="94" t="s">
        <v>157</v>
      </c>
      <c r="JH12" s="95" t="str">
        <f>IF($JH$8,JM7,"-")</f>
        <v>-</v>
      </c>
      <c r="JI12" s="95" t="str">
        <f>IF($JH$8,JN7,"-")</f>
        <v>-</v>
      </c>
      <c r="JJ12" s="95" t="str">
        <f>IF($JH$8,JO7,"-")</f>
        <v>-</v>
      </c>
      <c r="JK12" s="95" t="str">
        <f>IF($JH$8,JP7,"-")</f>
        <v>-</v>
      </c>
      <c r="JL12" s="95" t="str">
        <f>IF($JH$8,JQ7,"-")</f>
        <v>-</v>
      </c>
      <c r="JM12" s="84"/>
      <c r="JN12" s="84"/>
      <c r="JO12" s="84"/>
      <c r="JP12" s="84"/>
      <c r="JQ12" s="94" t="s">
        <v>157</v>
      </c>
      <c r="JR12" s="95" t="str">
        <f>IF($JR$8,JW7,"-")</f>
        <v>-</v>
      </c>
      <c r="JS12" s="95" t="str">
        <f>IF($JR$8,JX7,"-")</f>
        <v>-</v>
      </c>
      <c r="JT12" s="95" t="str">
        <f>IF($JR$8,JY7,"-")</f>
        <v>-</v>
      </c>
      <c r="JU12" s="95" t="str">
        <f>IF($JR$8,JZ7,"-")</f>
        <v>-</v>
      </c>
      <c r="JV12" s="95" t="str">
        <f>IF($JR$8,KA7,"-")</f>
        <v>-</v>
      </c>
      <c r="JW12" s="84"/>
      <c r="JX12" s="84"/>
      <c r="JY12" s="84"/>
      <c r="JZ12" s="84"/>
      <c r="KA12" s="94" t="s">
        <v>157</v>
      </c>
      <c r="KB12" s="95" t="str">
        <f>IF($KB$8,KG7,"-")</f>
        <v>-</v>
      </c>
      <c r="KC12" s="95" t="str">
        <f>IF($KB$8,KH7,"-")</f>
        <v>-</v>
      </c>
      <c r="KD12" s="95" t="str">
        <f>IF($KB$8,KI7,"-")</f>
        <v>-</v>
      </c>
      <c r="KE12" s="95" t="str">
        <f>IF($KB$8,KJ7,"-")</f>
        <v>-</v>
      </c>
      <c r="KF12" s="95" t="str">
        <f>IF($KB$8,KK7,"-")</f>
        <v>-</v>
      </c>
      <c r="KG12" s="84"/>
      <c r="KH12" s="84"/>
      <c r="KI12" s="84"/>
      <c r="KJ12" s="84"/>
      <c r="KK12" s="94" t="s">
        <v>157</v>
      </c>
      <c r="KL12" s="95" t="str">
        <f>IF($KL$8,KQ7,"-")</f>
        <v>-</v>
      </c>
      <c r="KM12" s="95" t="str">
        <f>IF($KL$8,KR7,"-")</f>
        <v>-</v>
      </c>
      <c r="KN12" s="95" t="str">
        <f>IF($KL$8,KS7,"-")</f>
        <v>-</v>
      </c>
      <c r="KO12" s="95" t="str">
        <f>IF($KL$8,KT7,"-")</f>
        <v>-</v>
      </c>
      <c r="KP12" s="95" t="str">
        <f>IF($KL$8,KU7,"-")</f>
        <v>-</v>
      </c>
      <c r="KQ12" s="84"/>
      <c r="KR12" s="84"/>
      <c r="KS12" s="84"/>
      <c r="KT12" s="84"/>
      <c r="KU12" s="84"/>
      <c r="KV12" s="94" t="s">
        <v>157</v>
      </c>
      <c r="KW12" s="95">
        <f>IF($KW$8,LB7,"-")</f>
        <v>8.9</v>
      </c>
      <c r="KX12" s="95">
        <f>IF($KW$8,LC7,"-")</f>
        <v>11.8</v>
      </c>
      <c r="KY12" s="95">
        <f>IF($KW$8,LD7,"-")</f>
        <v>15.3</v>
      </c>
      <c r="KZ12" s="95">
        <f>IF($KW$8,LE7,"-")</f>
        <v>15.4</v>
      </c>
      <c r="LA12" s="95">
        <f>IF($KW$8,LF7,"-")</f>
        <v>15.1</v>
      </c>
      <c r="LB12" s="84"/>
      <c r="LC12" s="84"/>
      <c r="LD12" s="84"/>
      <c r="LE12" s="84"/>
      <c r="LF12" s="94" t="s">
        <v>157</v>
      </c>
      <c r="LG12" s="95">
        <f>IF($LG$8,LL7,"-")</f>
        <v>2</v>
      </c>
      <c r="LH12" s="95">
        <f>IF($LG$8,LM7,"-")</f>
        <v>1.4</v>
      </c>
      <c r="LI12" s="95">
        <f>IF($LG$8,LN7,"-")</f>
        <v>2.4</v>
      </c>
      <c r="LJ12" s="95">
        <f>IF($LG$8,LO7,"-")</f>
        <v>4.0999999999999996</v>
      </c>
      <c r="LK12" s="95">
        <f>IF($LG$8,LP7,"-")</f>
        <v>2.2000000000000002</v>
      </c>
      <c r="LL12" s="84"/>
      <c r="LM12" s="84"/>
      <c r="LN12" s="84"/>
      <c r="LO12" s="84"/>
      <c r="LP12" s="94" t="s">
        <v>157</v>
      </c>
      <c r="LQ12" s="95">
        <f>IF($LQ$8,LV7,"-")</f>
        <v>1128.5999999999999</v>
      </c>
      <c r="LR12" s="95">
        <f>IF($LQ$8,LW7,"-")</f>
        <v>596.79999999999995</v>
      </c>
      <c r="LS12" s="95">
        <f>IF($LQ$8,LX7,"-")</f>
        <v>494.6</v>
      </c>
      <c r="LT12" s="95">
        <f>IF($LQ$8,LY7,"-")</f>
        <v>469.5</v>
      </c>
      <c r="LU12" s="95">
        <f>IF($LQ$8,LZ7,"-")</f>
        <v>391.3</v>
      </c>
      <c r="LV12" s="84"/>
      <c r="LW12" s="84"/>
      <c r="LX12" s="84"/>
      <c r="LY12" s="84"/>
      <c r="LZ12" s="94" t="s">
        <v>157</v>
      </c>
      <c r="MA12" s="95">
        <f>IF($MA$8,MF7,"-")</f>
        <v>3.4</v>
      </c>
      <c r="MB12" s="95">
        <f>IF($MA$8,MG7,"-")</f>
        <v>5.6</v>
      </c>
      <c r="MC12" s="95">
        <f>IF($MA$8,MH7,"-")</f>
        <v>11.5</v>
      </c>
      <c r="MD12" s="95">
        <f>IF($MA$8,MI7,"-")</f>
        <v>16.100000000000001</v>
      </c>
      <c r="ME12" s="95">
        <f>IF($MA$8,MJ7,"-")</f>
        <v>22.3</v>
      </c>
      <c r="MF12" s="84"/>
      <c r="MG12" s="84"/>
      <c r="MH12" s="84"/>
      <c r="MI12" s="84"/>
      <c r="MJ12" s="94" t="s">
        <v>157</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159</v>
      </c>
      <c r="AY13" s="95">
        <f>$BI$7</f>
        <v>100</v>
      </c>
      <c r="AZ13" s="95">
        <f>$BI$7</f>
        <v>100</v>
      </c>
      <c r="BA13" s="95">
        <f>$BI$7</f>
        <v>100</v>
      </c>
      <c r="BB13" s="95">
        <f>$BI$7</f>
        <v>100</v>
      </c>
      <c r="BC13" s="95">
        <f>$BI$7</f>
        <v>100</v>
      </c>
      <c r="BD13" s="84"/>
      <c r="BE13" s="84"/>
      <c r="BF13" s="84"/>
      <c r="BG13" s="84"/>
      <c r="BH13" s="84"/>
      <c r="BI13" s="94" t="s">
        <v>159</v>
      </c>
      <c r="BJ13" s="95">
        <f>$BT$7</f>
        <v>100</v>
      </c>
      <c r="BK13" s="95">
        <f>$BT$7</f>
        <v>100</v>
      </c>
      <c r="BL13" s="95">
        <f>$BT$7</f>
        <v>100</v>
      </c>
      <c r="BM13" s="95">
        <f>$BT$7</f>
        <v>100</v>
      </c>
      <c r="BN13" s="95">
        <f>$BT$7</f>
        <v>100</v>
      </c>
      <c r="BO13" s="84"/>
      <c r="BP13" s="84"/>
      <c r="BQ13" s="84"/>
      <c r="BR13" s="84"/>
      <c r="BS13" s="84"/>
      <c r="BT13" s="94" t="s">
        <v>159</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160</v>
      </c>
      <c r="C14" s="99"/>
      <c r="D14" s="100"/>
      <c r="E14" s="99"/>
      <c r="F14" s="197" t="s">
        <v>161</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162</v>
      </c>
      <c r="C15" s="196"/>
      <c r="D15" s="100"/>
      <c r="E15" s="97">
        <v>1</v>
      </c>
      <c r="F15" s="196" t="s">
        <v>163</v>
      </c>
      <c r="G15" s="196"/>
      <c r="H15" s="102" t="s">
        <v>164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165</v>
      </c>
      <c r="AY15" s="103"/>
      <c r="AZ15" s="103"/>
      <c r="BA15" s="103"/>
      <c r="BB15" s="103"/>
      <c r="BC15" s="103"/>
      <c r="BD15" s="100"/>
      <c r="BE15" s="100"/>
      <c r="BF15" s="100"/>
      <c r="BG15" s="100"/>
      <c r="BH15" s="100"/>
      <c r="BI15" s="101" t="s">
        <v>165</v>
      </c>
      <c r="BJ15" s="103"/>
      <c r="BK15" s="103"/>
      <c r="BL15" s="103"/>
      <c r="BM15" s="103"/>
      <c r="BN15" s="103"/>
      <c r="BO15" s="100"/>
      <c r="BP15" s="100"/>
      <c r="BQ15" s="100"/>
      <c r="BR15" s="100"/>
      <c r="BS15" s="100"/>
      <c r="BT15" s="101" t="s">
        <v>165</v>
      </c>
      <c r="BU15" s="103"/>
      <c r="BV15" s="103"/>
      <c r="BW15" s="103"/>
      <c r="BX15" s="103"/>
      <c r="BY15" s="103"/>
      <c r="BZ15" s="100"/>
      <c r="CA15" s="100"/>
      <c r="CB15" s="100"/>
      <c r="CC15" s="100"/>
      <c r="CD15" s="100"/>
      <c r="CE15" s="101" t="s">
        <v>165</v>
      </c>
      <c r="CF15" s="103"/>
      <c r="CG15" s="103"/>
      <c r="CH15" s="103"/>
      <c r="CI15" s="103"/>
      <c r="CJ15" s="103"/>
      <c r="CK15" s="100"/>
      <c r="CL15" s="100"/>
      <c r="CM15" s="100"/>
      <c r="CN15" s="100"/>
      <c r="CO15" s="101" t="s">
        <v>165</v>
      </c>
      <c r="CP15" s="103"/>
      <c r="CQ15" s="103"/>
      <c r="CR15" s="103"/>
      <c r="CS15" s="103"/>
      <c r="CT15" s="103"/>
      <c r="CU15" s="100"/>
      <c r="CV15" s="100"/>
      <c r="CW15" s="100"/>
      <c r="CX15" s="100"/>
      <c r="CY15" s="100"/>
      <c r="CZ15" s="101" t="s">
        <v>165</v>
      </c>
      <c r="DA15" s="103"/>
      <c r="DB15" s="103"/>
      <c r="DC15" s="103"/>
      <c r="DD15" s="103"/>
      <c r="DE15" s="103"/>
      <c r="DF15" s="100"/>
      <c r="DG15" s="100"/>
      <c r="DH15" s="100"/>
      <c r="DI15" s="100"/>
      <c r="DJ15" s="101" t="s">
        <v>165</v>
      </c>
      <c r="DK15" s="103"/>
      <c r="DL15" s="103"/>
      <c r="DM15" s="103"/>
      <c r="DN15" s="103"/>
      <c r="DO15" s="103"/>
      <c r="DP15" s="100"/>
      <c r="DQ15" s="100"/>
      <c r="DR15" s="100"/>
      <c r="DS15" s="100"/>
      <c r="DT15" s="101" t="s">
        <v>165</v>
      </c>
      <c r="DU15" s="103"/>
      <c r="DV15" s="103"/>
      <c r="DW15" s="103"/>
      <c r="DX15" s="103"/>
      <c r="DY15" s="103"/>
      <c r="DZ15" s="100"/>
      <c r="EA15" s="100"/>
      <c r="EB15" s="100"/>
      <c r="EC15" s="100"/>
      <c r="ED15" s="101" t="s">
        <v>165</v>
      </c>
      <c r="EE15" s="103"/>
      <c r="EF15" s="103"/>
      <c r="EG15" s="103"/>
      <c r="EH15" s="103"/>
      <c r="EI15" s="103"/>
      <c r="EJ15" s="100"/>
      <c r="EK15" s="100"/>
      <c r="EL15" s="100"/>
      <c r="EM15" s="100"/>
      <c r="EN15" s="101" t="s">
        <v>165</v>
      </c>
      <c r="EO15" s="103"/>
      <c r="EP15" s="103"/>
      <c r="EQ15" s="103"/>
      <c r="ER15" s="103"/>
      <c r="ES15" s="103"/>
      <c r="ET15" s="100"/>
      <c r="EU15" s="100"/>
      <c r="EV15" s="100"/>
      <c r="EW15" s="100"/>
      <c r="EX15" s="100"/>
      <c r="EY15" s="101" t="s">
        <v>165</v>
      </c>
      <c r="EZ15" s="103"/>
      <c r="FA15" s="103"/>
      <c r="FB15" s="103"/>
      <c r="FC15" s="103"/>
      <c r="FD15" s="103"/>
      <c r="FE15" s="100"/>
      <c r="FF15" s="100"/>
      <c r="FG15" s="100"/>
      <c r="FH15" s="100"/>
      <c r="FI15" s="101" t="s">
        <v>165</v>
      </c>
      <c r="FJ15" s="103"/>
      <c r="FK15" s="103"/>
      <c r="FL15" s="103"/>
      <c r="FM15" s="103"/>
      <c r="FN15" s="103"/>
      <c r="FO15" s="100"/>
      <c r="FP15" s="100"/>
      <c r="FQ15" s="100"/>
      <c r="FR15" s="100"/>
      <c r="FS15" s="101" t="s">
        <v>165</v>
      </c>
      <c r="FT15" s="103"/>
      <c r="FU15" s="103"/>
      <c r="FV15" s="103"/>
      <c r="FW15" s="103"/>
      <c r="FX15" s="103"/>
      <c r="FY15" s="100"/>
      <c r="FZ15" s="100"/>
      <c r="GA15" s="100"/>
      <c r="GB15" s="100"/>
      <c r="GC15" s="101" t="s">
        <v>165</v>
      </c>
      <c r="GD15" s="103"/>
      <c r="GE15" s="103"/>
      <c r="GF15" s="103"/>
      <c r="GG15" s="103"/>
      <c r="GH15" s="103"/>
      <c r="GI15" s="100"/>
      <c r="GJ15" s="100"/>
      <c r="GK15" s="100"/>
      <c r="GL15" s="100"/>
      <c r="GM15" s="101" t="s">
        <v>165</v>
      </c>
      <c r="GN15" s="103"/>
      <c r="GO15" s="103"/>
      <c r="GP15" s="103"/>
      <c r="GQ15" s="103"/>
      <c r="GR15" s="103"/>
      <c r="GS15" s="100"/>
      <c r="GT15" s="100"/>
      <c r="GU15" s="100"/>
      <c r="GV15" s="100"/>
      <c r="GW15" s="100"/>
      <c r="GX15" s="101" t="s">
        <v>165</v>
      </c>
      <c r="GY15" s="103"/>
      <c r="GZ15" s="103"/>
      <c r="HA15" s="103"/>
      <c r="HB15" s="103"/>
      <c r="HC15" s="103"/>
      <c r="HD15" s="100"/>
      <c r="HE15" s="100"/>
      <c r="HF15" s="100"/>
      <c r="HG15" s="100"/>
      <c r="HH15" s="101" t="s">
        <v>165</v>
      </c>
      <c r="HI15" s="103"/>
      <c r="HJ15" s="103"/>
      <c r="HK15" s="103"/>
      <c r="HL15" s="103"/>
      <c r="HM15" s="103"/>
      <c r="HN15" s="100"/>
      <c r="HO15" s="100"/>
      <c r="HP15" s="100"/>
      <c r="HQ15" s="100"/>
      <c r="HR15" s="101" t="s">
        <v>165</v>
      </c>
      <c r="HS15" s="103"/>
      <c r="HT15" s="103"/>
      <c r="HU15" s="103"/>
      <c r="HV15" s="103"/>
      <c r="HW15" s="103"/>
      <c r="HX15" s="100"/>
      <c r="HY15" s="100"/>
      <c r="HZ15" s="100"/>
      <c r="IA15" s="100"/>
      <c r="IB15" s="101" t="s">
        <v>165</v>
      </c>
      <c r="IC15" s="103"/>
      <c r="ID15" s="103"/>
      <c r="IE15" s="103"/>
      <c r="IF15" s="103"/>
      <c r="IG15" s="103"/>
      <c r="IH15" s="100"/>
      <c r="II15" s="100"/>
      <c r="IJ15" s="100"/>
      <c r="IK15" s="100"/>
      <c r="IL15" s="101" t="s">
        <v>165</v>
      </c>
      <c r="IM15" s="103"/>
      <c r="IN15" s="103"/>
      <c r="IO15" s="103"/>
      <c r="IP15" s="103"/>
      <c r="IQ15" s="103"/>
      <c r="IR15" s="100"/>
      <c r="IS15" s="100"/>
      <c r="IT15" s="100"/>
      <c r="IU15" s="100"/>
      <c r="IV15" s="100"/>
      <c r="IW15" s="101" t="s">
        <v>165</v>
      </c>
      <c r="IX15" s="103"/>
      <c r="IY15" s="103"/>
      <c r="IZ15" s="103"/>
      <c r="JA15" s="103"/>
      <c r="JB15" s="103"/>
      <c r="JC15" s="100"/>
      <c r="JD15" s="100"/>
      <c r="JE15" s="100"/>
      <c r="JF15" s="100"/>
      <c r="JG15" s="101" t="s">
        <v>165</v>
      </c>
      <c r="JH15" s="103"/>
      <c r="JI15" s="103"/>
      <c r="JJ15" s="103"/>
      <c r="JK15" s="103"/>
      <c r="JL15" s="103"/>
      <c r="JM15" s="100"/>
      <c r="JN15" s="100"/>
      <c r="JO15" s="100"/>
      <c r="JP15" s="100"/>
      <c r="JQ15" s="101" t="s">
        <v>165</v>
      </c>
      <c r="JR15" s="103"/>
      <c r="JS15" s="103"/>
      <c r="JT15" s="103"/>
      <c r="JU15" s="103"/>
      <c r="JV15" s="103"/>
      <c r="JW15" s="100"/>
      <c r="JX15" s="100"/>
      <c r="JY15" s="100"/>
      <c r="JZ15" s="100"/>
      <c r="KA15" s="101" t="s">
        <v>165</v>
      </c>
      <c r="KB15" s="103"/>
      <c r="KC15" s="103"/>
      <c r="KD15" s="103"/>
      <c r="KE15" s="103"/>
      <c r="KF15" s="103"/>
      <c r="KG15" s="100"/>
      <c r="KH15" s="100"/>
      <c r="KI15" s="100"/>
      <c r="KJ15" s="100"/>
      <c r="KK15" s="101" t="s">
        <v>165</v>
      </c>
      <c r="KL15" s="103"/>
      <c r="KM15" s="103"/>
      <c r="KN15" s="103"/>
      <c r="KO15" s="103"/>
      <c r="KP15" s="103"/>
      <c r="KQ15" s="100"/>
      <c r="KR15" s="100"/>
      <c r="KS15" s="100"/>
      <c r="KT15" s="100"/>
      <c r="KU15" s="100"/>
      <c r="KV15" s="101" t="s">
        <v>165</v>
      </c>
      <c r="KW15" s="103"/>
      <c r="KX15" s="103"/>
      <c r="KY15" s="103"/>
      <c r="KZ15" s="103"/>
      <c r="LA15" s="103"/>
      <c r="LB15" s="100"/>
      <c r="LC15" s="100"/>
      <c r="LD15" s="100"/>
      <c r="LE15" s="100"/>
      <c r="LF15" s="101" t="s">
        <v>165</v>
      </c>
      <c r="LG15" s="103"/>
      <c r="LH15" s="103"/>
      <c r="LI15" s="103"/>
      <c r="LJ15" s="103"/>
      <c r="LK15" s="103"/>
      <c r="LL15" s="100"/>
      <c r="LM15" s="100"/>
      <c r="LN15" s="100"/>
      <c r="LO15" s="100"/>
      <c r="LP15" s="101" t="s">
        <v>165</v>
      </c>
      <c r="LQ15" s="103"/>
      <c r="LR15" s="103"/>
      <c r="LS15" s="103"/>
      <c r="LT15" s="103"/>
      <c r="LU15" s="103"/>
      <c r="LV15" s="100"/>
      <c r="LW15" s="100"/>
      <c r="LX15" s="100"/>
      <c r="LY15" s="100"/>
      <c r="LZ15" s="101" t="s">
        <v>165</v>
      </c>
      <c r="MA15" s="103"/>
      <c r="MB15" s="103"/>
      <c r="MC15" s="103"/>
      <c r="MD15" s="103"/>
      <c r="ME15" s="103"/>
      <c r="MF15" s="100"/>
      <c r="MG15" s="100"/>
      <c r="MH15" s="100"/>
      <c r="MI15" s="100"/>
      <c r="MJ15" s="101" t="s">
        <v>165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166</v>
      </c>
      <c r="C16" s="196"/>
      <c r="D16" s="100"/>
      <c r="E16" s="97">
        <f>E15+1</f>
        <v>2</v>
      </c>
      <c r="F16" s="196" t="s">
        <v>167</v>
      </c>
      <c r="G16" s="196"/>
      <c r="H16" s="102" t="s">
        <v>168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169</v>
      </c>
      <c r="C17" s="196"/>
      <c r="D17" s="100"/>
      <c r="E17" s="97">
        <f t="shared" ref="E17" si="8">E16+1</f>
        <v>3</v>
      </c>
      <c r="F17" s="196" t="s">
        <v>170</v>
      </c>
      <c r="G17" s="196"/>
      <c r="H17" s="102" t="s">
        <v>171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172</v>
      </c>
      <c r="AY17" s="106">
        <f>IF(AY7="-",NA(),AY7)</f>
        <v>159.1</v>
      </c>
      <c r="AZ17" s="106">
        <f t="shared" ref="AZ17:BC17" si="9">IF(AZ7="-",NA(),AZ7)</f>
        <v>151.9</v>
      </c>
      <c r="BA17" s="106">
        <f t="shared" si="9"/>
        <v>155</v>
      </c>
      <c r="BB17" s="106">
        <f t="shared" si="9"/>
        <v>133.6</v>
      </c>
      <c r="BC17" s="106">
        <f t="shared" si="9"/>
        <v>129.30000000000001</v>
      </c>
      <c r="BD17" s="100"/>
      <c r="BE17" s="100"/>
      <c r="BF17" s="100"/>
      <c r="BG17" s="100"/>
      <c r="BH17" s="100"/>
      <c r="BI17" s="105" t="s">
        <v>172</v>
      </c>
      <c r="BJ17" s="106">
        <f>IF(BJ7="-",NA(),BJ7)</f>
        <v>168.4</v>
      </c>
      <c r="BK17" s="106">
        <f t="shared" ref="BK17:BN17" si="10">IF(BK7="-",NA(),BK7)</f>
        <v>159.30000000000001</v>
      </c>
      <c r="BL17" s="106">
        <f t="shared" si="10"/>
        <v>161.5</v>
      </c>
      <c r="BM17" s="106">
        <f t="shared" si="10"/>
        <v>138.19999999999999</v>
      </c>
      <c r="BN17" s="106">
        <f t="shared" si="10"/>
        <v>133.30000000000001</v>
      </c>
      <c r="BO17" s="100"/>
      <c r="BP17" s="100"/>
      <c r="BQ17" s="100"/>
      <c r="BR17" s="100"/>
      <c r="BS17" s="100"/>
      <c r="BT17" s="105" t="s">
        <v>172</v>
      </c>
      <c r="BU17" s="106">
        <f>IF(BU7="-",NA(),BU7)</f>
        <v>416.1</v>
      </c>
      <c r="BV17" s="106">
        <f t="shared" ref="BV17:BY17" si="11">IF(BV7="-",NA(),BV7)</f>
        <v>492.4</v>
      </c>
      <c r="BW17" s="106">
        <f t="shared" si="11"/>
        <v>346.1</v>
      </c>
      <c r="BX17" s="106">
        <f t="shared" si="11"/>
        <v>460.6</v>
      </c>
      <c r="BY17" s="106">
        <f t="shared" si="11"/>
        <v>530.6</v>
      </c>
      <c r="BZ17" s="100"/>
      <c r="CA17" s="100"/>
      <c r="CB17" s="100"/>
      <c r="CC17" s="100"/>
      <c r="CD17" s="100"/>
      <c r="CE17" s="105" t="s">
        <v>173</v>
      </c>
      <c r="CF17" s="106">
        <f>IF(CF7="-",NA(),CF7)</f>
        <v>7927.6</v>
      </c>
      <c r="CG17" s="106">
        <f t="shared" ref="CG17:CJ17" si="12">IF(CG7="-",NA(),CG7)</f>
        <v>8721</v>
      </c>
      <c r="CH17" s="106">
        <f t="shared" si="12"/>
        <v>8274.5</v>
      </c>
      <c r="CI17" s="106">
        <f t="shared" si="12"/>
        <v>9710.7999999999993</v>
      </c>
      <c r="CJ17" s="106">
        <f t="shared" si="12"/>
        <v>11530.8</v>
      </c>
      <c r="CK17" s="100"/>
      <c r="CL17" s="100"/>
      <c r="CM17" s="100"/>
      <c r="CN17" s="100"/>
      <c r="CO17" s="105" t="s">
        <v>172</v>
      </c>
      <c r="CP17" s="107">
        <f>IF(CP7="-",NA(),CP7)</f>
        <v>1724853</v>
      </c>
      <c r="CQ17" s="107">
        <f t="shared" ref="CQ17:CT17" si="13">IF(CQ7="-",NA(),CQ7)</f>
        <v>1853266</v>
      </c>
      <c r="CR17" s="107">
        <f t="shared" si="13"/>
        <v>1924841</v>
      </c>
      <c r="CS17" s="107">
        <f t="shared" si="13"/>
        <v>1610053</v>
      </c>
      <c r="CT17" s="107">
        <f t="shared" si="13"/>
        <v>1460079</v>
      </c>
      <c r="CU17" s="100"/>
      <c r="CV17" s="100"/>
      <c r="CW17" s="100"/>
      <c r="CX17" s="100"/>
      <c r="CY17" s="100"/>
      <c r="CZ17" s="105" t="s">
        <v>172</v>
      </c>
      <c r="DA17" s="106">
        <f>IF(DA7="-",NA(),DA7)</f>
        <v>45.2</v>
      </c>
      <c r="DB17" s="106">
        <f t="shared" ref="DB17:DE17" si="14">IF(DB7="-",NA(),DB7)</f>
        <v>42.7</v>
      </c>
      <c r="DC17" s="106">
        <f t="shared" si="14"/>
        <v>46.5</v>
      </c>
      <c r="DD17" s="106">
        <f t="shared" si="14"/>
        <v>41.7</v>
      </c>
      <c r="DE17" s="106">
        <f t="shared" si="14"/>
        <v>33.5</v>
      </c>
      <c r="DF17" s="100"/>
      <c r="DG17" s="100"/>
      <c r="DH17" s="100"/>
      <c r="DI17" s="100"/>
      <c r="DJ17" s="105" t="s">
        <v>172</v>
      </c>
      <c r="DK17" s="106">
        <f>IF(DK7="-",NA(),DK7)</f>
        <v>19.399999999999999</v>
      </c>
      <c r="DL17" s="106">
        <f t="shared" ref="DL17:DO17" si="15">IF(DL7="-",NA(),DL7)</f>
        <v>26.4</v>
      </c>
      <c r="DM17" s="106">
        <f t="shared" si="15"/>
        <v>26.2</v>
      </c>
      <c r="DN17" s="106">
        <f t="shared" si="15"/>
        <v>29.2</v>
      </c>
      <c r="DO17" s="106">
        <f t="shared" si="15"/>
        <v>28.8</v>
      </c>
      <c r="DP17" s="100"/>
      <c r="DQ17" s="100"/>
      <c r="DR17" s="100"/>
      <c r="DS17" s="100"/>
      <c r="DT17" s="105" t="s">
        <v>172</v>
      </c>
      <c r="DU17" s="106">
        <f>IF(DU7="-",NA(),DU7)</f>
        <v>171.9</v>
      </c>
      <c r="DV17" s="106">
        <f t="shared" ref="DV17:DY17" si="16">IF(DV7="-",NA(),DV7)</f>
        <v>159.6</v>
      </c>
      <c r="DW17" s="106">
        <f t="shared" si="16"/>
        <v>132.80000000000001</v>
      </c>
      <c r="DX17" s="106">
        <f t="shared" si="16"/>
        <v>128.1</v>
      </c>
      <c r="DY17" s="106">
        <f t="shared" si="16"/>
        <v>121.8</v>
      </c>
      <c r="DZ17" s="100"/>
      <c r="EA17" s="100"/>
      <c r="EB17" s="100"/>
      <c r="EC17" s="100"/>
      <c r="ED17" s="105" t="s">
        <v>172</v>
      </c>
      <c r="EE17" s="106">
        <f>IF(EE7="-",NA(),EE7)</f>
        <v>57.3</v>
      </c>
      <c r="EF17" s="106">
        <f t="shared" ref="EF17:EI17" si="17">IF(EF7="-",NA(),EF7)</f>
        <v>58.9</v>
      </c>
      <c r="EG17" s="106">
        <f t="shared" si="17"/>
        <v>58.4</v>
      </c>
      <c r="EH17" s="106">
        <f t="shared" si="17"/>
        <v>59.3</v>
      </c>
      <c r="EI17" s="106">
        <f t="shared" si="17"/>
        <v>61.2</v>
      </c>
      <c r="EJ17" s="100"/>
      <c r="EK17" s="100"/>
      <c r="EL17" s="100"/>
      <c r="EM17" s="100"/>
      <c r="EN17" s="105" t="s">
        <v>172</v>
      </c>
      <c r="EO17" s="106">
        <f>IF(EO7="-",NA(),EO7)</f>
        <v>45.9</v>
      </c>
      <c r="EP17" s="106">
        <f t="shared" ref="EP17:ES17" si="18">IF(EP7="-",NA(),EP7)</f>
        <v>43.6</v>
      </c>
      <c r="EQ17" s="106">
        <f t="shared" si="18"/>
        <v>44.6</v>
      </c>
      <c r="ER17" s="106">
        <f t="shared" si="18"/>
        <v>40.700000000000003</v>
      </c>
      <c r="ES17" s="106">
        <f t="shared" si="18"/>
        <v>38.799999999999997</v>
      </c>
      <c r="ET17" s="100"/>
      <c r="EU17" s="100"/>
      <c r="EV17" s="100"/>
      <c r="EW17" s="100"/>
      <c r="EX17" s="100"/>
      <c r="EY17" s="105" t="s">
        <v>173</v>
      </c>
      <c r="EZ17" s="106">
        <f>IF(EZ7="-",NA(),EZ7)</f>
        <v>46.9</v>
      </c>
      <c r="FA17" s="106">
        <f t="shared" ref="FA17:FD17" si="19">IF(FA7="-",NA(),FA7)</f>
        <v>44.3</v>
      </c>
      <c r="FB17" s="106">
        <f t="shared" si="19"/>
        <v>48.3</v>
      </c>
      <c r="FC17" s="106">
        <f t="shared" si="19"/>
        <v>43.3</v>
      </c>
      <c r="FD17" s="106">
        <f t="shared" si="19"/>
        <v>34.5</v>
      </c>
      <c r="FE17" s="100"/>
      <c r="FF17" s="100"/>
      <c r="FG17" s="100"/>
      <c r="FH17" s="100"/>
      <c r="FI17" s="105" t="s">
        <v>173</v>
      </c>
      <c r="FJ17" s="106">
        <f>IF(FJ7="-",NA(),FJ7)</f>
        <v>20.7</v>
      </c>
      <c r="FK17" s="106">
        <f t="shared" ref="FK17:FN17" si="20">IF(FK7="-",NA(),FK7)</f>
        <v>28.4</v>
      </c>
      <c r="FL17" s="106">
        <f t="shared" si="20"/>
        <v>28</v>
      </c>
      <c r="FM17" s="106">
        <f t="shared" si="20"/>
        <v>30.7</v>
      </c>
      <c r="FN17" s="106">
        <f t="shared" si="20"/>
        <v>30.6</v>
      </c>
      <c r="FO17" s="100"/>
      <c r="FP17" s="100"/>
      <c r="FQ17" s="100"/>
      <c r="FR17" s="100"/>
      <c r="FS17" s="105" t="s">
        <v>173</v>
      </c>
      <c r="FT17" s="106">
        <f>IF(FT7="-",NA(),FT7)</f>
        <v>166.5</v>
      </c>
      <c r="FU17" s="106">
        <f t="shared" ref="FU17:FX17" si="21">IF(FU7="-",NA(),FU7)</f>
        <v>154.19999999999999</v>
      </c>
      <c r="FV17" s="106">
        <f t="shared" si="21"/>
        <v>127.4</v>
      </c>
      <c r="FW17" s="106">
        <f t="shared" si="21"/>
        <v>123.2</v>
      </c>
      <c r="FX17" s="106">
        <f t="shared" si="21"/>
        <v>117.1</v>
      </c>
      <c r="FY17" s="100"/>
      <c r="FZ17" s="100"/>
      <c r="GA17" s="100"/>
      <c r="GB17" s="100"/>
      <c r="GC17" s="105" t="s">
        <v>172</v>
      </c>
      <c r="GD17" s="106">
        <f>IF(GD7="-",NA(),GD7)</f>
        <v>60.1</v>
      </c>
      <c r="GE17" s="106">
        <f t="shared" ref="GE17:GH17" si="22">IF(GE7="-",NA(),GE7)</f>
        <v>61.5</v>
      </c>
      <c r="GF17" s="106">
        <f t="shared" si="22"/>
        <v>60.7</v>
      </c>
      <c r="GG17" s="106">
        <f t="shared" si="22"/>
        <v>61.2</v>
      </c>
      <c r="GH17" s="106">
        <f t="shared" si="22"/>
        <v>63</v>
      </c>
      <c r="GI17" s="100"/>
      <c r="GJ17" s="100"/>
      <c r="GK17" s="100"/>
      <c r="GL17" s="100"/>
      <c r="GM17" s="105" t="s">
        <v>173</v>
      </c>
      <c r="GN17" s="106">
        <f>IF(GN7="-",NA(),GN7)</f>
        <v>42.6</v>
      </c>
      <c r="GO17" s="106">
        <f t="shared" ref="GO17:GR17" si="23">IF(GO7="-",NA(),GO7)</f>
        <v>40.1</v>
      </c>
      <c r="GP17" s="106">
        <f t="shared" si="23"/>
        <v>41.4</v>
      </c>
      <c r="GQ17" s="106">
        <f t="shared" si="23"/>
        <v>36.9</v>
      </c>
      <c r="GR17" s="106">
        <f t="shared" si="23"/>
        <v>34.5</v>
      </c>
      <c r="GS17" s="100"/>
      <c r="GT17" s="100"/>
      <c r="GU17" s="100"/>
      <c r="GV17" s="100"/>
      <c r="GW17" s="100"/>
      <c r="GX17" s="105" t="s">
        <v>173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172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173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172</v>
      </c>
      <c r="KW17" s="106">
        <f>IF(KW7="-",NA(),KW7)</f>
        <v>14.7</v>
      </c>
      <c r="KX17" s="106">
        <f t="shared" ref="KX17:LA17" si="34">IF(KX7="-",NA(),KX7)</f>
        <v>14.3</v>
      </c>
      <c r="KY17" s="106">
        <f t="shared" si="34"/>
        <v>14.4</v>
      </c>
      <c r="KZ17" s="106">
        <f t="shared" si="34"/>
        <v>14.8</v>
      </c>
      <c r="LA17" s="106">
        <f t="shared" si="34"/>
        <v>14.6</v>
      </c>
      <c r="LB17" s="100"/>
      <c r="LC17" s="100"/>
      <c r="LD17" s="100"/>
      <c r="LE17" s="100"/>
      <c r="LF17" s="105" t="s">
        <v>172</v>
      </c>
      <c r="LG17" s="106">
        <f>IF(LG7="-",NA(),LG7)</f>
        <v>0</v>
      </c>
      <c r="LH17" s="106">
        <f t="shared" ref="LH17:LK17" si="35">IF(LH7="-",NA(),LH7)</f>
        <v>0.6</v>
      </c>
      <c r="LI17" s="106">
        <f t="shared" si="35"/>
        <v>0.3</v>
      </c>
      <c r="LJ17" s="106">
        <f t="shared" si="35"/>
        <v>7.8</v>
      </c>
      <c r="LK17" s="106">
        <f t="shared" si="35"/>
        <v>3.3</v>
      </c>
      <c r="LL17" s="100"/>
      <c r="LM17" s="100"/>
      <c r="LN17" s="100"/>
      <c r="LO17" s="100"/>
      <c r="LP17" s="105" t="s">
        <v>172</v>
      </c>
      <c r="LQ17" s="106">
        <f>IF(LQ7="-",NA(),LQ7)</f>
        <v>260.10000000000002</v>
      </c>
      <c r="LR17" s="106">
        <f t="shared" ref="LR17:LU17" si="36">IF(LR7="-",NA(),LR7)</f>
        <v>248.3</v>
      </c>
      <c r="LS17" s="106">
        <f t="shared" si="36"/>
        <v>228.5</v>
      </c>
      <c r="LT17" s="106">
        <f t="shared" si="36"/>
        <v>204.4</v>
      </c>
      <c r="LU17" s="106">
        <f t="shared" si="36"/>
        <v>189.6</v>
      </c>
      <c r="LV17" s="100"/>
      <c r="LW17" s="100"/>
      <c r="LX17" s="100"/>
      <c r="LY17" s="100"/>
      <c r="LZ17" s="105" t="s">
        <v>172</v>
      </c>
      <c r="MA17" s="106">
        <f>IF(MA7="-",NA(),MA7)</f>
        <v>7</v>
      </c>
      <c r="MB17" s="106">
        <f t="shared" ref="MB17:ME17" si="37">IF(MB7="-",NA(),MB7)</f>
        <v>12</v>
      </c>
      <c r="MC17" s="106">
        <f t="shared" si="37"/>
        <v>17</v>
      </c>
      <c r="MD17" s="106">
        <f t="shared" si="37"/>
        <v>22</v>
      </c>
      <c r="ME17" s="106">
        <f t="shared" si="37"/>
        <v>27</v>
      </c>
      <c r="MF17" s="100"/>
      <c r="MG17" s="100"/>
      <c r="MH17" s="100"/>
      <c r="MI17" s="100"/>
      <c r="MJ17" s="105" t="s">
        <v>172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174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175</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176</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175</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175</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175</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175</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175</v>
      </c>
      <c r="DK18" s="106">
        <f>IF(DP7="-",NA(),DP7)</f>
        <v>21.1</v>
      </c>
      <c r="DL18" s="106">
        <f t="shared" ref="DL18:DO18" si="45">IF(DQ7="-",NA(),DQ7)</f>
        <v>20</v>
      </c>
      <c r="DM18" s="106">
        <f t="shared" si="45"/>
        <v>18.2</v>
      </c>
      <c r="DN18" s="106">
        <f t="shared" si="45"/>
        <v>20.9</v>
      </c>
      <c r="DO18" s="106">
        <f t="shared" si="45"/>
        <v>21.1</v>
      </c>
      <c r="DP18" s="100"/>
      <c r="DQ18" s="100"/>
      <c r="DR18" s="100"/>
      <c r="DS18" s="100"/>
      <c r="DT18" s="105" t="s">
        <v>175</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176</v>
      </c>
      <c r="EE18" s="106">
        <f>IF(EJ7="-",NA(),EJ7)</f>
        <v>59.8</v>
      </c>
      <c r="EF18" s="106">
        <f t="shared" ref="EF18:EI18" si="47">IF(EK7="-",NA(),EK7)</f>
        <v>59.6</v>
      </c>
      <c r="EG18" s="106">
        <f t="shared" si="47"/>
        <v>60.3</v>
      </c>
      <c r="EH18" s="106">
        <f t="shared" si="47"/>
        <v>60.2</v>
      </c>
      <c r="EI18" s="106">
        <f t="shared" si="47"/>
        <v>61.2</v>
      </c>
      <c r="EJ18" s="100"/>
      <c r="EK18" s="100"/>
      <c r="EL18" s="100"/>
      <c r="EM18" s="100"/>
      <c r="EN18" s="105" t="s">
        <v>175</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176</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175</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175</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176</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176</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175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175</v>
      </c>
      <c r="KW18" s="106">
        <f>IF(OR(NOT($KW$8),LB7="-"),NA(),LB7)</f>
        <v>8.9</v>
      </c>
      <c r="KX18" s="106">
        <f>IF(OR(NOT($KW$8),LC7="-"),NA(),LC7)</f>
        <v>11.8</v>
      </c>
      <c r="KY18" s="106">
        <f>IF(OR(NOT($KW$8),LD7="-"),NA(),LD7)</f>
        <v>15.3</v>
      </c>
      <c r="KZ18" s="106">
        <f>IF(OR(NOT($KW$8),LE7="-"),NA(),LE7)</f>
        <v>15.4</v>
      </c>
      <c r="LA18" s="106">
        <f>IF(OR(NOT($KW$8),LF7="-"),NA(),LF7)</f>
        <v>15.1</v>
      </c>
      <c r="LB18" s="100"/>
      <c r="LC18" s="100"/>
      <c r="LD18" s="100"/>
      <c r="LE18" s="100"/>
      <c r="LF18" s="105" t="s">
        <v>175</v>
      </c>
      <c r="LG18" s="106">
        <f>IF(OR(NOT($LG$8),LL7="-"),NA(),LL7)</f>
        <v>2</v>
      </c>
      <c r="LH18" s="106">
        <f>IF(OR(NOT($LG$8),LM7="-"),NA(),LM7)</f>
        <v>1.4</v>
      </c>
      <c r="LI18" s="106">
        <f>IF(OR(NOT($LG$8),LN7="-"),NA(),LN7)</f>
        <v>2.4</v>
      </c>
      <c r="LJ18" s="106">
        <f>IF(OR(NOT($LG$8),LO7="-"),NA(),LO7)</f>
        <v>4.0999999999999996</v>
      </c>
      <c r="LK18" s="106">
        <f>IF(OR(NOT($LG$8),LP7="-"),NA(),LP7)</f>
        <v>2.2000000000000002</v>
      </c>
      <c r="LL18" s="100"/>
      <c r="LM18" s="100"/>
      <c r="LN18" s="100"/>
      <c r="LO18" s="100"/>
      <c r="LP18" s="105" t="s">
        <v>175</v>
      </c>
      <c r="LQ18" s="106">
        <f>IF(OR(NOT($LQ$8),LV7="-"),NA(),LV7)</f>
        <v>1128.5999999999999</v>
      </c>
      <c r="LR18" s="106">
        <f>IF(OR(NOT($LQ$8),LW7="-"),NA(),LW7)</f>
        <v>596.79999999999995</v>
      </c>
      <c r="LS18" s="106">
        <f>IF(OR(NOT($LQ$8),LX7="-"),NA(),LX7)</f>
        <v>494.6</v>
      </c>
      <c r="LT18" s="106">
        <f>IF(OR(NOT($LQ$8),LY7="-"),NA(),LY7)</f>
        <v>469.5</v>
      </c>
      <c r="LU18" s="106">
        <f>IF(OR(NOT($LQ$8),LZ7="-"),NA(),LZ7)</f>
        <v>391.3</v>
      </c>
      <c r="LV18" s="100"/>
      <c r="LW18" s="100"/>
      <c r="LX18" s="100"/>
      <c r="LY18" s="100"/>
      <c r="LZ18" s="105" t="s">
        <v>175</v>
      </c>
      <c r="MA18" s="106">
        <f>IF(OR(NOT($MA$8),MF7="-"),NA(),MF7)</f>
        <v>3.4</v>
      </c>
      <c r="MB18" s="106">
        <f>IF(OR(NOT($MA$8),MG7="-"),NA(),MG7)</f>
        <v>5.6</v>
      </c>
      <c r="MC18" s="106">
        <f>IF(OR(NOT($MA$8),MH7="-"),NA(),MH7)</f>
        <v>11.5</v>
      </c>
      <c r="MD18" s="106">
        <f>IF(OR(NOT($MA$8),MI7="-"),NA(),MI7)</f>
        <v>16.100000000000001</v>
      </c>
      <c r="ME18" s="106">
        <f>IF(OR(NOT($MA$8),MJ7="-"),NA(),MJ7)</f>
        <v>22.3</v>
      </c>
      <c r="MF18" s="100"/>
      <c r="MG18" s="100"/>
      <c r="MH18" s="100"/>
      <c r="MI18" s="100"/>
      <c r="MJ18" s="105" t="s">
        <v>176</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159</v>
      </c>
      <c r="AY19" s="106">
        <f>$BI$7</f>
        <v>100</v>
      </c>
      <c r="AZ19" s="106">
        <f t="shared" ref="AZ19:BC19" si="49">$BI$7</f>
        <v>100</v>
      </c>
      <c r="BA19" s="106">
        <f t="shared" si="49"/>
        <v>100</v>
      </c>
      <c r="BB19" s="106">
        <f t="shared" si="49"/>
        <v>100</v>
      </c>
      <c r="BC19" s="106">
        <f t="shared" si="49"/>
        <v>100</v>
      </c>
      <c r="BD19" s="100"/>
      <c r="BE19" s="100"/>
      <c r="BF19" s="100"/>
      <c r="BG19" s="100"/>
      <c r="BH19" s="100"/>
      <c r="BI19" s="108" t="s">
        <v>159</v>
      </c>
      <c r="BJ19" s="106">
        <f>$BT$7</f>
        <v>100</v>
      </c>
      <c r="BK19" s="106">
        <f>$BT$7</f>
        <v>100</v>
      </c>
      <c r="BL19" s="106">
        <f>$BT$7</f>
        <v>100</v>
      </c>
      <c r="BM19" s="106">
        <f>$BT$7</f>
        <v>100</v>
      </c>
      <c r="BN19" s="106">
        <f>$BT$7</f>
        <v>100</v>
      </c>
      <c r="BO19" s="100"/>
      <c r="BP19" s="100"/>
      <c r="BQ19" s="100"/>
      <c r="BR19" s="100"/>
      <c r="BS19" s="100"/>
      <c r="BT19" s="108" t="s">
        <v>159</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178</v>
      </c>
      <c r="C20" s="196"/>
      <c r="D20" s="100"/>
    </row>
    <row r="21" spans="1:374" x14ac:dyDescent="0.15">
      <c r="A21" s="97">
        <f t="shared" si="7"/>
        <v>7</v>
      </c>
      <c r="B21" s="196" t="s">
        <v>179</v>
      </c>
      <c r="C21" s="196"/>
      <c r="D21" s="100"/>
    </row>
    <row r="22" spans="1:374" x14ac:dyDescent="0.15">
      <c r="A22" s="97">
        <f t="shared" si="7"/>
        <v>8</v>
      </c>
      <c r="B22" s="196" t="s">
        <v>180</v>
      </c>
      <c r="C22" s="196"/>
      <c r="D22" s="100"/>
      <c r="E22" s="198" t="s">
        <v>181</v>
      </c>
      <c r="F22" s="199"/>
      <c r="G22" s="199"/>
      <c r="H22" s="199"/>
      <c r="I22" s="200"/>
    </row>
    <row r="23" spans="1:374" x14ac:dyDescent="0.15">
      <c r="A23" s="97">
        <f t="shared" si="7"/>
        <v>9</v>
      </c>
      <c r="B23" s="196" t="s">
        <v>182</v>
      </c>
      <c r="C23" s="196"/>
      <c r="D23" s="100"/>
      <c r="E23" s="201"/>
      <c r="F23" s="202"/>
      <c r="G23" s="202"/>
      <c r="H23" s="202"/>
      <c r="I23" s="203"/>
    </row>
    <row r="24" spans="1:374" x14ac:dyDescent="0.15">
      <c r="A24" s="97">
        <f t="shared" si="7"/>
        <v>10</v>
      </c>
      <c r="B24" s="196" t="s">
        <v>183</v>
      </c>
      <c r="C24" s="196"/>
      <c r="D24" s="100"/>
      <c r="E24" s="201"/>
      <c r="F24" s="202"/>
      <c r="G24" s="202"/>
      <c r="H24" s="202"/>
      <c r="I24" s="203"/>
    </row>
    <row r="25" spans="1:374" x14ac:dyDescent="0.15">
      <c r="A25" s="97">
        <f t="shared" si="7"/>
        <v>11</v>
      </c>
      <c r="B25" s="196" t="s">
        <v>184</v>
      </c>
      <c r="C25" s="196"/>
      <c r="D25" s="100"/>
      <c r="E25" s="201"/>
      <c r="F25" s="202"/>
      <c r="G25" s="202"/>
      <c r="H25" s="202"/>
      <c r="I25" s="203"/>
    </row>
    <row r="26" spans="1:374" x14ac:dyDescent="0.15">
      <c r="A26" s="97">
        <f t="shared" si="7"/>
        <v>12</v>
      </c>
      <c r="B26" s="196" t="s">
        <v>185</v>
      </c>
      <c r="C26" s="196"/>
      <c r="D26" s="100"/>
      <c r="E26" s="201"/>
      <c r="F26" s="202"/>
      <c r="G26" s="202"/>
      <c r="H26" s="202"/>
      <c r="I26" s="203"/>
    </row>
    <row r="27" spans="1:374" x14ac:dyDescent="0.15">
      <c r="A27" s="97">
        <f t="shared" si="7"/>
        <v>13</v>
      </c>
      <c r="B27" s="196" t="s">
        <v>186</v>
      </c>
      <c r="C27" s="196"/>
      <c r="D27" s="100"/>
      <c r="E27" s="201"/>
      <c r="F27" s="202"/>
      <c r="G27" s="202"/>
      <c r="H27" s="202"/>
      <c r="I27" s="203"/>
    </row>
    <row r="28" spans="1:374" x14ac:dyDescent="0.15">
      <c r="A28" s="97">
        <f t="shared" si="7"/>
        <v>14</v>
      </c>
      <c r="B28" s="196" t="s">
        <v>187</v>
      </c>
      <c r="C28" s="196"/>
      <c r="D28" s="100"/>
      <c r="E28" s="201"/>
      <c r="F28" s="202"/>
      <c r="G28" s="202"/>
      <c r="H28" s="202"/>
      <c r="I28" s="203"/>
    </row>
    <row r="29" spans="1:374" x14ac:dyDescent="0.15">
      <c r="A29" s="97">
        <f t="shared" si="7"/>
        <v>15</v>
      </c>
      <c r="B29" s="196" t="s">
        <v>188</v>
      </c>
      <c r="C29" s="196"/>
      <c r="D29" s="100"/>
      <c r="E29" s="201"/>
      <c r="F29" s="202"/>
      <c r="G29" s="202"/>
      <c r="H29" s="202"/>
      <c r="I29" s="203"/>
    </row>
    <row r="30" spans="1:374" x14ac:dyDescent="0.15">
      <c r="A30" s="97">
        <f t="shared" si="7"/>
        <v>16</v>
      </c>
      <c r="B30" s="196" t="s">
        <v>189</v>
      </c>
      <c r="C30" s="196"/>
      <c r="D30" s="100"/>
      <c r="E30" s="201"/>
      <c r="F30" s="202"/>
      <c r="G30" s="202"/>
      <c r="H30" s="202"/>
      <c r="I30" s="203"/>
    </row>
    <row r="31" spans="1:374" x14ac:dyDescent="0.15">
      <c r="A31" s="97">
        <f t="shared" si="7"/>
        <v>17</v>
      </c>
      <c r="B31" s="196" t="s">
        <v>190</v>
      </c>
      <c r="C31" s="196"/>
      <c r="D31" s="100"/>
      <c r="E31" s="201"/>
      <c r="F31" s="202"/>
      <c r="G31" s="202"/>
      <c r="H31" s="202"/>
      <c r="I31" s="203"/>
    </row>
    <row r="32" spans="1:374" x14ac:dyDescent="0.15">
      <c r="A32" s="97">
        <f t="shared" si="7"/>
        <v>18</v>
      </c>
      <c r="B32" s="196" t="s">
        <v>191</v>
      </c>
      <c r="C32" s="196"/>
      <c r="D32" s="100"/>
      <c r="E32" s="201"/>
      <c r="F32" s="202"/>
      <c r="G32" s="202"/>
      <c r="H32" s="202"/>
      <c r="I32" s="203"/>
    </row>
    <row r="33" spans="1:9" x14ac:dyDescent="0.15">
      <c r="A33" s="97">
        <f t="shared" si="7"/>
        <v>19</v>
      </c>
      <c r="B33" s="196" t="s">
        <v>192</v>
      </c>
      <c r="C33" s="196"/>
      <c r="D33" s="100"/>
      <c r="E33" s="201"/>
      <c r="F33" s="202"/>
      <c r="G33" s="202"/>
      <c r="H33" s="202"/>
      <c r="I33" s="203"/>
    </row>
    <row r="34" spans="1:9" x14ac:dyDescent="0.15">
      <c r="A34" s="97">
        <f t="shared" si="7"/>
        <v>20</v>
      </c>
      <c r="B34" s="196" t="s">
        <v>193</v>
      </c>
      <c r="C34" s="196"/>
      <c r="D34" s="100"/>
      <c r="E34" s="201"/>
      <c r="F34" s="202"/>
      <c r="G34" s="202"/>
      <c r="H34" s="202"/>
      <c r="I34" s="203"/>
    </row>
    <row r="35" spans="1:9" ht="25.5" customHeight="1" x14ac:dyDescent="0.15">
      <c r="E35" s="204"/>
      <c r="F35" s="205"/>
      <c r="G35" s="205"/>
      <c r="H35" s="205"/>
      <c r="I35" s="206"/>
    </row>
    <row r="36" spans="1:9" x14ac:dyDescent="0.15">
      <c r="A36" t="s">
        <v>194</v>
      </c>
      <c r="B36" t="s">
        <v>195</v>
      </c>
    </row>
    <row r="37" spans="1:9" x14ac:dyDescent="0.15">
      <c r="A37" t="s">
        <v>196</v>
      </c>
      <c r="B37" t="s">
        <v>197</v>
      </c>
    </row>
    <row r="38" spans="1:9" x14ac:dyDescent="0.15">
      <c r="A38" t="s">
        <v>198</v>
      </c>
      <c r="B38" t="s">
        <v>199</v>
      </c>
    </row>
    <row r="39" spans="1:9" x14ac:dyDescent="0.15">
      <c r="A39" t="s">
        <v>200</v>
      </c>
      <c r="B39" t="s">
        <v>201</v>
      </c>
    </row>
    <row r="40" spans="1:9" x14ac:dyDescent="0.15">
      <c r="A40" t="s">
        <v>202</v>
      </c>
      <c r="B40" t="s">
        <v>203</v>
      </c>
    </row>
    <row r="41" spans="1:9" x14ac:dyDescent="0.15">
      <c r="A41" t="s">
        <v>204</v>
      </c>
      <c r="B41" t="s">
        <v>205</v>
      </c>
    </row>
    <row r="42" spans="1:9" x14ac:dyDescent="0.15">
      <c r="A42" t="s">
        <v>206</v>
      </c>
      <c r="B42" t="s">
        <v>207</v>
      </c>
    </row>
    <row r="43" spans="1:9" x14ac:dyDescent="0.15">
      <c r="A43" t="s">
        <v>208</v>
      </c>
      <c r="B43" t="s">
        <v>209</v>
      </c>
    </row>
    <row r="44" spans="1:9" x14ac:dyDescent="0.15">
      <c r="A44" t="s">
        <v>210</v>
      </c>
      <c r="B44" t="s">
        <v>211</v>
      </c>
    </row>
    <row r="45" spans="1:9" x14ac:dyDescent="0.15">
      <c r="A45" t="s">
        <v>212</v>
      </c>
      <c r="B45" t="s">
        <v>213</v>
      </c>
    </row>
    <row r="46" spans="1:9" x14ac:dyDescent="0.15">
      <c r="A46" t="s">
        <v>214</v>
      </c>
      <c r="B46" t="s">
        <v>215</v>
      </c>
    </row>
    <row r="47" spans="1:9" x14ac:dyDescent="0.15">
      <c r="A47" t="s">
        <v>216</v>
      </c>
      <c r="B47" t="s">
        <v>217</v>
      </c>
    </row>
    <row r="48" spans="1:9" x14ac:dyDescent="0.15">
      <c r="A48" t="s">
        <v>218</v>
      </c>
      <c r="B48" t="s">
        <v>219</v>
      </c>
    </row>
    <row r="49" spans="1:2" x14ac:dyDescent="0.15">
      <c r="A49" t="s">
        <v>220</v>
      </c>
      <c r="B49" t="s">
        <v>221</v>
      </c>
    </row>
    <row r="50" spans="1:2" x14ac:dyDescent="0.15">
      <c r="A50" t="s">
        <v>222</v>
      </c>
      <c r="B50" t="s">
        <v>223</v>
      </c>
    </row>
    <row r="51" spans="1:2" x14ac:dyDescent="0.15">
      <c r="A51" t="s">
        <v>224</v>
      </c>
      <c r="B51" t="s">
        <v>225</v>
      </c>
    </row>
    <row r="52" spans="1:2" x14ac:dyDescent="0.15">
      <c r="A52" t="s">
        <v>226</v>
      </c>
      <c r="B52" t="s">
        <v>227</v>
      </c>
    </row>
    <row r="53" spans="1:2" x14ac:dyDescent="0.15">
      <c r="A53" t="s">
        <v>228</v>
      </c>
      <c r="B53" t="s">
        <v>229</v>
      </c>
    </row>
    <row r="54" spans="1:2" x14ac:dyDescent="0.15">
      <c r="A54" t="s">
        <v>230</v>
      </c>
      <c r="B54" t="s">
        <v>231</v>
      </c>
    </row>
    <row r="55" spans="1:2" x14ac:dyDescent="0.15">
      <c r="A55" t="s">
        <v>232</v>
      </c>
      <c r="B55" t="s">
        <v>233</v>
      </c>
    </row>
    <row r="56" spans="1:2" x14ac:dyDescent="0.15">
      <c r="A56" t="s">
        <v>234</v>
      </c>
      <c r="B56" t="s">
        <v>235</v>
      </c>
    </row>
    <row r="57" spans="1:2" x14ac:dyDescent="0.15">
      <c r="A57" t="s">
        <v>236</v>
      </c>
      <c r="B57" t="s">
        <v>237</v>
      </c>
    </row>
    <row r="58" spans="1:2" x14ac:dyDescent="0.15">
      <c r="A58" t="s">
        <v>238</v>
      </c>
      <c r="B58" t="s">
        <v>239</v>
      </c>
    </row>
    <row r="59" spans="1:2" x14ac:dyDescent="0.15">
      <c r="A59" t="s">
        <v>240</v>
      </c>
      <c r="B59" t="s">
        <v>241</v>
      </c>
    </row>
    <row r="60" spans="1:2" x14ac:dyDescent="0.15">
      <c r="A60" t="s">
        <v>242</v>
      </c>
      <c r="B60" t="s">
        <v>243</v>
      </c>
    </row>
    <row r="61" spans="1:2" x14ac:dyDescent="0.15">
      <c r="A61" t="s">
        <v>244</v>
      </c>
      <c r="B61" t="s">
        <v>245</v>
      </c>
    </row>
    <row r="62" spans="1:2" x14ac:dyDescent="0.15">
      <c r="A62" t="s">
        <v>246</v>
      </c>
      <c r="B62" t="s">
        <v>247</v>
      </c>
    </row>
    <row r="63" spans="1:2" x14ac:dyDescent="0.15">
      <c r="A63" t="s">
        <v>248</v>
      </c>
      <c r="B63" t="s">
        <v>249</v>
      </c>
    </row>
    <row r="64" spans="1:2" x14ac:dyDescent="0.15">
      <c r="A64" t="s">
        <v>250</v>
      </c>
      <c r="B64" t="s">
        <v>251</v>
      </c>
    </row>
    <row r="65" spans="1:2" x14ac:dyDescent="0.15">
      <c r="A65" t="s">
        <v>252</v>
      </c>
      <c r="B65" t="s">
        <v>253</v>
      </c>
    </row>
    <row r="66" spans="1:2" x14ac:dyDescent="0.15">
      <c r="A66" t="s">
        <v>254</v>
      </c>
      <c r="B66" t="s">
        <v>255</v>
      </c>
    </row>
    <row r="67" spans="1:2" x14ac:dyDescent="0.15">
      <c r="A67" t="s">
        <v>256</v>
      </c>
      <c r="B67" t="s">
        <v>255</v>
      </c>
    </row>
    <row r="68" spans="1:2" x14ac:dyDescent="0.15">
      <c r="A68" t="s">
        <v>257</v>
      </c>
      <c r="B68" t="s">
        <v>255</v>
      </c>
    </row>
    <row r="69" spans="1:2" x14ac:dyDescent="0.15">
      <c r="A69" t="s">
        <v>258</v>
      </c>
      <c r="B69" t="s">
        <v>255</v>
      </c>
    </row>
    <row r="70" spans="1:2" x14ac:dyDescent="0.15">
      <c r="A70" t="s">
        <v>259</v>
      </c>
      <c r="B70" t="s">
        <v>255</v>
      </c>
    </row>
    <row r="71" spans="1:2" x14ac:dyDescent="0.15">
      <c r="A71" t="s">
        <v>260</v>
      </c>
      <c r="B71" t="s">
        <v>255</v>
      </c>
    </row>
    <row r="72" spans="1:2" x14ac:dyDescent="0.15">
      <c r="A72" t="s">
        <v>261</v>
      </c>
      <c r="B72" t="s">
        <v>255</v>
      </c>
    </row>
    <row r="73" spans="1:2" x14ac:dyDescent="0.15">
      <c r="A73" t="s">
        <v>262</v>
      </c>
      <c r="B73" t="s">
        <v>255</v>
      </c>
    </row>
    <row r="74" spans="1:2" x14ac:dyDescent="0.15">
      <c r="A74" t="s">
        <v>263</v>
      </c>
      <c r="B74" t="s">
        <v>255</v>
      </c>
    </row>
    <row r="75" spans="1:2" x14ac:dyDescent="0.15">
      <c r="A75" t="s">
        <v>264</v>
      </c>
      <c r="B75" t="s">
        <v>255</v>
      </c>
    </row>
    <row r="76" spans="1:2" x14ac:dyDescent="0.15">
      <c r="A76" t="s">
        <v>265</v>
      </c>
      <c r="B76" t="s">
        <v>255</v>
      </c>
    </row>
    <row r="77" spans="1:2" x14ac:dyDescent="0.15">
      <c r="A77" t="s">
        <v>266</v>
      </c>
      <c r="B77" t="s">
        <v>255</v>
      </c>
    </row>
    <row r="78" spans="1:2" x14ac:dyDescent="0.15">
      <c r="A78" t="s">
        <v>267</v>
      </c>
      <c r="B78" t="s">
        <v>255</v>
      </c>
    </row>
    <row r="79" spans="1:2" x14ac:dyDescent="0.15">
      <c r="A79" t="s">
        <v>268</v>
      </c>
      <c r="B79" t="s">
        <v>255</v>
      </c>
    </row>
    <row r="80" spans="1:2" x14ac:dyDescent="0.15">
      <c r="A80" t="s">
        <v>269</v>
      </c>
      <c r="B80" t="s">
        <v>255</v>
      </c>
    </row>
    <row r="81" spans="1:2" x14ac:dyDescent="0.15">
      <c r="A81" t="s">
        <v>270</v>
      </c>
      <c r="B81" t="s">
        <v>255</v>
      </c>
    </row>
    <row r="82" spans="1:2" x14ac:dyDescent="0.15">
      <c r="A82" t="s">
        <v>271</v>
      </c>
      <c r="B82" t="s">
        <v>255</v>
      </c>
    </row>
    <row r="83" spans="1:2" x14ac:dyDescent="0.15">
      <c r="A83" t="s">
        <v>272</v>
      </c>
      <c r="B83" t="s">
        <v>255</v>
      </c>
    </row>
    <row r="84" spans="1:2" x14ac:dyDescent="0.15">
      <c r="A84" t="s">
        <v>273</v>
      </c>
      <c r="B84" t="s">
        <v>255</v>
      </c>
    </row>
    <row r="85" spans="1:2" x14ac:dyDescent="0.15">
      <c r="A85" t="s">
        <v>274</v>
      </c>
      <c r="B85" t="s">
        <v>255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2020-01-21T01:35:01Z</cp:lastPrinted>
  <dcterms:created xsi:type="dcterms:W3CDTF">2019-12-05T07:14:09Z</dcterms:created>
  <dcterms:modified xsi:type="dcterms:W3CDTF">2020-01-28T05:53:35Z</dcterms:modified>
  <cp:category/>
</cp:coreProperties>
</file>