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5.56\経理班\03　決算担当\08　財政課からの調査・通知等\H29\済15【依頼728まで】公営企業に係る「経営比較分析表」の分析等について\03　HP公表\"/>
    </mc:Choice>
  </mc:AlternateContent>
  <workbookProtection workbookPassword="8649" lockStructure="1"/>
  <bookViews>
    <workbookView xWindow="0" yWindow="0" windowWidth="20490" windowHeight="7695"/>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M8" i="5"/>
  <c r="GL8" i="5"/>
  <c r="GC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K6" i="5"/>
  <c r="J3" i="4" s="1"/>
  <c r="J6" i="5"/>
  <c r="I6" i="5"/>
  <c r="B3" i="4" s="1"/>
  <c r="H6" i="5"/>
  <c r="G6" i="5"/>
  <c r="F6" i="5"/>
  <c r="E6" i="5"/>
  <c r="D6" i="5"/>
  <c r="C6" i="5"/>
  <c r="B6" i="5"/>
  <c r="E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FC18" i="5" l="1"/>
  <c r="FA18" i="5"/>
  <c r="EY18" i="5"/>
  <c r="FB18" i="5"/>
  <c r="EZ18" i="5"/>
  <c r="FB12" i="5"/>
  <c r="EZ12" i="5"/>
  <c r="FA12" i="5"/>
  <c r="FC12" i="5"/>
  <c r="EY12" i="5"/>
  <c r="FL18" i="5"/>
  <c r="FJ18" i="5"/>
  <c r="FM18" i="5"/>
  <c r="FK18" i="5"/>
  <c r="FI18" i="5"/>
  <c r="FM12" i="5"/>
  <c r="FK12" i="5"/>
  <c r="FI12" i="5"/>
  <c r="FJ12" i="5"/>
  <c r="FL12" i="5"/>
  <c r="FW18" i="5"/>
  <c r="FU18" i="5"/>
  <c r="FS18" i="5"/>
  <c r="FV18" i="5"/>
  <c r="FT18" i="5"/>
  <c r="FV12" i="5"/>
  <c r="FT12" i="5"/>
  <c r="FW12" i="5"/>
  <c r="FS12" i="5"/>
  <c r="FU12" i="5"/>
  <c r="GQ18" i="5"/>
  <c r="GO18" i="5"/>
  <c r="GM18" i="5"/>
  <c r="GP18" i="5"/>
  <c r="GN18" i="5"/>
  <c r="GP12" i="5"/>
  <c r="GN12" i="5"/>
  <c r="GO12" i="5"/>
  <c r="GQ12" i="5"/>
  <c r="GM12" i="5"/>
  <c r="JA18" i="5"/>
  <c r="IY18" i="5"/>
  <c r="IW18" i="5"/>
  <c r="IZ18" i="5"/>
  <c r="IX18" i="5"/>
  <c r="IZ12" i="5"/>
  <c r="IX12" i="5"/>
  <c r="JA12" i="5"/>
  <c r="IW12" i="5"/>
  <c r="IY12" i="5"/>
  <c r="JJ18" i="5"/>
  <c r="JH18" i="5"/>
  <c r="JK18" i="5"/>
  <c r="JI18" i="5"/>
  <c r="JG18" i="5"/>
  <c r="JK12" i="5"/>
  <c r="JI12" i="5"/>
  <c r="JG12" i="5"/>
  <c r="JJ12" i="5"/>
  <c r="JH12" i="5"/>
  <c r="JU18" i="5"/>
  <c r="JS18" i="5"/>
  <c r="JQ18" i="5"/>
  <c r="JT18" i="5"/>
  <c r="JR18" i="5"/>
  <c r="JT12" i="5"/>
  <c r="JR12" i="5"/>
  <c r="JS12" i="5"/>
  <c r="JU12" i="5"/>
  <c r="JQ12" i="5"/>
  <c r="KD18" i="5"/>
  <c r="KB18" i="5"/>
  <c r="KE18" i="5"/>
  <c r="KC18" i="5"/>
  <c r="KA18" i="5"/>
  <c r="KE12" i="5"/>
  <c r="KC12" i="5"/>
  <c r="KA12" i="5"/>
  <c r="KB12" i="5"/>
  <c r="KD12" i="5"/>
  <c r="KO18" i="5"/>
  <c r="KM18" i="5"/>
  <c r="KK18" i="5"/>
  <c r="KN18" i="5"/>
  <c r="KL18" i="5"/>
  <c r="KN12" i="5"/>
  <c r="KL12" i="5"/>
  <c r="KO12" i="5"/>
  <c r="KK12" i="5"/>
  <c r="KM12" i="5"/>
  <c r="MM16" i="5"/>
  <c r="LS16" i="5"/>
  <c r="KY16" i="5"/>
  <c r="KD16" i="5"/>
  <c r="JJ16" i="5"/>
  <c r="IO16" i="5"/>
  <c r="MC16" i="5"/>
  <c r="KN16" i="5"/>
  <c r="IZ16" i="5"/>
  <c r="HU16" i="5"/>
  <c r="HA16" i="5"/>
  <c r="GF16" i="5"/>
  <c r="FL16" i="5"/>
  <c r="EQ16" i="5"/>
  <c r="DW16" i="5"/>
  <c r="DC16" i="5"/>
  <c r="CH16" i="5"/>
  <c r="BL16" i="5"/>
  <c r="MC10" i="5"/>
  <c r="LI10" i="5"/>
  <c r="KN10" i="5"/>
  <c r="JT10" i="5"/>
  <c r="IZ10" i="5"/>
  <c r="IE10" i="5"/>
  <c r="HK10" i="5"/>
  <c r="GP10" i="5"/>
  <c r="FV10" i="5"/>
  <c r="FB10" i="5"/>
  <c r="EG10" i="5"/>
  <c r="JT16" i="5"/>
  <c r="IE16" i="5"/>
  <c r="GP16" i="5"/>
  <c r="FB16" i="5"/>
  <c r="DM16" i="5"/>
  <c r="BW16" i="5"/>
  <c r="MM10" i="5"/>
  <c r="KY10" i="5"/>
  <c r="JJ10" i="5"/>
  <c r="HU10" i="5"/>
  <c r="GF10" i="5"/>
  <c r="EQ10" i="5"/>
  <c r="LI16" i="5"/>
  <c r="HK16" i="5"/>
  <c r="FV16" i="5"/>
  <c r="EG16" i="5"/>
  <c r="CR16" i="5"/>
  <c r="BA16" i="5"/>
  <c r="LS10" i="5"/>
  <c r="KD10" i="5"/>
  <c r="IO10" i="5"/>
  <c r="HA10" i="5"/>
  <c r="FL10" i="5"/>
  <c r="DW10" i="5"/>
  <c r="DM10" i="5"/>
  <c r="CR10" i="5"/>
  <c r="BW10" i="5"/>
  <c r="BA10" i="5"/>
  <c r="CH10" i="5"/>
  <c r="L11" i="4"/>
  <c r="F10" i="5"/>
  <c r="D10" i="5"/>
  <c r="B10" i="5"/>
  <c r="HA18" i="5"/>
  <c r="GY18" i="5"/>
  <c r="HB18" i="5"/>
  <c r="GZ18" i="5"/>
  <c r="GX18" i="5"/>
  <c r="HB12" i="5"/>
  <c r="GZ12" i="5"/>
  <c r="GX12" i="5"/>
  <c r="GY12" i="5"/>
  <c r="HA12" i="5"/>
  <c r="HL18" i="5"/>
  <c r="HJ18" i="5"/>
  <c r="HH18" i="5"/>
  <c r="HK18" i="5"/>
  <c r="HI18" i="5"/>
  <c r="HK12" i="5"/>
  <c r="HI12" i="5"/>
  <c r="HL12" i="5"/>
  <c r="HH12" i="5"/>
  <c r="HJ12" i="5"/>
  <c r="HU18" i="5"/>
  <c r="HS18" i="5"/>
  <c r="HV18" i="5"/>
  <c r="HT18" i="5"/>
  <c r="HR18" i="5"/>
  <c r="HV12" i="5"/>
  <c r="HT12" i="5"/>
  <c r="HR12" i="5"/>
  <c r="HU12" i="5"/>
  <c r="HS12" i="5"/>
  <c r="IF18" i="5"/>
  <c r="ID18" i="5"/>
  <c r="IB18" i="5"/>
  <c r="IE18" i="5"/>
  <c r="IC18" i="5"/>
  <c r="IE12" i="5"/>
  <c r="IC12" i="5"/>
  <c r="ID12" i="5"/>
  <c r="IF12" i="5"/>
  <c r="IB12" i="5"/>
  <c r="IO18" i="5"/>
  <c r="IM18" i="5"/>
  <c r="IP18" i="5"/>
  <c r="IN18" i="5"/>
  <c r="IL18" i="5"/>
  <c r="IP12" i="5"/>
  <c r="IN12" i="5"/>
  <c r="IL12" i="5"/>
  <c r="IM12" i="5"/>
  <c r="IO12" i="5"/>
  <c r="KY18" i="5"/>
  <c r="KW18" i="5"/>
  <c r="KZ18" i="5"/>
  <c r="KX18" i="5"/>
  <c r="KV18" i="5"/>
  <c r="KZ12" i="5"/>
  <c r="KX12" i="5"/>
  <c r="KV12" i="5"/>
  <c r="KY12" i="5"/>
  <c r="KW12" i="5"/>
  <c r="LJ18" i="5"/>
  <c r="LH18" i="5"/>
  <c r="LF18" i="5"/>
  <c r="LI18" i="5"/>
  <c r="LG18" i="5"/>
  <c r="LI12" i="5"/>
  <c r="LG12" i="5"/>
  <c r="LH12" i="5"/>
  <c r="LJ12" i="5"/>
  <c r="LF12" i="5"/>
  <c r="LS18" i="5"/>
  <c r="LQ18" i="5"/>
  <c r="LT18" i="5"/>
  <c r="LR18" i="5"/>
  <c r="LP18" i="5"/>
  <c r="LT12" i="5"/>
  <c r="LR12" i="5"/>
  <c r="LP12" i="5"/>
  <c r="LQ12" i="5"/>
  <c r="LS12" i="5"/>
  <c r="MD18" i="5"/>
  <c r="MB18" i="5"/>
  <c r="LZ18" i="5"/>
  <c r="MC18" i="5"/>
  <c r="MA18" i="5"/>
  <c r="MC12" i="5"/>
  <c r="MA12" i="5"/>
  <c r="MD12" i="5"/>
  <c r="LZ12" i="5"/>
  <c r="MB12" i="5"/>
  <c r="MM18" i="5"/>
  <c r="MK18" i="5"/>
  <c r="MN18" i="5"/>
  <c r="ML18" i="5"/>
  <c r="MJ18" i="5"/>
  <c r="MN12" i="5"/>
  <c r="ML12" i="5"/>
  <c r="MJ12" i="5"/>
  <c r="MM12" i="5"/>
  <c r="MK12" i="5"/>
  <c r="C10" i="5"/>
  <c r="BL10" i="5"/>
  <c r="DC10" i="5"/>
  <c r="GF18" i="5"/>
  <c r="GD18" i="5"/>
  <c r="GG18" i="5"/>
  <c r="GE18" i="5"/>
  <c r="GC18" i="5"/>
  <c r="GG12" i="5"/>
  <c r="GE12" i="5"/>
  <c r="GC12" i="5"/>
  <c r="GF12" i="5"/>
  <c r="GD12" i="5"/>
  <c r="LZ16" i="5" l="1"/>
  <c r="LF16" i="5"/>
  <c r="KK16" i="5"/>
  <c r="JQ16" i="5"/>
  <c r="IW16" i="5"/>
  <c r="LP16" i="5"/>
  <c r="KA16" i="5"/>
  <c r="IB16" i="5"/>
  <c r="HH16" i="5"/>
  <c r="GM16" i="5"/>
  <c r="FS16" i="5"/>
  <c r="EY16" i="5"/>
  <c r="ED16" i="5"/>
  <c r="DJ16" i="5"/>
  <c r="CO16" i="5"/>
  <c r="BT16" i="5"/>
  <c r="AX16" i="5"/>
  <c r="MJ10" i="5"/>
  <c r="LP10" i="5"/>
  <c r="KV10" i="5"/>
  <c r="KA10" i="5"/>
  <c r="JG10" i="5"/>
  <c r="IL10" i="5"/>
  <c r="HR10" i="5"/>
  <c r="GX10" i="5"/>
  <c r="GC10" i="5"/>
  <c r="FI10" i="5"/>
  <c r="EN10" i="5"/>
  <c r="MJ16" i="5"/>
  <c r="JG16" i="5"/>
  <c r="HR16" i="5"/>
  <c r="GC16" i="5"/>
  <c r="EN16" i="5"/>
  <c r="CZ16" i="5"/>
  <c r="BI16" i="5"/>
  <c r="LZ10" i="5"/>
  <c r="KK10" i="5"/>
  <c r="IW10" i="5"/>
  <c r="HH10" i="5"/>
  <c r="FS10" i="5"/>
  <c r="ED10" i="5"/>
  <c r="KV16" i="5"/>
  <c r="IL16" i="5"/>
  <c r="GX16" i="5"/>
  <c r="FI16" i="5"/>
  <c r="DT16" i="5"/>
  <c r="CE16" i="5"/>
  <c r="LF10" i="5"/>
  <c r="JQ10" i="5"/>
  <c r="IB10" i="5"/>
  <c r="GM10" i="5"/>
  <c r="EY10" i="5"/>
  <c r="DT10" i="5"/>
  <c r="CZ10" i="5"/>
  <c r="CE10" i="5"/>
  <c r="BI10" i="5"/>
  <c r="CO10" i="5"/>
  <c r="AX10" i="5"/>
  <c r="DJ10" i="5"/>
  <c r="BT10" i="5"/>
  <c r="F11" i="4"/>
  <c r="MD16" i="5"/>
  <c r="LJ16" i="5"/>
  <c r="KO16" i="5"/>
  <c r="JU16" i="5"/>
  <c r="JA16" i="5"/>
  <c r="LT16" i="5"/>
  <c r="KE16" i="5"/>
  <c r="IP16" i="5"/>
  <c r="IF16" i="5"/>
  <c r="HL16" i="5"/>
  <c r="GQ16" i="5"/>
  <c r="FW16" i="5"/>
  <c r="FC16" i="5"/>
  <c r="EH16" i="5"/>
  <c r="DN16" i="5"/>
  <c r="CS16" i="5"/>
  <c r="BX16" i="5"/>
  <c r="BB16" i="5"/>
  <c r="MN10" i="5"/>
  <c r="LT10" i="5"/>
  <c r="KZ10" i="5"/>
  <c r="KE10" i="5"/>
  <c r="JK10" i="5"/>
  <c r="IP10" i="5"/>
  <c r="HV10" i="5"/>
  <c r="HB10" i="5"/>
  <c r="GG10" i="5"/>
  <c r="FM10" i="5"/>
  <c r="ER10" i="5"/>
  <c r="DX10" i="5"/>
  <c r="KZ16" i="5"/>
  <c r="HV16" i="5"/>
  <c r="GG16" i="5"/>
  <c r="ER16" i="5"/>
  <c r="DD16" i="5"/>
  <c r="BM16" i="5"/>
  <c r="MD10" i="5"/>
  <c r="KO10" i="5"/>
  <c r="JA10" i="5"/>
  <c r="HL10" i="5"/>
  <c r="FW10" i="5"/>
  <c r="EH10" i="5"/>
  <c r="MN16" i="5"/>
  <c r="JK16" i="5"/>
  <c r="HB16" i="5"/>
  <c r="FM16" i="5"/>
  <c r="DX16" i="5"/>
  <c r="CI16" i="5"/>
  <c r="LJ10" i="5"/>
  <c r="JU10" i="5"/>
  <c r="IF10" i="5"/>
  <c r="GQ10" i="5"/>
  <c r="FC10" i="5"/>
  <c r="DD10" i="5"/>
  <c r="CI10" i="5"/>
  <c r="BM10" i="5"/>
  <c r="CS10" i="5"/>
  <c r="BB10" i="5"/>
  <c r="DN10" i="5"/>
  <c r="BX10" i="5"/>
  <c r="N11" i="4"/>
  <c r="MK16" i="5"/>
  <c r="LQ16" i="5"/>
  <c r="KW16" i="5"/>
  <c r="KB16" i="5"/>
  <c r="JH16" i="5"/>
  <c r="LG16" i="5"/>
  <c r="JR16" i="5"/>
  <c r="IM16" i="5"/>
  <c r="HS16" i="5"/>
  <c r="GY16" i="5"/>
  <c r="GD16" i="5"/>
  <c r="FJ16" i="5"/>
  <c r="EO16" i="5"/>
  <c r="DU16" i="5"/>
  <c r="DA16" i="5"/>
  <c r="CF16" i="5"/>
  <c r="BJ16" i="5"/>
  <c r="MA10" i="5"/>
  <c r="LG10" i="5"/>
  <c r="KL10" i="5"/>
  <c r="JR10" i="5"/>
  <c r="IX10" i="5"/>
  <c r="IC10" i="5"/>
  <c r="HI10" i="5"/>
  <c r="GN10" i="5"/>
  <c r="FT10" i="5"/>
  <c r="EZ10" i="5"/>
  <c r="EE10" i="5"/>
  <c r="KL16" i="5"/>
  <c r="HI16" i="5"/>
  <c r="FT16" i="5"/>
  <c r="EE16" i="5"/>
  <c r="CP16" i="5"/>
  <c r="AY16" i="5"/>
  <c r="LQ10" i="5"/>
  <c r="KB10" i="5"/>
  <c r="IM10" i="5"/>
  <c r="GY10" i="5"/>
  <c r="FJ10" i="5"/>
  <c r="DU10" i="5"/>
  <c r="MA16" i="5"/>
  <c r="IX16" i="5"/>
  <c r="IC16" i="5"/>
  <c r="GN16" i="5"/>
  <c r="EZ16" i="5"/>
  <c r="DK16" i="5"/>
  <c r="BU16" i="5"/>
  <c r="MK10" i="5"/>
  <c r="KW10" i="5"/>
  <c r="JH10" i="5"/>
  <c r="HS10" i="5"/>
  <c r="GD10" i="5"/>
  <c r="EO10" i="5"/>
  <c r="DK10" i="5"/>
  <c r="CP10" i="5"/>
  <c r="BU10" i="5"/>
  <c r="AY10" i="5"/>
  <c r="CF10" i="5"/>
  <c r="H11" i="4"/>
  <c r="DA10" i="5"/>
  <c r="BJ10" i="5"/>
  <c r="MB16" i="5"/>
  <c r="LH16" i="5"/>
  <c r="KM16" i="5"/>
  <c r="JS16" i="5"/>
  <c r="IY16" i="5"/>
  <c r="ML16" i="5"/>
  <c r="KX16" i="5"/>
  <c r="JI16" i="5"/>
  <c r="ID16" i="5"/>
  <c r="HJ16" i="5"/>
  <c r="GO16" i="5"/>
  <c r="FU16" i="5"/>
  <c r="FA16" i="5"/>
  <c r="EF16" i="5"/>
  <c r="DL16" i="5"/>
  <c r="CQ16" i="5"/>
  <c r="BV16" i="5"/>
  <c r="AZ16" i="5"/>
  <c r="ML10" i="5"/>
  <c r="LR10" i="5"/>
  <c r="KX10" i="5"/>
  <c r="KC10" i="5"/>
  <c r="JI10" i="5"/>
  <c r="IN10" i="5"/>
  <c r="HT10" i="5"/>
  <c r="GZ10" i="5"/>
  <c r="GE10" i="5"/>
  <c r="FK10" i="5"/>
  <c r="EP10" i="5"/>
  <c r="DV10" i="5"/>
  <c r="LR16" i="5"/>
  <c r="IN16" i="5"/>
  <c r="GZ16" i="5"/>
  <c r="FK16" i="5"/>
  <c r="DV16" i="5"/>
  <c r="CG16" i="5"/>
  <c r="LH10" i="5"/>
  <c r="JS10" i="5"/>
  <c r="ID10" i="5"/>
  <c r="GO10" i="5"/>
  <c r="FA10" i="5"/>
  <c r="KC16" i="5"/>
  <c r="HT16" i="5"/>
  <c r="GE16" i="5"/>
  <c r="EP16" i="5"/>
  <c r="DB16" i="5"/>
  <c r="BK16" i="5"/>
  <c r="MB10" i="5"/>
  <c r="KM10" i="5"/>
  <c r="IY10" i="5"/>
  <c r="HJ10" i="5"/>
  <c r="FU10" i="5"/>
  <c r="EF10" i="5"/>
  <c r="DB10" i="5"/>
  <c r="CG10" i="5"/>
  <c r="BK10" i="5"/>
  <c r="J11" i="4"/>
  <c r="DL10" i="5"/>
  <c r="BV10" i="5"/>
  <c r="CQ10" i="5"/>
  <c r="AZ10" i="5"/>
</calcChain>
</file>

<file path=xl/sharedStrings.xml><?xml version="1.0" encoding="utf-8"?>
<sst xmlns="http://schemas.openxmlformats.org/spreadsheetml/2006/main" count="815" uniqueCount="174">
  <si>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</si>
  <si>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</si>
  <si>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</si>
  <si>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</si>
  <si>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</si>
  <si>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</si>
  <si>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</si>
  <si>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</si>
  <si>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当年度未処分利益剰余金の処分内容
・未処分利益剰余金1,254,994千円
　自己資本への組入れ228,300千円
　減債積立金への積立400,000千円
　再生可能エネルギー等推進積立金への積立626,000千円
　繰越利益剰余金694千円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</si>
  <si>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</si>
  <si>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</si>
  <si>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</si>
  <si>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</si>
  <si>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</si>
  <si>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</si>
  <si>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</si>
  <si>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</si>
  <si>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</si>
  <si>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</si>
  <si>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</si>
  <si>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</si>
  <si>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</si>
  <si>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</si>
  <si>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</si>
  <si>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</si>
  <si>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</si>
  <si>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</si>
  <si>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</si>
  <si>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</si>
  <si>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</si>
  <si>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</si>
  <si>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</si>
  <si>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</si>
  <si>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</si>
  <si>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</si>
  <si>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</si>
  <si>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</si>
  <si>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</si>
  <si>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</si>
  <si>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</si>
  <si>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</si>
  <si>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</si>
  <si>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</si>
  <si>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</si>
  <si>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</si>
  <si>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</si>
  <si>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</si>
  <si>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</si>
  <si>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</si>
  <si>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</si>
  <si>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</si>
  <si>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</si>
  <si>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</si>
  <si>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</si>
  <si>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</si>
  <si>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</si>
  <si>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</si>
  <si>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</si>
  <si>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</si>
  <si>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</si>
  <si>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</si>
  <si>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</si>
  <si>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</si>
  <si>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</si>
  <si>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</si>
  <si>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</si>
  <si>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</si>
  <si>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</si>
  <si>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</si>
  <si>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</si>
  <si>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</si>
  <si>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</si>
  <si>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</si>
  <si>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</si>
  <si>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</si>
  <si>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</si>
  <si>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</si>
  <si>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</si>
  <si>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</si>
  <si>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</si>
  <si>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</si>
  <si>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</si>
  <si>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</si>
  <si>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</si>
  <si>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</si>
  <si>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</si>
  <si>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</si>
  <si>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</si>
  <si>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</si>
  <si>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</si>
  <si>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</si>
  <si>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</si>
  <si>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</si>
  <si>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</si>
  <si>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</si>
  <si>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</si>
  <si>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</si>
  <si>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</si>
  <si>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</si>
  <si>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</si>
  <si>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</si>
  <si>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</si>
  <si>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</si>
  <si>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</si>
  <si>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</si>
  <si>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</si>
  <si>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</si>
  <si>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</si>
  <si>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</si>
  <si>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</si>
  <si>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</si>
  <si>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</si>
  <si>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</si>
  <si>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</si>
  <si>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</si>
  <si>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330001</t>
  </si>
  <si>
    <t>46</t>
  </si>
  <si>
    <t>04</t>
  </si>
  <si>
    <t>0</t>
  </si>
  <si>
    <t>000</t>
  </si>
  <si>
    <t>岡山県</t>
  </si>
  <si>
    <t>法適用</t>
  </si>
  <si>
    <t>電気事業</t>
  </si>
  <si>
    <t>-</t>
  </si>
  <si>
    <t>平成31年3月31日　旭川第一発電所ほか</t>
  </si>
  <si>
    <t>平成29年10月31日　大町発電所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</si>
  <si>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</si>
  <si>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</si>
  <si>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</si>
  <si>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</si>
  <si>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</si>
  <si>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</si>
  <si>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</si>
  <si>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</si>
  <si>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</si>
  <si>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</si>
  <si>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</si>
  <si>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</si>
  <si>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</si>
  <si>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</si>
  <si>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</si>
  <si>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</si>
  <si>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</si>
  <si>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</si>
  <si>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</si>
  <si>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</si>
  <si>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</si>
  <si>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</si>
  <si>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</si>
  <si>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</si>
  <si>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</si>
  <si>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</si>
  <si>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</si>
  <si>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</si>
  <si>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</si>
  <si>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</si>
  <si>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</si>
  <si>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</si>
  <si>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</si>
  <si>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</si>
  <si>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</si>
  <si>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</si>
  <si>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</si>
  <si>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</si>
  <si>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</si>
  <si>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</si>
  <si>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</si>
  <si>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</si>
  <si>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</si>
  <si>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</si>
  <si>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</si>
  <si>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経常収支比率及び営業収支比率については、ともに１００％を超えており、料金収入以外の収入に依存することなく黒字経営を維持できている。
　短期的な支払い能力については、流動比率が１００％を超えているものの、全国平均を下回っているが、これは比較的新しい発電所が多く、流動負債に計上される企業債の償還額が大きいことが要因と考えられ、今後改善していくものと考えている。
　供給原価については全国平均とほぼ同程度で推移しており、適切なコスト体質を維持できている。
　EBITDA（減価償却前営業利益）については、年々上昇傾向にあり、収益性の低下も見られず、全国平均よりも高い水準にあり、良好な状態と考えている。</t>
    <rPh sb="1" eb="3">
      <t>ケイジョウ</t>
    </rPh>
    <rPh sb="3" eb="5">
      <t>シュウシ</t>
    </rPh>
    <rPh sb="5" eb="7">
      <t>ヒリツ</t>
    </rPh>
    <rPh sb="7" eb="8">
      <t>オヨ</t>
    </rPh>
    <rPh sb="9" eb="11">
      <t>エイギョウ</t>
    </rPh>
    <rPh sb="11" eb="13">
      <t>シュウシ</t>
    </rPh>
    <rPh sb="13" eb="15">
      <t>ヒリツ</t>
    </rPh>
    <rPh sb="29" eb="30">
      <t>コ</t>
    </rPh>
    <rPh sb="35" eb="37">
      <t>リョウキン</t>
    </rPh>
    <rPh sb="37" eb="39">
      <t>シュウニュウ</t>
    </rPh>
    <rPh sb="39" eb="41">
      <t>イガイ</t>
    </rPh>
    <rPh sb="42" eb="44">
      <t>シュウニュウ</t>
    </rPh>
    <rPh sb="45" eb="47">
      <t>イゾン</t>
    </rPh>
    <rPh sb="53" eb="55">
      <t>クロジ</t>
    </rPh>
    <rPh sb="55" eb="57">
      <t>ケイエイ</t>
    </rPh>
    <rPh sb="58" eb="60">
      <t>イジ</t>
    </rPh>
    <rPh sb="69" eb="72">
      <t>タンキテキ</t>
    </rPh>
    <rPh sb="73" eb="75">
      <t>シハラ</t>
    </rPh>
    <rPh sb="76" eb="78">
      <t>ノウリョク</t>
    </rPh>
    <rPh sb="84" eb="86">
      <t>リュウドウ</t>
    </rPh>
    <rPh sb="86" eb="88">
      <t>ヒリツ</t>
    </rPh>
    <rPh sb="103" eb="105">
      <t>ゼンコク</t>
    </rPh>
    <rPh sb="105" eb="107">
      <t>ヘイキン</t>
    </rPh>
    <rPh sb="108" eb="110">
      <t>シタマワ</t>
    </rPh>
    <rPh sb="119" eb="121">
      <t>ヒカク</t>
    </rPh>
    <rPh sb="121" eb="122">
      <t>テキ</t>
    </rPh>
    <rPh sb="122" eb="123">
      <t>アタラ</t>
    </rPh>
    <rPh sb="125" eb="127">
      <t>ハツデン</t>
    </rPh>
    <rPh sb="127" eb="128">
      <t>ショ</t>
    </rPh>
    <rPh sb="129" eb="130">
      <t>オオ</t>
    </rPh>
    <rPh sb="132" eb="134">
      <t>リュウドウ</t>
    </rPh>
    <rPh sb="134" eb="136">
      <t>フサイ</t>
    </rPh>
    <rPh sb="137" eb="139">
      <t>ケイジョウ</t>
    </rPh>
    <rPh sb="142" eb="144">
      <t>キギョウ</t>
    </rPh>
    <rPh sb="144" eb="145">
      <t>サイ</t>
    </rPh>
    <rPh sb="146" eb="148">
      <t>ショウカン</t>
    </rPh>
    <rPh sb="148" eb="149">
      <t>ガク</t>
    </rPh>
    <rPh sb="150" eb="151">
      <t>オオ</t>
    </rPh>
    <rPh sb="156" eb="158">
      <t>ヨウイン</t>
    </rPh>
    <rPh sb="159" eb="160">
      <t>カンガ</t>
    </rPh>
    <rPh sb="164" eb="166">
      <t>コンゴ</t>
    </rPh>
    <rPh sb="166" eb="168">
      <t>カイゼン</t>
    </rPh>
    <rPh sb="175" eb="176">
      <t>カンガ</t>
    </rPh>
    <rPh sb="184" eb="186">
      <t>キョウキュウ</t>
    </rPh>
    <rPh sb="186" eb="188">
      <t>ゲンカ</t>
    </rPh>
    <rPh sb="193" eb="195">
      <t>ゼンコク</t>
    </rPh>
    <rPh sb="195" eb="197">
      <t>ヘイキン</t>
    </rPh>
    <rPh sb="200" eb="203">
      <t>ドウテイド</t>
    </rPh>
    <rPh sb="204" eb="206">
      <t>スイイ</t>
    </rPh>
    <rPh sb="211" eb="213">
      <t>テキセツ</t>
    </rPh>
    <rPh sb="217" eb="219">
      <t>タイシツ</t>
    </rPh>
    <rPh sb="220" eb="222">
      <t>イジ</t>
    </rPh>
    <rPh sb="238" eb="240">
      <t>ゲンカ</t>
    </rPh>
    <rPh sb="240" eb="242">
      <t>ショウキャク</t>
    </rPh>
    <rPh sb="242" eb="243">
      <t>マエ</t>
    </rPh>
    <rPh sb="243" eb="245">
      <t>エイギョウ</t>
    </rPh>
    <rPh sb="245" eb="247">
      <t>リエキ</t>
    </rPh>
    <rPh sb="254" eb="256">
      <t>ネンネン</t>
    </rPh>
    <rPh sb="256" eb="258">
      <t>ジョウショウ</t>
    </rPh>
    <rPh sb="258" eb="260">
      <t>ケイコウ</t>
    </rPh>
    <rPh sb="264" eb="267">
      <t>シュウエキセイ</t>
    </rPh>
    <rPh sb="268" eb="270">
      <t>テイカ</t>
    </rPh>
    <rPh sb="271" eb="272">
      <t>ミ</t>
    </rPh>
    <rPh sb="276" eb="278">
      <t>ゼンコク</t>
    </rPh>
    <rPh sb="278" eb="280">
      <t>ヘイキン</t>
    </rPh>
    <rPh sb="283" eb="284">
      <t>タカ</t>
    </rPh>
    <rPh sb="285" eb="287">
      <t>スイジュン</t>
    </rPh>
    <rPh sb="291" eb="293">
      <t>リョウコウ</t>
    </rPh>
    <rPh sb="294" eb="296">
      <t>ジョウタイ</t>
    </rPh>
    <rPh sb="297" eb="298">
      <t>カンガ</t>
    </rPh>
    <phoneticPr fontId="3"/>
  </si>
  <si>
    <t>　設備利用率については、天候に左右される部分が大きいものの、全国平均を上回っており、概ね良好な状態である。
　修繕費比率については、若干の経年増減はあるものの、概ね全国平均水準にあり、定期的なオーバーホール等の大規模修繕については特別修繕引当金により費用の平準化を図っている。
　企業債残高対料金収入比率については、全国平均を上回っているものの減少傾向にあり、当面は、改善していくものと考えている。
　有形固定資産減価償却率については、年々上昇し、全国平均水準に近づいている。今後も計画的な整備により、安定供給の確保に努める。
　FIT収入割合について、他団体と比較して高い状況にあり、買取期間終了による収入の減少を考慮し、既存施設の発電効率を高めるための改良工事を計画的に実施していく。</t>
    <rPh sb="1" eb="3">
      <t>セツビ</t>
    </rPh>
    <rPh sb="3" eb="6">
      <t>リヨウリツ</t>
    </rPh>
    <rPh sb="12" eb="14">
      <t>テンコウ</t>
    </rPh>
    <rPh sb="15" eb="17">
      <t>サユウ</t>
    </rPh>
    <rPh sb="20" eb="22">
      <t>ブブン</t>
    </rPh>
    <rPh sb="23" eb="24">
      <t>オオ</t>
    </rPh>
    <rPh sb="30" eb="32">
      <t>ゼンコク</t>
    </rPh>
    <rPh sb="32" eb="34">
      <t>ヘイキン</t>
    </rPh>
    <rPh sb="35" eb="37">
      <t>ウワマワ</t>
    </rPh>
    <rPh sb="42" eb="43">
      <t>オオム</t>
    </rPh>
    <rPh sb="44" eb="46">
      <t>リョウコウ</t>
    </rPh>
    <rPh sb="47" eb="49">
      <t>ジョウタイ</t>
    </rPh>
    <rPh sb="56" eb="59">
      <t>シュウゼンヒ</t>
    </rPh>
    <rPh sb="59" eb="61">
      <t>ヒリツ</t>
    </rPh>
    <rPh sb="67" eb="69">
      <t>ジャッカン</t>
    </rPh>
    <rPh sb="70" eb="72">
      <t>ケイネン</t>
    </rPh>
    <rPh sb="72" eb="74">
      <t>ゾウゲン</t>
    </rPh>
    <rPh sb="81" eb="82">
      <t>オオム</t>
    </rPh>
    <rPh sb="83" eb="85">
      <t>ゼンコク</t>
    </rPh>
    <rPh sb="85" eb="87">
      <t>ヘイキン</t>
    </rPh>
    <rPh sb="87" eb="89">
      <t>スイジュン</t>
    </rPh>
    <rPh sb="93" eb="96">
      <t>テイキテキ</t>
    </rPh>
    <rPh sb="104" eb="105">
      <t>トウ</t>
    </rPh>
    <rPh sb="106" eb="109">
      <t>ダイキボ</t>
    </rPh>
    <rPh sb="109" eb="111">
      <t>シュウゼン</t>
    </rPh>
    <rPh sb="116" eb="118">
      <t>トクベツ</t>
    </rPh>
    <rPh sb="118" eb="120">
      <t>シュウゼン</t>
    </rPh>
    <rPh sb="120" eb="122">
      <t>ヒキアテ</t>
    </rPh>
    <rPh sb="122" eb="123">
      <t>キン</t>
    </rPh>
    <rPh sb="126" eb="128">
      <t>ヒヨウ</t>
    </rPh>
    <rPh sb="129" eb="132">
      <t>ヘイジュンカ</t>
    </rPh>
    <rPh sb="133" eb="134">
      <t>ハカ</t>
    </rPh>
    <rPh sb="142" eb="144">
      <t>キギョウ</t>
    </rPh>
    <rPh sb="144" eb="145">
      <t>サイ</t>
    </rPh>
    <rPh sb="145" eb="147">
      <t>ザンダカ</t>
    </rPh>
    <rPh sb="147" eb="148">
      <t>タイ</t>
    </rPh>
    <rPh sb="148" eb="150">
      <t>リョウキン</t>
    </rPh>
    <rPh sb="150" eb="152">
      <t>シュウニュウ</t>
    </rPh>
    <rPh sb="152" eb="154">
      <t>ヒリツ</t>
    </rPh>
    <rPh sb="160" eb="162">
      <t>ゼンコク</t>
    </rPh>
    <rPh sb="162" eb="164">
      <t>ヘイキン</t>
    </rPh>
    <rPh sb="165" eb="167">
      <t>ウワマワ</t>
    </rPh>
    <rPh sb="174" eb="176">
      <t>ゲンショウ</t>
    </rPh>
    <rPh sb="176" eb="178">
      <t>ケイコウ</t>
    </rPh>
    <rPh sb="182" eb="184">
      <t>トウメン</t>
    </rPh>
    <rPh sb="186" eb="188">
      <t>カイゼン</t>
    </rPh>
    <rPh sb="195" eb="196">
      <t>カンガ</t>
    </rPh>
    <rPh sb="204" eb="206">
      <t>ユウケイ</t>
    </rPh>
    <rPh sb="206" eb="208">
      <t>コテイ</t>
    </rPh>
    <rPh sb="208" eb="210">
      <t>シサン</t>
    </rPh>
    <rPh sb="210" eb="212">
      <t>ゲンカ</t>
    </rPh>
    <rPh sb="212" eb="214">
      <t>ショウキャク</t>
    </rPh>
    <rPh sb="214" eb="215">
      <t>リツ</t>
    </rPh>
    <rPh sb="221" eb="223">
      <t>ネンネン</t>
    </rPh>
    <rPh sb="223" eb="225">
      <t>ジョウショウ</t>
    </rPh>
    <rPh sb="227" eb="229">
      <t>ゼンコク</t>
    </rPh>
    <rPh sb="229" eb="231">
      <t>ヘイキン</t>
    </rPh>
    <rPh sb="231" eb="233">
      <t>スイジュン</t>
    </rPh>
    <rPh sb="234" eb="235">
      <t>チカ</t>
    </rPh>
    <rPh sb="241" eb="243">
      <t>コンゴ</t>
    </rPh>
    <rPh sb="244" eb="246">
      <t>ケイカク</t>
    </rPh>
    <rPh sb="246" eb="247">
      <t>テキ</t>
    </rPh>
    <rPh sb="248" eb="250">
      <t>セイビ</t>
    </rPh>
    <rPh sb="254" eb="256">
      <t>アンテイ</t>
    </rPh>
    <rPh sb="256" eb="258">
      <t>キョウキュウ</t>
    </rPh>
    <rPh sb="259" eb="261">
      <t>カクホ</t>
    </rPh>
    <rPh sb="262" eb="263">
      <t>ツト</t>
    </rPh>
    <rPh sb="272" eb="274">
      <t>シュウニュウ</t>
    </rPh>
    <rPh sb="274" eb="276">
      <t>ワリアイ</t>
    </rPh>
    <rPh sb="281" eb="282">
      <t>タ</t>
    </rPh>
    <rPh sb="282" eb="284">
      <t>ダンタイ</t>
    </rPh>
    <rPh sb="285" eb="287">
      <t>ヒカク</t>
    </rPh>
    <rPh sb="289" eb="290">
      <t>タカ</t>
    </rPh>
    <rPh sb="291" eb="293">
      <t>ジョウキョウ</t>
    </rPh>
    <rPh sb="297" eb="299">
      <t>カイトリ</t>
    </rPh>
    <rPh sb="299" eb="301">
      <t>キカン</t>
    </rPh>
    <rPh sb="301" eb="303">
      <t>シュウリョウ</t>
    </rPh>
    <rPh sb="306" eb="308">
      <t>シュウニュウ</t>
    </rPh>
    <rPh sb="309" eb="311">
      <t>ゲンショウ</t>
    </rPh>
    <rPh sb="312" eb="314">
      <t>コウリョ</t>
    </rPh>
    <rPh sb="316" eb="318">
      <t>キゾン</t>
    </rPh>
    <rPh sb="318" eb="320">
      <t>シセツ</t>
    </rPh>
    <rPh sb="321" eb="323">
      <t>ハツデン</t>
    </rPh>
    <rPh sb="323" eb="325">
      <t>コウリツ</t>
    </rPh>
    <rPh sb="326" eb="327">
      <t>タカ</t>
    </rPh>
    <rPh sb="332" eb="334">
      <t>カイリョウ</t>
    </rPh>
    <rPh sb="334" eb="336">
      <t>コウジ</t>
    </rPh>
    <rPh sb="337" eb="339">
      <t>ケイカク</t>
    </rPh>
    <rPh sb="339" eb="340">
      <t>テキ</t>
    </rPh>
    <rPh sb="341" eb="343">
      <t>ジッシ</t>
    </rPh>
    <phoneticPr fontId="3"/>
  </si>
  <si>
    <t>　営業開始以来、常に経営の合理化を図るとともに、適正な料金の確保、設備の効率的な運用等に努め、安定した黒字経営を続けている。
　今後についても、電気事業を取り巻く環境の変化に対応できるよう、現状分析や将来見通しを踏まえた経営戦略の策定に取り組み、引き続き安定した経営が可能となるよう努めてまいりたい。</t>
    <rPh sb="1" eb="3">
      <t>エイギョウ</t>
    </rPh>
    <rPh sb="3" eb="5">
      <t>カイシ</t>
    </rPh>
    <rPh sb="5" eb="7">
      <t>イライ</t>
    </rPh>
    <rPh sb="8" eb="9">
      <t>ツネ</t>
    </rPh>
    <rPh sb="10" eb="12">
      <t>ケイエイ</t>
    </rPh>
    <rPh sb="13" eb="16">
      <t>ゴウリカ</t>
    </rPh>
    <rPh sb="17" eb="18">
      <t>ハカ</t>
    </rPh>
    <rPh sb="24" eb="26">
      <t>テキセイ</t>
    </rPh>
    <rPh sb="27" eb="29">
      <t>リョウキン</t>
    </rPh>
    <rPh sb="30" eb="32">
      <t>カクホ</t>
    </rPh>
    <rPh sb="33" eb="35">
      <t>セツビ</t>
    </rPh>
    <rPh sb="36" eb="38">
      <t>コウリツ</t>
    </rPh>
    <rPh sb="38" eb="39">
      <t>テキ</t>
    </rPh>
    <rPh sb="40" eb="42">
      <t>ウンヨウ</t>
    </rPh>
    <rPh sb="42" eb="43">
      <t>トウ</t>
    </rPh>
    <rPh sb="44" eb="45">
      <t>ツト</t>
    </rPh>
    <rPh sb="47" eb="49">
      <t>アンテイ</t>
    </rPh>
    <rPh sb="51" eb="53">
      <t>クロジ</t>
    </rPh>
    <rPh sb="53" eb="55">
      <t>ケイエイ</t>
    </rPh>
    <rPh sb="56" eb="57">
      <t>ツヅ</t>
    </rPh>
    <rPh sb="72" eb="74">
      <t>デンキ</t>
    </rPh>
    <rPh sb="74" eb="76">
      <t>ジギョウ</t>
    </rPh>
    <rPh sb="77" eb="78">
      <t>ト</t>
    </rPh>
    <rPh sb="79" eb="80">
      <t>マ</t>
    </rPh>
    <rPh sb="81" eb="83">
      <t>カンキョウ</t>
    </rPh>
    <rPh sb="84" eb="86">
      <t>ヘンカ</t>
    </rPh>
    <rPh sb="87" eb="89">
      <t>タイオウ</t>
    </rPh>
    <rPh sb="115" eb="117">
      <t>サクテイ</t>
    </rPh>
    <rPh sb="118" eb="119">
      <t>ト</t>
    </rPh>
    <rPh sb="120" eb="121">
      <t>ク</t>
    </rPh>
    <rPh sb="127" eb="129">
      <t>アンテイ</t>
    </rPh>
    <rPh sb="131" eb="133">
      <t>ケイエイ</t>
    </rPh>
    <rPh sb="134" eb="136">
      <t>カノウ</t>
    </rPh>
    <rPh sb="141" eb="142">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</si>
</sst>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1" fillId="0" borderId="0">
      <alignment vertical="center"/>
    </xf>
    <xf numFmtId="0" fontId="34" fillId="0" borderId="0"/>
    <xf numFmtId="0" fontId="15" fillId="0" borderId="0"/>
    <xf numFmtId="0" fontId="23"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5" fillId="0" borderId="0">
      <alignment vertical="center"/>
    </xf>
    <xf numFmtId="0" fontId="35" fillId="0" borderId="0"/>
    <xf numFmtId="0" fontId="1" fillId="0" borderId="0">
      <alignment vertical="center"/>
    </xf>
    <xf numFmtId="0" fontId="25" fillId="0" borderId="0">
      <alignment vertical="center"/>
    </xf>
  </cellStyleXfs>
  <cellXfs count="206">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29"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0"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13" fillId="0" borderId="16" xfId="1" applyFont="1" applyFill="1" applyBorder="1" applyAlignment="1" applyProtection="1">
      <alignment horizontal="left" vertical="top" wrapText="1"/>
      <protection locked="0"/>
    </xf>
    <xf numFmtId="0" fontId="13" fillId="0" borderId="0"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45" xfId="1" applyFont="1" applyFill="1" applyBorder="1" applyAlignment="1" applyProtection="1">
      <alignment horizontal="left" vertical="top" wrapText="1"/>
      <protection locked="0"/>
    </xf>
    <xf numFmtId="0" fontId="13" fillId="0" borderId="46" xfId="1" applyFont="1" applyFill="1" applyBorder="1" applyAlignment="1" applyProtection="1">
      <alignment horizontal="left" vertical="top" wrapText="1"/>
      <protection locked="0"/>
    </xf>
    <xf numFmtId="0" fontId="13"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13" fillId="2" borderId="13" xfId="1" applyFont="1" applyFill="1" applyBorder="1" applyAlignment="1">
      <alignment horizontal="left" vertical="center" shrinkToFit="1"/>
    </xf>
    <xf numFmtId="0" fontId="13" fillId="2" borderId="14" xfId="1" applyFont="1" applyFill="1" applyBorder="1" applyAlignment="1">
      <alignment horizontal="left" vertical="center" shrinkToFit="1"/>
    </xf>
    <xf numFmtId="0" fontId="13" fillId="2" borderId="15" xfId="1" applyFont="1" applyFill="1" applyBorder="1" applyAlignment="1">
      <alignment horizontal="left" vertical="center" shrinkToFit="1"/>
    </xf>
    <xf numFmtId="0" fontId="13" fillId="2" borderId="16" xfId="1" applyFont="1" applyFill="1" applyBorder="1" applyAlignment="1">
      <alignment horizontal="left" vertical="center" shrinkToFit="1"/>
    </xf>
    <xf numFmtId="0" fontId="13" fillId="2" borderId="0" xfId="1" applyFont="1" applyFill="1" applyBorder="1" applyAlignment="1">
      <alignment horizontal="left" vertical="center" shrinkToFit="1"/>
    </xf>
    <xf numFmtId="0" fontId="13" fillId="2" borderId="17" xfId="1" applyFont="1" applyFill="1" applyBorder="1" applyAlignment="1">
      <alignment horizontal="left" vertical="center" shrinkToFit="1"/>
    </xf>
    <xf numFmtId="0" fontId="13" fillId="0" borderId="16"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17" xfId="1" applyFont="1" applyBorder="1" applyAlignment="1" applyProtection="1">
      <alignment horizontal="left" vertical="top" wrapText="1"/>
      <protection locked="0"/>
    </xf>
    <xf numFmtId="0" fontId="13" fillId="0" borderId="35" xfId="1" applyFont="1" applyBorder="1" applyAlignment="1" applyProtection="1">
      <alignment horizontal="left" vertical="top" wrapText="1"/>
      <protection locked="0"/>
    </xf>
    <xf numFmtId="0" fontId="13" fillId="0" borderId="36" xfId="1" applyFont="1" applyBorder="1" applyAlignment="1" applyProtection="1">
      <alignment horizontal="left" vertical="top" wrapText="1"/>
      <protection locked="0"/>
    </xf>
    <xf numFmtId="0" fontId="13"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29" fillId="6" borderId="11" xfId="2" applyFont="1" applyFill="1" applyBorder="1" applyAlignment="1">
      <alignment vertical="center" shrinkToFit="1"/>
    </xf>
    <xf numFmtId="0" fontId="33" fillId="7" borderId="57" xfId="2" applyFont="1" applyFill="1" applyBorder="1" applyAlignment="1">
      <alignment horizontal="center" vertical="center"/>
    </xf>
    <xf numFmtId="0" fontId="33" fillId="7" borderId="58" xfId="2" applyFont="1" applyFill="1" applyBorder="1" applyAlignment="1">
      <alignment horizontal="center" vertical="center"/>
    </xf>
    <xf numFmtId="0" fontId="33" fillId="7" borderId="59" xfId="2" applyFont="1" applyFill="1" applyBorder="1" applyAlignment="1">
      <alignment horizontal="center" vertical="center"/>
    </xf>
    <xf numFmtId="0" fontId="33" fillId="7" borderId="60"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102</c:v>
                </c:pt>
                <c:pt idx="1">
                  <c:v>109.2</c:v>
                </c:pt>
                <c:pt idx="2">
                  <c:v>136.1</c:v>
                </c:pt>
                <c:pt idx="3">
                  <c:v>159.1</c:v>
                </c:pt>
                <c:pt idx="4">
                  <c:v>151.9</c:v>
                </c:pt>
              </c:numCache>
            </c:numRef>
          </c:val>
        </c:ser>
        <c:dLbls>
          <c:showLegendKey val="0"/>
          <c:showVal val="0"/>
          <c:showCatName val="0"/>
          <c:showSerName val="0"/>
          <c:showPercent val="0"/>
          <c:showBubbleSize val="0"/>
        </c:dLbls>
        <c:gapWidth val="180"/>
        <c:overlap val="-90"/>
        <c:axId val="238179480"/>
        <c:axId val="23824556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38179480"/>
        <c:axId val="238245560"/>
      </c:lineChart>
      <c:catAx>
        <c:axId val="238179480"/>
        <c:scaling>
          <c:orientation val="minMax"/>
        </c:scaling>
        <c:delete val="0"/>
        <c:axPos val="b"/>
        <c:numFmt formatCode="ge" sourceLinked="1"/>
        <c:majorTickMark val="none"/>
        <c:minorTickMark val="none"/>
        <c:tickLblPos val="none"/>
        <c:crossAx val="238245560"/>
        <c:crosses val="autoZero"/>
        <c:auto val="0"/>
        <c:lblAlgn val="ctr"/>
        <c:lblOffset val="100"/>
        <c:noMultiLvlLbl val="1"/>
      </c:catAx>
      <c:valAx>
        <c:axId val="238245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81794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12</c:v>
                </c:pt>
                <c:pt idx="2">
                  <c:v>42.1</c:v>
                </c:pt>
                <c:pt idx="3">
                  <c:v>45.9</c:v>
                </c:pt>
                <c:pt idx="4">
                  <c:v>43.6</c:v>
                </c:pt>
              </c:numCache>
            </c:numRef>
          </c:val>
        </c:ser>
        <c:dLbls>
          <c:showLegendKey val="0"/>
          <c:showVal val="0"/>
          <c:showCatName val="0"/>
          <c:showSerName val="0"/>
          <c:showPercent val="0"/>
          <c:showBubbleSize val="0"/>
        </c:dLbls>
        <c:gapWidth val="180"/>
        <c:overlap val="-90"/>
        <c:axId val="239138208"/>
        <c:axId val="23913664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39138208"/>
        <c:axId val="239136640"/>
      </c:lineChart>
      <c:catAx>
        <c:axId val="239138208"/>
        <c:scaling>
          <c:orientation val="minMax"/>
        </c:scaling>
        <c:delete val="0"/>
        <c:axPos val="b"/>
        <c:numFmt formatCode="ge" sourceLinked="1"/>
        <c:majorTickMark val="none"/>
        <c:minorTickMark val="none"/>
        <c:tickLblPos val="none"/>
        <c:crossAx val="239136640"/>
        <c:crosses val="autoZero"/>
        <c:auto val="0"/>
        <c:lblAlgn val="ctr"/>
        <c:lblOffset val="100"/>
        <c:noMultiLvlLbl val="1"/>
      </c:catAx>
      <c:valAx>
        <c:axId val="239136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38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47.7</c:v>
                </c:pt>
                <c:pt idx="1">
                  <c:v>39.200000000000003</c:v>
                </c:pt>
                <c:pt idx="2">
                  <c:v>41.6</c:v>
                </c:pt>
                <c:pt idx="3">
                  <c:v>46.9</c:v>
                </c:pt>
                <c:pt idx="4">
                  <c:v>44.3</c:v>
                </c:pt>
              </c:numCache>
            </c:numRef>
          </c:val>
        </c:ser>
        <c:dLbls>
          <c:showLegendKey val="0"/>
          <c:showVal val="0"/>
          <c:showCatName val="0"/>
          <c:showSerName val="0"/>
          <c:showPercent val="0"/>
          <c:showBubbleSize val="0"/>
        </c:dLbls>
        <c:gapWidth val="180"/>
        <c:overlap val="-90"/>
        <c:axId val="239135856"/>
        <c:axId val="23913546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39135856"/>
        <c:axId val="239135464"/>
      </c:lineChart>
      <c:catAx>
        <c:axId val="239135856"/>
        <c:scaling>
          <c:orientation val="minMax"/>
        </c:scaling>
        <c:delete val="0"/>
        <c:axPos val="b"/>
        <c:numFmt formatCode="ge" sourceLinked="1"/>
        <c:majorTickMark val="none"/>
        <c:minorTickMark val="none"/>
        <c:tickLblPos val="none"/>
        <c:crossAx val="239135464"/>
        <c:crosses val="autoZero"/>
        <c:auto val="0"/>
        <c:lblAlgn val="ctr"/>
        <c:lblOffset val="100"/>
        <c:noMultiLvlLbl val="1"/>
      </c:catAx>
      <c:valAx>
        <c:axId val="239135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35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17.5</c:v>
                </c:pt>
                <c:pt idx="1">
                  <c:v>15.6</c:v>
                </c:pt>
                <c:pt idx="2">
                  <c:v>25.9</c:v>
                </c:pt>
                <c:pt idx="3">
                  <c:v>20.7</c:v>
                </c:pt>
                <c:pt idx="4">
                  <c:v>28.4</c:v>
                </c:pt>
              </c:numCache>
            </c:numRef>
          </c:val>
        </c:ser>
        <c:dLbls>
          <c:showLegendKey val="0"/>
          <c:showVal val="0"/>
          <c:showCatName val="0"/>
          <c:showSerName val="0"/>
          <c:showPercent val="0"/>
          <c:showBubbleSize val="0"/>
        </c:dLbls>
        <c:gapWidth val="180"/>
        <c:overlap val="-90"/>
        <c:axId val="239485856"/>
        <c:axId val="23948624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39485856"/>
        <c:axId val="239486248"/>
      </c:lineChart>
      <c:catAx>
        <c:axId val="239485856"/>
        <c:scaling>
          <c:orientation val="minMax"/>
        </c:scaling>
        <c:delete val="0"/>
        <c:axPos val="b"/>
        <c:numFmt formatCode="ge" sourceLinked="1"/>
        <c:majorTickMark val="none"/>
        <c:minorTickMark val="none"/>
        <c:tickLblPos val="none"/>
        <c:crossAx val="239486248"/>
        <c:crosses val="autoZero"/>
        <c:auto val="0"/>
        <c:lblAlgn val="ctr"/>
        <c:lblOffset val="100"/>
        <c:noMultiLvlLbl val="1"/>
      </c:catAx>
      <c:valAx>
        <c:axId val="239486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485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341</c:v>
                </c:pt>
                <c:pt idx="1">
                  <c:v>299.10000000000002</c:v>
                </c:pt>
                <c:pt idx="2">
                  <c:v>190.3</c:v>
                </c:pt>
                <c:pt idx="3">
                  <c:v>166.5</c:v>
                </c:pt>
                <c:pt idx="4">
                  <c:v>154.19999999999999</c:v>
                </c:pt>
              </c:numCache>
            </c:numRef>
          </c:val>
        </c:ser>
        <c:dLbls>
          <c:showLegendKey val="0"/>
          <c:showVal val="0"/>
          <c:showCatName val="0"/>
          <c:showSerName val="0"/>
          <c:showPercent val="0"/>
          <c:showBubbleSize val="0"/>
        </c:dLbls>
        <c:gapWidth val="180"/>
        <c:overlap val="-90"/>
        <c:axId val="239487032"/>
        <c:axId val="23948742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39487032"/>
        <c:axId val="239487424"/>
      </c:lineChart>
      <c:catAx>
        <c:axId val="239487032"/>
        <c:scaling>
          <c:orientation val="minMax"/>
        </c:scaling>
        <c:delete val="0"/>
        <c:axPos val="b"/>
        <c:numFmt formatCode="ge" sourceLinked="1"/>
        <c:majorTickMark val="none"/>
        <c:minorTickMark val="none"/>
        <c:tickLblPos val="none"/>
        <c:crossAx val="239487424"/>
        <c:crosses val="autoZero"/>
        <c:auto val="0"/>
        <c:lblAlgn val="ctr"/>
        <c:lblOffset val="100"/>
        <c:noMultiLvlLbl val="1"/>
      </c:catAx>
      <c:valAx>
        <c:axId val="239487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94870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54.4</c:v>
                </c:pt>
                <c:pt idx="1">
                  <c:v>55.4</c:v>
                </c:pt>
                <c:pt idx="2">
                  <c:v>56.8</c:v>
                </c:pt>
                <c:pt idx="3">
                  <c:v>60.1</c:v>
                </c:pt>
                <c:pt idx="4">
                  <c:v>61.5</c:v>
                </c:pt>
              </c:numCache>
            </c:numRef>
          </c:val>
        </c:ser>
        <c:dLbls>
          <c:showLegendKey val="0"/>
          <c:showVal val="0"/>
          <c:showCatName val="0"/>
          <c:showSerName val="0"/>
          <c:showPercent val="0"/>
          <c:showBubbleSize val="0"/>
        </c:dLbls>
        <c:gapWidth val="180"/>
        <c:overlap val="-90"/>
        <c:axId val="239488208"/>
        <c:axId val="23973887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39488208"/>
        <c:axId val="239738872"/>
      </c:lineChart>
      <c:catAx>
        <c:axId val="239488208"/>
        <c:scaling>
          <c:orientation val="minMax"/>
        </c:scaling>
        <c:delete val="0"/>
        <c:axPos val="b"/>
        <c:numFmt formatCode="ge" sourceLinked="1"/>
        <c:majorTickMark val="none"/>
        <c:minorTickMark val="none"/>
        <c:tickLblPos val="none"/>
        <c:crossAx val="239738872"/>
        <c:crosses val="autoZero"/>
        <c:auto val="0"/>
        <c:lblAlgn val="ctr"/>
        <c:lblOffset val="100"/>
        <c:noMultiLvlLbl val="1"/>
      </c:catAx>
      <c:valAx>
        <c:axId val="239738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488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12</c:v>
                </c:pt>
                <c:pt idx="2">
                  <c:v>40.6</c:v>
                </c:pt>
                <c:pt idx="3">
                  <c:v>42.6</c:v>
                </c:pt>
                <c:pt idx="4">
                  <c:v>40.1</c:v>
                </c:pt>
              </c:numCache>
            </c:numRef>
          </c:val>
        </c:ser>
        <c:dLbls>
          <c:showLegendKey val="0"/>
          <c:showVal val="0"/>
          <c:showCatName val="0"/>
          <c:showSerName val="0"/>
          <c:showPercent val="0"/>
          <c:showBubbleSize val="0"/>
        </c:dLbls>
        <c:gapWidth val="180"/>
        <c:overlap val="-90"/>
        <c:axId val="239739656"/>
        <c:axId val="23974004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39739656"/>
        <c:axId val="239740048"/>
      </c:lineChart>
      <c:catAx>
        <c:axId val="239739656"/>
        <c:scaling>
          <c:orientation val="minMax"/>
        </c:scaling>
        <c:delete val="0"/>
        <c:axPos val="b"/>
        <c:numFmt formatCode="ge" sourceLinked="1"/>
        <c:majorTickMark val="none"/>
        <c:minorTickMark val="none"/>
        <c:tickLblPos val="none"/>
        <c:crossAx val="239740048"/>
        <c:crosses val="autoZero"/>
        <c:auto val="0"/>
        <c:lblAlgn val="ctr"/>
        <c:lblOffset val="100"/>
        <c:noMultiLvlLbl val="1"/>
      </c:catAx>
      <c:valAx>
        <c:axId val="239740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739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740832"/>
        <c:axId val="23974122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740832"/>
        <c:axId val="239741224"/>
      </c:lineChart>
      <c:catAx>
        <c:axId val="239740832"/>
        <c:scaling>
          <c:orientation val="minMax"/>
        </c:scaling>
        <c:delete val="0"/>
        <c:axPos val="b"/>
        <c:numFmt formatCode="ge" sourceLinked="1"/>
        <c:majorTickMark val="none"/>
        <c:minorTickMark val="none"/>
        <c:tickLblPos val="none"/>
        <c:crossAx val="239741224"/>
        <c:crosses val="autoZero"/>
        <c:auto val="0"/>
        <c:lblAlgn val="ctr"/>
        <c:lblOffset val="100"/>
        <c:noMultiLvlLbl val="1"/>
      </c:catAx>
      <c:valAx>
        <c:axId val="239741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740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742008"/>
        <c:axId val="23974240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742008"/>
        <c:axId val="239742400"/>
      </c:lineChart>
      <c:catAx>
        <c:axId val="239742008"/>
        <c:scaling>
          <c:orientation val="minMax"/>
        </c:scaling>
        <c:delete val="0"/>
        <c:axPos val="b"/>
        <c:numFmt formatCode="ge" sourceLinked="1"/>
        <c:majorTickMark val="none"/>
        <c:minorTickMark val="none"/>
        <c:tickLblPos val="none"/>
        <c:crossAx val="239742400"/>
        <c:crosses val="autoZero"/>
        <c:auto val="0"/>
        <c:lblAlgn val="ctr"/>
        <c:lblOffset val="100"/>
        <c:noMultiLvlLbl val="1"/>
      </c:catAx>
      <c:valAx>
        <c:axId val="239742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742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60816"/>
        <c:axId val="24036120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60816"/>
        <c:axId val="240361208"/>
      </c:lineChart>
      <c:catAx>
        <c:axId val="240360816"/>
        <c:scaling>
          <c:orientation val="minMax"/>
        </c:scaling>
        <c:delete val="0"/>
        <c:axPos val="b"/>
        <c:numFmt formatCode="ge" sourceLinked="1"/>
        <c:majorTickMark val="none"/>
        <c:minorTickMark val="none"/>
        <c:tickLblPos val="none"/>
        <c:crossAx val="240361208"/>
        <c:crosses val="autoZero"/>
        <c:auto val="0"/>
        <c:lblAlgn val="ctr"/>
        <c:lblOffset val="100"/>
        <c:noMultiLvlLbl val="1"/>
      </c:catAx>
      <c:valAx>
        <c:axId val="240361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60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62384"/>
        <c:axId val="24036277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62384"/>
        <c:axId val="240362776"/>
      </c:lineChart>
      <c:catAx>
        <c:axId val="240362384"/>
        <c:scaling>
          <c:orientation val="minMax"/>
        </c:scaling>
        <c:delete val="0"/>
        <c:axPos val="b"/>
        <c:numFmt formatCode="ge" sourceLinked="1"/>
        <c:majorTickMark val="none"/>
        <c:minorTickMark val="none"/>
        <c:tickLblPos val="none"/>
        <c:crossAx val="240362776"/>
        <c:crosses val="autoZero"/>
        <c:auto val="0"/>
        <c:lblAlgn val="ctr"/>
        <c:lblOffset val="100"/>
        <c:noMultiLvlLbl val="1"/>
      </c:catAx>
      <c:valAx>
        <c:axId val="240362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62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108.2</c:v>
                </c:pt>
                <c:pt idx="1">
                  <c:v>116.2</c:v>
                </c:pt>
                <c:pt idx="2">
                  <c:v>144.6</c:v>
                </c:pt>
                <c:pt idx="3">
                  <c:v>168.4</c:v>
                </c:pt>
                <c:pt idx="4">
                  <c:v>159.30000000000001</c:v>
                </c:pt>
              </c:numCache>
            </c:numRef>
          </c:val>
        </c:ser>
        <c:dLbls>
          <c:showLegendKey val="0"/>
          <c:showVal val="0"/>
          <c:showCatName val="0"/>
          <c:showSerName val="0"/>
          <c:showPercent val="0"/>
          <c:showBubbleSize val="0"/>
        </c:dLbls>
        <c:gapWidth val="180"/>
        <c:overlap val="-90"/>
        <c:axId val="238468456"/>
        <c:axId val="9605439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38468456"/>
        <c:axId val="96054392"/>
      </c:lineChart>
      <c:catAx>
        <c:axId val="238468456"/>
        <c:scaling>
          <c:orientation val="minMax"/>
        </c:scaling>
        <c:delete val="0"/>
        <c:axPos val="b"/>
        <c:numFmt formatCode="ge" sourceLinked="1"/>
        <c:majorTickMark val="none"/>
        <c:minorTickMark val="none"/>
        <c:tickLblPos val="none"/>
        <c:crossAx val="96054392"/>
        <c:crosses val="autoZero"/>
        <c:auto val="0"/>
        <c:lblAlgn val="ctr"/>
        <c:lblOffset val="100"/>
        <c:noMultiLvlLbl val="1"/>
      </c:catAx>
      <c:valAx>
        <c:axId val="96054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8468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63168"/>
        <c:axId val="240363560"/>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63168"/>
        <c:axId val="240363560"/>
      </c:lineChart>
      <c:catAx>
        <c:axId val="240363168"/>
        <c:scaling>
          <c:orientation val="minMax"/>
        </c:scaling>
        <c:delete val="0"/>
        <c:axPos val="b"/>
        <c:numFmt formatCode="ge" sourceLinked="1"/>
        <c:majorTickMark val="none"/>
        <c:minorTickMark val="none"/>
        <c:tickLblPos val="none"/>
        <c:crossAx val="240363560"/>
        <c:crosses val="autoZero"/>
        <c:auto val="0"/>
        <c:lblAlgn val="ctr"/>
        <c:lblOffset val="100"/>
        <c:noMultiLvlLbl val="1"/>
      </c:catAx>
      <c:valAx>
        <c:axId val="240363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63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992832"/>
        <c:axId val="23999322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992832"/>
        <c:axId val="239993224"/>
      </c:lineChart>
      <c:catAx>
        <c:axId val="239992832"/>
        <c:scaling>
          <c:orientation val="minMax"/>
        </c:scaling>
        <c:delete val="0"/>
        <c:axPos val="b"/>
        <c:numFmt formatCode="ge" sourceLinked="1"/>
        <c:majorTickMark val="none"/>
        <c:minorTickMark val="none"/>
        <c:tickLblPos val="none"/>
        <c:crossAx val="239993224"/>
        <c:crosses val="autoZero"/>
        <c:auto val="0"/>
        <c:lblAlgn val="ctr"/>
        <c:lblOffset val="100"/>
        <c:noMultiLvlLbl val="1"/>
      </c:catAx>
      <c:valAx>
        <c:axId val="239993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9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994008"/>
        <c:axId val="23999440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994008"/>
        <c:axId val="239994400"/>
      </c:lineChart>
      <c:catAx>
        <c:axId val="239994008"/>
        <c:scaling>
          <c:orientation val="minMax"/>
        </c:scaling>
        <c:delete val="0"/>
        <c:axPos val="b"/>
        <c:numFmt formatCode="ge" sourceLinked="1"/>
        <c:majorTickMark val="none"/>
        <c:minorTickMark val="none"/>
        <c:tickLblPos val="none"/>
        <c:crossAx val="239994400"/>
        <c:crosses val="autoZero"/>
        <c:auto val="0"/>
        <c:lblAlgn val="ctr"/>
        <c:lblOffset val="100"/>
        <c:noMultiLvlLbl val="1"/>
      </c:catAx>
      <c:valAx>
        <c:axId val="239994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94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995184"/>
        <c:axId val="23999557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995184"/>
        <c:axId val="239995576"/>
      </c:lineChart>
      <c:catAx>
        <c:axId val="239995184"/>
        <c:scaling>
          <c:orientation val="minMax"/>
        </c:scaling>
        <c:delete val="0"/>
        <c:axPos val="b"/>
        <c:numFmt formatCode="ge" sourceLinked="1"/>
        <c:majorTickMark val="none"/>
        <c:minorTickMark val="none"/>
        <c:tickLblPos val="none"/>
        <c:crossAx val="239995576"/>
        <c:crosses val="autoZero"/>
        <c:auto val="0"/>
        <c:lblAlgn val="ctr"/>
        <c:lblOffset val="100"/>
        <c:noMultiLvlLbl val="1"/>
      </c:catAx>
      <c:valAx>
        <c:axId val="239995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95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996360"/>
        <c:axId val="24019256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996360"/>
        <c:axId val="240192560"/>
      </c:lineChart>
      <c:catAx>
        <c:axId val="239996360"/>
        <c:scaling>
          <c:orientation val="minMax"/>
        </c:scaling>
        <c:delete val="0"/>
        <c:axPos val="b"/>
        <c:numFmt formatCode="ge" sourceLinked="1"/>
        <c:majorTickMark val="none"/>
        <c:minorTickMark val="none"/>
        <c:tickLblPos val="none"/>
        <c:crossAx val="240192560"/>
        <c:crosses val="autoZero"/>
        <c:auto val="0"/>
        <c:lblAlgn val="ctr"/>
        <c:lblOffset val="100"/>
        <c:noMultiLvlLbl val="1"/>
      </c:catAx>
      <c:valAx>
        <c:axId val="240192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963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193344"/>
        <c:axId val="24019373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93344"/>
        <c:axId val="240193736"/>
      </c:lineChart>
      <c:catAx>
        <c:axId val="240193344"/>
        <c:scaling>
          <c:orientation val="minMax"/>
        </c:scaling>
        <c:delete val="0"/>
        <c:axPos val="b"/>
        <c:numFmt formatCode="ge" sourceLinked="1"/>
        <c:majorTickMark val="none"/>
        <c:minorTickMark val="none"/>
        <c:tickLblPos val="none"/>
        <c:crossAx val="240193736"/>
        <c:crosses val="autoZero"/>
        <c:auto val="0"/>
        <c:lblAlgn val="ctr"/>
        <c:lblOffset val="100"/>
        <c:noMultiLvlLbl val="1"/>
      </c:catAx>
      <c:valAx>
        <c:axId val="240193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9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6.2</c:v>
                </c:pt>
                <c:pt idx="3">
                  <c:v>14.7</c:v>
                </c:pt>
                <c:pt idx="4">
                  <c:v>14.3</c:v>
                </c:pt>
              </c:numCache>
            </c:numRef>
          </c:val>
        </c:ser>
        <c:dLbls>
          <c:showLegendKey val="0"/>
          <c:showVal val="0"/>
          <c:showCatName val="0"/>
          <c:showSerName val="0"/>
          <c:showPercent val="0"/>
          <c:showBubbleSize val="0"/>
        </c:dLbls>
        <c:gapWidth val="180"/>
        <c:overlap val="-90"/>
        <c:axId val="240194520"/>
        <c:axId val="24019491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240194520"/>
        <c:axId val="240194912"/>
      </c:lineChart>
      <c:catAx>
        <c:axId val="240194520"/>
        <c:scaling>
          <c:orientation val="minMax"/>
        </c:scaling>
        <c:delete val="0"/>
        <c:axPos val="b"/>
        <c:numFmt formatCode="ge" sourceLinked="1"/>
        <c:majorTickMark val="none"/>
        <c:minorTickMark val="none"/>
        <c:tickLblPos val="none"/>
        <c:crossAx val="240194912"/>
        <c:crosses val="autoZero"/>
        <c:auto val="0"/>
        <c:lblAlgn val="ctr"/>
        <c:lblOffset val="100"/>
        <c:noMultiLvlLbl val="1"/>
      </c:catAx>
      <c:valAx>
        <c:axId val="24019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94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0</c:v>
                </c:pt>
                <c:pt idx="3">
                  <c:v>0</c:v>
                </c:pt>
                <c:pt idx="4">
                  <c:v>0.6</c:v>
                </c:pt>
              </c:numCache>
            </c:numRef>
          </c:val>
        </c:ser>
        <c:dLbls>
          <c:showLegendKey val="0"/>
          <c:showVal val="0"/>
          <c:showCatName val="0"/>
          <c:showSerName val="0"/>
          <c:showPercent val="0"/>
          <c:showBubbleSize val="0"/>
        </c:dLbls>
        <c:gapWidth val="180"/>
        <c:overlap val="-90"/>
        <c:axId val="240195696"/>
        <c:axId val="24019608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240195696"/>
        <c:axId val="240196088"/>
      </c:lineChart>
      <c:catAx>
        <c:axId val="240195696"/>
        <c:scaling>
          <c:orientation val="minMax"/>
        </c:scaling>
        <c:delete val="0"/>
        <c:axPos val="b"/>
        <c:numFmt formatCode="ge" sourceLinked="1"/>
        <c:majorTickMark val="none"/>
        <c:minorTickMark val="none"/>
        <c:tickLblPos val="none"/>
        <c:crossAx val="240196088"/>
        <c:crosses val="autoZero"/>
        <c:auto val="0"/>
        <c:lblAlgn val="ctr"/>
        <c:lblOffset val="100"/>
        <c:noMultiLvlLbl val="1"/>
      </c:catAx>
      <c:valAx>
        <c:axId val="240196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19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655.20000000000005</c:v>
                </c:pt>
                <c:pt idx="3">
                  <c:v>260.10000000000002</c:v>
                </c:pt>
                <c:pt idx="4">
                  <c:v>248.3</c:v>
                </c:pt>
              </c:numCache>
            </c:numRef>
          </c:val>
        </c:ser>
        <c:dLbls>
          <c:showLegendKey val="0"/>
          <c:showVal val="0"/>
          <c:showCatName val="0"/>
          <c:showSerName val="0"/>
          <c:showPercent val="0"/>
          <c:showBubbleSize val="0"/>
        </c:dLbls>
        <c:gapWidth val="180"/>
        <c:overlap val="-90"/>
        <c:axId val="240656832"/>
        <c:axId val="24065722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240656832"/>
        <c:axId val="240657224"/>
      </c:lineChart>
      <c:catAx>
        <c:axId val="240656832"/>
        <c:scaling>
          <c:orientation val="minMax"/>
        </c:scaling>
        <c:delete val="0"/>
        <c:axPos val="b"/>
        <c:numFmt formatCode="ge" sourceLinked="1"/>
        <c:majorTickMark val="none"/>
        <c:minorTickMark val="none"/>
        <c:tickLblPos val="none"/>
        <c:crossAx val="240657224"/>
        <c:crosses val="autoZero"/>
        <c:auto val="0"/>
        <c:lblAlgn val="ctr"/>
        <c:lblOffset val="100"/>
        <c:noMultiLvlLbl val="1"/>
      </c:catAx>
      <c:valAx>
        <c:axId val="240657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656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2</c:v>
                </c:pt>
                <c:pt idx="3">
                  <c:v>7</c:v>
                </c:pt>
                <c:pt idx="4">
                  <c:v>12</c:v>
                </c:pt>
              </c:numCache>
            </c:numRef>
          </c:val>
        </c:ser>
        <c:dLbls>
          <c:showLegendKey val="0"/>
          <c:showVal val="0"/>
          <c:showCatName val="0"/>
          <c:showSerName val="0"/>
          <c:showPercent val="0"/>
          <c:showBubbleSize val="0"/>
        </c:dLbls>
        <c:gapWidth val="180"/>
        <c:overlap val="-90"/>
        <c:axId val="240658008"/>
        <c:axId val="24065840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240658008"/>
        <c:axId val="240658400"/>
      </c:lineChart>
      <c:catAx>
        <c:axId val="240658008"/>
        <c:scaling>
          <c:orientation val="minMax"/>
        </c:scaling>
        <c:delete val="0"/>
        <c:axPos val="b"/>
        <c:numFmt formatCode="ge" sourceLinked="1"/>
        <c:majorTickMark val="none"/>
        <c:minorTickMark val="none"/>
        <c:tickLblPos val="none"/>
        <c:crossAx val="240658400"/>
        <c:crosses val="autoZero"/>
        <c:auto val="0"/>
        <c:lblAlgn val="ctr"/>
        <c:lblOffset val="100"/>
        <c:noMultiLvlLbl val="1"/>
      </c:catAx>
      <c:valAx>
        <c:axId val="240658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658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2654.6</c:v>
                </c:pt>
                <c:pt idx="1">
                  <c:v>751</c:v>
                </c:pt>
                <c:pt idx="2">
                  <c:v>1160.2</c:v>
                </c:pt>
                <c:pt idx="3">
                  <c:v>416.1</c:v>
                </c:pt>
                <c:pt idx="4">
                  <c:v>492.4</c:v>
                </c:pt>
              </c:numCache>
            </c:numRef>
          </c:val>
        </c:ser>
        <c:dLbls>
          <c:showLegendKey val="0"/>
          <c:showVal val="0"/>
          <c:showCatName val="0"/>
          <c:showSerName val="0"/>
          <c:showPercent val="0"/>
          <c:showBubbleSize val="0"/>
        </c:dLbls>
        <c:gapWidth val="180"/>
        <c:overlap val="-90"/>
        <c:axId val="236128992"/>
        <c:axId val="23850193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36128992"/>
        <c:axId val="238501936"/>
      </c:lineChart>
      <c:catAx>
        <c:axId val="236128992"/>
        <c:scaling>
          <c:orientation val="minMax"/>
        </c:scaling>
        <c:delete val="0"/>
        <c:axPos val="b"/>
        <c:numFmt formatCode="ge" sourceLinked="1"/>
        <c:majorTickMark val="none"/>
        <c:minorTickMark val="none"/>
        <c:tickLblPos val="none"/>
        <c:crossAx val="238501936"/>
        <c:crosses val="autoZero"/>
        <c:auto val="0"/>
        <c:lblAlgn val="ctr"/>
        <c:lblOffset val="100"/>
        <c:noMultiLvlLbl val="1"/>
      </c:catAx>
      <c:valAx>
        <c:axId val="238501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12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240659184"/>
        <c:axId val="24065957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240659184"/>
        <c:axId val="240659576"/>
      </c:lineChart>
      <c:catAx>
        <c:axId val="240659184"/>
        <c:scaling>
          <c:orientation val="minMax"/>
        </c:scaling>
        <c:delete val="0"/>
        <c:axPos val="b"/>
        <c:numFmt formatCode="ge" sourceLinked="1"/>
        <c:majorTickMark val="none"/>
        <c:minorTickMark val="none"/>
        <c:tickLblPos val="none"/>
        <c:crossAx val="240659576"/>
        <c:crosses val="autoZero"/>
        <c:auto val="0"/>
        <c:lblAlgn val="ctr"/>
        <c:lblOffset val="100"/>
        <c:noMultiLvlLbl val="1"/>
      </c:catAx>
      <c:valAx>
        <c:axId val="240659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65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7880.2</c:v>
                </c:pt>
                <c:pt idx="1">
                  <c:v>9177.9</c:v>
                </c:pt>
                <c:pt idx="2">
                  <c:v>9878.6</c:v>
                </c:pt>
                <c:pt idx="3">
                  <c:v>7927.6</c:v>
                </c:pt>
                <c:pt idx="4">
                  <c:v>8721</c:v>
                </c:pt>
              </c:numCache>
            </c:numRef>
          </c:val>
        </c:ser>
        <c:dLbls>
          <c:showLegendKey val="0"/>
          <c:showVal val="0"/>
          <c:showCatName val="0"/>
          <c:showSerName val="0"/>
          <c:showPercent val="0"/>
          <c:showBubbleSize val="0"/>
        </c:dLbls>
        <c:gapWidth val="180"/>
        <c:overlap val="-90"/>
        <c:axId val="64362136"/>
        <c:axId val="23913468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64362136"/>
        <c:axId val="239134680"/>
      </c:lineChart>
      <c:catAx>
        <c:axId val="64362136"/>
        <c:scaling>
          <c:orientation val="minMax"/>
        </c:scaling>
        <c:delete val="0"/>
        <c:axPos val="b"/>
        <c:numFmt formatCode="ge" sourceLinked="1"/>
        <c:majorTickMark val="none"/>
        <c:minorTickMark val="none"/>
        <c:tickLblPos val="none"/>
        <c:crossAx val="239134680"/>
        <c:crosses val="autoZero"/>
        <c:auto val="0"/>
        <c:lblAlgn val="ctr"/>
        <c:lblOffset val="100"/>
        <c:noMultiLvlLbl val="1"/>
      </c:catAx>
      <c:valAx>
        <c:axId val="23913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4362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911534</c:v>
                </c:pt>
                <c:pt idx="1">
                  <c:v>1025763</c:v>
                </c:pt>
                <c:pt idx="2">
                  <c:v>1589451</c:v>
                </c:pt>
                <c:pt idx="3">
                  <c:v>1724853</c:v>
                </c:pt>
                <c:pt idx="4">
                  <c:v>1853266</c:v>
                </c:pt>
              </c:numCache>
            </c:numRef>
          </c:val>
        </c:ser>
        <c:dLbls>
          <c:showLegendKey val="0"/>
          <c:showVal val="0"/>
          <c:showCatName val="0"/>
          <c:showSerName val="0"/>
          <c:showPercent val="0"/>
          <c:showBubbleSize val="0"/>
        </c:dLbls>
        <c:gapWidth val="180"/>
        <c:overlap val="-90"/>
        <c:axId val="239137032"/>
        <c:axId val="23913742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39137032"/>
        <c:axId val="239137424"/>
      </c:lineChart>
      <c:catAx>
        <c:axId val="239137032"/>
        <c:scaling>
          <c:orientation val="minMax"/>
        </c:scaling>
        <c:delete val="0"/>
        <c:axPos val="b"/>
        <c:numFmt formatCode="ge" sourceLinked="1"/>
        <c:majorTickMark val="none"/>
        <c:minorTickMark val="none"/>
        <c:tickLblPos val="none"/>
        <c:crossAx val="239137424"/>
        <c:crosses val="autoZero"/>
        <c:auto val="0"/>
        <c:lblAlgn val="ctr"/>
        <c:lblOffset val="100"/>
        <c:noMultiLvlLbl val="1"/>
      </c:catAx>
      <c:valAx>
        <c:axId val="2391374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37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47.7</c:v>
                </c:pt>
                <c:pt idx="1">
                  <c:v>39.200000000000003</c:v>
                </c:pt>
                <c:pt idx="2">
                  <c:v>39.700000000000003</c:v>
                </c:pt>
                <c:pt idx="3">
                  <c:v>45.2</c:v>
                </c:pt>
                <c:pt idx="4">
                  <c:v>42.7</c:v>
                </c:pt>
              </c:numCache>
            </c:numRef>
          </c:val>
        </c:ser>
        <c:dLbls>
          <c:showLegendKey val="0"/>
          <c:showVal val="0"/>
          <c:showCatName val="0"/>
          <c:showSerName val="0"/>
          <c:showPercent val="0"/>
          <c:showBubbleSize val="0"/>
        </c:dLbls>
        <c:gapWidth val="180"/>
        <c:overlap val="-90"/>
        <c:axId val="239312856"/>
        <c:axId val="23931324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39312856"/>
        <c:axId val="239313248"/>
      </c:lineChart>
      <c:catAx>
        <c:axId val="239312856"/>
        <c:scaling>
          <c:orientation val="minMax"/>
        </c:scaling>
        <c:delete val="0"/>
        <c:axPos val="b"/>
        <c:numFmt formatCode="ge" sourceLinked="1"/>
        <c:majorTickMark val="none"/>
        <c:minorTickMark val="none"/>
        <c:tickLblPos val="none"/>
        <c:crossAx val="239313248"/>
        <c:crosses val="autoZero"/>
        <c:auto val="0"/>
        <c:lblAlgn val="ctr"/>
        <c:lblOffset val="100"/>
        <c:noMultiLvlLbl val="1"/>
      </c:catAx>
      <c:valAx>
        <c:axId val="23931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312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17.5</c:v>
                </c:pt>
                <c:pt idx="1">
                  <c:v>15.6</c:v>
                </c:pt>
                <c:pt idx="2">
                  <c:v>25.2</c:v>
                </c:pt>
                <c:pt idx="3">
                  <c:v>19.399999999999999</c:v>
                </c:pt>
                <c:pt idx="4">
                  <c:v>26.4</c:v>
                </c:pt>
              </c:numCache>
            </c:numRef>
          </c:val>
        </c:ser>
        <c:dLbls>
          <c:showLegendKey val="0"/>
          <c:showVal val="0"/>
          <c:showCatName val="0"/>
          <c:showSerName val="0"/>
          <c:showPercent val="0"/>
          <c:showBubbleSize val="0"/>
        </c:dLbls>
        <c:gapWidth val="180"/>
        <c:overlap val="-90"/>
        <c:axId val="239314032"/>
        <c:axId val="23931442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39314032"/>
        <c:axId val="239314424"/>
      </c:lineChart>
      <c:catAx>
        <c:axId val="239314032"/>
        <c:scaling>
          <c:orientation val="minMax"/>
        </c:scaling>
        <c:delete val="0"/>
        <c:axPos val="b"/>
        <c:numFmt formatCode="ge" sourceLinked="1"/>
        <c:majorTickMark val="none"/>
        <c:minorTickMark val="none"/>
        <c:tickLblPos val="none"/>
        <c:crossAx val="239314424"/>
        <c:crosses val="autoZero"/>
        <c:auto val="0"/>
        <c:lblAlgn val="ctr"/>
        <c:lblOffset val="100"/>
        <c:noMultiLvlLbl val="1"/>
      </c:catAx>
      <c:valAx>
        <c:axId val="239314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314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341</c:v>
                </c:pt>
                <c:pt idx="1">
                  <c:v>299.10000000000002</c:v>
                </c:pt>
                <c:pt idx="2">
                  <c:v>202.3</c:v>
                </c:pt>
                <c:pt idx="3">
                  <c:v>171.9</c:v>
                </c:pt>
                <c:pt idx="4">
                  <c:v>159.6</c:v>
                </c:pt>
              </c:numCache>
            </c:numRef>
          </c:val>
        </c:ser>
        <c:dLbls>
          <c:showLegendKey val="0"/>
          <c:showVal val="0"/>
          <c:showCatName val="0"/>
          <c:showSerName val="0"/>
          <c:showPercent val="0"/>
          <c:showBubbleSize val="0"/>
        </c:dLbls>
        <c:gapWidth val="180"/>
        <c:overlap val="-90"/>
        <c:axId val="239315208"/>
        <c:axId val="23931560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39315208"/>
        <c:axId val="239315600"/>
      </c:lineChart>
      <c:catAx>
        <c:axId val="239315208"/>
        <c:scaling>
          <c:orientation val="minMax"/>
        </c:scaling>
        <c:delete val="0"/>
        <c:axPos val="b"/>
        <c:numFmt formatCode="ge" sourceLinked="1"/>
        <c:majorTickMark val="none"/>
        <c:minorTickMark val="none"/>
        <c:tickLblPos val="none"/>
        <c:crossAx val="239315600"/>
        <c:crosses val="autoZero"/>
        <c:auto val="0"/>
        <c:lblAlgn val="ctr"/>
        <c:lblOffset val="100"/>
        <c:noMultiLvlLbl val="1"/>
      </c:catAx>
      <c:valAx>
        <c:axId val="23931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315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54.4</c:v>
                </c:pt>
                <c:pt idx="1">
                  <c:v>55.4</c:v>
                </c:pt>
                <c:pt idx="2">
                  <c:v>53.9</c:v>
                </c:pt>
                <c:pt idx="3">
                  <c:v>57.3</c:v>
                </c:pt>
                <c:pt idx="4">
                  <c:v>58.9</c:v>
                </c:pt>
              </c:numCache>
            </c:numRef>
          </c:val>
        </c:ser>
        <c:dLbls>
          <c:showLegendKey val="0"/>
          <c:showVal val="0"/>
          <c:showCatName val="0"/>
          <c:showSerName val="0"/>
          <c:showPercent val="0"/>
          <c:showBubbleSize val="0"/>
        </c:dLbls>
        <c:gapWidth val="180"/>
        <c:overlap val="-90"/>
        <c:axId val="239316384"/>
        <c:axId val="23948468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39316384"/>
        <c:axId val="239484680"/>
      </c:lineChart>
      <c:catAx>
        <c:axId val="239316384"/>
        <c:scaling>
          <c:orientation val="minMax"/>
        </c:scaling>
        <c:delete val="0"/>
        <c:axPos val="b"/>
        <c:numFmt formatCode="ge" sourceLinked="1"/>
        <c:majorTickMark val="none"/>
        <c:minorTickMark val="none"/>
        <c:tickLblPos val="none"/>
        <c:crossAx val="239484680"/>
        <c:crosses val="autoZero"/>
        <c:auto val="0"/>
        <c:lblAlgn val="ctr"/>
        <c:lblOffset val="100"/>
        <c:noMultiLvlLbl val="1"/>
      </c:catAx>
      <c:valAx>
        <c:axId val="23948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93163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2966" y="7232775"/>
          <a:ext cx="5688086" cy="3078716"/>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42895" y="7232775"/>
          <a:ext cx="5681284" cy="3078716"/>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96020" y="7232775"/>
          <a:ext cx="5688087" cy="3078716"/>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60031" y="7232775"/>
          <a:ext cx="5690808" cy="3078716"/>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40370" y="7232775"/>
          <a:ext cx="5697611" cy="3078716"/>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859159" y="11643015"/>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278931</xdr:colOff>
      <xdr:row>41</xdr:row>
      <xdr:rowOff>117765</xdr:rowOff>
    </xdr:from>
    <xdr:ext cx="2377574" cy="392415"/>
    <xdr:sp macro="" textlink="データ!IU9">
      <xdr:nvSpPr>
        <xdr:cNvPr id="26" name="正方形/長方形 25"/>
        <xdr:cNvSpPr/>
      </xdr:nvSpPr>
      <xdr:spPr>
        <a:xfrm>
          <a:off x="21587717"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763125"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0467" y="12163858"/>
          <a:ext cx="5686265" cy="2695551"/>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0467" y="14997546"/>
          <a:ext cx="5686265" cy="26674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0467" y="17820409"/>
          <a:ext cx="5686265" cy="26674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0467" y="20625955"/>
          <a:ext cx="5686265" cy="26674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0467" y="23414183"/>
          <a:ext cx="5686265" cy="26674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49468" y="12163858"/>
          <a:ext cx="5191977" cy="2695551"/>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49468" y="14997546"/>
          <a:ext cx="5191977" cy="26674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49468" y="17820409"/>
          <a:ext cx="5191977" cy="26674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49468" y="20625955"/>
          <a:ext cx="5191977" cy="26674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49468" y="23414183"/>
          <a:ext cx="5191977" cy="26674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21172" y="12163858"/>
          <a:ext cx="5191977" cy="2695551"/>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21172" y="14997546"/>
          <a:ext cx="5191977" cy="26674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21172" y="17820409"/>
          <a:ext cx="5191977" cy="26674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21172" y="20625955"/>
          <a:ext cx="5191977" cy="26674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21172" y="23414183"/>
          <a:ext cx="5191977" cy="26674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23604" y="12163858"/>
          <a:ext cx="5191978" cy="2695551"/>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23604" y="14997546"/>
          <a:ext cx="5191978" cy="26674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23604" y="17820409"/>
          <a:ext cx="5191978" cy="26674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23604" y="20625955"/>
          <a:ext cx="5191978" cy="26674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23604" y="23414183"/>
          <a:ext cx="5191978" cy="26674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08719" y="12163858"/>
          <a:ext cx="5191977" cy="2695551"/>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08719" y="14997546"/>
          <a:ext cx="5191977" cy="26674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08719" y="17820409"/>
          <a:ext cx="5191977" cy="26674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08719" y="20625955"/>
          <a:ext cx="5191977" cy="26674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08719" y="23414183"/>
          <a:ext cx="5191977" cy="26674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16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16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16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16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16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1670"/>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1671"/>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1672"/>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1673"/>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1674"/>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1675"/>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1676"/>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1677"/>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1678"/>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1679"/>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1680"/>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1681"/>
                </a:ext>
              </a:extLst>
            </xdr:cNvPicPr>
          </xdr:nvPicPr>
          <xdr:blipFill>
            <a:blip xmlns:r="http://schemas.openxmlformats.org/officeDocument/2006/relationships" r:embed="rId46"/>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1682"/>
                </a:ext>
              </a:extLst>
            </xdr:cNvPicPr>
          </xdr:nvPicPr>
          <xdr:blipFill>
            <a:blip xmlns:r="http://schemas.openxmlformats.org/officeDocument/2006/relationships" r:embed="rId46"/>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1683"/>
                </a:ext>
              </a:extLst>
            </xdr:cNvPicPr>
          </xdr:nvPicPr>
          <xdr:blipFill>
            <a:blip xmlns:r="http://schemas.openxmlformats.org/officeDocument/2006/relationships" r:embed="rId46"/>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1684"/>
                </a:ext>
              </a:extLst>
            </xdr:cNvPicPr>
          </xdr:nvPicPr>
          <xdr:blipFill>
            <a:blip xmlns:r="http://schemas.openxmlformats.org/officeDocument/2006/relationships" r:embed="rId46"/>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1685"/>
                </a:ext>
              </a:extLst>
            </xdr:cNvPicPr>
          </xdr:nvPicPr>
          <xdr:blipFill>
            <a:blip xmlns:r="http://schemas.openxmlformats.org/officeDocument/2006/relationships" r:embed="rId46"/>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1686"/>
                </a:ext>
              </a:extLst>
            </xdr:cNvPicPr>
          </xdr:nvPicPr>
          <xdr:blipFill>
            <a:blip xmlns:r="http://schemas.openxmlformats.org/officeDocument/2006/relationships" r:embed="rId46"/>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1687"/>
                </a:ext>
              </a:extLst>
            </xdr:cNvPicPr>
          </xdr:nvPicPr>
          <xdr:blipFill>
            <a:blip xmlns:r="http://schemas.openxmlformats.org/officeDocument/2006/relationships" r:embed="rId46"/>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1688"/>
                </a:ext>
              </a:extLst>
            </xdr:cNvPicPr>
          </xdr:nvPicPr>
          <xdr:blipFill>
            <a:blip xmlns:r="http://schemas.openxmlformats.org/officeDocument/2006/relationships" r:embed="rId46"/>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1689"/>
                </a:ext>
              </a:extLst>
            </xdr:cNvPicPr>
          </xdr:nvPicPr>
          <xdr:blipFill>
            <a:blip xmlns:r="http://schemas.openxmlformats.org/officeDocument/2006/relationships" r:embed="rId46"/>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1690"/>
                </a:ext>
              </a:extLst>
            </xdr:cNvPicPr>
          </xdr:nvPicPr>
          <xdr:blipFill>
            <a:blip xmlns:r="http://schemas.openxmlformats.org/officeDocument/2006/relationships" r:embed="rId47"/>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1691"/>
                </a:ext>
              </a:extLst>
            </xdr:cNvPicPr>
          </xdr:nvPicPr>
          <xdr:blipFill>
            <a:blip xmlns:r="http://schemas.openxmlformats.org/officeDocument/2006/relationships" r:embed="rId48"/>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1692"/>
                </a:ext>
              </a:extLst>
            </xdr:cNvPicPr>
          </xdr:nvPicPr>
          <xdr:blipFill>
            <a:blip xmlns:r="http://schemas.openxmlformats.org/officeDocument/2006/relationships" r:embed="rId49"/>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1693"/>
                </a:ext>
              </a:extLst>
            </xdr:cNvPicPr>
          </xdr:nvPicPr>
          <xdr:blipFill>
            <a:blip xmlns:r="http://schemas.openxmlformats.org/officeDocument/2006/relationships" r:embed="rId50"/>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1694"/>
                </a:ext>
              </a:extLst>
            </xdr:cNvPicPr>
          </xdr:nvPicPr>
          <xdr:blipFill>
            <a:blip xmlns:r="http://schemas.openxmlformats.org/officeDocument/2006/relationships" r:embed="rId51"/>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1695"/>
                </a:ext>
              </a:extLst>
            </xdr:cNvPicPr>
          </xdr:nvPicPr>
          <xdr:blipFill>
            <a:blip xmlns:r="http://schemas.openxmlformats.org/officeDocument/2006/relationships" r:embed="rId52"/>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1696"/>
                </a:ext>
              </a:extLst>
            </xdr:cNvPicPr>
          </xdr:nvPicPr>
          <xdr:blipFill>
            <a:blip xmlns:r="http://schemas.openxmlformats.org/officeDocument/2006/relationships" r:embed="rId52"/>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1697"/>
                </a:ext>
              </a:extLst>
            </xdr:cNvPicPr>
          </xdr:nvPicPr>
          <xdr:blipFill>
            <a:blip xmlns:r="http://schemas.openxmlformats.org/officeDocument/2006/relationships" r:embed="rId52"/>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1698"/>
                </a:ext>
              </a:extLst>
            </xdr:cNvPicPr>
          </xdr:nvPicPr>
          <xdr:blipFill>
            <a:blip xmlns:r="http://schemas.openxmlformats.org/officeDocument/2006/relationships" r:embed="rId52"/>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1699"/>
                </a:ext>
              </a:extLst>
            </xdr:cNvPicPr>
          </xdr:nvPicPr>
          <xdr:blipFill>
            <a:blip xmlns:r="http://schemas.openxmlformats.org/officeDocument/2006/relationships" r:embed="rId52"/>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1700"/>
                </a:ext>
              </a:extLst>
            </xdr:cNvPicPr>
          </xdr:nvPicPr>
          <xdr:blipFill>
            <a:blip xmlns:r="http://schemas.openxmlformats.org/officeDocument/2006/relationships" r:embed="rId52"/>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1701"/>
                </a:ext>
              </a:extLst>
            </xdr:cNvPicPr>
          </xdr:nvPicPr>
          <xdr:blipFill>
            <a:blip xmlns:r="http://schemas.openxmlformats.org/officeDocument/2006/relationships" r:embed="rId52"/>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1702"/>
                </a:ext>
              </a:extLst>
            </xdr:cNvPicPr>
          </xdr:nvPicPr>
          <xdr:blipFill>
            <a:blip xmlns:r="http://schemas.openxmlformats.org/officeDocument/2006/relationships" r:embed="rId52"/>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1703"/>
                </a:ext>
              </a:extLst>
            </xdr:cNvPicPr>
          </xdr:nvPicPr>
          <xdr:blipFill>
            <a:blip xmlns:r="http://schemas.openxmlformats.org/officeDocument/2006/relationships" r:embed="rId52"/>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1704"/>
                </a:ext>
              </a:extLst>
            </xdr:cNvPicPr>
          </xdr:nvPicPr>
          <xdr:blipFill>
            <a:blip xmlns:r="http://schemas.openxmlformats.org/officeDocument/2006/relationships" r:embed="rId52"/>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M1" zoomScale="40" zoomScaleNormal="40" workbookViewId="0">
      <selection activeCell="AR107" sqref="AR107"/>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岡山県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x14ac:dyDescent="0.15">
      <c r="A3" s="1"/>
      <c r="B3" s="123" t="str">
        <f>データ!I6</f>
        <v>法適用</v>
      </c>
      <c r="C3" s="124"/>
      <c r="D3" s="124"/>
      <c r="E3" s="124"/>
      <c r="F3" s="124" t="str">
        <f>データ!J6</f>
        <v>電気事業</v>
      </c>
      <c r="G3" s="124"/>
      <c r="H3" s="124"/>
      <c r="I3" s="124"/>
      <c r="J3" s="125">
        <f>データ!K6</f>
        <v>70.900000000000006</v>
      </c>
      <c r="K3" s="125"/>
      <c r="L3" s="125"/>
      <c r="M3" s="125"/>
      <c r="N3" s="126">
        <f>データ!L6</f>
        <v>18</v>
      </c>
      <c r="O3" s="126"/>
      <c r="P3" s="126"/>
      <c r="Q3" s="127"/>
      <c r="R3" s="1"/>
      <c r="S3" s="128" t="s">
        <v>8</v>
      </c>
      <c r="T3" s="129"/>
      <c r="U3" s="129"/>
      <c r="V3" s="129"/>
      <c r="W3" s="129"/>
      <c r="X3" s="129"/>
      <c r="Y3" s="129"/>
      <c r="Z3" s="129"/>
      <c r="AA3" s="129"/>
      <c r="AB3" s="129"/>
      <c r="AC3" s="129"/>
      <c r="AD3" s="129"/>
      <c r="AE3" s="129"/>
      <c r="AF3" s="129"/>
      <c r="AG3" s="129"/>
      <c r="AH3" s="130"/>
      <c r="AI3" s="1"/>
      <c r="AJ3" s="1"/>
      <c r="AK3" s="114" t="s">
        <v>171</v>
      </c>
      <c r="AL3" s="115"/>
      <c r="AM3" s="115"/>
      <c r="AN3" s="115"/>
      <c r="AO3" s="115"/>
      <c r="AP3" s="115"/>
      <c r="AQ3" s="116"/>
    </row>
    <row r="4" spans="1:43" ht="23.1" customHeight="1" x14ac:dyDescent="0.15">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x14ac:dyDescent="0.15">
      <c r="A5" s="1"/>
      <c r="B5" s="137" t="str">
        <f>データ!M6</f>
        <v>-</v>
      </c>
      <c r="C5" s="138"/>
      <c r="D5" s="138"/>
      <c r="E5" s="138"/>
      <c r="F5" s="139" t="str">
        <f>データ!N6</f>
        <v>-</v>
      </c>
      <c r="G5" s="138"/>
      <c r="H5" s="138"/>
      <c r="I5" s="140"/>
      <c r="J5" s="141">
        <f>データ!O6</f>
        <v>1</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x14ac:dyDescent="0.15">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x14ac:dyDescent="0.15">
      <c r="A7" s="1"/>
      <c r="B7" s="143" t="s">
        <v>124</v>
      </c>
      <c r="C7" s="144"/>
      <c r="D7" s="144"/>
      <c r="E7" s="144"/>
      <c r="F7" s="145" t="s">
        <v>125</v>
      </c>
      <c r="G7" s="145"/>
      <c r="H7" s="145"/>
      <c r="I7" s="145"/>
      <c r="J7" s="146" t="str">
        <f>データ!S6</f>
        <v>無</v>
      </c>
      <c r="K7" s="146"/>
      <c r="L7" s="146"/>
      <c r="M7" s="146"/>
      <c r="N7" s="145" t="s">
        <v>127</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x14ac:dyDescent="0.15">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x14ac:dyDescent="0.2">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x14ac:dyDescent="0.2">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x14ac:dyDescent="0.15">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x14ac:dyDescent="0.15">
      <c r="A12" s="1"/>
      <c r="B12" s="120" t="s">
        <v>21</v>
      </c>
      <c r="C12" s="121"/>
      <c r="D12" s="121"/>
      <c r="E12" s="121"/>
      <c r="F12" s="160">
        <f>データ!V6</f>
        <v>257612</v>
      </c>
      <c r="G12" s="161"/>
      <c r="H12" s="160">
        <f>データ!W6</f>
        <v>211133</v>
      </c>
      <c r="I12" s="161"/>
      <c r="J12" s="160">
        <f>データ!X6</f>
        <v>223804</v>
      </c>
      <c r="K12" s="161"/>
      <c r="L12" s="160">
        <f>データ!Y6</f>
        <v>252563</v>
      </c>
      <c r="M12" s="161"/>
      <c r="N12" s="139">
        <f>データ!Z6</f>
        <v>238949</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x14ac:dyDescent="0.15">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x14ac:dyDescent="0.15">
      <c r="A14" s="1"/>
      <c r="B14" s="148" t="s">
        <v>23</v>
      </c>
      <c r="C14" s="149"/>
      <c r="D14" s="149"/>
      <c r="E14" s="150"/>
      <c r="F14" s="160" t="str">
        <f>データ!AF6</f>
        <v>-</v>
      </c>
      <c r="G14" s="161"/>
      <c r="H14" s="160" t="str">
        <f>データ!AG6</f>
        <v>-</v>
      </c>
      <c r="I14" s="161"/>
      <c r="J14" s="160" t="str">
        <f>データ!AH6</f>
        <v>-</v>
      </c>
      <c r="K14" s="161"/>
      <c r="L14" s="160" t="str">
        <f>データ!AI6</f>
        <v>-</v>
      </c>
      <c r="M14" s="161"/>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x14ac:dyDescent="0.15">
      <c r="A15" s="1"/>
      <c r="B15" s="164" t="s">
        <v>24</v>
      </c>
      <c r="C15" s="165"/>
      <c r="D15" s="165"/>
      <c r="E15" s="166"/>
      <c r="F15" s="167" t="str">
        <f>データ!AK6</f>
        <v>-</v>
      </c>
      <c r="G15" s="167"/>
      <c r="H15" s="167" t="str">
        <f>データ!AL6</f>
        <v>-</v>
      </c>
      <c r="I15" s="167"/>
      <c r="J15" s="167">
        <f>データ!AM6</f>
        <v>1907</v>
      </c>
      <c r="K15" s="167"/>
      <c r="L15" s="167">
        <f>データ!AN6</f>
        <v>4500</v>
      </c>
      <c r="M15" s="167"/>
      <c r="N15" s="168">
        <f>データ!AO6</f>
        <v>4393</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x14ac:dyDescent="0.2">
      <c r="A16" s="1"/>
      <c r="B16" s="170" t="s">
        <v>25</v>
      </c>
      <c r="C16" s="171"/>
      <c r="D16" s="171"/>
      <c r="E16" s="172"/>
      <c r="F16" s="173">
        <f>データ!AP6</f>
        <v>257612</v>
      </c>
      <c r="G16" s="173"/>
      <c r="H16" s="173">
        <f>データ!AQ6</f>
        <v>211133</v>
      </c>
      <c r="I16" s="173"/>
      <c r="J16" s="173">
        <f>データ!AR6</f>
        <v>225711</v>
      </c>
      <c r="K16" s="173"/>
      <c r="L16" s="173">
        <f>データ!AS6</f>
        <v>257063</v>
      </c>
      <c r="M16" s="173"/>
      <c r="N16" s="162">
        <f>データ!AT6</f>
        <v>243342</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x14ac:dyDescent="0.2">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x14ac:dyDescent="0.15">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x14ac:dyDescent="0.2">
      <c r="A19" s="1"/>
      <c r="B19" s="170" t="s">
        <v>28</v>
      </c>
      <c r="C19" s="171"/>
      <c r="D19" s="171"/>
      <c r="E19" s="172"/>
      <c r="F19" s="176">
        <f>データ!AU6</f>
        <v>1721960</v>
      </c>
      <c r="G19" s="176"/>
      <c r="H19" s="176"/>
      <c r="I19" s="176">
        <f>データ!AV6</f>
        <v>1328514</v>
      </c>
      <c r="J19" s="176"/>
      <c r="K19" s="176"/>
      <c r="L19" s="176">
        <f>データ!AW6</f>
        <v>3050474</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x14ac:dyDescent="0.2">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x14ac:dyDescent="0.2">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x14ac:dyDescent="0.15">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x14ac:dyDescent="0.2">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x14ac:dyDescent="0.15">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172</v>
      </c>
      <c r="AL40" s="115"/>
      <c r="AM40" s="115"/>
      <c r="AN40" s="115"/>
      <c r="AO40" s="115"/>
      <c r="AP40" s="115"/>
      <c r="AQ40" s="116"/>
    </row>
    <row r="41" spans="1:43" ht="29.45" customHeight="1" x14ac:dyDescent="0.15">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x14ac:dyDescent="0.15">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x14ac:dyDescent="0.15">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x14ac:dyDescent="0.15">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x14ac:dyDescent="0.15">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x14ac:dyDescent="0.15">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x14ac:dyDescent="0.15">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x14ac:dyDescent="0.15">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x14ac:dyDescent="0.15">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x14ac:dyDescent="0.15">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x14ac:dyDescent="0.15">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x14ac:dyDescent="0.15">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x14ac:dyDescent="0.15">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x14ac:dyDescent="0.15">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x14ac:dyDescent="0.15">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x14ac:dyDescent="0.15">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x14ac:dyDescent="0.15">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x14ac:dyDescent="0.15">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x14ac:dyDescent="0.15">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x14ac:dyDescent="0.15">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x14ac:dyDescent="0.15">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x14ac:dyDescent="0.15">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x14ac:dyDescent="0.15">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x14ac:dyDescent="0.15">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x14ac:dyDescent="0.15">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x14ac:dyDescent="0.15">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x14ac:dyDescent="0.15">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x14ac:dyDescent="0.15">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x14ac:dyDescent="0.15">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x14ac:dyDescent="0.15">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x14ac:dyDescent="0.15">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x14ac:dyDescent="0.15">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x14ac:dyDescent="0.15">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x14ac:dyDescent="0.15">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x14ac:dyDescent="0.15">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x14ac:dyDescent="0.15">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x14ac:dyDescent="0.15">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x14ac:dyDescent="0.15">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x14ac:dyDescent="0.15">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x14ac:dyDescent="0.15">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x14ac:dyDescent="0.15">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x14ac:dyDescent="0.15">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x14ac:dyDescent="0.15">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x14ac:dyDescent="0.15">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x14ac:dyDescent="0.15">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x14ac:dyDescent="0.15">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x14ac:dyDescent="0.15">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x14ac:dyDescent="0.15">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x14ac:dyDescent="0.15">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x14ac:dyDescent="0.15">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x14ac:dyDescent="0.15">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x14ac:dyDescent="0.15">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x14ac:dyDescent="0.15">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x14ac:dyDescent="0.15">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x14ac:dyDescent="0.15">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x14ac:dyDescent="0.15">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x14ac:dyDescent="0.15">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83" t="s">
        <v>34</v>
      </c>
      <c r="AL97" s="184"/>
      <c r="AM97" s="184"/>
      <c r="AN97" s="184"/>
      <c r="AO97" s="184"/>
      <c r="AP97" s="184"/>
      <c r="AQ97" s="185"/>
    </row>
    <row r="98" spans="1:43" ht="16.350000000000001" customHeight="1" x14ac:dyDescent="0.15">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6"/>
      <c r="AL98" s="187"/>
      <c r="AM98" s="187"/>
      <c r="AN98" s="187"/>
      <c r="AO98" s="187"/>
      <c r="AP98" s="187"/>
      <c r="AQ98" s="188"/>
    </row>
    <row r="99" spans="1:43" ht="16.350000000000001" customHeight="1" x14ac:dyDescent="0.15">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9" t="s">
        <v>173</v>
      </c>
      <c r="AL99" s="190"/>
      <c r="AM99" s="190"/>
      <c r="AN99" s="190"/>
      <c r="AO99" s="190"/>
      <c r="AP99" s="190"/>
      <c r="AQ99" s="191"/>
    </row>
    <row r="100" spans="1:43" ht="16.350000000000001" customHeight="1" x14ac:dyDescent="0.15">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9"/>
      <c r="AL100" s="190"/>
      <c r="AM100" s="190"/>
      <c r="AN100" s="190"/>
      <c r="AO100" s="190"/>
      <c r="AP100" s="190"/>
      <c r="AQ100" s="191"/>
    </row>
    <row r="101" spans="1:43" ht="16.350000000000001" customHeight="1" x14ac:dyDescent="0.15">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9"/>
      <c r="AL101" s="190"/>
      <c r="AM101" s="190"/>
      <c r="AN101" s="190"/>
      <c r="AO101" s="190"/>
      <c r="AP101" s="190"/>
      <c r="AQ101" s="191"/>
    </row>
    <row r="102" spans="1:43" ht="16.350000000000001" customHeight="1" x14ac:dyDescent="0.15">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9"/>
      <c r="AL102" s="190"/>
      <c r="AM102" s="190"/>
      <c r="AN102" s="190"/>
      <c r="AO102" s="190"/>
      <c r="AP102" s="190"/>
      <c r="AQ102" s="191"/>
    </row>
    <row r="103" spans="1:43" ht="16.350000000000001" customHeight="1" x14ac:dyDescent="0.15">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9"/>
      <c r="AL103" s="190"/>
      <c r="AM103" s="190"/>
      <c r="AN103" s="190"/>
      <c r="AO103" s="190"/>
      <c r="AP103" s="190"/>
      <c r="AQ103" s="191"/>
    </row>
    <row r="104" spans="1:43" ht="16.350000000000001" customHeight="1" x14ac:dyDescent="0.15">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9"/>
      <c r="AL104" s="190"/>
      <c r="AM104" s="190"/>
      <c r="AN104" s="190"/>
      <c r="AO104" s="190"/>
      <c r="AP104" s="190"/>
      <c r="AQ104" s="191"/>
    </row>
    <row r="105" spans="1:43" ht="16.350000000000001" customHeight="1" x14ac:dyDescent="0.15">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9"/>
      <c r="AL105" s="190"/>
      <c r="AM105" s="190"/>
      <c r="AN105" s="190"/>
      <c r="AO105" s="190"/>
      <c r="AP105" s="190"/>
      <c r="AQ105" s="191"/>
    </row>
    <row r="106" spans="1:43" ht="16.350000000000001" customHeight="1" x14ac:dyDescent="0.15">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9"/>
      <c r="AL106" s="190"/>
      <c r="AM106" s="190"/>
      <c r="AN106" s="190"/>
      <c r="AO106" s="190"/>
      <c r="AP106" s="190"/>
      <c r="AQ106" s="191"/>
    </row>
    <row r="107" spans="1:43" ht="16.350000000000001" customHeight="1" x14ac:dyDescent="0.15">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9"/>
      <c r="AL107" s="190"/>
      <c r="AM107" s="190"/>
      <c r="AN107" s="190"/>
      <c r="AO107" s="190"/>
      <c r="AP107" s="190"/>
      <c r="AQ107" s="191"/>
    </row>
    <row r="108" spans="1:43" ht="16.350000000000001" customHeight="1" x14ac:dyDescent="0.15">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9"/>
      <c r="AL108" s="190"/>
      <c r="AM108" s="190"/>
      <c r="AN108" s="190"/>
      <c r="AO108" s="190"/>
      <c r="AP108" s="190"/>
      <c r="AQ108" s="191"/>
    </row>
    <row r="109" spans="1:43" ht="16.350000000000001" customHeight="1" x14ac:dyDescent="0.15">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9"/>
      <c r="AL109" s="190"/>
      <c r="AM109" s="190"/>
      <c r="AN109" s="190"/>
      <c r="AO109" s="190"/>
      <c r="AP109" s="190"/>
      <c r="AQ109" s="191"/>
    </row>
    <row r="110" spans="1:43" ht="16.350000000000001" customHeight="1" x14ac:dyDescent="0.15">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9"/>
      <c r="AL110" s="190"/>
      <c r="AM110" s="190"/>
      <c r="AN110" s="190"/>
      <c r="AO110" s="190"/>
      <c r="AP110" s="190"/>
      <c r="AQ110" s="191"/>
    </row>
    <row r="111" spans="1:43" ht="16.350000000000001" customHeight="1" x14ac:dyDescent="0.15">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9"/>
      <c r="AL111" s="190"/>
      <c r="AM111" s="190"/>
      <c r="AN111" s="190"/>
      <c r="AO111" s="190"/>
      <c r="AP111" s="190"/>
      <c r="AQ111" s="191"/>
    </row>
    <row r="112" spans="1:43" ht="16.350000000000001" customHeight="1" x14ac:dyDescent="0.15">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9"/>
      <c r="AL112" s="190"/>
      <c r="AM112" s="190"/>
      <c r="AN112" s="190"/>
      <c r="AO112" s="190"/>
      <c r="AP112" s="190"/>
      <c r="AQ112" s="191"/>
    </row>
    <row r="113" spans="1:43" ht="16.350000000000001" customHeight="1" x14ac:dyDescent="0.15">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9"/>
      <c r="AL113" s="190"/>
      <c r="AM113" s="190"/>
      <c r="AN113" s="190"/>
      <c r="AO113" s="190"/>
      <c r="AP113" s="190"/>
      <c r="AQ113" s="191"/>
    </row>
    <row r="114" spans="1:43" ht="16.350000000000001" customHeight="1" x14ac:dyDescent="0.15">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9"/>
      <c r="AL114" s="190"/>
      <c r="AM114" s="190"/>
      <c r="AN114" s="190"/>
      <c r="AO114" s="190"/>
      <c r="AP114" s="190"/>
      <c r="AQ114" s="191"/>
    </row>
    <row r="115" spans="1:43" ht="16.350000000000001" customHeight="1" x14ac:dyDescent="0.15">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9"/>
      <c r="AL115" s="190"/>
      <c r="AM115" s="190"/>
      <c r="AN115" s="190"/>
      <c r="AO115" s="190"/>
      <c r="AP115" s="190"/>
      <c r="AQ115" s="191"/>
    </row>
    <row r="116" spans="1:43" ht="13.5" customHeight="1" x14ac:dyDescent="0.15">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9"/>
      <c r="AL116" s="190"/>
      <c r="AM116" s="190"/>
      <c r="AN116" s="190"/>
      <c r="AO116" s="190"/>
      <c r="AP116" s="190"/>
      <c r="AQ116" s="191"/>
    </row>
    <row r="117" spans="1:43" ht="14.25" customHeight="1" thickBot="1" x14ac:dyDescent="0.2">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92"/>
      <c r="AL117" s="193"/>
      <c r="AM117" s="193"/>
      <c r="AN117" s="193"/>
      <c r="AO117" s="193"/>
      <c r="AP117" s="193"/>
      <c r="AQ117" s="194"/>
    </row>
    <row r="118" spans="1:43" ht="21" customHeight="1" x14ac:dyDescent="0.15">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RowHeight="13.5" x14ac:dyDescent="0.15"/>
  <cols>
    <col min="1" max="1" width="9" style="45"/>
    <col min="2" max="6" width="11.875" style="45" customWidth="1"/>
    <col min="7" max="7" width="18.375" style="45" bestFit="1" customWidth="1"/>
    <col min="8" max="8" width="12.125" style="45" customWidth="1"/>
    <col min="9" max="9" width="14.75" style="45" customWidth="1"/>
    <col min="10" max="15" width="12.125"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x14ac:dyDescent="0.15">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x14ac:dyDescent="0.15">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x14ac:dyDescent="0.15">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x14ac:dyDescent="0.15">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x14ac:dyDescent="0.15">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40.5" x14ac:dyDescent="0.15">
      <c r="A6" s="46" t="s">
        <v>113</v>
      </c>
      <c r="B6" s="64" t="str">
        <f>B7</f>
        <v>2015</v>
      </c>
      <c r="C6" s="64" t="str">
        <f t="shared" ref="C6:AW6" si="6">C7</f>
        <v>330001</v>
      </c>
      <c r="D6" s="64" t="str">
        <f t="shared" si="6"/>
        <v>46</v>
      </c>
      <c r="E6" s="64" t="str">
        <f t="shared" si="6"/>
        <v>04</v>
      </c>
      <c r="F6" s="64" t="str">
        <f t="shared" si="6"/>
        <v>0</v>
      </c>
      <c r="G6" s="64" t="str">
        <f t="shared" si="6"/>
        <v>000</v>
      </c>
      <c r="H6" s="64" t="str">
        <f t="shared" si="6"/>
        <v>岡山県</v>
      </c>
      <c r="I6" s="64" t="str">
        <f t="shared" si="6"/>
        <v>法適用</v>
      </c>
      <c r="J6" s="64" t="str">
        <f t="shared" si="6"/>
        <v>電気事業</v>
      </c>
      <c r="K6" s="65">
        <f t="shared" si="6"/>
        <v>70.900000000000006</v>
      </c>
      <c r="L6" s="66">
        <f t="shared" si="6"/>
        <v>18</v>
      </c>
      <c r="M6" s="66" t="str">
        <f t="shared" si="6"/>
        <v>-</v>
      </c>
      <c r="N6" s="66" t="str">
        <f t="shared" si="6"/>
        <v>-</v>
      </c>
      <c r="O6" s="66">
        <f t="shared" si="6"/>
        <v>1</v>
      </c>
      <c r="P6" s="66" t="str">
        <f t="shared" si="6"/>
        <v>-</v>
      </c>
      <c r="Q6" s="67" t="str">
        <f>Q7</f>
        <v>平成31年3月31日　旭川第一発電所ほか</v>
      </c>
      <c r="R6" s="68" t="str">
        <f t="shared" si="6"/>
        <v>平成29年10月31日　大町発電所</v>
      </c>
      <c r="S6" s="64" t="str">
        <f t="shared" si="6"/>
        <v>無</v>
      </c>
      <c r="T6" s="68" t="str">
        <f t="shared" si="6"/>
        <v>中国電力株式会社</v>
      </c>
      <c r="U6" s="65" t="str">
        <f t="shared" si="6"/>
        <v>-</v>
      </c>
      <c r="V6" s="66">
        <f>V7</f>
        <v>257612</v>
      </c>
      <c r="W6" s="66">
        <f t="shared" si="6"/>
        <v>211133</v>
      </c>
      <c r="X6" s="66">
        <f t="shared" si="6"/>
        <v>223804</v>
      </c>
      <c r="Y6" s="66">
        <f t="shared" si="6"/>
        <v>252563</v>
      </c>
      <c r="Z6" s="66">
        <f t="shared" si="6"/>
        <v>238949</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f t="shared" si="6"/>
        <v>1907</v>
      </c>
      <c r="AN6" s="66">
        <f t="shared" si="6"/>
        <v>4500</v>
      </c>
      <c r="AO6" s="66">
        <f t="shared" si="6"/>
        <v>4393</v>
      </c>
      <c r="AP6" s="66">
        <f t="shared" si="6"/>
        <v>257612</v>
      </c>
      <c r="AQ6" s="66">
        <f t="shared" si="6"/>
        <v>211133</v>
      </c>
      <c r="AR6" s="66">
        <f t="shared" si="6"/>
        <v>225711</v>
      </c>
      <c r="AS6" s="66">
        <f t="shared" si="6"/>
        <v>257063</v>
      </c>
      <c r="AT6" s="66">
        <f t="shared" si="6"/>
        <v>243342</v>
      </c>
      <c r="AU6" s="66">
        <f t="shared" si="6"/>
        <v>1721960</v>
      </c>
      <c r="AV6" s="66">
        <f t="shared" si="6"/>
        <v>1328514</v>
      </c>
      <c r="AW6" s="66">
        <f t="shared" si="6"/>
        <v>3050474</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x14ac:dyDescent="0.15">
      <c r="A7" s="46"/>
      <c r="B7" s="74" t="s">
        <v>114</v>
      </c>
      <c r="C7" s="74" t="s">
        <v>115</v>
      </c>
      <c r="D7" s="74" t="s">
        <v>116</v>
      </c>
      <c r="E7" s="74" t="s">
        <v>117</v>
      </c>
      <c r="F7" s="74" t="s">
        <v>118</v>
      </c>
      <c r="G7" s="74" t="s">
        <v>119</v>
      </c>
      <c r="H7" s="74" t="s">
        <v>120</v>
      </c>
      <c r="I7" s="74" t="s">
        <v>121</v>
      </c>
      <c r="J7" s="74" t="s">
        <v>122</v>
      </c>
      <c r="K7" s="75">
        <v>70.900000000000006</v>
      </c>
      <c r="L7" s="76">
        <v>18</v>
      </c>
      <c r="M7" s="76" t="s">
        <v>123</v>
      </c>
      <c r="N7" s="77" t="s">
        <v>123</v>
      </c>
      <c r="O7" s="77">
        <v>1</v>
      </c>
      <c r="P7" s="77" t="s">
        <v>123</v>
      </c>
      <c r="Q7" s="78" t="s">
        <v>124</v>
      </c>
      <c r="R7" s="78" t="s">
        <v>125</v>
      </c>
      <c r="S7" s="79" t="s">
        <v>126</v>
      </c>
      <c r="T7" s="78" t="s">
        <v>127</v>
      </c>
      <c r="U7" s="75" t="s">
        <v>123</v>
      </c>
      <c r="V7" s="77">
        <v>257612</v>
      </c>
      <c r="W7" s="77">
        <v>211133</v>
      </c>
      <c r="X7" s="77">
        <v>223804</v>
      </c>
      <c r="Y7" s="77">
        <v>252563</v>
      </c>
      <c r="Z7" s="77">
        <v>238949</v>
      </c>
      <c r="AA7" s="77" t="s">
        <v>123</v>
      </c>
      <c r="AB7" s="77" t="s">
        <v>123</v>
      </c>
      <c r="AC7" s="77" t="s">
        <v>123</v>
      </c>
      <c r="AD7" s="77" t="s">
        <v>123</v>
      </c>
      <c r="AE7" s="77" t="s">
        <v>123</v>
      </c>
      <c r="AF7" s="77" t="s">
        <v>123</v>
      </c>
      <c r="AG7" s="77" t="s">
        <v>123</v>
      </c>
      <c r="AH7" s="77" t="s">
        <v>123</v>
      </c>
      <c r="AI7" s="77" t="s">
        <v>123</v>
      </c>
      <c r="AJ7" s="77" t="s">
        <v>123</v>
      </c>
      <c r="AK7" s="77" t="s">
        <v>123</v>
      </c>
      <c r="AL7" s="77" t="s">
        <v>123</v>
      </c>
      <c r="AM7" s="77">
        <v>1907</v>
      </c>
      <c r="AN7" s="77">
        <v>4500</v>
      </c>
      <c r="AO7" s="77">
        <v>4393</v>
      </c>
      <c r="AP7" s="77">
        <v>257612</v>
      </c>
      <c r="AQ7" s="77">
        <v>211133</v>
      </c>
      <c r="AR7" s="77">
        <v>225711</v>
      </c>
      <c r="AS7" s="77">
        <v>257063</v>
      </c>
      <c r="AT7" s="77">
        <v>243342</v>
      </c>
      <c r="AU7" s="77">
        <v>1721960</v>
      </c>
      <c r="AV7" s="77">
        <v>1328514</v>
      </c>
      <c r="AW7" s="77">
        <v>3050474</v>
      </c>
      <c r="AX7" s="80">
        <v>102</v>
      </c>
      <c r="AY7" s="80">
        <v>109.2</v>
      </c>
      <c r="AZ7" s="80">
        <v>136.1</v>
      </c>
      <c r="BA7" s="80">
        <v>159.1</v>
      </c>
      <c r="BB7" s="80">
        <v>151.9</v>
      </c>
      <c r="BC7" s="80">
        <v>108.4</v>
      </c>
      <c r="BD7" s="80">
        <v>110.1</v>
      </c>
      <c r="BE7" s="80">
        <v>119.7</v>
      </c>
      <c r="BF7" s="80">
        <v>125.7</v>
      </c>
      <c r="BG7" s="80">
        <v>129.69999999999999</v>
      </c>
      <c r="BH7" s="80">
        <v>100</v>
      </c>
      <c r="BI7" s="80">
        <v>108.2</v>
      </c>
      <c r="BJ7" s="80">
        <v>116.2</v>
      </c>
      <c r="BK7" s="80">
        <v>144.6</v>
      </c>
      <c r="BL7" s="80">
        <v>168.4</v>
      </c>
      <c r="BM7" s="80">
        <v>159.30000000000001</v>
      </c>
      <c r="BN7" s="80">
        <v>112.4</v>
      </c>
      <c r="BO7" s="80">
        <v>112.7</v>
      </c>
      <c r="BP7" s="80">
        <v>121.8</v>
      </c>
      <c r="BQ7" s="80">
        <v>124.8</v>
      </c>
      <c r="BR7" s="80">
        <v>130.4</v>
      </c>
      <c r="BS7" s="80">
        <v>100</v>
      </c>
      <c r="BT7" s="80">
        <v>2654.6</v>
      </c>
      <c r="BU7" s="80">
        <v>751</v>
      </c>
      <c r="BV7" s="80">
        <v>1160.2</v>
      </c>
      <c r="BW7" s="80">
        <v>416.1</v>
      </c>
      <c r="BX7" s="80">
        <v>492.4</v>
      </c>
      <c r="BY7" s="80">
        <v>1465.9</v>
      </c>
      <c r="BZ7" s="80">
        <v>1317.9</v>
      </c>
      <c r="CA7" s="80">
        <v>992.4</v>
      </c>
      <c r="CB7" s="80">
        <v>632.6</v>
      </c>
      <c r="CC7" s="80">
        <v>712.7</v>
      </c>
      <c r="CD7" s="80">
        <v>100</v>
      </c>
      <c r="CE7" s="80">
        <v>7880.2</v>
      </c>
      <c r="CF7" s="80">
        <v>9177.9</v>
      </c>
      <c r="CG7" s="80">
        <v>9878.6</v>
      </c>
      <c r="CH7" s="80">
        <v>7927.6</v>
      </c>
      <c r="CI7" s="80">
        <v>8721</v>
      </c>
      <c r="CJ7" s="80">
        <v>7540.4</v>
      </c>
      <c r="CK7" s="80">
        <v>7970</v>
      </c>
      <c r="CL7" s="80">
        <v>7914.4</v>
      </c>
      <c r="CM7" s="80">
        <v>7493.6</v>
      </c>
      <c r="CN7" s="80">
        <v>8013.5</v>
      </c>
      <c r="CO7" s="77">
        <v>911534</v>
      </c>
      <c r="CP7" s="77">
        <v>1025763</v>
      </c>
      <c r="CQ7" s="77">
        <v>1589451</v>
      </c>
      <c r="CR7" s="77">
        <v>1724853</v>
      </c>
      <c r="CS7" s="77">
        <v>1853266</v>
      </c>
      <c r="CT7" s="77">
        <v>1059040</v>
      </c>
      <c r="CU7" s="77">
        <v>1043769</v>
      </c>
      <c r="CV7" s="77">
        <v>1160012</v>
      </c>
      <c r="CW7" s="77">
        <v>1146099</v>
      </c>
      <c r="CX7" s="77">
        <v>1494682</v>
      </c>
      <c r="CY7" s="77">
        <v>64930</v>
      </c>
      <c r="CZ7" s="80">
        <v>47.7</v>
      </c>
      <c r="DA7" s="80">
        <v>39.200000000000003</v>
      </c>
      <c r="DB7" s="80">
        <v>39.700000000000003</v>
      </c>
      <c r="DC7" s="80">
        <v>45.2</v>
      </c>
      <c r="DD7" s="80">
        <v>42.7</v>
      </c>
      <c r="DE7" s="80">
        <v>40.200000000000003</v>
      </c>
      <c r="DF7" s="80">
        <v>37.299999999999997</v>
      </c>
      <c r="DG7" s="80">
        <v>36.299999999999997</v>
      </c>
      <c r="DH7" s="80">
        <v>38.4</v>
      </c>
      <c r="DI7" s="80">
        <v>37.700000000000003</v>
      </c>
      <c r="DJ7" s="80">
        <v>17.5</v>
      </c>
      <c r="DK7" s="80">
        <v>15.6</v>
      </c>
      <c r="DL7" s="80">
        <v>25.2</v>
      </c>
      <c r="DM7" s="80">
        <v>19.399999999999999</v>
      </c>
      <c r="DN7" s="80">
        <v>26.4</v>
      </c>
      <c r="DO7" s="80">
        <v>22.5</v>
      </c>
      <c r="DP7" s="80">
        <v>22.3</v>
      </c>
      <c r="DQ7" s="80">
        <v>22.1</v>
      </c>
      <c r="DR7" s="80">
        <v>21.1</v>
      </c>
      <c r="DS7" s="80">
        <v>20</v>
      </c>
      <c r="DT7" s="80">
        <v>341</v>
      </c>
      <c r="DU7" s="80">
        <v>299.10000000000002</v>
      </c>
      <c r="DV7" s="80">
        <v>202.3</v>
      </c>
      <c r="DW7" s="80">
        <v>171.9</v>
      </c>
      <c r="DX7" s="80">
        <v>159.6</v>
      </c>
      <c r="DY7" s="80">
        <v>160.30000000000001</v>
      </c>
      <c r="DZ7" s="80">
        <v>146.19999999999999</v>
      </c>
      <c r="EA7" s="80">
        <v>130.5</v>
      </c>
      <c r="EB7" s="80">
        <v>129.19999999999999</v>
      </c>
      <c r="EC7" s="80">
        <v>110.2</v>
      </c>
      <c r="ED7" s="80">
        <v>54.4</v>
      </c>
      <c r="EE7" s="80">
        <v>55.4</v>
      </c>
      <c r="EF7" s="80">
        <v>53.9</v>
      </c>
      <c r="EG7" s="80">
        <v>57.3</v>
      </c>
      <c r="EH7" s="80">
        <v>58.9</v>
      </c>
      <c r="EI7" s="80">
        <v>56.2</v>
      </c>
      <c r="EJ7" s="80">
        <v>57</v>
      </c>
      <c r="EK7" s="80">
        <v>57.7</v>
      </c>
      <c r="EL7" s="80">
        <v>59.8</v>
      </c>
      <c r="EM7" s="80">
        <v>59.6</v>
      </c>
      <c r="EN7" s="80" t="s">
        <v>123</v>
      </c>
      <c r="EO7" s="80">
        <v>12</v>
      </c>
      <c r="EP7" s="80">
        <v>42.1</v>
      </c>
      <c r="EQ7" s="80">
        <v>45.9</v>
      </c>
      <c r="ER7" s="80">
        <v>43.6</v>
      </c>
      <c r="ES7" s="80" t="s">
        <v>123</v>
      </c>
      <c r="ET7" s="80">
        <v>2.8</v>
      </c>
      <c r="EU7" s="80">
        <v>15.4</v>
      </c>
      <c r="EV7" s="80">
        <v>16.2</v>
      </c>
      <c r="EW7" s="80">
        <v>17.8</v>
      </c>
      <c r="EX7" s="77">
        <v>61430</v>
      </c>
      <c r="EY7" s="80">
        <v>47.7</v>
      </c>
      <c r="EZ7" s="80">
        <v>39.200000000000003</v>
      </c>
      <c r="FA7" s="80">
        <v>41.6</v>
      </c>
      <c r="FB7" s="80">
        <v>46.9</v>
      </c>
      <c r="FC7" s="80">
        <v>44.3</v>
      </c>
      <c r="FD7" s="80">
        <v>40.4</v>
      </c>
      <c r="FE7" s="80">
        <v>37.5</v>
      </c>
      <c r="FF7" s="80">
        <v>37</v>
      </c>
      <c r="FG7" s="80">
        <v>39.5</v>
      </c>
      <c r="FH7" s="80">
        <v>39.1</v>
      </c>
      <c r="FI7" s="80">
        <v>17.5</v>
      </c>
      <c r="FJ7" s="80">
        <v>15.6</v>
      </c>
      <c r="FK7" s="80">
        <v>25.9</v>
      </c>
      <c r="FL7" s="80">
        <v>20.7</v>
      </c>
      <c r="FM7" s="80">
        <v>28.4</v>
      </c>
      <c r="FN7" s="80">
        <v>23.5</v>
      </c>
      <c r="FO7" s="80">
        <v>23.1</v>
      </c>
      <c r="FP7" s="80">
        <v>22.6</v>
      </c>
      <c r="FQ7" s="80">
        <v>22</v>
      </c>
      <c r="FR7" s="80">
        <v>21.4</v>
      </c>
      <c r="FS7" s="80">
        <v>341</v>
      </c>
      <c r="FT7" s="80">
        <v>299.10000000000002</v>
      </c>
      <c r="FU7" s="80">
        <v>190.3</v>
      </c>
      <c r="FV7" s="80">
        <v>166.5</v>
      </c>
      <c r="FW7" s="80">
        <v>154.19999999999999</v>
      </c>
      <c r="FX7" s="80">
        <v>160.4</v>
      </c>
      <c r="FY7" s="80">
        <v>146</v>
      </c>
      <c r="FZ7" s="80">
        <v>121.2</v>
      </c>
      <c r="GA7" s="80">
        <v>106.1</v>
      </c>
      <c r="GB7" s="80">
        <v>89.6</v>
      </c>
      <c r="GC7" s="80">
        <v>54.4</v>
      </c>
      <c r="GD7" s="80">
        <v>55.4</v>
      </c>
      <c r="GE7" s="80">
        <v>56.8</v>
      </c>
      <c r="GF7" s="80">
        <v>60.1</v>
      </c>
      <c r="GG7" s="80">
        <v>61.5</v>
      </c>
      <c r="GH7" s="80">
        <v>56.7</v>
      </c>
      <c r="GI7" s="80">
        <v>57.6</v>
      </c>
      <c r="GJ7" s="80">
        <v>58.6</v>
      </c>
      <c r="GK7" s="80">
        <v>61.3</v>
      </c>
      <c r="GL7" s="80">
        <v>61.7</v>
      </c>
      <c r="GM7" s="80" t="s">
        <v>123</v>
      </c>
      <c r="GN7" s="80">
        <v>12</v>
      </c>
      <c r="GO7" s="80">
        <v>40.6</v>
      </c>
      <c r="GP7" s="80">
        <v>42.6</v>
      </c>
      <c r="GQ7" s="80">
        <v>40.1</v>
      </c>
      <c r="GR7" s="80" t="s">
        <v>123</v>
      </c>
      <c r="GS7" s="80">
        <v>1.8</v>
      </c>
      <c r="GT7" s="80">
        <v>12.3</v>
      </c>
      <c r="GU7" s="80">
        <v>11.9</v>
      </c>
      <c r="GV7" s="80">
        <v>13.3</v>
      </c>
      <c r="GW7" s="77" t="s">
        <v>123</v>
      </c>
      <c r="GX7" s="80" t="s">
        <v>123</v>
      </c>
      <c r="GY7" s="80" t="s">
        <v>123</v>
      </c>
      <c r="GZ7" s="80" t="s">
        <v>123</v>
      </c>
      <c r="HA7" s="80" t="s">
        <v>123</v>
      </c>
      <c r="HB7" s="80" t="s">
        <v>123</v>
      </c>
      <c r="HC7" s="80">
        <v>54.1</v>
      </c>
      <c r="HD7" s="80">
        <v>48.3</v>
      </c>
      <c r="HE7" s="80">
        <v>33.9</v>
      </c>
      <c r="HF7" s="80">
        <v>31.4</v>
      </c>
      <c r="HG7" s="80">
        <v>31.3</v>
      </c>
      <c r="HH7" s="80" t="s">
        <v>123</v>
      </c>
      <c r="HI7" s="80" t="s">
        <v>123</v>
      </c>
      <c r="HJ7" s="80" t="s">
        <v>123</v>
      </c>
      <c r="HK7" s="80" t="s">
        <v>123</v>
      </c>
      <c r="HL7" s="80" t="s">
        <v>123</v>
      </c>
      <c r="HM7" s="80">
        <v>1.8</v>
      </c>
      <c r="HN7" s="80">
        <v>2</v>
      </c>
      <c r="HO7" s="80">
        <v>1.8</v>
      </c>
      <c r="HP7" s="80">
        <v>4</v>
      </c>
      <c r="HQ7" s="80">
        <v>8.4</v>
      </c>
      <c r="HR7" s="80" t="s">
        <v>123</v>
      </c>
      <c r="HS7" s="80" t="s">
        <v>123</v>
      </c>
      <c r="HT7" s="80" t="s">
        <v>123</v>
      </c>
      <c r="HU7" s="80" t="s">
        <v>123</v>
      </c>
      <c r="HV7" s="80" t="s">
        <v>123</v>
      </c>
      <c r="HW7" s="80">
        <v>1.4</v>
      </c>
      <c r="HX7" s="80">
        <v>1.2</v>
      </c>
      <c r="HY7" s="80">
        <v>1.7</v>
      </c>
      <c r="HZ7" s="80">
        <v>0.8</v>
      </c>
      <c r="IA7" s="80">
        <v>0</v>
      </c>
      <c r="IB7" s="80" t="s">
        <v>123</v>
      </c>
      <c r="IC7" s="80" t="s">
        <v>123</v>
      </c>
      <c r="ID7" s="80" t="s">
        <v>123</v>
      </c>
      <c r="IE7" s="80" t="s">
        <v>123</v>
      </c>
      <c r="IF7" s="80" t="s">
        <v>123</v>
      </c>
      <c r="IG7" s="80">
        <v>54.9</v>
      </c>
      <c r="IH7" s="80">
        <v>57.5</v>
      </c>
      <c r="II7" s="80">
        <v>59.4</v>
      </c>
      <c r="IJ7" s="80">
        <v>70.8</v>
      </c>
      <c r="IK7" s="80">
        <v>73</v>
      </c>
      <c r="IL7" s="80" t="s">
        <v>123</v>
      </c>
      <c r="IM7" s="80" t="s">
        <v>123</v>
      </c>
      <c r="IN7" s="80" t="s">
        <v>123</v>
      </c>
      <c r="IO7" s="80" t="s">
        <v>123</v>
      </c>
      <c r="IP7" s="80" t="s">
        <v>123</v>
      </c>
      <c r="IQ7" s="80" t="s">
        <v>123</v>
      </c>
      <c r="IR7" s="80">
        <v>14.3</v>
      </c>
      <c r="IS7" s="80">
        <v>83.1</v>
      </c>
      <c r="IT7" s="80">
        <v>85.4</v>
      </c>
      <c r="IU7" s="80">
        <v>23.5</v>
      </c>
      <c r="IV7" s="77" t="s">
        <v>123</v>
      </c>
      <c r="IW7" s="80" t="s">
        <v>123</v>
      </c>
      <c r="IX7" s="80" t="s">
        <v>123</v>
      </c>
      <c r="IY7" s="80" t="s">
        <v>123</v>
      </c>
      <c r="IZ7" s="80" t="s">
        <v>123</v>
      </c>
      <c r="JA7" s="80" t="s">
        <v>123</v>
      </c>
      <c r="JB7" s="80">
        <v>17.7</v>
      </c>
      <c r="JC7" s="80">
        <v>16.3</v>
      </c>
      <c r="JD7" s="80">
        <v>15.1</v>
      </c>
      <c r="JE7" s="80">
        <v>15.1</v>
      </c>
      <c r="JF7" s="80">
        <v>14</v>
      </c>
      <c r="JG7" s="80" t="s">
        <v>123</v>
      </c>
      <c r="JH7" s="80" t="s">
        <v>123</v>
      </c>
      <c r="JI7" s="80" t="s">
        <v>123</v>
      </c>
      <c r="JJ7" s="80" t="s">
        <v>123</v>
      </c>
      <c r="JK7" s="80" t="s">
        <v>123</v>
      </c>
      <c r="JL7" s="80">
        <v>24.3</v>
      </c>
      <c r="JM7" s="80">
        <v>29.6</v>
      </c>
      <c r="JN7" s="80">
        <v>37.700000000000003</v>
      </c>
      <c r="JO7" s="80">
        <v>25.4</v>
      </c>
      <c r="JP7" s="80">
        <v>20.100000000000001</v>
      </c>
      <c r="JQ7" s="80" t="s">
        <v>123</v>
      </c>
      <c r="JR7" s="80" t="s">
        <v>123</v>
      </c>
      <c r="JS7" s="80" t="s">
        <v>123</v>
      </c>
      <c r="JT7" s="80" t="s">
        <v>123</v>
      </c>
      <c r="JU7" s="80" t="s">
        <v>123</v>
      </c>
      <c r="JV7" s="80">
        <v>494.7</v>
      </c>
      <c r="JW7" s="80">
        <v>344.4</v>
      </c>
      <c r="JX7" s="80">
        <v>259.60000000000002</v>
      </c>
      <c r="JY7" s="80">
        <v>226.2</v>
      </c>
      <c r="JZ7" s="80">
        <v>224.7</v>
      </c>
      <c r="KA7" s="80" t="s">
        <v>123</v>
      </c>
      <c r="KB7" s="80" t="s">
        <v>123</v>
      </c>
      <c r="KC7" s="80" t="s">
        <v>123</v>
      </c>
      <c r="KD7" s="80" t="s">
        <v>123</v>
      </c>
      <c r="KE7" s="80" t="s">
        <v>123</v>
      </c>
      <c r="KF7" s="80">
        <v>18.899999999999999</v>
      </c>
      <c r="KG7" s="80">
        <v>22.3</v>
      </c>
      <c r="KH7" s="80">
        <v>25.5</v>
      </c>
      <c r="KI7" s="80">
        <v>45.2</v>
      </c>
      <c r="KJ7" s="80">
        <v>48.7</v>
      </c>
      <c r="KK7" s="80" t="s">
        <v>123</v>
      </c>
      <c r="KL7" s="80" t="s">
        <v>123</v>
      </c>
      <c r="KM7" s="80" t="s">
        <v>123</v>
      </c>
      <c r="KN7" s="80" t="s">
        <v>123</v>
      </c>
      <c r="KO7" s="80" t="s">
        <v>123</v>
      </c>
      <c r="KP7" s="80" t="s">
        <v>123</v>
      </c>
      <c r="KQ7" s="80">
        <v>60.9</v>
      </c>
      <c r="KR7" s="80">
        <v>100</v>
      </c>
      <c r="KS7" s="80">
        <v>100</v>
      </c>
      <c r="KT7" s="80">
        <v>100</v>
      </c>
      <c r="KU7" s="77">
        <v>3500</v>
      </c>
      <c r="KV7" s="80" t="s">
        <v>123</v>
      </c>
      <c r="KW7" s="80" t="s">
        <v>123</v>
      </c>
      <c r="KX7" s="80">
        <v>6.2</v>
      </c>
      <c r="KY7" s="80">
        <v>14.7</v>
      </c>
      <c r="KZ7" s="80">
        <v>14.3</v>
      </c>
      <c r="LA7" s="80">
        <v>3.4</v>
      </c>
      <c r="LB7" s="80">
        <v>12.1</v>
      </c>
      <c r="LC7" s="80">
        <v>7.1</v>
      </c>
      <c r="LD7" s="80">
        <v>8.9</v>
      </c>
      <c r="LE7" s="80">
        <v>11.8</v>
      </c>
      <c r="LF7" s="80" t="s">
        <v>123</v>
      </c>
      <c r="LG7" s="80" t="s">
        <v>123</v>
      </c>
      <c r="LH7" s="80">
        <v>0</v>
      </c>
      <c r="LI7" s="80">
        <v>0</v>
      </c>
      <c r="LJ7" s="80">
        <v>0.6</v>
      </c>
      <c r="LK7" s="80">
        <v>0</v>
      </c>
      <c r="LL7" s="80">
        <v>1.4</v>
      </c>
      <c r="LM7" s="80">
        <v>8.6</v>
      </c>
      <c r="LN7" s="80">
        <v>2</v>
      </c>
      <c r="LO7" s="80">
        <v>1.4</v>
      </c>
      <c r="LP7" s="80" t="s">
        <v>123</v>
      </c>
      <c r="LQ7" s="80" t="s">
        <v>123</v>
      </c>
      <c r="LR7" s="80">
        <v>655.20000000000005</v>
      </c>
      <c r="LS7" s="80">
        <v>260.10000000000002</v>
      </c>
      <c r="LT7" s="80">
        <v>248.3</v>
      </c>
      <c r="LU7" s="80">
        <v>0</v>
      </c>
      <c r="LV7" s="80">
        <v>298.60000000000002</v>
      </c>
      <c r="LW7" s="80">
        <v>1092.0999999999999</v>
      </c>
      <c r="LX7" s="80">
        <v>1128.5999999999999</v>
      </c>
      <c r="LY7" s="80">
        <v>596.79999999999995</v>
      </c>
      <c r="LZ7" s="80" t="s">
        <v>123</v>
      </c>
      <c r="MA7" s="80" t="s">
        <v>123</v>
      </c>
      <c r="MB7" s="80">
        <v>2</v>
      </c>
      <c r="MC7" s="80">
        <v>7</v>
      </c>
      <c r="MD7" s="80">
        <v>12</v>
      </c>
      <c r="ME7" s="80">
        <v>0</v>
      </c>
      <c r="MF7" s="80">
        <v>1.7</v>
      </c>
      <c r="MG7" s="80">
        <v>2.9</v>
      </c>
      <c r="MH7" s="80">
        <v>3.4</v>
      </c>
      <c r="MI7" s="80">
        <v>5.6</v>
      </c>
      <c r="MJ7" s="80" t="s">
        <v>123</v>
      </c>
      <c r="MK7" s="80" t="s">
        <v>123</v>
      </c>
      <c r="ML7" s="80">
        <v>100</v>
      </c>
      <c r="MM7" s="80">
        <v>100</v>
      </c>
      <c r="MN7" s="80">
        <v>100</v>
      </c>
      <c r="MO7" s="80" t="s">
        <v>123</v>
      </c>
      <c r="MP7" s="80">
        <v>77.7</v>
      </c>
      <c r="MQ7" s="80">
        <v>100</v>
      </c>
      <c r="MR7" s="80">
        <v>100</v>
      </c>
      <c r="MS7" s="80">
        <v>100</v>
      </c>
      <c r="MT7" s="80">
        <v>18</v>
      </c>
      <c r="MU7" s="80">
        <v>18</v>
      </c>
      <c r="MV7" s="80">
        <v>18</v>
      </c>
      <c r="MW7" s="80">
        <v>18</v>
      </c>
      <c r="MX7" s="80" t="s">
        <v>123</v>
      </c>
      <c r="MY7" s="80" t="s">
        <v>123</v>
      </c>
      <c r="MZ7" s="80" t="s">
        <v>123</v>
      </c>
      <c r="NA7" s="80" t="s">
        <v>123</v>
      </c>
      <c r="NB7" s="80" t="s">
        <v>123</v>
      </c>
      <c r="NC7" s="80" t="s">
        <v>123</v>
      </c>
      <c r="ND7" s="80" t="s">
        <v>123</v>
      </c>
      <c r="NE7" s="80" t="s">
        <v>123</v>
      </c>
      <c r="NF7" s="80" t="s">
        <v>123</v>
      </c>
      <c r="NG7" s="80" t="s">
        <v>123</v>
      </c>
      <c r="NH7" s="80">
        <v>1</v>
      </c>
      <c r="NI7" s="80">
        <v>1</v>
      </c>
    </row>
    <row r="8" spans="1:373" x14ac:dyDescent="0.15">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経常収支比率（％）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f>IF(SUM($L$6,$MT$7:$MW$7)=0,FALSE,TRUE)</f>
        <v>1</v>
      </c>
      <c r="GD8" s="84" t="s">
        <v>128</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f>IF(SUM($M$7,$MX$7:$NA$7)=0,FALSE,TRUE)</f>
        <v>0</v>
      </c>
      <c r="IC8" s="84" t="s">
        <v>128</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f>IF(SUM($N$7,$NB$7:$NE$7)=0,FALSE,TRUE)</f>
        <v>0</v>
      </c>
      <c r="KB8" s="84" t="s">
        <v>128</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1</v>
      </c>
      <c r="KW8" s="84" t="s">
        <v>128</v>
      </c>
      <c r="KX8" s="82"/>
      <c r="KY8" s="82"/>
      <c r="KZ8" s="82"/>
      <c r="LA8" s="82"/>
      <c r="LB8" s="83"/>
      <c r="LC8" s="82"/>
      <c r="LD8" s="82"/>
      <c r="LE8" s="82" t="str">
        <f>LF4</f>
        <v>修繕費比率（％）</v>
      </c>
      <c r="LF8" s="82" t="b">
        <f>IF(SUM($O$7,$NF$7:$NI$7)=0,FALSE,TRUE)</f>
        <v>1</v>
      </c>
      <c r="LG8" s="84" t="s">
        <v>128</v>
      </c>
      <c r="LH8" s="82"/>
      <c r="LI8" s="82"/>
      <c r="LJ8" s="82"/>
      <c r="LK8" s="82"/>
      <c r="LL8" s="82"/>
      <c r="LM8" s="83"/>
      <c r="LN8" s="82"/>
      <c r="LO8" s="82" t="str">
        <f>LP4</f>
        <v>企業債残高対料金収入比率（％）</v>
      </c>
      <c r="LP8" s="82" t="b">
        <f>IF(SUM($O$7,$NF$7:$NI$7)=0,FALSE,TRUE)</f>
        <v>1</v>
      </c>
      <c r="LQ8" s="84" t="s">
        <v>128</v>
      </c>
      <c r="LR8" s="82"/>
      <c r="LS8" s="82"/>
      <c r="LT8" s="82"/>
      <c r="LU8" s="82"/>
      <c r="LV8" s="82"/>
      <c r="LW8" s="82"/>
      <c r="LX8" s="83"/>
      <c r="LY8" s="82" t="str">
        <f>LZ4</f>
        <v>有形固定資産減価償却率（％）</v>
      </c>
      <c r="LZ8" s="82" t="b">
        <f>IF(SUM($O$7,$NF$7:$NI$7)=0,FALSE,TRUE)</f>
        <v>1</v>
      </c>
      <c r="MA8" s="84" t="s">
        <v>128</v>
      </c>
      <c r="MB8" s="82"/>
      <c r="MC8" s="82"/>
      <c r="MD8" s="82"/>
      <c r="ME8" s="82"/>
      <c r="MF8" s="82"/>
      <c r="MG8" s="82"/>
      <c r="MH8" s="82"/>
      <c r="MI8" s="82" t="str">
        <f>MJ4</f>
        <v>FIT収入割合（％）</v>
      </c>
      <c r="MJ8" s="82" t="b">
        <f>IF(SUM($O$7,$NF$7:$NI$7)=0,FALSE,TRUE)</f>
        <v>1</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x14ac:dyDescent="0.15">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（最大出力合計64,930kW）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（最大出力合計61,430kW）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（最大出力合計3,500kW）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x14ac:dyDescent="0.15">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x14ac:dyDescent="0.15">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f>AX7</f>
        <v>102</v>
      </c>
      <c r="AY11" s="92">
        <f>AY7</f>
        <v>109.2</v>
      </c>
      <c r="AZ11" s="92">
        <f>AZ7</f>
        <v>136.1</v>
      </c>
      <c r="BA11" s="92">
        <f>BA7</f>
        <v>159.1</v>
      </c>
      <c r="BB11" s="92">
        <f>BB7</f>
        <v>151.9</v>
      </c>
      <c r="BC11" s="81"/>
      <c r="BD11" s="81"/>
      <c r="BE11" s="81"/>
      <c r="BF11" s="81"/>
      <c r="BG11" s="81"/>
      <c r="BH11" s="91" t="s">
        <v>137</v>
      </c>
      <c r="BI11" s="92">
        <f>BI7</f>
        <v>108.2</v>
      </c>
      <c r="BJ11" s="92">
        <f>BJ7</f>
        <v>116.2</v>
      </c>
      <c r="BK11" s="92">
        <f>BK7</f>
        <v>144.6</v>
      </c>
      <c r="BL11" s="92">
        <f>BL7</f>
        <v>168.4</v>
      </c>
      <c r="BM11" s="92">
        <f>BM7</f>
        <v>159.30000000000001</v>
      </c>
      <c r="BN11" s="81"/>
      <c r="BO11" s="81"/>
      <c r="BP11" s="81"/>
      <c r="BQ11" s="81"/>
      <c r="BR11" s="81"/>
      <c r="BS11" s="91" t="s">
        <v>137</v>
      </c>
      <c r="BT11" s="92">
        <f>BT7</f>
        <v>2654.6</v>
      </c>
      <c r="BU11" s="92">
        <f>BU7</f>
        <v>751</v>
      </c>
      <c r="BV11" s="92">
        <f>BV7</f>
        <v>1160.2</v>
      </c>
      <c r="BW11" s="92">
        <f>BW7</f>
        <v>416.1</v>
      </c>
      <c r="BX11" s="92">
        <f>BX7</f>
        <v>492.4</v>
      </c>
      <c r="BY11" s="81"/>
      <c r="BZ11" s="81"/>
      <c r="CA11" s="81"/>
      <c r="CB11" s="81"/>
      <c r="CC11" s="81"/>
      <c r="CD11" s="91" t="s">
        <v>137</v>
      </c>
      <c r="CE11" s="92">
        <f>CE7</f>
        <v>7880.2</v>
      </c>
      <c r="CF11" s="92">
        <f>CF7</f>
        <v>9177.9</v>
      </c>
      <c r="CG11" s="92">
        <f>CG7</f>
        <v>9878.6</v>
      </c>
      <c r="CH11" s="92">
        <f>CH7</f>
        <v>7927.6</v>
      </c>
      <c r="CI11" s="92">
        <f>CI7</f>
        <v>8721</v>
      </c>
      <c r="CJ11" s="81"/>
      <c r="CK11" s="81"/>
      <c r="CL11" s="81"/>
      <c r="CM11" s="81"/>
      <c r="CN11" s="91" t="s">
        <v>137</v>
      </c>
      <c r="CO11" s="93">
        <f>CO7</f>
        <v>911534</v>
      </c>
      <c r="CP11" s="93">
        <f>CP7</f>
        <v>1025763</v>
      </c>
      <c r="CQ11" s="93">
        <f>CQ7</f>
        <v>1589451</v>
      </c>
      <c r="CR11" s="93">
        <f>CR7</f>
        <v>1724853</v>
      </c>
      <c r="CS11" s="93">
        <f>CS7</f>
        <v>1853266</v>
      </c>
      <c r="CT11" s="81"/>
      <c r="CU11" s="81"/>
      <c r="CV11" s="81"/>
      <c r="CW11" s="81"/>
      <c r="CX11" s="81"/>
      <c r="CY11" s="91" t="s">
        <v>137</v>
      </c>
      <c r="CZ11" s="92">
        <f>CZ7</f>
        <v>47.7</v>
      </c>
      <c r="DA11" s="92">
        <f>DA7</f>
        <v>39.200000000000003</v>
      </c>
      <c r="DB11" s="92">
        <f>DB7</f>
        <v>39.700000000000003</v>
      </c>
      <c r="DC11" s="92">
        <f>DC7</f>
        <v>45.2</v>
      </c>
      <c r="DD11" s="92">
        <f>DD7</f>
        <v>42.7</v>
      </c>
      <c r="DE11" s="81"/>
      <c r="DF11" s="81"/>
      <c r="DG11" s="81"/>
      <c r="DH11" s="81"/>
      <c r="DI11" s="91" t="s">
        <v>137</v>
      </c>
      <c r="DJ11" s="92">
        <f>DJ7</f>
        <v>17.5</v>
      </c>
      <c r="DK11" s="92">
        <f>DK7</f>
        <v>15.6</v>
      </c>
      <c r="DL11" s="92">
        <f>DL7</f>
        <v>25.2</v>
      </c>
      <c r="DM11" s="92">
        <f>DM7</f>
        <v>19.399999999999999</v>
      </c>
      <c r="DN11" s="92">
        <f>DN7</f>
        <v>26.4</v>
      </c>
      <c r="DO11" s="81"/>
      <c r="DP11" s="81"/>
      <c r="DQ11" s="81"/>
      <c r="DR11" s="81"/>
      <c r="DS11" s="91" t="s">
        <v>137</v>
      </c>
      <c r="DT11" s="92">
        <f>DT7</f>
        <v>341</v>
      </c>
      <c r="DU11" s="92">
        <f>DU7</f>
        <v>299.10000000000002</v>
      </c>
      <c r="DV11" s="92">
        <f>DV7</f>
        <v>202.3</v>
      </c>
      <c r="DW11" s="92">
        <f>DW7</f>
        <v>171.9</v>
      </c>
      <c r="DX11" s="92">
        <f>DX7</f>
        <v>159.6</v>
      </c>
      <c r="DY11" s="81"/>
      <c r="DZ11" s="81"/>
      <c r="EA11" s="81"/>
      <c r="EB11" s="81"/>
      <c r="EC11" s="91" t="s">
        <v>137</v>
      </c>
      <c r="ED11" s="92">
        <f>ED7</f>
        <v>54.4</v>
      </c>
      <c r="EE11" s="92">
        <f>EE7</f>
        <v>55.4</v>
      </c>
      <c r="EF11" s="92">
        <f>EF7</f>
        <v>53.9</v>
      </c>
      <c r="EG11" s="92">
        <f>EG7</f>
        <v>57.3</v>
      </c>
      <c r="EH11" s="92">
        <f>EH7</f>
        <v>58.9</v>
      </c>
      <c r="EI11" s="81"/>
      <c r="EJ11" s="81"/>
      <c r="EK11" s="81"/>
      <c r="EL11" s="81"/>
      <c r="EM11" s="91" t="s">
        <v>137</v>
      </c>
      <c r="EN11" s="92" t="str">
        <f>EN7</f>
        <v>-</v>
      </c>
      <c r="EO11" s="92">
        <f>EO7</f>
        <v>12</v>
      </c>
      <c r="EP11" s="92">
        <f>EP7</f>
        <v>42.1</v>
      </c>
      <c r="EQ11" s="92">
        <f>EQ7</f>
        <v>45.9</v>
      </c>
      <c r="ER11" s="92">
        <f>ER7</f>
        <v>43.6</v>
      </c>
      <c r="ES11" s="81"/>
      <c r="ET11" s="81"/>
      <c r="EU11" s="81"/>
      <c r="EV11" s="81"/>
      <c r="EW11" s="81"/>
      <c r="EX11" s="91" t="s">
        <v>137</v>
      </c>
      <c r="EY11" s="92">
        <f>EY7</f>
        <v>47.7</v>
      </c>
      <c r="EZ11" s="92">
        <f>EZ7</f>
        <v>39.200000000000003</v>
      </c>
      <c r="FA11" s="92">
        <f>FA7</f>
        <v>41.6</v>
      </c>
      <c r="FB11" s="92">
        <f>FB7</f>
        <v>46.9</v>
      </c>
      <c r="FC11" s="92">
        <f>FC7</f>
        <v>44.3</v>
      </c>
      <c r="FD11" s="81"/>
      <c r="FE11" s="81"/>
      <c r="FF11" s="81"/>
      <c r="FG11" s="81"/>
      <c r="FH11" s="91" t="s">
        <v>137</v>
      </c>
      <c r="FI11" s="92">
        <f>FI7</f>
        <v>17.5</v>
      </c>
      <c r="FJ11" s="92">
        <f>FJ7</f>
        <v>15.6</v>
      </c>
      <c r="FK11" s="92">
        <f>FK7</f>
        <v>25.9</v>
      </c>
      <c r="FL11" s="92">
        <f>FL7</f>
        <v>20.7</v>
      </c>
      <c r="FM11" s="92">
        <f>FM7</f>
        <v>28.4</v>
      </c>
      <c r="FN11" s="81"/>
      <c r="FO11" s="81"/>
      <c r="FP11" s="81"/>
      <c r="FQ11" s="81"/>
      <c r="FR11" s="91" t="s">
        <v>136</v>
      </c>
      <c r="FS11" s="92">
        <f>FS7</f>
        <v>341</v>
      </c>
      <c r="FT11" s="92">
        <f>FT7</f>
        <v>299.10000000000002</v>
      </c>
      <c r="FU11" s="92">
        <f>FU7</f>
        <v>190.3</v>
      </c>
      <c r="FV11" s="92">
        <f>FV7</f>
        <v>166.5</v>
      </c>
      <c r="FW11" s="92">
        <f>FW7</f>
        <v>154.19999999999999</v>
      </c>
      <c r="FX11" s="81"/>
      <c r="FY11" s="81"/>
      <c r="FZ11" s="81"/>
      <c r="GA11" s="81"/>
      <c r="GB11" s="91" t="s">
        <v>137</v>
      </c>
      <c r="GC11" s="92">
        <f>GC7</f>
        <v>54.4</v>
      </c>
      <c r="GD11" s="92">
        <f>GD7</f>
        <v>55.4</v>
      </c>
      <c r="GE11" s="92">
        <f>GE7</f>
        <v>56.8</v>
      </c>
      <c r="GF11" s="92">
        <f>GF7</f>
        <v>60.1</v>
      </c>
      <c r="GG11" s="92">
        <f>GG7</f>
        <v>61.5</v>
      </c>
      <c r="GH11" s="81"/>
      <c r="GI11" s="81"/>
      <c r="GJ11" s="81"/>
      <c r="GK11" s="81"/>
      <c r="GL11" s="91" t="s">
        <v>137</v>
      </c>
      <c r="GM11" s="92" t="str">
        <f>GM7</f>
        <v>-</v>
      </c>
      <c r="GN11" s="92">
        <f>GN7</f>
        <v>12</v>
      </c>
      <c r="GO11" s="92">
        <f>GO7</f>
        <v>40.6</v>
      </c>
      <c r="GP11" s="92">
        <f>GP7</f>
        <v>42.6</v>
      </c>
      <c r="GQ11" s="92">
        <f>GQ7</f>
        <v>40.1</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138</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139</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137</v>
      </c>
      <c r="KV11" s="92" t="str">
        <f>KV7</f>
        <v>-</v>
      </c>
      <c r="KW11" s="92" t="str">
        <f>KW7</f>
        <v>-</v>
      </c>
      <c r="KX11" s="92">
        <f>KX7</f>
        <v>6.2</v>
      </c>
      <c r="KY11" s="92">
        <f>KY7</f>
        <v>14.7</v>
      </c>
      <c r="KZ11" s="92">
        <f>KZ7</f>
        <v>14.3</v>
      </c>
      <c r="LA11" s="81"/>
      <c r="LB11" s="81"/>
      <c r="LC11" s="81"/>
      <c r="LD11" s="81"/>
      <c r="LE11" s="91" t="s">
        <v>140</v>
      </c>
      <c r="LF11" s="92" t="str">
        <f>LF7</f>
        <v>-</v>
      </c>
      <c r="LG11" s="92" t="str">
        <f>LG7</f>
        <v>-</v>
      </c>
      <c r="LH11" s="92">
        <f>LH7</f>
        <v>0</v>
      </c>
      <c r="LI11" s="92">
        <f>LI7</f>
        <v>0</v>
      </c>
      <c r="LJ11" s="92">
        <f>LJ7</f>
        <v>0.6</v>
      </c>
      <c r="LK11" s="81"/>
      <c r="LL11" s="81"/>
      <c r="LM11" s="81"/>
      <c r="LN11" s="81"/>
      <c r="LO11" s="91" t="s">
        <v>137</v>
      </c>
      <c r="LP11" s="92" t="str">
        <f>LP7</f>
        <v>-</v>
      </c>
      <c r="LQ11" s="92" t="str">
        <f>LQ7</f>
        <v>-</v>
      </c>
      <c r="LR11" s="92">
        <f>LR7</f>
        <v>655.20000000000005</v>
      </c>
      <c r="LS11" s="92">
        <f>LS7</f>
        <v>260.10000000000002</v>
      </c>
      <c r="LT11" s="92">
        <f>LT7</f>
        <v>248.3</v>
      </c>
      <c r="LU11" s="81"/>
      <c r="LV11" s="81"/>
      <c r="LW11" s="81"/>
      <c r="LX11" s="81"/>
      <c r="LY11" s="91" t="s">
        <v>137</v>
      </c>
      <c r="LZ11" s="92" t="str">
        <f>LZ7</f>
        <v>-</v>
      </c>
      <c r="MA11" s="92" t="str">
        <f>MA7</f>
        <v>-</v>
      </c>
      <c r="MB11" s="92">
        <f>MB7</f>
        <v>2</v>
      </c>
      <c r="MC11" s="92">
        <f>MC7</f>
        <v>7</v>
      </c>
      <c r="MD11" s="92">
        <f>MD7</f>
        <v>12</v>
      </c>
      <c r="ME11" s="81"/>
      <c r="MF11" s="81"/>
      <c r="MG11" s="81"/>
      <c r="MH11" s="81"/>
      <c r="MI11" s="91" t="s">
        <v>137</v>
      </c>
      <c r="MJ11" s="92" t="str">
        <f>MJ7</f>
        <v>-</v>
      </c>
      <c r="MK11" s="92" t="str">
        <f>MK7</f>
        <v>-</v>
      </c>
      <c r="ML11" s="92">
        <f>ML7</f>
        <v>100</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x14ac:dyDescent="0.15">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141</v>
      </c>
      <c r="AX12" s="92">
        <f>BC7</f>
        <v>108.4</v>
      </c>
      <c r="AY12" s="92">
        <f>BD7</f>
        <v>110.1</v>
      </c>
      <c r="AZ12" s="92">
        <f>BE7</f>
        <v>119.7</v>
      </c>
      <c r="BA12" s="92">
        <f>BF7</f>
        <v>125.7</v>
      </c>
      <c r="BB12" s="92">
        <f>BG7</f>
        <v>129.69999999999999</v>
      </c>
      <c r="BC12" s="81"/>
      <c r="BD12" s="81"/>
      <c r="BE12" s="81"/>
      <c r="BF12" s="81"/>
      <c r="BG12" s="81"/>
      <c r="BH12" s="91" t="s">
        <v>141</v>
      </c>
      <c r="BI12" s="92">
        <f>BN7</f>
        <v>112.4</v>
      </c>
      <c r="BJ12" s="92">
        <f>BO7</f>
        <v>112.7</v>
      </c>
      <c r="BK12" s="92">
        <f>BP7</f>
        <v>121.8</v>
      </c>
      <c r="BL12" s="92">
        <f>BQ7</f>
        <v>124.8</v>
      </c>
      <c r="BM12" s="92">
        <f>BR7</f>
        <v>130.4</v>
      </c>
      <c r="BN12" s="81"/>
      <c r="BO12" s="81"/>
      <c r="BP12" s="81"/>
      <c r="BQ12" s="81"/>
      <c r="BR12" s="81"/>
      <c r="BS12" s="91" t="s">
        <v>141</v>
      </c>
      <c r="BT12" s="92">
        <f>BY7</f>
        <v>1465.9</v>
      </c>
      <c r="BU12" s="92">
        <f>BZ7</f>
        <v>1317.9</v>
      </c>
      <c r="BV12" s="92">
        <f>CA7</f>
        <v>992.4</v>
      </c>
      <c r="BW12" s="92">
        <f>CB7</f>
        <v>632.6</v>
      </c>
      <c r="BX12" s="92">
        <f>CC7</f>
        <v>712.7</v>
      </c>
      <c r="BY12" s="81"/>
      <c r="BZ12" s="81"/>
      <c r="CA12" s="81"/>
      <c r="CB12" s="81"/>
      <c r="CC12" s="81"/>
      <c r="CD12" s="91" t="s">
        <v>141</v>
      </c>
      <c r="CE12" s="92">
        <f>CJ7</f>
        <v>7540.4</v>
      </c>
      <c r="CF12" s="92">
        <f>CK7</f>
        <v>7970</v>
      </c>
      <c r="CG12" s="92">
        <f>CL7</f>
        <v>7914.4</v>
      </c>
      <c r="CH12" s="92">
        <f>CM7</f>
        <v>7493.6</v>
      </c>
      <c r="CI12" s="92">
        <f>CN7</f>
        <v>8013.5</v>
      </c>
      <c r="CJ12" s="81"/>
      <c r="CK12" s="81"/>
      <c r="CL12" s="81"/>
      <c r="CM12" s="81"/>
      <c r="CN12" s="91" t="s">
        <v>141</v>
      </c>
      <c r="CO12" s="93">
        <f>CT7</f>
        <v>1059040</v>
      </c>
      <c r="CP12" s="93">
        <f>CU7</f>
        <v>1043769</v>
      </c>
      <c r="CQ12" s="93">
        <f>CV7</f>
        <v>1160012</v>
      </c>
      <c r="CR12" s="93">
        <f>CW7</f>
        <v>1146099</v>
      </c>
      <c r="CS12" s="93">
        <f>CX7</f>
        <v>1494682</v>
      </c>
      <c r="CT12" s="81"/>
      <c r="CU12" s="81"/>
      <c r="CV12" s="81"/>
      <c r="CW12" s="81"/>
      <c r="CX12" s="81"/>
      <c r="CY12" s="91" t="s">
        <v>141</v>
      </c>
      <c r="CZ12" s="92">
        <f>DE7</f>
        <v>40.200000000000003</v>
      </c>
      <c r="DA12" s="92">
        <f>DF7</f>
        <v>37.299999999999997</v>
      </c>
      <c r="DB12" s="92">
        <f>DG7</f>
        <v>36.299999999999997</v>
      </c>
      <c r="DC12" s="92">
        <f>DH7</f>
        <v>38.4</v>
      </c>
      <c r="DD12" s="92">
        <f>DI7</f>
        <v>37.700000000000003</v>
      </c>
      <c r="DE12" s="81"/>
      <c r="DF12" s="81"/>
      <c r="DG12" s="81"/>
      <c r="DH12" s="81"/>
      <c r="DI12" s="91" t="s">
        <v>141</v>
      </c>
      <c r="DJ12" s="92">
        <f>DO7</f>
        <v>22.5</v>
      </c>
      <c r="DK12" s="92">
        <f>DP7</f>
        <v>22.3</v>
      </c>
      <c r="DL12" s="92">
        <f>DQ7</f>
        <v>22.1</v>
      </c>
      <c r="DM12" s="92">
        <f>DR7</f>
        <v>21.1</v>
      </c>
      <c r="DN12" s="92">
        <f>DS7</f>
        <v>20</v>
      </c>
      <c r="DO12" s="81"/>
      <c r="DP12" s="81"/>
      <c r="DQ12" s="81"/>
      <c r="DR12" s="81"/>
      <c r="DS12" s="91" t="s">
        <v>141</v>
      </c>
      <c r="DT12" s="92">
        <f>DY7</f>
        <v>160.30000000000001</v>
      </c>
      <c r="DU12" s="92">
        <f>DZ7</f>
        <v>146.19999999999999</v>
      </c>
      <c r="DV12" s="92">
        <f>EA7</f>
        <v>130.5</v>
      </c>
      <c r="DW12" s="92">
        <f>EB7</f>
        <v>129.19999999999999</v>
      </c>
      <c r="DX12" s="92">
        <f>EC7</f>
        <v>110.2</v>
      </c>
      <c r="DY12" s="81"/>
      <c r="DZ12" s="81"/>
      <c r="EA12" s="81"/>
      <c r="EB12" s="81"/>
      <c r="EC12" s="91" t="s">
        <v>141</v>
      </c>
      <c r="ED12" s="92">
        <f>EI7</f>
        <v>56.2</v>
      </c>
      <c r="EE12" s="92">
        <f>EJ7</f>
        <v>57</v>
      </c>
      <c r="EF12" s="92">
        <f>EK7</f>
        <v>57.7</v>
      </c>
      <c r="EG12" s="92">
        <f>EL7</f>
        <v>59.8</v>
      </c>
      <c r="EH12" s="92">
        <f>EM7</f>
        <v>59.6</v>
      </c>
      <c r="EI12" s="81"/>
      <c r="EJ12" s="81"/>
      <c r="EK12" s="81"/>
      <c r="EL12" s="81"/>
      <c r="EM12" s="91" t="s">
        <v>141</v>
      </c>
      <c r="EN12" s="92" t="str">
        <f>ES7</f>
        <v>-</v>
      </c>
      <c r="EO12" s="92">
        <f>ET7</f>
        <v>2.8</v>
      </c>
      <c r="EP12" s="92">
        <f>EU7</f>
        <v>15.4</v>
      </c>
      <c r="EQ12" s="92">
        <f>EV7</f>
        <v>16.2</v>
      </c>
      <c r="ER12" s="92">
        <f>EW7</f>
        <v>17.8</v>
      </c>
      <c r="ES12" s="81"/>
      <c r="ET12" s="81"/>
      <c r="EU12" s="81"/>
      <c r="EV12" s="81"/>
      <c r="EW12" s="81"/>
      <c r="EX12" s="91" t="s">
        <v>142</v>
      </c>
      <c r="EY12" s="92">
        <f>IF($EY$8,FD7,"-")</f>
        <v>40.4</v>
      </c>
      <c r="EZ12" s="92">
        <f>IF($EY$8,FE7,"-")</f>
        <v>37.5</v>
      </c>
      <c r="FA12" s="92">
        <f>IF($EY$8,FF7,"-")</f>
        <v>37</v>
      </c>
      <c r="FB12" s="92">
        <f>IF($EY$8,FG7,"-")</f>
        <v>39.5</v>
      </c>
      <c r="FC12" s="92">
        <f>IF($EY$8,FH7,"-")</f>
        <v>39.1</v>
      </c>
      <c r="FD12" s="81"/>
      <c r="FE12" s="81"/>
      <c r="FF12" s="81"/>
      <c r="FG12" s="81"/>
      <c r="FH12" s="91" t="s">
        <v>142</v>
      </c>
      <c r="FI12" s="92">
        <f>IF($FI$8,FN7,"-")</f>
        <v>23.5</v>
      </c>
      <c r="FJ12" s="92">
        <f>IF($FI$8,FO7,"-")</f>
        <v>23.1</v>
      </c>
      <c r="FK12" s="92">
        <f>IF($FI$8,FP7,"-")</f>
        <v>22.6</v>
      </c>
      <c r="FL12" s="92">
        <f>IF($FI$8,FQ7,"-")</f>
        <v>22</v>
      </c>
      <c r="FM12" s="92">
        <f>IF($FI$8,FR7,"-")</f>
        <v>21.4</v>
      </c>
      <c r="FN12" s="81"/>
      <c r="FO12" s="81"/>
      <c r="FP12" s="81"/>
      <c r="FQ12" s="81"/>
      <c r="FR12" s="91" t="s">
        <v>142</v>
      </c>
      <c r="FS12" s="92">
        <f>IF($FS$8,FX7,"-")</f>
        <v>160.4</v>
      </c>
      <c r="FT12" s="92">
        <f>IF($FS$8,FY7,"-")</f>
        <v>146</v>
      </c>
      <c r="FU12" s="92">
        <f>IF($FS$8,FZ7,"-")</f>
        <v>121.2</v>
      </c>
      <c r="FV12" s="92">
        <f>IF($FS$8,GA7,"-")</f>
        <v>106.1</v>
      </c>
      <c r="FW12" s="92">
        <f>IF($FS$8,GB7,"-")</f>
        <v>89.6</v>
      </c>
      <c r="FX12" s="81"/>
      <c r="FY12" s="81"/>
      <c r="FZ12" s="81"/>
      <c r="GA12" s="81"/>
      <c r="GB12" s="91" t="s">
        <v>142</v>
      </c>
      <c r="GC12" s="92">
        <f>IF($GC$8,GH7,"-")</f>
        <v>56.7</v>
      </c>
      <c r="GD12" s="92">
        <f>IF($GC$8,GI7,"-")</f>
        <v>57.6</v>
      </c>
      <c r="GE12" s="92">
        <f>IF($GC$8,GJ7,"-")</f>
        <v>58.6</v>
      </c>
      <c r="GF12" s="92">
        <f>IF($GC$8,GK7,"-")</f>
        <v>61.3</v>
      </c>
      <c r="GG12" s="92">
        <f>IF($GC$8,GL7,"-")</f>
        <v>61.7</v>
      </c>
      <c r="GH12" s="81"/>
      <c r="GI12" s="81"/>
      <c r="GJ12" s="81"/>
      <c r="GK12" s="81"/>
      <c r="GL12" s="91" t="s">
        <v>142</v>
      </c>
      <c r="GM12" s="92" t="str">
        <f>IF($GM$8,GR7,"-")</f>
        <v>-</v>
      </c>
      <c r="GN12" s="92">
        <f>IF($GM$8,GS7,"-")</f>
        <v>1.8</v>
      </c>
      <c r="GO12" s="92">
        <f>IF($GM$8,GT7,"-")</f>
        <v>12.3</v>
      </c>
      <c r="GP12" s="92">
        <f>IF($GM$8,GU7,"-")</f>
        <v>11.9</v>
      </c>
      <c r="GQ12" s="92">
        <f>IF($GM$8,GV7,"-")</f>
        <v>13.3</v>
      </c>
      <c r="GR12" s="81"/>
      <c r="GS12" s="81"/>
      <c r="GT12" s="81"/>
      <c r="GU12" s="81"/>
      <c r="GV12" s="81"/>
      <c r="GW12" s="91" t="s">
        <v>142</v>
      </c>
      <c r="GX12" s="92" t="str">
        <f>IF($GX$8,HC7,"-")</f>
        <v>-</v>
      </c>
      <c r="GY12" s="92" t="str">
        <f>IF($GX$8,HD7,"-")</f>
        <v>-</v>
      </c>
      <c r="GZ12" s="92" t="str">
        <f>IF($GX$8,HE7,"-")</f>
        <v>-</v>
      </c>
      <c r="HA12" s="92" t="str">
        <f>IF($GX$8,HF7,"-")</f>
        <v>-</v>
      </c>
      <c r="HB12" s="92" t="str">
        <f>IF($GX$8,HG7,"-")</f>
        <v>-</v>
      </c>
      <c r="HC12" s="81"/>
      <c r="HD12" s="81"/>
      <c r="HE12" s="81"/>
      <c r="HF12" s="81"/>
      <c r="HG12" s="91" t="s">
        <v>142</v>
      </c>
      <c r="HH12" s="92" t="str">
        <f>IF($HH$8,HM7,"-")</f>
        <v>-</v>
      </c>
      <c r="HI12" s="92" t="str">
        <f>IF($HH$8,HN7,"-")</f>
        <v>-</v>
      </c>
      <c r="HJ12" s="92" t="str">
        <f>IF($HH$8,HO7,"-")</f>
        <v>-</v>
      </c>
      <c r="HK12" s="92" t="str">
        <f>IF($HH$8,HP7,"-")</f>
        <v>-</v>
      </c>
      <c r="HL12" s="92" t="str">
        <f>IF($HH$8,HQ7,"-")</f>
        <v>-</v>
      </c>
      <c r="HM12" s="81"/>
      <c r="HN12" s="81"/>
      <c r="HO12" s="81"/>
      <c r="HP12" s="81"/>
      <c r="HQ12" s="91" t="s">
        <v>142</v>
      </c>
      <c r="HR12" s="92" t="str">
        <f>IF($HR$8,HW7,"-")</f>
        <v>-</v>
      </c>
      <c r="HS12" s="92" t="str">
        <f>IF($HR$8,HX7,"-")</f>
        <v>-</v>
      </c>
      <c r="HT12" s="92" t="str">
        <f>IF($HR$8,HY7,"-")</f>
        <v>-</v>
      </c>
      <c r="HU12" s="92" t="str">
        <f>IF($HR$8,HZ7,"-")</f>
        <v>-</v>
      </c>
      <c r="HV12" s="92" t="str">
        <f>IF($HR$8,IA7,"-")</f>
        <v>-</v>
      </c>
      <c r="HW12" s="81"/>
      <c r="HX12" s="81"/>
      <c r="HY12" s="81"/>
      <c r="HZ12" s="81"/>
      <c r="IA12" s="91" t="s">
        <v>142</v>
      </c>
      <c r="IB12" s="92" t="str">
        <f>IF($IB$8,IG7,"-")</f>
        <v>-</v>
      </c>
      <c r="IC12" s="92" t="str">
        <f>IF($IB$8,IH7,"-")</f>
        <v>-</v>
      </c>
      <c r="ID12" s="92" t="str">
        <f>IF($IB$8,II7,"-")</f>
        <v>-</v>
      </c>
      <c r="IE12" s="92" t="str">
        <f>IF($IB$8,IJ7,"-")</f>
        <v>-</v>
      </c>
      <c r="IF12" s="92" t="str">
        <f>IF($IB$8,IK7,"-")</f>
        <v>-</v>
      </c>
      <c r="IG12" s="81"/>
      <c r="IH12" s="81"/>
      <c r="II12" s="81"/>
      <c r="IJ12" s="81"/>
      <c r="IK12" s="91" t="s">
        <v>142</v>
      </c>
      <c r="IL12" s="92" t="str">
        <f>IF($IL$8,IQ7,"-")</f>
        <v>-</v>
      </c>
      <c r="IM12" s="92" t="str">
        <f>IF($IL$8,IR7,"-")</f>
        <v>-</v>
      </c>
      <c r="IN12" s="92" t="str">
        <f>IF($IL$8,IS7,"-")</f>
        <v>-</v>
      </c>
      <c r="IO12" s="92" t="str">
        <f>IF($IL$8,IT7,"-")</f>
        <v>-</v>
      </c>
      <c r="IP12" s="92" t="str">
        <f>IF($IL$8,IU7,"-")</f>
        <v>-</v>
      </c>
      <c r="IQ12" s="81"/>
      <c r="IR12" s="81"/>
      <c r="IS12" s="81"/>
      <c r="IT12" s="81"/>
      <c r="IU12" s="81"/>
      <c r="IV12" s="91" t="s">
        <v>142</v>
      </c>
      <c r="IW12" s="92" t="str">
        <f>IF($IW$8,JB7,"-")</f>
        <v>-</v>
      </c>
      <c r="IX12" s="92" t="str">
        <f>IF($IW$8,JC7,"-")</f>
        <v>-</v>
      </c>
      <c r="IY12" s="92" t="str">
        <f>IF($IW$8,JD7,"-")</f>
        <v>-</v>
      </c>
      <c r="IZ12" s="92" t="str">
        <f>IF($IW$8,JE7,"-")</f>
        <v>-</v>
      </c>
      <c r="JA12" s="92" t="str">
        <f>IF($IW$8,JF7,"-")</f>
        <v>-</v>
      </c>
      <c r="JB12" s="81"/>
      <c r="JC12" s="81"/>
      <c r="JD12" s="81"/>
      <c r="JE12" s="81"/>
      <c r="JF12" s="91" t="s">
        <v>142</v>
      </c>
      <c r="JG12" s="92" t="str">
        <f>IF($JG$8,JL7,"-")</f>
        <v>-</v>
      </c>
      <c r="JH12" s="92" t="str">
        <f>IF($JG$8,JM7,"-")</f>
        <v>-</v>
      </c>
      <c r="JI12" s="92" t="str">
        <f>IF($JG$8,JN7,"-")</f>
        <v>-</v>
      </c>
      <c r="JJ12" s="92" t="str">
        <f>IF($JG$8,JO7,"-")</f>
        <v>-</v>
      </c>
      <c r="JK12" s="92" t="str">
        <f>IF($JG$8,JP7,"-")</f>
        <v>-</v>
      </c>
      <c r="JL12" s="81"/>
      <c r="JM12" s="81"/>
      <c r="JN12" s="81"/>
      <c r="JO12" s="81"/>
      <c r="JP12" s="91" t="s">
        <v>142</v>
      </c>
      <c r="JQ12" s="92" t="str">
        <f>IF($JQ$8,JV7,"-")</f>
        <v>-</v>
      </c>
      <c r="JR12" s="92" t="str">
        <f>IF($JQ$8,JW7,"-")</f>
        <v>-</v>
      </c>
      <c r="JS12" s="92" t="str">
        <f>IF($JQ$8,JX7,"-")</f>
        <v>-</v>
      </c>
      <c r="JT12" s="92" t="str">
        <f>IF($JQ$8,JY7,"-")</f>
        <v>-</v>
      </c>
      <c r="JU12" s="92" t="str">
        <f>IF($JQ$8,JZ7,"-")</f>
        <v>-</v>
      </c>
      <c r="JV12" s="81"/>
      <c r="JW12" s="81"/>
      <c r="JX12" s="81"/>
      <c r="JY12" s="81"/>
      <c r="JZ12" s="91" t="s">
        <v>142</v>
      </c>
      <c r="KA12" s="92" t="str">
        <f>IF($KA$8,KF7,"-")</f>
        <v>-</v>
      </c>
      <c r="KB12" s="92" t="str">
        <f>IF($KA$8,KG7,"-")</f>
        <v>-</v>
      </c>
      <c r="KC12" s="92" t="str">
        <f>IF($KA$8,KH7,"-")</f>
        <v>-</v>
      </c>
      <c r="KD12" s="92" t="str">
        <f>IF($KA$8,KI7,"-")</f>
        <v>-</v>
      </c>
      <c r="KE12" s="92" t="str">
        <f>IF($KA$8,KJ7,"-")</f>
        <v>-</v>
      </c>
      <c r="KF12" s="81"/>
      <c r="KG12" s="81"/>
      <c r="KH12" s="81"/>
      <c r="KI12" s="81"/>
      <c r="KJ12" s="91" t="s">
        <v>142</v>
      </c>
      <c r="KK12" s="92" t="str">
        <f>IF($KK$8,KP7,"-")</f>
        <v>-</v>
      </c>
      <c r="KL12" s="92" t="str">
        <f>IF($KK$8,KQ7,"-")</f>
        <v>-</v>
      </c>
      <c r="KM12" s="92" t="str">
        <f>IF($KK$8,KR7,"-")</f>
        <v>-</v>
      </c>
      <c r="KN12" s="92" t="str">
        <f>IF($KK$8,KS7,"-")</f>
        <v>-</v>
      </c>
      <c r="KO12" s="92" t="str">
        <f>IF($KK$8,KT7,"-")</f>
        <v>-</v>
      </c>
      <c r="KP12" s="81"/>
      <c r="KQ12" s="81"/>
      <c r="KR12" s="81"/>
      <c r="KS12" s="81"/>
      <c r="KT12" s="81"/>
      <c r="KU12" s="91" t="s">
        <v>142</v>
      </c>
      <c r="KV12" s="92">
        <f>IF($KV$8,LA7,"-")</f>
        <v>3.4</v>
      </c>
      <c r="KW12" s="92">
        <f>IF($KV$8,LB7,"-")</f>
        <v>12.1</v>
      </c>
      <c r="KX12" s="92">
        <f>IF($KV$8,LC7,"-")</f>
        <v>7.1</v>
      </c>
      <c r="KY12" s="92">
        <f>IF($KV$8,LD7,"-")</f>
        <v>8.9</v>
      </c>
      <c r="KZ12" s="92">
        <f>IF($KV$8,LE7,"-")</f>
        <v>11.8</v>
      </c>
      <c r="LA12" s="81"/>
      <c r="LB12" s="81"/>
      <c r="LC12" s="81"/>
      <c r="LD12" s="81"/>
      <c r="LE12" s="91" t="s">
        <v>142</v>
      </c>
      <c r="LF12" s="92">
        <f>IF($LF$8,LK7,"-")</f>
        <v>0</v>
      </c>
      <c r="LG12" s="92">
        <f>IF($LF$8,LL7,"-")</f>
        <v>1.4</v>
      </c>
      <c r="LH12" s="92">
        <f>IF($LF$8,LM7,"-")</f>
        <v>8.6</v>
      </c>
      <c r="LI12" s="92">
        <f>IF($LF$8,LN7,"-")</f>
        <v>2</v>
      </c>
      <c r="LJ12" s="92">
        <f>IF($LF$8,LO7,"-")</f>
        <v>1.4</v>
      </c>
      <c r="LK12" s="81"/>
      <c r="LL12" s="81"/>
      <c r="LM12" s="81"/>
      <c r="LN12" s="81"/>
      <c r="LO12" s="91" t="s">
        <v>142</v>
      </c>
      <c r="LP12" s="92">
        <f>IF($LP$8,LU7,"-")</f>
        <v>0</v>
      </c>
      <c r="LQ12" s="92">
        <f>IF($LP$8,LV7,"-")</f>
        <v>298.60000000000002</v>
      </c>
      <c r="LR12" s="92">
        <f>IF($LP$8,LW7,"-")</f>
        <v>1092.0999999999999</v>
      </c>
      <c r="LS12" s="92">
        <f>IF($LP$8,LX7,"-")</f>
        <v>1128.5999999999999</v>
      </c>
      <c r="LT12" s="92">
        <f>IF($LP$8,LY7,"-")</f>
        <v>596.79999999999995</v>
      </c>
      <c r="LU12" s="81"/>
      <c r="LV12" s="81"/>
      <c r="LW12" s="81"/>
      <c r="LX12" s="81"/>
      <c r="LY12" s="91" t="s">
        <v>142</v>
      </c>
      <c r="LZ12" s="92">
        <f>IF($LZ$8,ME7,"-")</f>
        <v>0</v>
      </c>
      <c r="MA12" s="92">
        <f>IF($LZ$8,MF7,"-")</f>
        <v>1.7</v>
      </c>
      <c r="MB12" s="92">
        <f>IF($LZ$8,MG7,"-")</f>
        <v>2.9</v>
      </c>
      <c r="MC12" s="92">
        <f>IF($LZ$8,MH7,"-")</f>
        <v>3.4</v>
      </c>
      <c r="MD12" s="92">
        <f>IF($LZ$8,MI7,"-")</f>
        <v>5.6</v>
      </c>
      <c r="ME12" s="81"/>
      <c r="MF12" s="81"/>
      <c r="MG12" s="81"/>
      <c r="MH12" s="81"/>
      <c r="MI12" s="91" t="s">
        <v>142</v>
      </c>
      <c r="MJ12" s="92" t="str">
        <f>IF($MJ$8,MO7,"-")</f>
        <v>-</v>
      </c>
      <c r="MK12" s="92">
        <f>IF($MJ$8,MP7,"-")</f>
        <v>77.7</v>
      </c>
      <c r="ML12" s="92">
        <f>IF($MJ$8,MQ7,"-")</f>
        <v>100</v>
      </c>
      <c r="MM12" s="92">
        <f>IF($MJ$8,MR7,"-")</f>
        <v>100</v>
      </c>
      <c r="MN12" s="92">
        <f>IF($MJ$8,MS7,"-")</f>
        <v>100</v>
      </c>
      <c r="MO12" s="81"/>
      <c r="MP12" s="81"/>
      <c r="MQ12" s="81"/>
      <c r="MR12" s="81"/>
      <c r="MS12" s="81"/>
      <c r="MT12" s="81"/>
      <c r="MU12" s="81"/>
      <c r="MV12" s="81"/>
      <c r="MW12" s="81"/>
      <c r="MX12" s="81"/>
      <c r="MY12" s="81"/>
      <c r="MZ12" s="81"/>
      <c r="NA12" s="81"/>
      <c r="NB12" s="81"/>
      <c r="NC12" s="81"/>
      <c r="ND12" s="81"/>
      <c r="NE12" s="81"/>
      <c r="NF12" s="81"/>
      <c r="NG12" s="81"/>
      <c r="NH12" s="81"/>
      <c r="NI12" s="81"/>
    </row>
    <row r="13" spans="1:373" x14ac:dyDescent="0.15">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143</v>
      </c>
      <c r="AX13" s="92">
        <f>$BH$7</f>
        <v>100</v>
      </c>
      <c r="AY13" s="92">
        <f>$BH$7</f>
        <v>100</v>
      </c>
      <c r="AZ13" s="92">
        <f>$BH$7</f>
        <v>100</v>
      </c>
      <c r="BA13" s="92">
        <f>$BH$7</f>
        <v>100</v>
      </c>
      <c r="BB13" s="92">
        <f>$BH$7</f>
        <v>100</v>
      </c>
      <c r="BC13" s="81"/>
      <c r="BD13" s="81"/>
      <c r="BE13" s="81"/>
      <c r="BF13" s="81"/>
      <c r="BG13" s="81"/>
      <c r="BH13" s="91" t="s">
        <v>143</v>
      </c>
      <c r="BI13" s="92">
        <f>$BS$7</f>
        <v>100</v>
      </c>
      <c r="BJ13" s="92">
        <f>$BS$7</f>
        <v>100</v>
      </c>
      <c r="BK13" s="92">
        <f>$BS$7</f>
        <v>100</v>
      </c>
      <c r="BL13" s="92">
        <f>$BS$7</f>
        <v>100</v>
      </c>
      <c r="BM13" s="92">
        <f>$BS$7</f>
        <v>100</v>
      </c>
      <c r="BN13" s="81"/>
      <c r="BO13" s="81"/>
      <c r="BP13" s="81"/>
      <c r="BQ13" s="81"/>
      <c r="BR13" s="81"/>
      <c r="BS13" s="91" t="s">
        <v>143</v>
      </c>
      <c r="BT13" s="92">
        <f>$CD$7</f>
        <v>100</v>
      </c>
      <c r="BU13" s="92">
        <f>$CD$7</f>
        <v>100</v>
      </c>
      <c r="BV13" s="92">
        <f>$CD$7</f>
        <v>100</v>
      </c>
      <c r="BW13" s="92">
        <f>$CD$7</f>
        <v>100</v>
      </c>
      <c r="BX13" s="92">
        <f>$CD$7</f>
        <v>100</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x14ac:dyDescent="0.15">
      <c r="A14" s="94"/>
      <c r="B14" s="95" t="s">
        <v>144</v>
      </c>
      <c r="C14" s="96"/>
      <c r="D14" s="97"/>
      <c r="E14" s="96"/>
      <c r="F14" s="196" t="s">
        <v>145</v>
      </c>
      <c r="G14" s="196"/>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x14ac:dyDescent="0.15">
      <c r="A15" s="94">
        <v>1</v>
      </c>
      <c r="B15" s="195" t="s">
        <v>146</v>
      </c>
      <c r="C15" s="195"/>
      <c r="D15" s="97"/>
      <c r="E15" s="94">
        <v>1</v>
      </c>
      <c r="F15" s="195" t="s">
        <v>13</v>
      </c>
      <c r="G15" s="195"/>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147</v>
      </c>
      <c r="AX15" s="99"/>
      <c r="AY15" s="99"/>
      <c r="AZ15" s="99"/>
      <c r="BA15" s="99"/>
      <c r="BB15" s="99"/>
      <c r="BC15" s="97"/>
      <c r="BD15" s="97"/>
      <c r="BE15" s="97"/>
      <c r="BF15" s="97"/>
      <c r="BG15" s="97"/>
      <c r="BH15" s="98" t="s">
        <v>147</v>
      </c>
      <c r="BI15" s="99"/>
      <c r="BJ15" s="99"/>
      <c r="BK15" s="99"/>
      <c r="BL15" s="99"/>
      <c r="BM15" s="99"/>
      <c r="BN15" s="97"/>
      <c r="BO15" s="97"/>
      <c r="BP15" s="97"/>
      <c r="BQ15" s="97"/>
      <c r="BR15" s="97"/>
      <c r="BS15" s="98" t="s">
        <v>147</v>
      </c>
      <c r="BT15" s="99"/>
      <c r="BU15" s="99"/>
      <c r="BV15" s="99"/>
      <c r="BW15" s="99"/>
      <c r="BX15" s="99"/>
      <c r="BY15" s="97"/>
      <c r="BZ15" s="97"/>
      <c r="CA15" s="97"/>
      <c r="CB15" s="97"/>
      <c r="CC15" s="97"/>
      <c r="CD15" s="98" t="s">
        <v>147</v>
      </c>
      <c r="CE15" s="99"/>
      <c r="CF15" s="99"/>
      <c r="CG15" s="99"/>
      <c r="CH15" s="99"/>
      <c r="CI15" s="99"/>
      <c r="CJ15" s="97"/>
      <c r="CK15" s="97"/>
      <c r="CL15" s="97"/>
      <c r="CM15" s="97"/>
      <c r="CN15" s="98" t="s">
        <v>147</v>
      </c>
      <c r="CO15" s="99"/>
      <c r="CP15" s="99"/>
      <c r="CQ15" s="99"/>
      <c r="CR15" s="99"/>
      <c r="CS15" s="99"/>
      <c r="CT15" s="97"/>
      <c r="CU15" s="97"/>
      <c r="CV15" s="97"/>
      <c r="CW15" s="97"/>
      <c r="CX15" s="97"/>
      <c r="CY15" s="98" t="s">
        <v>147</v>
      </c>
      <c r="CZ15" s="99"/>
      <c r="DA15" s="99"/>
      <c r="DB15" s="99"/>
      <c r="DC15" s="99"/>
      <c r="DD15" s="99"/>
      <c r="DE15" s="97"/>
      <c r="DF15" s="97"/>
      <c r="DG15" s="97"/>
      <c r="DH15" s="97"/>
      <c r="DI15" s="98" t="s">
        <v>147</v>
      </c>
      <c r="DJ15" s="99"/>
      <c r="DK15" s="99"/>
      <c r="DL15" s="99"/>
      <c r="DM15" s="99"/>
      <c r="DN15" s="99"/>
      <c r="DO15" s="97"/>
      <c r="DP15" s="97"/>
      <c r="DQ15" s="97"/>
      <c r="DR15" s="97"/>
      <c r="DS15" s="98" t="s">
        <v>147</v>
      </c>
      <c r="DT15" s="99"/>
      <c r="DU15" s="99"/>
      <c r="DV15" s="99"/>
      <c r="DW15" s="99"/>
      <c r="DX15" s="99"/>
      <c r="DY15" s="97"/>
      <c r="DZ15" s="97"/>
      <c r="EA15" s="97"/>
      <c r="EB15" s="97"/>
      <c r="EC15" s="98" t="s">
        <v>147</v>
      </c>
      <c r="ED15" s="99"/>
      <c r="EE15" s="99"/>
      <c r="EF15" s="99"/>
      <c r="EG15" s="99"/>
      <c r="EH15" s="99"/>
      <c r="EI15" s="97"/>
      <c r="EJ15" s="97"/>
      <c r="EK15" s="97"/>
      <c r="EL15" s="97"/>
      <c r="EM15" s="98" t="s">
        <v>147</v>
      </c>
      <c r="EN15" s="99"/>
      <c r="EO15" s="99"/>
      <c r="EP15" s="99"/>
      <c r="EQ15" s="99"/>
      <c r="ER15" s="99"/>
      <c r="ES15" s="97"/>
      <c r="ET15" s="97"/>
      <c r="EU15" s="97"/>
      <c r="EV15" s="97"/>
      <c r="EW15" s="97"/>
      <c r="EX15" s="98" t="s">
        <v>147</v>
      </c>
      <c r="EY15" s="99"/>
      <c r="EZ15" s="99"/>
      <c r="FA15" s="99"/>
      <c r="FB15" s="99"/>
      <c r="FC15" s="99"/>
      <c r="FD15" s="97"/>
      <c r="FE15" s="97"/>
      <c r="FF15" s="97"/>
      <c r="FG15" s="97"/>
      <c r="FH15" s="98" t="s">
        <v>147</v>
      </c>
      <c r="FI15" s="99"/>
      <c r="FJ15" s="99"/>
      <c r="FK15" s="99"/>
      <c r="FL15" s="99"/>
      <c r="FM15" s="99"/>
      <c r="FN15" s="97"/>
      <c r="FO15" s="97"/>
      <c r="FP15" s="97"/>
      <c r="FQ15" s="97"/>
      <c r="FR15" s="98" t="s">
        <v>147</v>
      </c>
      <c r="FS15" s="99"/>
      <c r="FT15" s="99"/>
      <c r="FU15" s="99"/>
      <c r="FV15" s="99"/>
      <c r="FW15" s="99"/>
      <c r="FX15" s="97"/>
      <c r="FY15" s="97"/>
      <c r="FZ15" s="97"/>
      <c r="GA15" s="97"/>
      <c r="GB15" s="98" t="s">
        <v>147</v>
      </c>
      <c r="GC15" s="99"/>
      <c r="GD15" s="99"/>
      <c r="GE15" s="99"/>
      <c r="GF15" s="99"/>
      <c r="GG15" s="99"/>
      <c r="GH15" s="97"/>
      <c r="GI15" s="97"/>
      <c r="GJ15" s="97"/>
      <c r="GK15" s="97"/>
      <c r="GL15" s="98" t="s">
        <v>147</v>
      </c>
      <c r="GM15" s="99"/>
      <c r="GN15" s="99"/>
      <c r="GO15" s="99"/>
      <c r="GP15" s="99"/>
      <c r="GQ15" s="99"/>
      <c r="GR15" s="97"/>
      <c r="GS15" s="97"/>
      <c r="GT15" s="97"/>
      <c r="GU15" s="97"/>
      <c r="GV15" s="97"/>
      <c r="GW15" s="98" t="s">
        <v>147</v>
      </c>
      <c r="GX15" s="99"/>
      <c r="GY15" s="99"/>
      <c r="GZ15" s="99"/>
      <c r="HA15" s="99"/>
      <c r="HB15" s="99"/>
      <c r="HC15" s="97"/>
      <c r="HD15" s="97"/>
      <c r="HE15" s="97"/>
      <c r="HF15" s="97"/>
      <c r="HG15" s="98" t="s">
        <v>147</v>
      </c>
      <c r="HH15" s="99"/>
      <c r="HI15" s="99"/>
      <c r="HJ15" s="99"/>
      <c r="HK15" s="99"/>
      <c r="HL15" s="99"/>
      <c r="HM15" s="97"/>
      <c r="HN15" s="97"/>
      <c r="HO15" s="97"/>
      <c r="HP15" s="97"/>
      <c r="HQ15" s="98" t="s">
        <v>147</v>
      </c>
      <c r="HR15" s="99"/>
      <c r="HS15" s="99"/>
      <c r="HT15" s="99"/>
      <c r="HU15" s="99"/>
      <c r="HV15" s="99"/>
      <c r="HW15" s="97"/>
      <c r="HX15" s="97"/>
      <c r="HY15" s="97"/>
      <c r="HZ15" s="97"/>
      <c r="IA15" s="98" t="s">
        <v>147</v>
      </c>
      <c r="IB15" s="99"/>
      <c r="IC15" s="99"/>
      <c r="ID15" s="99"/>
      <c r="IE15" s="99"/>
      <c r="IF15" s="99"/>
      <c r="IG15" s="97"/>
      <c r="IH15" s="97"/>
      <c r="II15" s="97"/>
      <c r="IJ15" s="97"/>
      <c r="IK15" s="98" t="s">
        <v>147</v>
      </c>
      <c r="IL15" s="99"/>
      <c r="IM15" s="99"/>
      <c r="IN15" s="99"/>
      <c r="IO15" s="99"/>
      <c r="IP15" s="99"/>
      <c r="IQ15" s="97"/>
      <c r="IR15" s="97"/>
      <c r="IS15" s="97"/>
      <c r="IT15" s="97"/>
      <c r="IU15" s="97"/>
      <c r="IV15" s="98" t="s">
        <v>147</v>
      </c>
      <c r="IW15" s="99"/>
      <c r="IX15" s="99"/>
      <c r="IY15" s="99"/>
      <c r="IZ15" s="99"/>
      <c r="JA15" s="99"/>
      <c r="JB15" s="97"/>
      <c r="JC15" s="97"/>
      <c r="JD15" s="97"/>
      <c r="JE15" s="97"/>
      <c r="JF15" s="98" t="s">
        <v>147</v>
      </c>
      <c r="JG15" s="99"/>
      <c r="JH15" s="99"/>
      <c r="JI15" s="99"/>
      <c r="JJ15" s="99"/>
      <c r="JK15" s="99"/>
      <c r="JL15" s="97"/>
      <c r="JM15" s="97"/>
      <c r="JN15" s="97"/>
      <c r="JO15" s="97"/>
      <c r="JP15" s="98" t="s">
        <v>147</v>
      </c>
      <c r="JQ15" s="99"/>
      <c r="JR15" s="99"/>
      <c r="JS15" s="99"/>
      <c r="JT15" s="99"/>
      <c r="JU15" s="99"/>
      <c r="JV15" s="97"/>
      <c r="JW15" s="97"/>
      <c r="JX15" s="97"/>
      <c r="JY15" s="97"/>
      <c r="JZ15" s="98" t="s">
        <v>147</v>
      </c>
      <c r="KA15" s="99"/>
      <c r="KB15" s="99"/>
      <c r="KC15" s="99"/>
      <c r="KD15" s="99"/>
      <c r="KE15" s="99"/>
      <c r="KF15" s="97"/>
      <c r="KG15" s="97"/>
      <c r="KH15" s="97"/>
      <c r="KI15" s="97"/>
      <c r="KJ15" s="98" t="s">
        <v>147</v>
      </c>
      <c r="KK15" s="99"/>
      <c r="KL15" s="99"/>
      <c r="KM15" s="99"/>
      <c r="KN15" s="99"/>
      <c r="KO15" s="99"/>
      <c r="KP15" s="97"/>
      <c r="KQ15" s="97"/>
      <c r="KR15" s="97"/>
      <c r="KS15" s="97"/>
      <c r="KT15" s="97"/>
      <c r="KU15" s="98" t="s">
        <v>147</v>
      </c>
      <c r="KV15" s="99"/>
      <c r="KW15" s="99"/>
      <c r="KX15" s="99"/>
      <c r="KY15" s="99"/>
      <c r="KZ15" s="99"/>
      <c r="LA15" s="97"/>
      <c r="LB15" s="97"/>
      <c r="LC15" s="97"/>
      <c r="LD15" s="97"/>
      <c r="LE15" s="98" t="s">
        <v>147</v>
      </c>
      <c r="LF15" s="99"/>
      <c r="LG15" s="99"/>
      <c r="LH15" s="99"/>
      <c r="LI15" s="99"/>
      <c r="LJ15" s="99"/>
      <c r="LK15" s="97"/>
      <c r="LL15" s="97"/>
      <c r="LM15" s="97"/>
      <c r="LN15" s="97"/>
      <c r="LO15" s="98" t="s">
        <v>147</v>
      </c>
      <c r="LP15" s="99"/>
      <c r="LQ15" s="99"/>
      <c r="LR15" s="99"/>
      <c r="LS15" s="99"/>
      <c r="LT15" s="99"/>
      <c r="LU15" s="97"/>
      <c r="LV15" s="97"/>
      <c r="LW15" s="97"/>
      <c r="LX15" s="97"/>
      <c r="LY15" s="98" t="s">
        <v>147</v>
      </c>
      <c r="LZ15" s="99"/>
      <c r="MA15" s="99"/>
      <c r="MB15" s="99"/>
      <c r="MC15" s="99"/>
      <c r="MD15" s="99"/>
      <c r="ME15" s="97"/>
      <c r="MF15" s="97"/>
      <c r="MG15" s="97"/>
      <c r="MH15" s="97"/>
      <c r="MI15" s="98" t="s">
        <v>147</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x14ac:dyDescent="0.15">
      <c r="A16" s="94">
        <f>A15+1</f>
        <v>2</v>
      </c>
      <c r="B16" s="195" t="s">
        <v>148</v>
      </c>
      <c r="C16" s="195"/>
      <c r="D16" s="97"/>
      <c r="E16" s="94">
        <f>E15+1</f>
        <v>2</v>
      </c>
      <c r="F16" s="195" t="s">
        <v>14</v>
      </c>
      <c r="G16" s="195"/>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x14ac:dyDescent="0.15">
      <c r="A17" s="94">
        <f t="shared" ref="A17:A34" si="7">A16+1</f>
        <v>3</v>
      </c>
      <c r="B17" s="195" t="s">
        <v>149</v>
      </c>
      <c r="C17" s="195"/>
      <c r="D17" s="97"/>
      <c r="E17" s="94">
        <f t="shared" ref="E17" si="8">E16+1</f>
        <v>3</v>
      </c>
      <c r="F17" s="195" t="s">
        <v>150</v>
      </c>
      <c r="G17" s="195"/>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151</v>
      </c>
      <c r="AX17" s="102">
        <f>IF(AX7="-",NA(),AX7)</f>
        <v>102</v>
      </c>
      <c r="AY17" s="102">
        <f t="shared" ref="AY17:BB17" si="9">IF(AY7="-",NA(),AY7)</f>
        <v>109.2</v>
      </c>
      <c r="AZ17" s="102">
        <f t="shared" si="9"/>
        <v>136.1</v>
      </c>
      <c r="BA17" s="102">
        <f t="shared" si="9"/>
        <v>159.1</v>
      </c>
      <c r="BB17" s="102">
        <f t="shared" si="9"/>
        <v>151.9</v>
      </c>
      <c r="BC17" s="97"/>
      <c r="BD17" s="97"/>
      <c r="BE17" s="97"/>
      <c r="BF17" s="97"/>
      <c r="BG17" s="97"/>
      <c r="BH17" s="101" t="s">
        <v>151</v>
      </c>
      <c r="BI17" s="102">
        <f>IF(BI7="-",NA(),BI7)</f>
        <v>108.2</v>
      </c>
      <c r="BJ17" s="102">
        <f t="shared" ref="BJ17:BM17" si="10">IF(BJ7="-",NA(),BJ7)</f>
        <v>116.2</v>
      </c>
      <c r="BK17" s="102">
        <f t="shared" si="10"/>
        <v>144.6</v>
      </c>
      <c r="BL17" s="102">
        <f t="shared" si="10"/>
        <v>168.4</v>
      </c>
      <c r="BM17" s="102">
        <f t="shared" si="10"/>
        <v>159.30000000000001</v>
      </c>
      <c r="BN17" s="97"/>
      <c r="BO17" s="97"/>
      <c r="BP17" s="97"/>
      <c r="BQ17" s="97"/>
      <c r="BR17" s="97"/>
      <c r="BS17" s="101" t="s">
        <v>151</v>
      </c>
      <c r="BT17" s="102">
        <f>IF(BT7="-",NA(),BT7)</f>
        <v>2654.6</v>
      </c>
      <c r="BU17" s="102">
        <f t="shared" ref="BU17:BX17" si="11">IF(BU7="-",NA(),BU7)</f>
        <v>751</v>
      </c>
      <c r="BV17" s="102">
        <f t="shared" si="11"/>
        <v>1160.2</v>
      </c>
      <c r="BW17" s="102">
        <f t="shared" si="11"/>
        <v>416.1</v>
      </c>
      <c r="BX17" s="102">
        <f t="shared" si="11"/>
        <v>492.4</v>
      </c>
      <c r="BY17" s="97"/>
      <c r="BZ17" s="97"/>
      <c r="CA17" s="97"/>
      <c r="CB17" s="97"/>
      <c r="CC17" s="97"/>
      <c r="CD17" s="101" t="s">
        <v>151</v>
      </c>
      <c r="CE17" s="102">
        <f>IF(CE7="-",NA(),CE7)</f>
        <v>7880.2</v>
      </c>
      <c r="CF17" s="102">
        <f t="shared" ref="CF17:CI17" si="12">IF(CF7="-",NA(),CF7)</f>
        <v>9177.9</v>
      </c>
      <c r="CG17" s="102">
        <f t="shared" si="12"/>
        <v>9878.6</v>
      </c>
      <c r="CH17" s="102">
        <f t="shared" si="12"/>
        <v>7927.6</v>
      </c>
      <c r="CI17" s="102">
        <f t="shared" si="12"/>
        <v>8721</v>
      </c>
      <c r="CJ17" s="97"/>
      <c r="CK17" s="97"/>
      <c r="CL17" s="97"/>
      <c r="CM17" s="97"/>
      <c r="CN17" s="101" t="s">
        <v>151</v>
      </c>
      <c r="CO17" s="103">
        <f>IF(CO7="-",NA(),CO7)</f>
        <v>911534</v>
      </c>
      <c r="CP17" s="103">
        <f t="shared" ref="CP17:CS17" si="13">IF(CP7="-",NA(),CP7)</f>
        <v>1025763</v>
      </c>
      <c r="CQ17" s="103">
        <f t="shared" si="13"/>
        <v>1589451</v>
      </c>
      <c r="CR17" s="103">
        <f t="shared" si="13"/>
        <v>1724853</v>
      </c>
      <c r="CS17" s="103">
        <f t="shared" si="13"/>
        <v>1853266</v>
      </c>
      <c r="CT17" s="97"/>
      <c r="CU17" s="97"/>
      <c r="CV17" s="97"/>
      <c r="CW17" s="97"/>
      <c r="CX17" s="97"/>
      <c r="CY17" s="101" t="s">
        <v>151</v>
      </c>
      <c r="CZ17" s="102">
        <f>IF(CZ7="-",NA(),CZ7)</f>
        <v>47.7</v>
      </c>
      <c r="DA17" s="102">
        <f t="shared" ref="DA17:DD17" si="14">IF(DA7="-",NA(),DA7)</f>
        <v>39.200000000000003</v>
      </c>
      <c r="DB17" s="102">
        <f t="shared" si="14"/>
        <v>39.700000000000003</v>
      </c>
      <c r="DC17" s="102">
        <f t="shared" si="14"/>
        <v>45.2</v>
      </c>
      <c r="DD17" s="102">
        <f t="shared" si="14"/>
        <v>42.7</v>
      </c>
      <c r="DE17" s="97"/>
      <c r="DF17" s="97"/>
      <c r="DG17" s="97"/>
      <c r="DH17" s="97"/>
      <c r="DI17" s="101" t="s">
        <v>151</v>
      </c>
      <c r="DJ17" s="102">
        <f>IF(DJ7="-",NA(),DJ7)</f>
        <v>17.5</v>
      </c>
      <c r="DK17" s="102">
        <f t="shared" ref="DK17:DN17" si="15">IF(DK7="-",NA(),DK7)</f>
        <v>15.6</v>
      </c>
      <c r="DL17" s="102">
        <f t="shared" si="15"/>
        <v>25.2</v>
      </c>
      <c r="DM17" s="102">
        <f t="shared" si="15"/>
        <v>19.399999999999999</v>
      </c>
      <c r="DN17" s="102">
        <f t="shared" si="15"/>
        <v>26.4</v>
      </c>
      <c r="DO17" s="97"/>
      <c r="DP17" s="97"/>
      <c r="DQ17" s="97"/>
      <c r="DR17" s="97"/>
      <c r="DS17" s="101" t="s">
        <v>151</v>
      </c>
      <c r="DT17" s="102">
        <f>IF(DT7="-",NA(),DT7)</f>
        <v>341</v>
      </c>
      <c r="DU17" s="102">
        <f t="shared" ref="DU17:DX17" si="16">IF(DU7="-",NA(),DU7)</f>
        <v>299.10000000000002</v>
      </c>
      <c r="DV17" s="102">
        <f t="shared" si="16"/>
        <v>202.3</v>
      </c>
      <c r="DW17" s="102">
        <f t="shared" si="16"/>
        <v>171.9</v>
      </c>
      <c r="DX17" s="102">
        <f t="shared" si="16"/>
        <v>159.6</v>
      </c>
      <c r="DY17" s="97"/>
      <c r="DZ17" s="97"/>
      <c r="EA17" s="97"/>
      <c r="EB17" s="97"/>
      <c r="EC17" s="101" t="s">
        <v>151</v>
      </c>
      <c r="ED17" s="102">
        <f>IF(ED7="-",NA(),ED7)</f>
        <v>54.4</v>
      </c>
      <c r="EE17" s="102">
        <f t="shared" ref="EE17:EH17" si="17">IF(EE7="-",NA(),EE7)</f>
        <v>55.4</v>
      </c>
      <c r="EF17" s="102">
        <f t="shared" si="17"/>
        <v>53.9</v>
      </c>
      <c r="EG17" s="102">
        <f t="shared" si="17"/>
        <v>57.3</v>
      </c>
      <c r="EH17" s="102">
        <f t="shared" si="17"/>
        <v>58.9</v>
      </c>
      <c r="EI17" s="97"/>
      <c r="EJ17" s="97"/>
      <c r="EK17" s="97"/>
      <c r="EL17" s="97"/>
      <c r="EM17" s="101" t="s">
        <v>151</v>
      </c>
      <c r="EN17" s="102" t="e">
        <f>IF(EN7="-",NA(),EN7)</f>
        <v>#N/A</v>
      </c>
      <c r="EO17" s="102">
        <f t="shared" ref="EO17:ER17" si="18">IF(EO7="-",NA(),EO7)</f>
        <v>12</v>
      </c>
      <c r="EP17" s="102">
        <f t="shared" si="18"/>
        <v>42.1</v>
      </c>
      <c r="EQ17" s="102">
        <f t="shared" si="18"/>
        <v>45.9</v>
      </c>
      <c r="ER17" s="102">
        <f t="shared" si="18"/>
        <v>43.6</v>
      </c>
      <c r="ES17" s="97"/>
      <c r="ET17" s="97"/>
      <c r="EU17" s="97"/>
      <c r="EV17" s="97"/>
      <c r="EW17" s="97"/>
      <c r="EX17" s="101" t="s">
        <v>151</v>
      </c>
      <c r="EY17" s="102">
        <f>IF(EY7="-",NA(),EY7)</f>
        <v>47.7</v>
      </c>
      <c r="EZ17" s="102">
        <f t="shared" ref="EZ17:FC17" si="19">IF(EZ7="-",NA(),EZ7)</f>
        <v>39.200000000000003</v>
      </c>
      <c r="FA17" s="102">
        <f t="shared" si="19"/>
        <v>41.6</v>
      </c>
      <c r="FB17" s="102">
        <f t="shared" si="19"/>
        <v>46.9</v>
      </c>
      <c r="FC17" s="102">
        <f t="shared" si="19"/>
        <v>44.3</v>
      </c>
      <c r="FD17" s="97"/>
      <c r="FE17" s="97"/>
      <c r="FF17" s="97"/>
      <c r="FG17" s="97"/>
      <c r="FH17" s="101" t="s">
        <v>151</v>
      </c>
      <c r="FI17" s="102">
        <f>IF(FI7="-",NA(),FI7)</f>
        <v>17.5</v>
      </c>
      <c r="FJ17" s="102">
        <f t="shared" ref="FJ17:FM17" si="20">IF(FJ7="-",NA(),FJ7)</f>
        <v>15.6</v>
      </c>
      <c r="FK17" s="102">
        <f t="shared" si="20"/>
        <v>25.9</v>
      </c>
      <c r="FL17" s="102">
        <f t="shared" si="20"/>
        <v>20.7</v>
      </c>
      <c r="FM17" s="102">
        <f t="shared" si="20"/>
        <v>28.4</v>
      </c>
      <c r="FN17" s="97"/>
      <c r="FO17" s="97"/>
      <c r="FP17" s="97"/>
      <c r="FQ17" s="97"/>
      <c r="FR17" s="101" t="s">
        <v>151</v>
      </c>
      <c r="FS17" s="102">
        <f>IF(FS7="-",NA(),FS7)</f>
        <v>341</v>
      </c>
      <c r="FT17" s="102">
        <f t="shared" ref="FT17:FW17" si="21">IF(FT7="-",NA(),FT7)</f>
        <v>299.10000000000002</v>
      </c>
      <c r="FU17" s="102">
        <f t="shared" si="21"/>
        <v>190.3</v>
      </c>
      <c r="FV17" s="102">
        <f t="shared" si="21"/>
        <v>166.5</v>
      </c>
      <c r="FW17" s="102">
        <f t="shared" si="21"/>
        <v>154.19999999999999</v>
      </c>
      <c r="FX17" s="97"/>
      <c r="FY17" s="97"/>
      <c r="FZ17" s="97"/>
      <c r="GA17" s="97"/>
      <c r="GB17" s="101" t="s">
        <v>151</v>
      </c>
      <c r="GC17" s="102">
        <f>IF(GC7="-",NA(),GC7)</f>
        <v>54.4</v>
      </c>
      <c r="GD17" s="102">
        <f t="shared" ref="GD17:GG17" si="22">IF(GD7="-",NA(),GD7)</f>
        <v>55.4</v>
      </c>
      <c r="GE17" s="102">
        <f t="shared" si="22"/>
        <v>56.8</v>
      </c>
      <c r="GF17" s="102">
        <f t="shared" si="22"/>
        <v>60.1</v>
      </c>
      <c r="GG17" s="102">
        <f t="shared" si="22"/>
        <v>61.5</v>
      </c>
      <c r="GH17" s="97"/>
      <c r="GI17" s="97"/>
      <c r="GJ17" s="97"/>
      <c r="GK17" s="97"/>
      <c r="GL17" s="101" t="s">
        <v>151</v>
      </c>
      <c r="GM17" s="102" t="e">
        <f>IF(GM7="-",NA(),GM7)</f>
        <v>#N/A</v>
      </c>
      <c r="GN17" s="102">
        <f t="shared" ref="GN17:GQ17" si="23">IF(GN7="-",NA(),GN7)</f>
        <v>12</v>
      </c>
      <c r="GO17" s="102">
        <f t="shared" si="23"/>
        <v>40.6</v>
      </c>
      <c r="GP17" s="102">
        <f t="shared" si="23"/>
        <v>42.6</v>
      </c>
      <c r="GQ17" s="102">
        <f t="shared" si="23"/>
        <v>40.1</v>
      </c>
      <c r="GR17" s="97"/>
      <c r="GS17" s="97"/>
      <c r="GT17" s="97"/>
      <c r="GU17" s="97"/>
      <c r="GV17" s="97"/>
      <c r="GW17" s="101" t="s">
        <v>151</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151</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151</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151</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151</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151</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151</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151</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151</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151</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151</v>
      </c>
      <c r="KV17" s="102" t="e">
        <f>IF(KV7="-",NA(),KV7)</f>
        <v>#N/A</v>
      </c>
      <c r="KW17" s="102" t="e">
        <f t="shared" ref="KW17:KZ17" si="34">IF(KW7="-",NA(),KW7)</f>
        <v>#N/A</v>
      </c>
      <c r="KX17" s="102">
        <f t="shared" si="34"/>
        <v>6.2</v>
      </c>
      <c r="KY17" s="102">
        <f t="shared" si="34"/>
        <v>14.7</v>
      </c>
      <c r="KZ17" s="102">
        <f t="shared" si="34"/>
        <v>14.3</v>
      </c>
      <c r="LA17" s="97"/>
      <c r="LB17" s="97"/>
      <c r="LC17" s="97"/>
      <c r="LD17" s="97"/>
      <c r="LE17" s="101" t="s">
        <v>151</v>
      </c>
      <c r="LF17" s="102" t="e">
        <f>IF(LF7="-",NA(),LF7)</f>
        <v>#N/A</v>
      </c>
      <c r="LG17" s="102" t="e">
        <f t="shared" ref="LG17:LJ17" si="35">IF(LG7="-",NA(),LG7)</f>
        <v>#N/A</v>
      </c>
      <c r="LH17" s="102">
        <f t="shared" si="35"/>
        <v>0</v>
      </c>
      <c r="LI17" s="102">
        <f t="shared" si="35"/>
        <v>0</v>
      </c>
      <c r="LJ17" s="102">
        <f t="shared" si="35"/>
        <v>0.6</v>
      </c>
      <c r="LK17" s="97"/>
      <c r="LL17" s="97"/>
      <c r="LM17" s="97"/>
      <c r="LN17" s="97"/>
      <c r="LO17" s="101" t="s">
        <v>151</v>
      </c>
      <c r="LP17" s="102" t="e">
        <f>IF(LP7="-",NA(),LP7)</f>
        <v>#N/A</v>
      </c>
      <c r="LQ17" s="102" t="e">
        <f t="shared" ref="LQ17:LT17" si="36">IF(LQ7="-",NA(),LQ7)</f>
        <v>#N/A</v>
      </c>
      <c r="LR17" s="102">
        <f t="shared" si="36"/>
        <v>655.20000000000005</v>
      </c>
      <c r="LS17" s="102">
        <f t="shared" si="36"/>
        <v>260.10000000000002</v>
      </c>
      <c r="LT17" s="102">
        <f t="shared" si="36"/>
        <v>248.3</v>
      </c>
      <c r="LU17" s="97"/>
      <c r="LV17" s="97"/>
      <c r="LW17" s="97"/>
      <c r="LX17" s="97"/>
      <c r="LY17" s="101" t="s">
        <v>151</v>
      </c>
      <c r="LZ17" s="102" t="e">
        <f>IF(LZ7="-",NA(),LZ7)</f>
        <v>#N/A</v>
      </c>
      <c r="MA17" s="102" t="e">
        <f t="shared" ref="MA17:MD17" si="37">IF(MA7="-",NA(),MA7)</f>
        <v>#N/A</v>
      </c>
      <c r="MB17" s="102">
        <f t="shared" si="37"/>
        <v>2</v>
      </c>
      <c r="MC17" s="102">
        <f t="shared" si="37"/>
        <v>7</v>
      </c>
      <c r="MD17" s="102">
        <f t="shared" si="37"/>
        <v>12</v>
      </c>
      <c r="ME17" s="97"/>
      <c r="MF17" s="97"/>
      <c r="MG17" s="97"/>
      <c r="MH17" s="97"/>
      <c r="MI17" s="101" t="s">
        <v>151</v>
      </c>
      <c r="MJ17" s="102" t="e">
        <f>IF(MJ7="-",NA(),MJ7)</f>
        <v>#N/A</v>
      </c>
      <c r="MK17" s="102" t="e">
        <f t="shared" ref="MK17:MN17" si="38">IF(MK7="-",NA(),MK7)</f>
        <v>#N/A</v>
      </c>
      <c r="ML17" s="102">
        <f t="shared" si="38"/>
        <v>100</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x14ac:dyDescent="0.15">
      <c r="A18" s="94">
        <f t="shared" si="7"/>
        <v>4</v>
      </c>
      <c r="B18" s="195" t="s">
        <v>152</v>
      </c>
      <c r="C18" s="195"/>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153</v>
      </c>
      <c r="AX18" s="102">
        <f>IF(BC7="-",NA(),BC7)</f>
        <v>108.4</v>
      </c>
      <c r="AY18" s="102">
        <f t="shared" ref="AY18:BB18" si="39">IF(BD7="-",NA(),BD7)</f>
        <v>110.1</v>
      </c>
      <c r="AZ18" s="102">
        <f t="shared" si="39"/>
        <v>119.7</v>
      </c>
      <c r="BA18" s="102">
        <f t="shared" si="39"/>
        <v>125.7</v>
      </c>
      <c r="BB18" s="102">
        <f t="shared" si="39"/>
        <v>129.69999999999999</v>
      </c>
      <c r="BC18" s="97"/>
      <c r="BD18" s="97"/>
      <c r="BE18" s="97"/>
      <c r="BF18" s="97"/>
      <c r="BG18" s="97"/>
      <c r="BH18" s="101" t="s">
        <v>153</v>
      </c>
      <c r="BI18" s="102">
        <f>IF(BN7="-",NA(),BN7)</f>
        <v>112.4</v>
      </c>
      <c r="BJ18" s="102">
        <f t="shared" ref="BJ18:BM18" si="40">IF(BO7="-",NA(),BO7)</f>
        <v>112.7</v>
      </c>
      <c r="BK18" s="102">
        <f t="shared" si="40"/>
        <v>121.8</v>
      </c>
      <c r="BL18" s="102">
        <f t="shared" si="40"/>
        <v>124.8</v>
      </c>
      <c r="BM18" s="102">
        <f t="shared" si="40"/>
        <v>130.4</v>
      </c>
      <c r="BN18" s="97"/>
      <c r="BO18" s="97"/>
      <c r="BP18" s="97"/>
      <c r="BQ18" s="97"/>
      <c r="BR18" s="97"/>
      <c r="BS18" s="101" t="s">
        <v>153</v>
      </c>
      <c r="BT18" s="102">
        <f>IF(BY7="-",NA(),BY7)</f>
        <v>1465.9</v>
      </c>
      <c r="BU18" s="102">
        <f t="shared" ref="BU18:BX18" si="41">IF(BZ7="-",NA(),BZ7)</f>
        <v>1317.9</v>
      </c>
      <c r="BV18" s="102">
        <f t="shared" si="41"/>
        <v>992.4</v>
      </c>
      <c r="BW18" s="102">
        <f t="shared" si="41"/>
        <v>632.6</v>
      </c>
      <c r="BX18" s="102">
        <f t="shared" si="41"/>
        <v>712.7</v>
      </c>
      <c r="BY18" s="97"/>
      <c r="BZ18" s="97"/>
      <c r="CA18" s="97"/>
      <c r="CB18" s="97"/>
      <c r="CC18" s="97"/>
      <c r="CD18" s="101" t="s">
        <v>153</v>
      </c>
      <c r="CE18" s="102">
        <f>IF(CJ7="-",NA(),CJ7)</f>
        <v>7540.4</v>
      </c>
      <c r="CF18" s="102">
        <f t="shared" ref="CF18:CI18" si="42">IF(CK7="-",NA(),CK7)</f>
        <v>7970</v>
      </c>
      <c r="CG18" s="102">
        <f t="shared" si="42"/>
        <v>7914.4</v>
      </c>
      <c r="CH18" s="102">
        <f t="shared" si="42"/>
        <v>7493.6</v>
      </c>
      <c r="CI18" s="102">
        <f t="shared" si="42"/>
        <v>8013.5</v>
      </c>
      <c r="CJ18" s="97"/>
      <c r="CK18" s="97"/>
      <c r="CL18" s="97"/>
      <c r="CM18" s="97"/>
      <c r="CN18" s="101" t="s">
        <v>153</v>
      </c>
      <c r="CO18" s="103">
        <f>IF(CT7="-",NA(),CT7)</f>
        <v>1059040</v>
      </c>
      <c r="CP18" s="103">
        <f t="shared" ref="CP18:CS18" si="43">IF(CU7="-",NA(),CU7)</f>
        <v>1043769</v>
      </c>
      <c r="CQ18" s="103">
        <f t="shared" si="43"/>
        <v>1160012</v>
      </c>
      <c r="CR18" s="103">
        <f t="shared" si="43"/>
        <v>1146099</v>
      </c>
      <c r="CS18" s="103">
        <f t="shared" si="43"/>
        <v>1494682</v>
      </c>
      <c r="CT18" s="97"/>
      <c r="CU18" s="97"/>
      <c r="CV18" s="97"/>
      <c r="CW18" s="97"/>
      <c r="CX18" s="97"/>
      <c r="CY18" s="101" t="s">
        <v>153</v>
      </c>
      <c r="CZ18" s="102">
        <f>IF(DE7="-",NA(),DE7)</f>
        <v>40.200000000000003</v>
      </c>
      <c r="DA18" s="102">
        <f t="shared" ref="DA18:DD18" si="44">IF(DF7="-",NA(),DF7)</f>
        <v>37.299999999999997</v>
      </c>
      <c r="DB18" s="102">
        <f t="shared" si="44"/>
        <v>36.299999999999997</v>
      </c>
      <c r="DC18" s="102">
        <f t="shared" si="44"/>
        <v>38.4</v>
      </c>
      <c r="DD18" s="102">
        <f t="shared" si="44"/>
        <v>37.700000000000003</v>
      </c>
      <c r="DE18" s="97"/>
      <c r="DF18" s="97"/>
      <c r="DG18" s="97"/>
      <c r="DH18" s="97"/>
      <c r="DI18" s="101" t="s">
        <v>153</v>
      </c>
      <c r="DJ18" s="102">
        <f>IF(DO7="-",NA(),DO7)</f>
        <v>22.5</v>
      </c>
      <c r="DK18" s="102">
        <f t="shared" ref="DK18:DN18" si="45">IF(DP7="-",NA(),DP7)</f>
        <v>22.3</v>
      </c>
      <c r="DL18" s="102">
        <f t="shared" si="45"/>
        <v>22.1</v>
      </c>
      <c r="DM18" s="102">
        <f t="shared" si="45"/>
        <v>21.1</v>
      </c>
      <c r="DN18" s="102">
        <f t="shared" si="45"/>
        <v>20</v>
      </c>
      <c r="DO18" s="97"/>
      <c r="DP18" s="97"/>
      <c r="DQ18" s="97"/>
      <c r="DR18" s="97"/>
      <c r="DS18" s="101" t="s">
        <v>153</v>
      </c>
      <c r="DT18" s="102">
        <f>IF(DY7="-",NA(),DY7)</f>
        <v>160.30000000000001</v>
      </c>
      <c r="DU18" s="102">
        <f t="shared" ref="DU18:DX18" si="46">IF(DZ7="-",NA(),DZ7)</f>
        <v>146.19999999999999</v>
      </c>
      <c r="DV18" s="102">
        <f t="shared" si="46"/>
        <v>130.5</v>
      </c>
      <c r="DW18" s="102">
        <f t="shared" si="46"/>
        <v>129.19999999999999</v>
      </c>
      <c r="DX18" s="102">
        <f t="shared" si="46"/>
        <v>110.2</v>
      </c>
      <c r="DY18" s="97"/>
      <c r="DZ18" s="97"/>
      <c r="EA18" s="97"/>
      <c r="EB18" s="97"/>
      <c r="EC18" s="101" t="s">
        <v>153</v>
      </c>
      <c r="ED18" s="102">
        <f>IF(EI7="-",NA(),EI7)</f>
        <v>56.2</v>
      </c>
      <c r="EE18" s="102">
        <f t="shared" ref="EE18:EH18" si="47">IF(EJ7="-",NA(),EJ7)</f>
        <v>57</v>
      </c>
      <c r="EF18" s="102">
        <f t="shared" si="47"/>
        <v>57.7</v>
      </c>
      <c r="EG18" s="102">
        <f t="shared" si="47"/>
        <v>59.8</v>
      </c>
      <c r="EH18" s="102">
        <f t="shared" si="47"/>
        <v>59.6</v>
      </c>
      <c r="EI18" s="97"/>
      <c r="EJ18" s="97"/>
      <c r="EK18" s="97"/>
      <c r="EL18" s="97"/>
      <c r="EM18" s="101" t="s">
        <v>153</v>
      </c>
      <c r="EN18" s="102" t="e">
        <f>IF(ES7="-",NA(),ES7)</f>
        <v>#N/A</v>
      </c>
      <c r="EO18" s="102">
        <f t="shared" ref="EO18:ER18" si="48">IF(ET7="-",NA(),ET7)</f>
        <v>2.8</v>
      </c>
      <c r="EP18" s="102">
        <f t="shared" si="48"/>
        <v>15.4</v>
      </c>
      <c r="EQ18" s="102">
        <f t="shared" si="48"/>
        <v>16.2</v>
      </c>
      <c r="ER18" s="102">
        <f t="shared" si="48"/>
        <v>17.8</v>
      </c>
      <c r="ES18" s="97"/>
      <c r="ET18" s="97"/>
      <c r="EU18" s="97"/>
      <c r="EV18" s="97"/>
      <c r="EW18" s="97"/>
      <c r="EX18" s="101" t="s">
        <v>153</v>
      </c>
      <c r="EY18" s="102">
        <f>IF(OR(NOT($EY$8),FD7="-"),NA(),FD7)</f>
        <v>40.4</v>
      </c>
      <c r="EZ18" s="102">
        <f>IF(OR(NOT($EY$8),FE7="-"),NA(),FE7)</f>
        <v>37.5</v>
      </c>
      <c r="FA18" s="102">
        <f>IF(OR(NOT($EY$8),FF7="-"),NA(),FF7)</f>
        <v>37</v>
      </c>
      <c r="FB18" s="102">
        <f>IF(OR(NOT($EY$8),FG7="-"),NA(),FG7)</f>
        <v>39.5</v>
      </c>
      <c r="FC18" s="102">
        <f>IF(OR(NOT($EY$8),FH7="-"),NA(),FH7)</f>
        <v>39.1</v>
      </c>
      <c r="FD18" s="97"/>
      <c r="FE18" s="97"/>
      <c r="FF18" s="97"/>
      <c r="FG18" s="97"/>
      <c r="FH18" s="101" t="s">
        <v>153</v>
      </c>
      <c r="FI18" s="102">
        <f>IF(OR(NOT($FI$8),FN7="-"),NA(),FN7)</f>
        <v>23.5</v>
      </c>
      <c r="FJ18" s="102">
        <f>IF(OR(NOT($FI$8),FO7="-"),NA(),FO7)</f>
        <v>23.1</v>
      </c>
      <c r="FK18" s="102">
        <f>IF(OR(NOT($FI$8),FP7="-"),NA(),FP7)</f>
        <v>22.6</v>
      </c>
      <c r="FL18" s="102">
        <f>IF(OR(NOT($FI$8),FQ7="-"),NA(),FQ7)</f>
        <v>22</v>
      </c>
      <c r="FM18" s="102">
        <f>IF(OR(NOT($FI$8),FR7="-"),NA(),FR7)</f>
        <v>21.4</v>
      </c>
      <c r="FN18" s="97"/>
      <c r="FO18" s="97"/>
      <c r="FP18" s="97"/>
      <c r="FQ18" s="97"/>
      <c r="FR18" s="101" t="s">
        <v>153</v>
      </c>
      <c r="FS18" s="102">
        <f>IF(OR(NOT($FS$8),FX7="-"),NA(),FX7)</f>
        <v>160.4</v>
      </c>
      <c r="FT18" s="102">
        <f>IF(OR(NOT($FS$8),FY7="-"),NA(),FY7)</f>
        <v>146</v>
      </c>
      <c r="FU18" s="102">
        <f>IF(OR(NOT($FS$8),FZ7="-"),NA(),FZ7)</f>
        <v>121.2</v>
      </c>
      <c r="FV18" s="102">
        <f>IF(OR(NOT($FS$8),GA7="-"),NA(),GA7)</f>
        <v>106.1</v>
      </c>
      <c r="FW18" s="102">
        <f>IF(OR(NOT($FS$8),GB7="-"),NA(),GB7)</f>
        <v>89.6</v>
      </c>
      <c r="FX18" s="97"/>
      <c r="FY18" s="97"/>
      <c r="FZ18" s="97"/>
      <c r="GA18" s="97"/>
      <c r="GB18" s="101" t="s">
        <v>153</v>
      </c>
      <c r="GC18" s="102">
        <f>IF(OR(NOT($GC$8),GH7="-"),NA(),GH7)</f>
        <v>56.7</v>
      </c>
      <c r="GD18" s="102">
        <f>IF(OR(NOT($GC$8),GI7="-"),NA(),GI7)</f>
        <v>57.6</v>
      </c>
      <c r="GE18" s="102">
        <f>IF(OR(NOT($GC$8),GJ7="-"),NA(),GJ7)</f>
        <v>58.6</v>
      </c>
      <c r="GF18" s="102">
        <f>IF(OR(NOT($GC$8),GK7="-"),NA(),GK7)</f>
        <v>61.3</v>
      </c>
      <c r="GG18" s="102">
        <f>IF(OR(NOT($GC$8),GL7="-"),NA(),GL7)</f>
        <v>61.7</v>
      </c>
      <c r="GH18" s="97"/>
      <c r="GI18" s="97"/>
      <c r="GJ18" s="97"/>
      <c r="GK18" s="97"/>
      <c r="GL18" s="101" t="s">
        <v>153</v>
      </c>
      <c r="GM18" s="102" t="e">
        <f>IF(OR(NOT($GM$8),GR7="-"),NA(),GR7)</f>
        <v>#N/A</v>
      </c>
      <c r="GN18" s="102">
        <f>IF(OR(NOT($GM$8),GS7="-"),NA(),GS7)</f>
        <v>1.8</v>
      </c>
      <c r="GO18" s="102">
        <f>IF(OR(NOT($GM$8),GT7="-"),NA(),GT7)</f>
        <v>12.3</v>
      </c>
      <c r="GP18" s="102">
        <f>IF(OR(NOT($GM$8),GU7="-"),NA(),GU7)</f>
        <v>11.9</v>
      </c>
      <c r="GQ18" s="102">
        <f>IF(OR(NOT($GM$8),GV7="-"),NA(),GV7)</f>
        <v>13.3</v>
      </c>
      <c r="GR18" s="97"/>
      <c r="GS18" s="97"/>
      <c r="GT18" s="97"/>
      <c r="GU18" s="97"/>
      <c r="GV18" s="97"/>
      <c r="GW18" s="101" t="s">
        <v>153</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153</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153</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153</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153</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153</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153</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153</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153</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153</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153</v>
      </c>
      <c r="KV18" s="102">
        <f>IF(OR(NOT($KV$8),LA7="-"),NA(),LA7)</f>
        <v>3.4</v>
      </c>
      <c r="KW18" s="102">
        <f>IF(OR(NOT($KV$8),LB7="-"),NA(),LB7)</f>
        <v>12.1</v>
      </c>
      <c r="KX18" s="102">
        <f>IF(OR(NOT($KV$8),LC7="-"),NA(),LC7)</f>
        <v>7.1</v>
      </c>
      <c r="KY18" s="102">
        <f>IF(OR(NOT($KV$8),LD7="-"),NA(),LD7)</f>
        <v>8.9</v>
      </c>
      <c r="KZ18" s="102">
        <f>IF(OR(NOT($KV$8),LE7="-"),NA(),LE7)</f>
        <v>11.8</v>
      </c>
      <c r="LA18" s="97"/>
      <c r="LB18" s="97"/>
      <c r="LC18" s="97"/>
      <c r="LD18" s="97"/>
      <c r="LE18" s="101" t="s">
        <v>153</v>
      </c>
      <c r="LF18" s="102">
        <f>IF(OR(NOT($LF$8),LK7="-"),NA(),LK7)</f>
        <v>0</v>
      </c>
      <c r="LG18" s="102">
        <f>IF(OR(NOT($LF$8),LL7="-"),NA(),LL7)</f>
        <v>1.4</v>
      </c>
      <c r="LH18" s="102">
        <f>IF(OR(NOT($LF$8),LM7="-"),NA(),LM7)</f>
        <v>8.6</v>
      </c>
      <c r="LI18" s="102">
        <f>IF(OR(NOT($LF$8),LN7="-"),NA(),LN7)</f>
        <v>2</v>
      </c>
      <c r="LJ18" s="102">
        <f>IF(OR(NOT($LF$8),LO7="-"),NA(),LO7)</f>
        <v>1.4</v>
      </c>
      <c r="LK18" s="97"/>
      <c r="LL18" s="97"/>
      <c r="LM18" s="97"/>
      <c r="LN18" s="97"/>
      <c r="LO18" s="101" t="s">
        <v>153</v>
      </c>
      <c r="LP18" s="102">
        <f>IF(OR(NOT($LP$8),LU7="-"),NA(),LU7)</f>
        <v>0</v>
      </c>
      <c r="LQ18" s="102">
        <f>IF(OR(NOT($LP$8),LV7="-"),NA(),LV7)</f>
        <v>298.60000000000002</v>
      </c>
      <c r="LR18" s="102">
        <f>IF(OR(NOT($LP$8),LW7="-"),NA(),LW7)</f>
        <v>1092.0999999999999</v>
      </c>
      <c r="LS18" s="102">
        <f>IF(OR(NOT($LP$8),LX7="-"),NA(),LX7)</f>
        <v>1128.5999999999999</v>
      </c>
      <c r="LT18" s="102">
        <f>IF(OR(NOT($LP$8),LY7="-"),NA(),LY7)</f>
        <v>596.79999999999995</v>
      </c>
      <c r="LU18" s="97"/>
      <c r="LV18" s="97"/>
      <c r="LW18" s="97"/>
      <c r="LX18" s="97"/>
      <c r="LY18" s="101" t="s">
        <v>153</v>
      </c>
      <c r="LZ18" s="102">
        <f>IF(OR(NOT($LZ$8),ME7="-"),NA(),ME7)</f>
        <v>0</v>
      </c>
      <c r="MA18" s="102">
        <f>IF(OR(NOT($LZ$8),MF7="-"),NA(),MF7)</f>
        <v>1.7</v>
      </c>
      <c r="MB18" s="102">
        <f>IF(OR(NOT($LZ$8),MG7="-"),NA(),MG7)</f>
        <v>2.9</v>
      </c>
      <c r="MC18" s="102">
        <f>IF(OR(NOT($LZ$8),MH7="-"),NA(),MH7)</f>
        <v>3.4</v>
      </c>
      <c r="MD18" s="102">
        <f>IF(OR(NOT($LZ$8),MI7="-"),NA(),MI7)</f>
        <v>5.6</v>
      </c>
      <c r="ME18" s="97"/>
      <c r="MF18" s="97"/>
      <c r="MG18" s="97"/>
      <c r="MH18" s="97"/>
      <c r="MI18" s="101" t="s">
        <v>153</v>
      </c>
      <c r="MJ18" s="102" t="e">
        <f>IF(OR(NOT($MJ$8),MO7="-"),NA(),MO7)</f>
        <v>#N/A</v>
      </c>
      <c r="MK18" s="102">
        <f>IF(OR(NOT($MJ$8),MP7="-"),NA(),MP7)</f>
        <v>77.7</v>
      </c>
      <c r="ML18" s="102">
        <f>IF(OR(NOT($MJ$8),MQ7="-"),NA(),MQ7)</f>
        <v>100</v>
      </c>
      <c r="MM18" s="102">
        <f>IF(OR(NOT($MJ$8),MR7="-"),NA(),MR7)</f>
        <v>100</v>
      </c>
      <c r="MN18" s="102">
        <f>IF(OR(NOT($MJ$8),MS7="-"),NA(),MS7)</f>
        <v>100</v>
      </c>
      <c r="MO18" s="97"/>
      <c r="MP18" s="97"/>
      <c r="MQ18" s="97"/>
      <c r="MR18" s="97"/>
      <c r="MS18" s="97"/>
      <c r="MT18" s="97"/>
      <c r="MU18" s="97"/>
      <c r="MV18" s="97"/>
      <c r="MW18" s="97"/>
      <c r="MX18" s="97"/>
      <c r="MY18" s="97"/>
      <c r="MZ18" s="97"/>
      <c r="NA18" s="97"/>
      <c r="NB18" s="97"/>
      <c r="NC18" s="97"/>
      <c r="ND18" s="97"/>
      <c r="NE18" s="97"/>
      <c r="NF18" s="97"/>
      <c r="NG18" s="97"/>
      <c r="NH18" s="97"/>
      <c r="NI18" s="97"/>
    </row>
    <row r="19" spans="1:373" x14ac:dyDescent="0.15">
      <c r="A19" s="94">
        <f t="shared" si="7"/>
        <v>5</v>
      </c>
      <c r="B19" s="195" t="s">
        <v>154</v>
      </c>
      <c r="C19" s="195"/>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143</v>
      </c>
      <c r="AX19" s="102">
        <f>$BH$7</f>
        <v>100</v>
      </c>
      <c r="AY19" s="102">
        <f t="shared" ref="AY19:BB19" si="49">$BH$7</f>
        <v>100</v>
      </c>
      <c r="AZ19" s="102">
        <f t="shared" si="49"/>
        <v>100</v>
      </c>
      <c r="BA19" s="102">
        <f t="shared" si="49"/>
        <v>100</v>
      </c>
      <c r="BB19" s="102">
        <f t="shared" si="49"/>
        <v>100</v>
      </c>
      <c r="BC19" s="97"/>
      <c r="BD19" s="97"/>
      <c r="BE19" s="97"/>
      <c r="BF19" s="97"/>
      <c r="BG19" s="97"/>
      <c r="BH19" s="104" t="s">
        <v>143</v>
      </c>
      <c r="BI19" s="102">
        <f>$BS$7</f>
        <v>100</v>
      </c>
      <c r="BJ19" s="102">
        <f>$BS$7</f>
        <v>100</v>
      </c>
      <c r="BK19" s="102">
        <f>$BS$7</f>
        <v>100</v>
      </c>
      <c r="BL19" s="102">
        <f>$BS$7</f>
        <v>100</v>
      </c>
      <c r="BM19" s="102">
        <f>$BS$7</f>
        <v>100</v>
      </c>
      <c r="BN19" s="97"/>
      <c r="BO19" s="97"/>
      <c r="BP19" s="97"/>
      <c r="BQ19" s="97"/>
      <c r="BR19" s="97"/>
      <c r="BS19" s="104" t="s">
        <v>143</v>
      </c>
      <c r="BT19" s="102">
        <f>$CD$7</f>
        <v>100</v>
      </c>
      <c r="BU19" s="102">
        <f>$CD$7</f>
        <v>100</v>
      </c>
      <c r="BV19" s="102">
        <f>$CD$7</f>
        <v>100</v>
      </c>
      <c r="BW19" s="102">
        <f>$CD$7</f>
        <v>100</v>
      </c>
      <c r="BX19" s="102">
        <f>$CD$7</f>
        <v>100</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x14ac:dyDescent="0.15">
      <c r="A20" s="94">
        <f t="shared" si="7"/>
        <v>6</v>
      </c>
      <c r="B20" s="195" t="s">
        <v>155</v>
      </c>
      <c r="C20" s="195"/>
      <c r="D20" s="97"/>
    </row>
    <row r="21" spans="1:373" x14ac:dyDescent="0.15">
      <c r="A21" s="94">
        <f t="shared" si="7"/>
        <v>7</v>
      </c>
      <c r="B21" s="195" t="s">
        <v>156</v>
      </c>
      <c r="C21" s="195"/>
      <c r="D21" s="97"/>
    </row>
    <row r="22" spans="1:373" x14ac:dyDescent="0.15">
      <c r="A22" s="94">
        <f t="shared" si="7"/>
        <v>8</v>
      </c>
      <c r="B22" s="195" t="s">
        <v>157</v>
      </c>
      <c r="C22" s="195"/>
      <c r="D22" s="97"/>
      <c r="E22" s="197" t="s">
        <v>158</v>
      </c>
      <c r="F22" s="198"/>
      <c r="G22" s="198"/>
      <c r="H22" s="198"/>
      <c r="I22" s="199"/>
    </row>
    <row r="23" spans="1:373" x14ac:dyDescent="0.15">
      <c r="A23" s="94">
        <f t="shared" si="7"/>
        <v>9</v>
      </c>
      <c r="B23" s="195" t="s">
        <v>159</v>
      </c>
      <c r="C23" s="195"/>
      <c r="D23" s="97"/>
      <c r="E23" s="200"/>
      <c r="F23" s="201"/>
      <c r="G23" s="201"/>
      <c r="H23" s="201"/>
      <c r="I23" s="202"/>
    </row>
    <row r="24" spans="1:373" x14ac:dyDescent="0.15">
      <c r="A24" s="94">
        <f t="shared" si="7"/>
        <v>10</v>
      </c>
      <c r="B24" s="195" t="s">
        <v>160</v>
      </c>
      <c r="C24" s="195"/>
      <c r="D24" s="97"/>
      <c r="E24" s="200"/>
      <c r="F24" s="201"/>
      <c r="G24" s="201"/>
      <c r="H24" s="201"/>
      <c r="I24" s="202"/>
    </row>
    <row r="25" spans="1:373" x14ac:dyDescent="0.15">
      <c r="A25" s="94">
        <f t="shared" si="7"/>
        <v>11</v>
      </c>
      <c r="B25" s="195" t="s">
        <v>161</v>
      </c>
      <c r="C25" s="195"/>
      <c r="D25" s="97"/>
      <c r="E25" s="200"/>
      <c r="F25" s="201"/>
      <c r="G25" s="201"/>
      <c r="H25" s="201"/>
      <c r="I25" s="202"/>
    </row>
    <row r="26" spans="1:373" x14ac:dyDescent="0.15">
      <c r="A26" s="94">
        <f t="shared" si="7"/>
        <v>12</v>
      </c>
      <c r="B26" s="195" t="s">
        <v>162</v>
      </c>
      <c r="C26" s="195"/>
      <c r="D26" s="97"/>
      <c r="E26" s="200"/>
      <c r="F26" s="201"/>
      <c r="G26" s="201"/>
      <c r="H26" s="201"/>
      <c r="I26" s="202"/>
    </row>
    <row r="27" spans="1:373" x14ac:dyDescent="0.15">
      <c r="A27" s="94">
        <f t="shared" si="7"/>
        <v>13</v>
      </c>
      <c r="B27" s="195" t="s">
        <v>163</v>
      </c>
      <c r="C27" s="195"/>
      <c r="D27" s="97"/>
      <c r="E27" s="200"/>
      <c r="F27" s="201"/>
      <c r="G27" s="201"/>
      <c r="H27" s="201"/>
      <c r="I27" s="202"/>
    </row>
    <row r="28" spans="1:373" x14ac:dyDescent="0.15">
      <c r="A28" s="94">
        <f t="shared" si="7"/>
        <v>14</v>
      </c>
      <c r="B28" s="195" t="s">
        <v>164</v>
      </c>
      <c r="C28" s="195"/>
      <c r="D28" s="97"/>
      <c r="E28" s="200"/>
      <c r="F28" s="201"/>
      <c r="G28" s="201"/>
      <c r="H28" s="201"/>
      <c r="I28" s="202"/>
    </row>
    <row r="29" spans="1:373" x14ac:dyDescent="0.15">
      <c r="A29" s="94">
        <f t="shared" si="7"/>
        <v>15</v>
      </c>
      <c r="B29" s="195" t="s">
        <v>165</v>
      </c>
      <c r="C29" s="195"/>
      <c r="D29" s="97"/>
      <c r="E29" s="200"/>
      <c r="F29" s="201"/>
      <c r="G29" s="201"/>
      <c r="H29" s="201"/>
      <c r="I29" s="202"/>
    </row>
    <row r="30" spans="1:373" x14ac:dyDescent="0.15">
      <c r="A30" s="94">
        <f t="shared" si="7"/>
        <v>16</v>
      </c>
      <c r="B30" s="195" t="s">
        <v>166</v>
      </c>
      <c r="C30" s="195"/>
      <c r="D30" s="97"/>
      <c r="E30" s="200"/>
      <c r="F30" s="201"/>
      <c r="G30" s="201"/>
      <c r="H30" s="201"/>
      <c r="I30" s="202"/>
    </row>
    <row r="31" spans="1:373" x14ac:dyDescent="0.15">
      <c r="A31" s="94">
        <f t="shared" si="7"/>
        <v>17</v>
      </c>
      <c r="B31" s="195" t="s">
        <v>167</v>
      </c>
      <c r="C31" s="195"/>
      <c r="D31" s="97"/>
      <c r="E31" s="200"/>
      <c r="F31" s="201"/>
      <c r="G31" s="201"/>
      <c r="H31" s="201"/>
      <c r="I31" s="202"/>
    </row>
    <row r="32" spans="1:373" x14ac:dyDescent="0.15">
      <c r="A32" s="94">
        <f t="shared" si="7"/>
        <v>18</v>
      </c>
      <c r="B32" s="195" t="s">
        <v>168</v>
      </c>
      <c r="C32" s="195"/>
      <c r="D32" s="97"/>
      <c r="E32" s="200"/>
      <c r="F32" s="201"/>
      <c r="G32" s="201"/>
      <c r="H32" s="201"/>
      <c r="I32" s="202"/>
    </row>
    <row r="33" spans="1:9" x14ac:dyDescent="0.15">
      <c r="A33" s="94">
        <f t="shared" si="7"/>
        <v>19</v>
      </c>
      <c r="B33" s="195" t="s">
        <v>169</v>
      </c>
      <c r="C33" s="195"/>
      <c r="D33" s="97"/>
      <c r="E33" s="200"/>
      <c r="F33" s="201"/>
      <c r="G33" s="201"/>
      <c r="H33" s="201"/>
      <c r="I33" s="202"/>
    </row>
    <row r="34" spans="1:9" x14ac:dyDescent="0.15">
      <c r="A34" s="94">
        <f t="shared" si="7"/>
        <v>20</v>
      </c>
      <c r="B34" s="195" t="s">
        <v>170</v>
      </c>
      <c r="C34" s="195"/>
      <c r="D34" s="97"/>
      <c r="E34" s="200"/>
      <c r="F34" s="201"/>
      <c r="G34" s="201"/>
      <c r="H34" s="201"/>
      <c r="I34" s="202"/>
    </row>
    <row r="35" spans="1:9" ht="25.5" customHeight="1" x14ac:dyDescent="0.15">
      <c r="E35" s="203"/>
      <c r="F35" s="204"/>
      <c r="G35" s="204"/>
      <c r="H35" s="204"/>
      <c r="I35" s="205"/>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2017-08-25T01:17:17Z</cp:lastPrinted>
  <dcterms:created xsi:type="dcterms:W3CDTF">2017-06-20T03:24:08Z</dcterms:created>
  <dcterms:modified xsi:type="dcterms:W3CDTF">2017-08-25T01:18:33Z</dcterms:modified>
  <cp:category/>
</cp:coreProperties>
</file>