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43 有床診療所等スプリンクラー等施設整備事業\R6\"/>
    </mc:Choice>
  </mc:AlternateContent>
  <bookViews>
    <workbookView xWindow="0" yWindow="0" windowWidth="20490" windowHeight="7530" tabRatio="809" firstSheet="18" activeTab="18"/>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Q＆A集" sheetId="54" r:id="rId19"/>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南海トラフ（へき地診療所）'!$A$1:$K$62</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Titles" localSheetId="0">'（様式1）総括表'!$1:$7</definedName>
    <definedName name="_xlnm.Print_Titles" localSheetId="1">'（様式2）事業費内訳書'!$A:$C</definedName>
    <definedName name="_xlnm.Print_Titles" localSheetId="18">'Q＆A集'!$1:$2</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南海トラフ地震に係る津波避難対策緊急事業">#REF!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sharedStrings.xml><?xml version="1.0" encoding="utf-8"?>
<sst xmlns="http://schemas.openxmlformats.org/spreadsheetml/2006/main" count="1636" uniqueCount="635">
  <si>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</si>
  <si>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</si>
  <si>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</si>
  <si>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</si>
  <si>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</si>
  <si>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</si>
  <si>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</si>
  <si>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</si>
  <si>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</si>
  <si>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</si>
  <si>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</si>
  <si>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</si>
  <si>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</si>
  <si>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</si>
  <si>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</si>
  <si>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</si>
  <si>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</si>
  <si>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</si>
  <si>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</si>
  <si>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</si>
  <si>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</si>
  <si>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</si>
  <si>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</si>
  <si>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</si>
  <si>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</si>
  <si>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</si>
  <si>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</si>
  <si>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</si>
  <si>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</si>
  <si>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</si>
  <si>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</si>
  <si>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</si>
  <si>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</si>
  <si>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</si>
  <si>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</si>
  <si>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</si>
  <si>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</si>
  <si>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</si>
  <si>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</si>
  <si>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</si>
  <si>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</si>
  <si>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</si>
  <si>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</si>
  <si>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</si>
  <si>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</si>
  <si>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</si>
  <si>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</si>
  <si>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</si>
  <si>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</si>
  <si>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</si>
  <si>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</si>
  <si>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</si>
  <si>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</si>
  <si>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</si>
  <si>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</si>
  <si>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</si>
  <si>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</si>
  <si>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</si>
  <si>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</si>
  <si>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</si>
  <si>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</si>
  <si>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</si>
  <si>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</si>
  <si>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</si>
  <si>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</si>
  <si>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</si>
  <si>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</si>
  <si>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</si>
  <si>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</si>
  <si>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</si>
  <si>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</si>
  <si>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</si>
  <si>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</si>
  <si>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</si>
  <si>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</si>
  <si>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</si>
  <si>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</si>
  <si>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</si>
  <si>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</si>
  <si>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</si>
  <si>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</si>
  <si>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</si>
  <si>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</si>
  <si>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</si>
  <si>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</si>
  <si>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</si>
  <si>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</si>
  <si>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</si>
  <si>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</si>
  <si>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</si>
  <si>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</si>
  <si>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</si>
  <si>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</si>
  <si>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</si>
  <si>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</si>
  <si>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</si>
  <si>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</si>
  <si>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</si>
  <si>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</si>
  <si>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</si>
  <si>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</si>
  <si>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</si>
  <si>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</si>
  <si>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</si>
  <si>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</si>
  <si>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</si>
  <si>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</si>
  <si>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</si>
  <si>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</si>
  <si>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</si>
  <si>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</si>
  <si>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</si>
  <si>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</si>
  <si>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</si>
  <si>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</si>
  <si>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</si>
  <si>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</si>
  <si>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</si>
  <si>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</si>
  <si>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</si>
  <si>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</si>
  <si>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</si>
  <si>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</si>
  <si>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</si>
  <si>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</si>
  <si>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</si>
  <si>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</si>
  <si>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</si>
  <si>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</si>
  <si>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</si>
  <si>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</si>
  <si>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</si>
  <si>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</si>
  <si>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</si>
  <si>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</si>
  <si>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</si>
  <si>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</si>
  <si>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</si>
  <si>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</si>
  <si>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</si>
  <si>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</si>
  <si>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</si>
  <si>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</si>
  <si>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</si>
  <si>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</si>
  <si>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</si>
  <si>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</si>
  <si>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</si>
  <si>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</si>
  <si>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</si>
  <si>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</si>
  <si>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</si>
  <si>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</si>
  <si>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5"/>
  </si>
  <si>
    <t>国庫補助　　　基本額</t>
    <phoneticPr fontId="21"/>
  </si>
  <si>
    <t>国庫補助　　　所要額</t>
    <phoneticPr fontId="5"/>
  </si>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</sst>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200" formatCode="\(###&quot;%&quot;\)"/>
    <numFmt numFmtId="201" formatCode="#&quot;回&quot;"/>
    <numFmt numFmtId="202" formatCode="#,###"/>
  </numFmts>
  <fonts count="6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0"/>
      <name val="ＭＳ Ｐゴシック"/>
      <family val="3"/>
      <charset val="128"/>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11"/>
      <color rgb="FF00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1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1" fillId="0" borderId="0">
      <alignment vertical="center"/>
    </xf>
    <xf numFmtId="0" fontId="1" fillId="0" borderId="0">
      <alignment vertical="center"/>
    </xf>
    <xf numFmtId="0" fontId="19" fillId="0" borderId="0"/>
    <xf numFmtId="38" fontId="19" fillId="0" borderId="0" applyFont="0" applyFill="0" applyBorder="0" applyAlignment="0" applyProtection="0"/>
    <xf numFmtId="38" fontId="2" fillId="0" borderId="0" applyFont="0" applyFill="0" applyBorder="0" applyAlignment="0" applyProtection="0"/>
  </cellStyleXfs>
  <cellXfs count="926">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0" applyFont="1" applyAlignment="1">
      <alignment vertical="center"/>
    </xf>
    <xf numFmtId="0" fontId="13" fillId="0" borderId="0" xfId="0" applyFont="1"/>
    <xf numFmtId="0" fontId="15" fillId="0" borderId="0" xfId="0" applyFont="1" applyAlignment="1">
      <alignment vertical="center"/>
    </xf>
    <xf numFmtId="0" fontId="12" fillId="0" borderId="14" xfId="0" applyFont="1" applyBorder="1" applyAlignment="1">
      <alignment horizontal="center" vertical="center" wrapText="1"/>
    </xf>
    <xf numFmtId="0" fontId="16" fillId="0" borderId="0" xfId="0" applyFont="1"/>
    <xf numFmtId="0" fontId="12" fillId="0" borderId="32" xfId="0" applyFont="1" applyBorder="1" applyAlignment="1">
      <alignment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Border="1" applyAlignment="1">
      <alignment horizontal="right" vertical="center" wrapText="1"/>
    </xf>
    <xf numFmtId="0" fontId="12" fillId="0" borderId="9" xfId="0" applyFont="1" applyBorder="1" applyAlignment="1">
      <alignment horizontal="right" vertical="center" wrapText="1"/>
    </xf>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4" fillId="0" borderId="0" xfId="4" applyFont="1" applyAlignment="1">
      <alignment wrapText="1"/>
    </xf>
    <xf numFmtId="0" fontId="24" fillId="0" borderId="0" xfId="4" applyFont="1" applyAlignme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2" fillId="0" borderId="0" xfId="4" applyFont="1" applyFill="1" applyAlignment="1">
      <alignment horizontal="left" vertical="center"/>
    </xf>
    <xf numFmtId="0" fontId="22" fillId="0" borderId="19" xfId="4" applyFont="1" applyFill="1" applyBorder="1" applyAlignment="1">
      <alignment horizontal="left" vertical="center"/>
    </xf>
    <xf numFmtId="0" fontId="22" fillId="0" borderId="13" xfId="4" applyFont="1" applyFill="1" applyBorder="1" applyAlignment="1">
      <alignment horizontal="left" vertical="center"/>
    </xf>
    <xf numFmtId="0" fontId="22"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2" fillId="0" borderId="64" xfId="4" applyFont="1" applyFill="1" applyBorder="1" applyAlignment="1">
      <alignment horizontal="center" vertical="center"/>
    </xf>
    <xf numFmtId="0" fontId="22"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1" fillId="0" borderId="0" xfId="4" applyFont="1" applyFill="1" applyAlignment="1">
      <alignment vertical="center"/>
    </xf>
    <xf numFmtId="0" fontId="10" fillId="0" borderId="0" xfId="4" applyFont="1" applyFill="1" applyAlignment="1">
      <alignment vertical="center"/>
    </xf>
    <xf numFmtId="0" fontId="33"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4" fillId="0" borderId="0" xfId="4" applyFont="1" applyFill="1" applyAlignment="1">
      <alignment vertical="center"/>
    </xf>
    <xf numFmtId="0" fontId="34" fillId="0" borderId="0" xfId="4" applyFont="1" applyFill="1" applyBorder="1" applyAlignment="1">
      <alignment horizontal="centerContinuous" vertical="center"/>
    </xf>
    <xf numFmtId="0" fontId="34" fillId="0" borderId="0" xfId="4" applyFont="1" applyFill="1" applyBorder="1" applyAlignment="1">
      <alignment vertical="center"/>
    </xf>
    <xf numFmtId="0" fontId="25" fillId="0" borderId="0" xfId="4" applyFont="1" applyFill="1" applyBorder="1" applyAlignment="1">
      <alignment vertical="center"/>
    </xf>
    <xf numFmtId="0" fontId="25" fillId="0" borderId="0" xfId="4" applyFont="1" applyFill="1" applyAlignment="1">
      <alignment vertical="center"/>
    </xf>
    <xf numFmtId="0" fontId="34" fillId="0" borderId="40" xfId="4" applyFont="1" applyFill="1" applyBorder="1" applyAlignment="1">
      <alignment vertical="center"/>
    </xf>
    <xf numFmtId="0" fontId="34" fillId="0" borderId="54" xfId="4" applyFont="1" applyFill="1" applyBorder="1" applyAlignment="1">
      <alignment vertical="center"/>
    </xf>
    <xf numFmtId="0" fontId="34" fillId="0" borderId="80" xfId="4" applyFont="1" applyFill="1" applyBorder="1" applyAlignment="1">
      <alignment vertical="center"/>
    </xf>
    <xf numFmtId="0" fontId="34" fillId="0" borderId="0" xfId="4" applyFont="1" applyFill="1" applyBorder="1" applyAlignment="1"/>
    <xf numFmtId="0" fontId="37" fillId="0" borderId="43" xfId="4" applyFont="1" applyFill="1" applyBorder="1" applyAlignment="1">
      <alignment horizontal="center" vertical="center"/>
    </xf>
    <xf numFmtId="0" fontId="25"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41" xfId="4" applyFont="1" applyFill="1" applyBorder="1" applyAlignment="1">
      <alignment horizontal="left" vertical="center" wrapText="1"/>
    </xf>
    <xf numFmtId="0" fontId="34" fillId="0" borderId="79" xfId="4" applyFont="1" applyFill="1" applyBorder="1" applyAlignment="1">
      <alignment horizontal="center" vertical="center"/>
    </xf>
    <xf numFmtId="0" fontId="34" fillId="0" borderId="0" xfId="4" applyFont="1" applyFill="1" applyBorder="1" applyAlignment="1">
      <alignment vertical="center" wrapText="1"/>
    </xf>
    <xf numFmtId="0" fontId="34" fillId="0" borderId="79" xfId="4" applyFont="1" applyFill="1" applyBorder="1" applyAlignment="1">
      <alignment vertical="center"/>
    </xf>
    <xf numFmtId="0" fontId="39" fillId="0" borderId="0" xfId="4" applyFont="1" applyFill="1" applyBorder="1" applyAlignment="1">
      <alignment horizontal="center" vertical="center"/>
    </xf>
    <xf numFmtId="0" fontId="34" fillId="0" borderId="0" xfId="4" applyFont="1" applyFill="1" applyBorder="1" applyAlignment="1">
      <alignment horizontal="right" vertical="center" wrapText="1"/>
    </xf>
    <xf numFmtId="0" fontId="34" fillId="0" borderId="0" xfId="4" applyFont="1" applyFill="1" applyBorder="1" applyAlignment="1">
      <alignment horizontal="center" vertical="center" wrapText="1"/>
    </xf>
    <xf numFmtId="0" fontId="34" fillId="0" borderId="0" xfId="4" applyFont="1" applyFill="1" applyBorder="1" applyAlignment="1">
      <alignment horizontal="right" vertical="center"/>
    </xf>
    <xf numFmtId="0" fontId="34" fillId="0" borderId="87" xfId="4" applyFont="1" applyFill="1" applyBorder="1" applyAlignment="1">
      <alignment horizontal="right" vertical="center"/>
    </xf>
    <xf numFmtId="0" fontId="34" fillId="0" borderId="0" xfId="4" applyFont="1" applyFill="1" applyBorder="1" applyAlignment="1">
      <alignment horizontal="left" vertical="center"/>
    </xf>
    <xf numFmtId="38" fontId="42" fillId="0" borderId="40" xfId="5" applyFont="1" applyFill="1" applyBorder="1" applyAlignment="1">
      <alignment vertical="center"/>
    </xf>
    <xf numFmtId="0" fontId="34" fillId="0" borderId="0" xfId="4" applyFont="1" applyFill="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0" xfId="0" applyFont="1" applyBorder="1" applyAlignment="1">
      <alignment vertical="center" shrinkToFit="1"/>
    </xf>
    <xf numFmtId="0" fontId="26" fillId="0" borderId="0" xfId="0" applyFont="1" applyBorder="1" applyAlignment="1">
      <alignment horizontal="center" vertical="center"/>
    </xf>
    <xf numFmtId="0" fontId="26" fillId="0" borderId="0" xfId="0" applyFont="1" applyBorder="1" applyAlignment="1">
      <alignment horizontal="left" vertical="center"/>
    </xf>
    <xf numFmtId="182" fontId="26" fillId="0" borderId="13" xfId="0" applyNumberFormat="1" applyFont="1" applyBorder="1" applyAlignment="1">
      <alignment vertical="center"/>
    </xf>
    <xf numFmtId="183" fontId="26" fillId="0" borderId="1"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0" xfId="0" applyFont="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0" fontId="26" fillId="0" borderId="2" xfId="0" applyFont="1" applyBorder="1" applyAlignment="1">
      <alignment horizontal="center" vertical="center" shrinkToFit="1"/>
    </xf>
    <xf numFmtId="182" fontId="26" fillId="0" borderId="12" xfId="0" applyNumberFormat="1" applyFont="1" applyBorder="1" applyAlignment="1">
      <alignment vertical="center"/>
    </xf>
    <xf numFmtId="183" fontId="26" fillId="0" borderId="2" xfId="0" applyNumberFormat="1" applyFont="1" applyBorder="1" applyAlignment="1">
      <alignment vertical="center"/>
    </xf>
    <xf numFmtId="182" fontId="26" fillId="0" borderId="9" xfId="0" applyNumberFormat="1" applyFont="1" applyBorder="1" applyAlignment="1">
      <alignment vertical="center"/>
    </xf>
    <xf numFmtId="0" fontId="26" fillId="0" borderId="63"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vertical="center"/>
    </xf>
    <xf numFmtId="0" fontId="26" fillId="0" borderId="9"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182" fontId="26" fillId="0" borderId="6" xfId="0" applyNumberFormat="1" applyFont="1" applyBorder="1" applyAlignment="1">
      <alignment vertical="center"/>
    </xf>
    <xf numFmtId="0" fontId="26" fillId="0" borderId="0" xfId="0" applyFont="1" applyBorder="1" applyAlignment="1">
      <alignment horizontal="center" vertical="center" shrinkToFit="1"/>
    </xf>
    <xf numFmtId="182" fontId="26" fillId="0" borderId="4" xfId="0" applyNumberFormat="1" applyFont="1" applyBorder="1" applyAlignment="1">
      <alignment horizontal="center" vertical="center"/>
    </xf>
    <xf numFmtId="0" fontId="26" fillId="0" borderId="0" xfId="0" applyNumberFormat="1" applyFont="1" applyBorder="1" applyAlignment="1">
      <alignment vertical="center" wrapText="1"/>
    </xf>
    <xf numFmtId="182" fontId="26" fillId="0" borderId="0" xfId="0" applyNumberFormat="1" applyFont="1" applyBorder="1" applyAlignment="1">
      <alignment vertical="center"/>
    </xf>
    <xf numFmtId="182" fontId="26" fillId="0" borderId="0" xfId="0" applyNumberFormat="1" applyFont="1" applyBorder="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0" fontId="26" fillId="0" borderId="0" xfId="0" applyNumberFormat="1" applyFont="1" applyBorder="1" applyAlignment="1">
      <alignment vertical="center"/>
    </xf>
    <xf numFmtId="0" fontId="26" fillId="0" borderId="0" xfId="0" applyNumberFormat="1" applyFont="1" applyAlignment="1">
      <alignment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7" xfId="0" applyNumberFormat="1" applyFont="1" applyBorder="1" applyAlignment="1">
      <alignment vertical="center"/>
    </xf>
    <xf numFmtId="0" fontId="26" fillId="0" borderId="10" xfId="0" applyNumberFormat="1" applyFont="1" applyBorder="1" applyAlignment="1">
      <alignment vertical="center"/>
    </xf>
    <xf numFmtId="0" fontId="26" fillId="0" borderId="11"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63" xfId="0" applyFont="1" applyBorder="1" applyAlignment="1">
      <alignment horizontal="left" vertical="center"/>
    </xf>
    <xf numFmtId="0" fontId="26" fillId="0" borderId="13"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182" fontId="26" fillId="0" borderId="0" xfId="0" applyNumberFormat="1" applyFont="1" applyBorder="1" applyAlignment="1">
      <alignment vertical="center"/>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7"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0" fontId="26" fillId="0" borderId="13" xfId="0" applyFont="1" applyBorder="1" applyAlignment="1">
      <alignment horizontal="center" vertical="center" wrapText="1" shrinkToFit="1"/>
    </xf>
    <xf numFmtId="182" fontId="26" fillId="0" borderId="12" xfId="0" applyNumberFormat="1" applyFont="1" applyBorder="1" applyAlignment="1">
      <alignment horizontal="right" vertical="center"/>
    </xf>
    <xf numFmtId="187" fontId="26" fillId="0" borderId="0" xfId="0" applyNumberFormat="1" applyFont="1" applyBorder="1" applyAlignment="1">
      <alignment vertical="center"/>
    </xf>
    <xf numFmtId="0" fontId="26" fillId="0" borderId="3" xfId="0" applyFont="1" applyBorder="1" applyAlignment="1">
      <alignment horizontal="righ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right" vertical="center"/>
    </xf>
    <xf numFmtId="182" fontId="26" fillId="0" borderId="0"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0" xfId="0" applyFont="1" applyBorder="1" applyAlignment="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183"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12" xfId="0" applyFont="1" applyBorder="1" applyAlignment="1">
      <alignment horizontal="right" vertical="center"/>
    </xf>
    <xf numFmtId="0" fontId="26" fillId="0" borderId="4" xfId="0" applyFont="1" applyBorder="1" applyAlignment="1">
      <alignment vertical="center"/>
    </xf>
    <xf numFmtId="0" fontId="26" fillId="0" borderId="11" xfId="0" applyFont="1" applyBorder="1" applyAlignment="1">
      <alignment vertical="center" shrinkToFit="1"/>
    </xf>
    <xf numFmtId="0" fontId="26" fillId="0" borderId="10" xfId="0" applyFont="1" applyBorder="1" applyAlignment="1">
      <alignment vertical="center"/>
    </xf>
    <xf numFmtId="0" fontId="26" fillId="0" borderId="11" xfId="0" applyFont="1" applyBorder="1" applyAlignment="1">
      <alignment vertical="center"/>
    </xf>
    <xf numFmtId="0" fontId="26" fillId="0" borderId="0" xfId="0" applyFont="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right" vertical="center"/>
    </xf>
    <xf numFmtId="0" fontId="26" fillId="0" borderId="1" xfId="0" applyFont="1" applyBorder="1" applyAlignment="1">
      <alignment horizontal="center" vertical="center" wrapText="1" shrinkToFit="1"/>
    </xf>
    <xf numFmtId="0" fontId="26" fillId="0" borderId="0" xfId="0" applyFont="1" applyFill="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0" xfId="0" applyFont="1" applyBorder="1" applyAlignment="1">
      <alignment vertical="center" shrinkToFit="1"/>
    </xf>
    <xf numFmtId="0" fontId="26" fillId="0" borderId="64" xfId="0" applyNumberFormat="1" applyFont="1" applyBorder="1" applyAlignment="1">
      <alignment horizontal="center" vertical="center"/>
    </xf>
    <xf numFmtId="0" fontId="26" fillId="0" borderId="0" xfId="0" applyFont="1" applyFill="1" applyAlignment="1">
      <alignment vertical="center"/>
    </xf>
    <xf numFmtId="182" fontId="26" fillId="0" borderId="0" xfId="0" applyNumberFormat="1" applyFont="1" applyFill="1" applyBorder="1" applyAlignment="1">
      <alignment vertical="center"/>
    </xf>
    <xf numFmtId="182" fontId="26" fillId="0" borderId="63" xfId="0" applyNumberFormat="1" applyFont="1" applyFill="1" applyBorder="1" applyAlignment="1">
      <alignment vertical="center"/>
    </xf>
    <xf numFmtId="182" fontId="26" fillId="0" borderId="64" xfId="0" applyNumberFormat="1" applyFont="1" applyFill="1" applyBorder="1" applyAlignment="1">
      <alignment vertical="center"/>
    </xf>
    <xf numFmtId="182" fontId="26" fillId="0" borderId="13" xfId="0" applyNumberFormat="1" applyFont="1" applyFill="1" applyBorder="1" applyAlignment="1">
      <alignment horizontal="center" vertical="center"/>
    </xf>
    <xf numFmtId="0" fontId="22" fillId="2" borderId="13" xfId="4" applyFont="1" applyFill="1" applyBorder="1" applyAlignment="1">
      <alignment horizontal="center" vertical="center"/>
    </xf>
    <xf numFmtId="0" fontId="2" fillId="2" borderId="13" xfId="4" applyFont="1" applyFill="1" applyBorder="1" applyAlignment="1">
      <alignment vertical="center"/>
    </xf>
    <xf numFmtId="0" fontId="2" fillId="2" borderId="23" xfId="4" applyFont="1" applyFill="1" applyBorder="1" applyAlignment="1">
      <alignment vertical="center"/>
    </xf>
    <xf numFmtId="0" fontId="22" fillId="2" borderId="13" xfId="4" applyFont="1" applyFill="1" applyBorder="1" applyAlignment="1">
      <alignment horizontal="left" vertical="center" wrapText="1"/>
    </xf>
    <xf numFmtId="0" fontId="22" fillId="2" borderId="13" xfId="4" applyFont="1" applyFill="1" applyBorder="1" applyAlignment="1">
      <alignment horizontal="left" vertical="center"/>
    </xf>
    <xf numFmtId="0" fontId="22" fillId="2" borderId="30" xfId="4" applyFont="1" applyFill="1" applyBorder="1" applyAlignment="1">
      <alignment horizontal="left" vertical="center" wrapText="1"/>
    </xf>
    <xf numFmtId="0" fontId="2" fillId="2" borderId="30" xfId="4" applyFont="1" applyFill="1" applyBorder="1" applyAlignment="1">
      <alignment vertical="center"/>
    </xf>
    <xf numFmtId="0" fontId="2" fillId="2" borderId="31" xfId="4" applyFont="1" applyFill="1" applyBorder="1" applyAlignment="1">
      <alignment vertical="center"/>
    </xf>
    <xf numFmtId="0" fontId="26" fillId="0" borderId="4" xfId="0" applyFont="1" applyBorder="1" applyAlignment="1">
      <alignment horizontal="center" vertical="center" wrapText="1" shrinkToFit="1"/>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0" fontId="50" fillId="0" borderId="0" xfId="0" applyFont="1"/>
    <xf numFmtId="0" fontId="14" fillId="0" borderId="0" xfId="0" applyFont="1" applyAlignment="1">
      <alignment vertical="center"/>
    </xf>
    <xf numFmtId="191" fontId="26" fillId="3" borderId="64" xfId="0" applyNumberFormat="1" applyFont="1" applyFill="1" applyBorder="1" applyAlignment="1">
      <alignment vertical="center"/>
    </xf>
    <xf numFmtId="191" fontId="26" fillId="3" borderId="105" xfId="0" applyNumberFormat="1" applyFont="1" applyFill="1" applyBorder="1" applyAlignment="1">
      <alignment vertical="center"/>
    </xf>
    <xf numFmtId="191" fontId="26" fillId="3" borderId="103" xfId="0" applyNumberFormat="1" applyFont="1" applyFill="1" applyBorder="1" applyAlignment="1">
      <alignment vertical="center"/>
    </xf>
    <xf numFmtId="191" fontId="26" fillId="3" borderId="106" xfId="0" applyNumberFormat="1" applyFont="1" applyFill="1" applyBorder="1" applyAlignment="1">
      <alignment vertical="center"/>
    </xf>
    <xf numFmtId="0" fontId="26" fillId="0" borderId="12" xfId="0" applyFont="1" applyFill="1" applyBorder="1" applyAlignment="1">
      <alignment horizontal="right" vertical="center" shrinkToFit="1"/>
    </xf>
    <xf numFmtId="0" fontId="26" fillId="0" borderId="0" xfId="0" applyFont="1" applyFill="1" applyAlignment="1">
      <alignment horizontal="right" vertical="center"/>
    </xf>
    <xf numFmtId="0" fontId="26" fillId="0" borderId="63" xfId="0" applyFont="1" applyFill="1" applyBorder="1" applyAlignment="1">
      <alignment horizontal="right" vertical="center" shrinkToFit="1"/>
    </xf>
    <xf numFmtId="186" fontId="26" fillId="0" borderId="63" xfId="0" applyNumberFormat="1" applyFont="1" applyFill="1" applyBorder="1" applyAlignment="1">
      <alignment horizontal="right" vertical="center" shrinkToFit="1"/>
    </xf>
    <xf numFmtId="186" fontId="48" fillId="0" borderId="63" xfId="0" applyNumberFormat="1" applyFont="1" applyFill="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Fill="1" applyBorder="1" applyAlignment="1">
      <alignment horizontal="center" vertical="center"/>
    </xf>
    <xf numFmtId="0" fontId="26" fillId="0" borderId="64" xfId="0" applyFont="1" applyBorder="1" applyAlignment="1">
      <alignment vertical="center" shrinkToFit="1"/>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57" fontId="26" fillId="5" borderId="63" xfId="0" applyNumberFormat="1" applyFont="1" applyFill="1" applyBorder="1" applyAlignment="1">
      <alignment horizontal="center" vertical="center" shrinkToFit="1"/>
    </xf>
    <xf numFmtId="57" fontId="26" fillId="5" borderId="64" xfId="0" applyNumberFormat="1" applyFont="1" applyFill="1" applyBorder="1" applyAlignment="1">
      <alignment horizontal="center" vertical="center" shrinkToFit="1"/>
    </xf>
    <xf numFmtId="186" fontId="26" fillId="5" borderId="64" xfId="0" applyNumberFormat="1" applyFont="1" applyFill="1" applyBorder="1" applyAlignment="1">
      <alignment horizontal="right" vertical="center"/>
    </xf>
    <xf numFmtId="184" fontId="26" fillId="5" borderId="13" xfId="0" applyNumberFormat="1" applyFont="1" applyFill="1" applyBorder="1" applyAlignment="1">
      <alignment horizontal="center" vertical="center"/>
    </xf>
    <xf numFmtId="182" fontId="26" fillId="5" borderId="13" xfId="0" applyNumberFormat="1" applyFont="1" applyFill="1" applyBorder="1" applyAlignment="1">
      <alignment vertical="center"/>
    </xf>
    <xf numFmtId="185" fontId="26" fillId="5" borderId="13" xfId="0" applyNumberFormat="1" applyFont="1" applyFill="1" applyBorder="1" applyAlignment="1">
      <alignment vertical="center"/>
    </xf>
    <xf numFmtId="0" fontId="26" fillId="5" borderId="13" xfId="0" applyFont="1" applyFill="1" applyBorder="1" applyAlignment="1">
      <alignment horizontal="center" vertical="center" shrinkToFit="1"/>
    </xf>
    <xf numFmtId="0" fontId="26" fillId="5" borderId="13" xfId="0" applyFont="1" applyFill="1" applyBorder="1" applyAlignment="1">
      <alignment horizontal="center" vertical="center"/>
    </xf>
    <xf numFmtId="183" fontId="26" fillId="5" borderId="1" xfId="0" applyNumberFormat="1" applyFont="1" applyFill="1" applyBorder="1" applyAlignment="1">
      <alignment vertical="center"/>
    </xf>
    <xf numFmtId="182" fontId="26" fillId="5" borderId="8" xfId="0" applyNumberFormat="1" applyFont="1" applyFill="1" applyBorder="1" applyAlignment="1">
      <alignment vertical="center"/>
    </xf>
    <xf numFmtId="0" fontId="26" fillId="5" borderId="12" xfId="0" applyFont="1" applyFill="1" applyBorder="1" applyAlignment="1">
      <alignment vertical="center"/>
    </xf>
    <xf numFmtId="0" fontId="26" fillId="5" borderId="11" xfId="0" applyFont="1" applyFill="1" applyBorder="1" applyAlignment="1">
      <alignment vertical="center"/>
    </xf>
    <xf numFmtId="182" fontId="26" fillId="5" borderId="64" xfId="0" applyNumberFormat="1" applyFont="1" applyFill="1" applyBorder="1" applyAlignment="1">
      <alignment vertical="center"/>
    </xf>
    <xf numFmtId="182" fontId="26" fillId="5" borderId="6" xfId="0" applyNumberFormat="1" applyFont="1" applyFill="1" applyBorder="1" applyAlignment="1">
      <alignment vertical="center"/>
    </xf>
    <xf numFmtId="182" fontId="26" fillId="5" borderId="12" xfId="0" applyNumberFormat="1" applyFont="1" applyFill="1" applyBorder="1" applyAlignment="1">
      <alignment vertical="center"/>
    </xf>
    <xf numFmtId="182" fontId="26" fillId="5" borderId="9" xfId="0" applyNumberFormat="1" applyFont="1" applyFill="1" applyBorder="1" applyAlignment="1">
      <alignment vertical="center"/>
    </xf>
    <xf numFmtId="180" fontId="26" fillId="5" borderId="102" xfId="0" applyNumberFormat="1" applyFont="1" applyFill="1" applyBorder="1" applyAlignment="1">
      <alignment vertical="center"/>
    </xf>
    <xf numFmtId="180" fontId="26" fillId="5" borderId="104" xfId="0" applyNumberFormat="1" applyFont="1" applyFill="1" applyBorder="1" applyAlignment="1">
      <alignment vertical="center"/>
    </xf>
    <xf numFmtId="182" fontId="26" fillId="5" borderId="11" xfId="0" applyNumberFormat="1" applyFont="1" applyFill="1" applyBorder="1" applyAlignment="1">
      <alignment vertical="center"/>
    </xf>
    <xf numFmtId="0" fontId="26" fillId="5" borderId="63" xfId="0" applyFont="1" applyFill="1" applyBorder="1" applyAlignment="1">
      <alignment horizontal="center" vertical="center"/>
    </xf>
    <xf numFmtId="191" fontId="26" fillId="5" borderId="13" xfId="0" applyNumberFormat="1" applyFont="1" applyFill="1" applyBorder="1" applyAlignment="1">
      <alignment horizontal="center" vertical="center"/>
    </xf>
    <xf numFmtId="0" fontId="26" fillId="5" borderId="2" xfId="0" applyFont="1" applyFill="1" applyBorder="1" applyAlignment="1">
      <alignment vertical="center"/>
    </xf>
    <xf numFmtId="0" fontId="26" fillId="5" borderId="63" xfId="0" applyFont="1" applyFill="1" applyBorder="1" applyAlignment="1">
      <alignment vertical="center"/>
    </xf>
    <xf numFmtId="194" fontId="26" fillId="5" borderId="64" xfId="0" applyNumberFormat="1" applyFont="1" applyFill="1" applyBorder="1" applyAlignment="1">
      <alignment vertical="center"/>
    </xf>
    <xf numFmtId="0" fontId="26" fillId="5" borderId="63" xfId="0" applyFont="1" applyFill="1" applyBorder="1" applyAlignment="1">
      <alignment horizontal="center" vertical="center" shrinkToFit="1"/>
    </xf>
    <xf numFmtId="0" fontId="26" fillId="5" borderId="12" xfId="0" applyFont="1" applyFill="1" applyBorder="1" applyAlignment="1">
      <alignment horizontal="center" vertical="center" shrinkToFit="1"/>
    </xf>
    <xf numFmtId="0" fontId="26" fillId="5" borderId="100" xfId="0" applyFont="1" applyFill="1" applyBorder="1" applyAlignment="1">
      <alignment vertical="center" shrinkToFit="1"/>
    </xf>
    <xf numFmtId="0" fontId="26" fillId="5" borderId="109" xfId="0" applyFont="1" applyFill="1" applyBorder="1" applyAlignment="1">
      <alignment vertical="center"/>
    </xf>
    <xf numFmtId="196" fontId="26" fillId="5" borderId="3" xfId="0" applyNumberFormat="1" applyFont="1" applyFill="1" applyBorder="1" applyAlignment="1">
      <alignment horizontal="center" vertical="center" shrinkToFit="1"/>
    </xf>
    <xf numFmtId="0" fontId="26" fillId="5" borderId="64" xfId="0" applyFont="1" applyFill="1" applyBorder="1" applyAlignment="1">
      <alignment vertical="center" shrinkToFit="1"/>
    </xf>
    <xf numFmtId="186" fontId="26" fillId="5" borderId="0" xfId="0" applyNumberFormat="1" applyFont="1" applyFill="1" applyAlignment="1">
      <alignment horizontal="center" vertical="center"/>
    </xf>
    <xf numFmtId="186" fontId="26" fillId="5" borderId="63" xfId="0" applyNumberFormat="1" applyFont="1" applyFill="1" applyBorder="1" applyAlignment="1">
      <alignment horizontal="center" vertical="center" shrinkToFit="1"/>
    </xf>
    <xf numFmtId="186" fontId="48" fillId="5" borderId="63" xfId="0" applyNumberFormat="1" applyFont="1" applyFill="1" applyBorder="1" applyAlignment="1">
      <alignment horizontal="center" vertical="center" shrinkToFit="1"/>
    </xf>
    <xf numFmtId="0" fontId="26" fillId="0" borderId="63" xfId="0" applyNumberFormat="1" applyFont="1" applyFill="1" applyBorder="1" applyAlignment="1">
      <alignment horizontal="center" vertical="center" shrinkToFit="1"/>
    </xf>
    <xf numFmtId="0" fontId="48" fillId="0" borderId="63" xfId="0" applyNumberFormat="1" applyFont="1" applyFill="1" applyBorder="1" applyAlignment="1">
      <alignment horizontal="center" vertical="center" shrinkToFit="1"/>
    </xf>
    <xf numFmtId="191" fontId="26" fillId="0" borderId="110" xfId="0" applyNumberFormat="1" applyFont="1" applyBorder="1" applyAlignment="1">
      <alignment vertical="center"/>
    </xf>
    <xf numFmtId="189" fontId="26" fillId="0" borderId="14" xfId="0" applyNumberFormat="1" applyFont="1" applyBorder="1" applyAlignment="1">
      <alignment vertical="center"/>
    </xf>
    <xf numFmtId="0" fontId="26" fillId="5" borderId="13" xfId="0" applyFont="1" applyFill="1" applyBorder="1" applyAlignment="1">
      <alignment horizontal="center"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9" fontId="12" fillId="0" borderId="20"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200" fontId="12" fillId="0" borderId="64" xfId="0" applyNumberFormat="1" applyFont="1" applyFill="1" applyBorder="1" applyAlignment="1">
      <alignment horizontal="left" vertical="center" wrapText="1"/>
    </xf>
    <xf numFmtId="200" fontId="12" fillId="0" borderId="34" xfId="0" applyNumberFormat="1" applyFont="1" applyFill="1" applyBorder="1" applyAlignment="1">
      <alignment horizontal="left" vertical="center" wrapText="1"/>
    </xf>
    <xf numFmtId="0" fontId="12" fillId="5" borderId="26" xfId="0" applyFont="1" applyFill="1" applyBorder="1" applyAlignment="1">
      <alignment vertical="center" wrapText="1"/>
    </xf>
    <xf numFmtId="0" fontId="52" fillId="0" borderId="0" xfId="0" applyFont="1"/>
    <xf numFmtId="0" fontId="12" fillId="5" borderId="33" xfId="0" applyFont="1" applyFill="1" applyBorder="1" applyAlignment="1">
      <alignment vertical="center" wrapText="1"/>
    </xf>
    <xf numFmtId="0" fontId="12" fillId="5" borderId="20" xfId="0" applyFont="1" applyFill="1" applyBorder="1" applyAlignment="1">
      <alignment vertical="center" wrapText="1"/>
    </xf>
    <xf numFmtId="0" fontId="12" fillId="5" borderId="25" xfId="0" applyFont="1" applyFill="1" applyBorder="1" applyAlignment="1">
      <alignment vertical="center" wrapText="1"/>
    </xf>
    <xf numFmtId="0" fontId="12" fillId="5" borderId="35" xfId="0" applyFont="1" applyFill="1" applyBorder="1" applyAlignment="1">
      <alignment vertical="center" wrapText="1"/>
    </xf>
    <xf numFmtId="0" fontId="13" fillId="4" borderId="0" xfId="0" applyFont="1" applyFill="1"/>
    <xf numFmtId="0" fontId="11"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0" fillId="0" borderId="0" xfId="0" applyFont="1"/>
    <xf numFmtId="0" fontId="0" fillId="0" borderId="0" xfId="0" applyFont="1"/>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6" fillId="0" borderId="12" xfId="0" applyFont="1" applyBorder="1" applyAlignment="1">
      <alignment horizontal="right" vertical="center"/>
    </xf>
    <xf numFmtId="0" fontId="26" fillId="0" borderId="10" xfId="0" applyFont="1" applyBorder="1" applyAlignment="1">
      <alignment vertical="center" shrinkToFit="1"/>
    </xf>
    <xf numFmtId="0" fontId="26" fillId="5" borderId="63" xfId="0" applyFont="1" applyFill="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0" fontId="26" fillId="0" borderId="13" xfId="0" applyFont="1" applyFill="1" applyBorder="1" applyAlignment="1">
      <alignment vertical="center" shrinkToFit="1"/>
    </xf>
    <xf numFmtId="0" fontId="26" fillId="0" borderId="1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201" fontId="26" fillId="5" borderId="64" xfId="0" applyNumberFormat="1" applyFont="1" applyFill="1" applyBorder="1" applyAlignment="1">
      <alignment vertical="center"/>
    </xf>
    <xf numFmtId="201" fontId="26" fillId="5" borderId="11" xfId="0" applyNumberFormat="1" applyFont="1" applyFill="1" applyBorder="1" applyAlignment="1">
      <alignment vertical="center"/>
    </xf>
    <xf numFmtId="183" fontId="26" fillId="5" borderId="114" xfId="0" applyNumberFormat="1" applyFont="1" applyFill="1" applyBorder="1" applyAlignment="1">
      <alignment vertical="center"/>
    </xf>
    <xf numFmtId="183" fontId="26" fillId="5" borderId="115" xfId="0" applyNumberFormat="1" applyFont="1" applyFill="1" applyBorder="1" applyAlignment="1">
      <alignment vertical="center"/>
    </xf>
    <xf numFmtId="202" fontId="51" fillId="5" borderId="37" xfId="0" applyNumberFormat="1" applyFont="1" applyFill="1" applyBorder="1" applyAlignment="1">
      <alignment vertical="center" shrinkToFit="1"/>
    </xf>
    <xf numFmtId="202" fontId="12" fillId="0" borderId="6" xfId="0" applyNumberFormat="1" applyFont="1" applyBorder="1" applyAlignment="1">
      <alignment horizontal="right" vertical="center" shrinkToFit="1"/>
    </xf>
    <xf numFmtId="202" fontId="12" fillId="5" borderId="20" xfId="0" applyNumberFormat="1" applyFont="1" applyFill="1" applyBorder="1" applyAlignment="1">
      <alignment horizontal="right" vertical="center" shrinkToFit="1"/>
    </xf>
    <xf numFmtId="202" fontId="12" fillId="5" borderId="37" xfId="0" applyNumberFormat="1" applyFont="1" applyFill="1" applyBorder="1" applyAlignment="1">
      <alignment horizontal="right" vertical="center" shrinkToFit="1"/>
    </xf>
    <xf numFmtId="202" fontId="12" fillId="5" borderId="6" xfId="0" applyNumberFormat="1" applyFont="1" applyFill="1" applyBorder="1" applyAlignment="1">
      <alignment horizontal="right" vertical="center" shrinkToFit="1"/>
    </xf>
    <xf numFmtId="202" fontId="12" fillId="0" borderId="37" xfId="0" applyNumberFormat="1" applyFont="1" applyBorder="1" applyAlignment="1">
      <alignment horizontal="right" vertical="center" shrinkToFit="1"/>
    </xf>
    <xf numFmtId="202" fontId="12" fillId="0" borderId="20" xfId="0" applyNumberFormat="1" applyFont="1" applyBorder="1" applyAlignment="1">
      <alignment horizontal="right" vertical="center" shrinkToFit="1"/>
    </xf>
    <xf numFmtId="202" fontId="16" fillId="0" borderId="6" xfId="0" applyNumberFormat="1" applyFont="1" applyBorder="1" applyAlignment="1">
      <alignment vertical="center" shrinkToFit="1"/>
    </xf>
    <xf numFmtId="202" fontId="16" fillId="0" borderId="0" xfId="0" applyNumberFormat="1" applyFont="1" applyAlignment="1">
      <alignment vertical="center" shrinkToFit="1"/>
    </xf>
    <xf numFmtId="202" fontId="16" fillId="5" borderId="6" xfId="0" applyNumberFormat="1" applyFont="1" applyFill="1" applyBorder="1" applyAlignment="1">
      <alignment vertical="center" shrinkToFit="1"/>
    </xf>
    <xf numFmtId="202" fontId="16" fillId="0" borderId="37" xfId="0" applyNumberFormat="1" applyFont="1" applyBorder="1" applyAlignment="1">
      <alignment vertical="center" shrinkToFit="1"/>
    </xf>
    <xf numFmtId="202" fontId="16" fillId="5" borderId="37" xfId="0" applyNumberFormat="1" applyFont="1" applyFill="1" applyBorder="1" applyAlignment="1">
      <alignment vertical="center" shrinkToFit="1"/>
    </xf>
    <xf numFmtId="202" fontId="16" fillId="5" borderId="20" xfId="0" applyNumberFormat="1" applyFont="1" applyFill="1" applyBorder="1" applyAlignment="1">
      <alignment vertical="center" shrinkToFit="1"/>
    </xf>
    <xf numFmtId="202" fontId="18" fillId="5" borderId="19" xfId="0" applyNumberFormat="1" applyFont="1" applyFill="1" applyBorder="1" applyAlignment="1">
      <alignment vertical="center" shrinkToFit="1"/>
    </xf>
    <xf numFmtId="202" fontId="12" fillId="0" borderId="13" xfId="0" applyNumberFormat="1" applyFont="1" applyBorder="1" applyAlignment="1">
      <alignment vertical="center" shrinkToFit="1"/>
    </xf>
    <xf numFmtId="202" fontId="12" fillId="0" borderId="30" xfId="0" applyNumberFormat="1" applyFont="1" applyBorder="1" applyAlignment="1">
      <alignment vertical="center" shrinkToFit="1"/>
    </xf>
    <xf numFmtId="202" fontId="12" fillId="5" borderId="19" xfId="0" applyNumberFormat="1" applyFont="1" applyFill="1" applyBorder="1" applyAlignment="1">
      <alignment vertical="center" shrinkToFit="1"/>
    </xf>
    <xf numFmtId="202" fontId="12" fillId="5" borderId="13" xfId="0" applyNumberFormat="1" applyFont="1" applyFill="1" applyBorder="1" applyAlignment="1">
      <alignment vertical="center" shrinkToFit="1"/>
    </xf>
    <xf numFmtId="202" fontId="12" fillId="5" borderId="27" xfId="0" applyNumberFormat="1" applyFont="1" applyFill="1" applyBorder="1" applyAlignment="1">
      <alignment vertical="center" shrinkToFit="1"/>
    </xf>
    <xf numFmtId="202" fontId="12" fillId="0" borderId="1" xfId="0" applyNumberFormat="1" applyFont="1" applyBorder="1" applyAlignment="1">
      <alignment vertical="center" shrinkToFit="1"/>
    </xf>
    <xf numFmtId="202" fontId="12" fillId="5" borderId="33" xfId="0" applyNumberFormat="1" applyFont="1" applyFill="1" applyBorder="1" applyAlignment="1">
      <alignment vertical="center" shrinkToFit="1"/>
    </xf>
    <xf numFmtId="202" fontId="12" fillId="5" borderId="1" xfId="0" applyNumberFormat="1" applyFont="1" applyFill="1" applyBorder="1" applyAlignment="1">
      <alignment vertical="center" shrinkToFit="1"/>
    </xf>
    <xf numFmtId="202" fontId="12" fillId="5" borderId="37" xfId="0" applyNumberFormat="1" applyFont="1" applyFill="1" applyBorder="1" applyAlignment="1">
      <alignment vertical="center" shrinkToFit="1"/>
    </xf>
    <xf numFmtId="202" fontId="12" fillId="0" borderId="6" xfId="0" applyNumberFormat="1" applyFont="1" applyBorder="1" applyAlignment="1">
      <alignment vertical="center" shrinkToFit="1"/>
    </xf>
    <xf numFmtId="202" fontId="12" fillId="5" borderId="20" xfId="0" applyNumberFormat="1" applyFont="1" applyFill="1" applyBorder="1" applyAlignment="1">
      <alignment vertical="center" shrinkToFit="1"/>
    </xf>
    <xf numFmtId="202" fontId="12" fillId="5" borderId="6" xfId="0" applyNumberFormat="1" applyFont="1" applyFill="1" applyBorder="1" applyAlignment="1">
      <alignment vertical="center" shrinkToFit="1"/>
    </xf>
    <xf numFmtId="202" fontId="12" fillId="5" borderId="44" xfId="0" applyNumberFormat="1" applyFont="1" applyFill="1" applyBorder="1" applyAlignment="1">
      <alignment vertical="center" shrinkToFit="1"/>
    </xf>
    <xf numFmtId="202" fontId="12" fillId="0" borderId="8" xfId="0" applyNumberFormat="1" applyFont="1" applyBorder="1" applyAlignment="1">
      <alignment vertical="center" shrinkToFit="1"/>
    </xf>
    <xf numFmtId="202" fontId="12" fillId="5" borderId="25" xfId="0" applyNumberFormat="1" applyFont="1" applyFill="1" applyBorder="1" applyAlignment="1">
      <alignment vertical="center" shrinkToFit="1"/>
    </xf>
    <xf numFmtId="202" fontId="12" fillId="5" borderId="8" xfId="0" applyNumberFormat="1" applyFont="1" applyFill="1" applyBorder="1" applyAlignment="1">
      <alignment vertical="center" shrinkToFit="1"/>
    </xf>
    <xf numFmtId="202" fontId="12" fillId="0" borderId="27" xfId="0" applyNumberFormat="1" applyFont="1" applyBorder="1" applyAlignment="1">
      <alignment vertical="center" shrinkToFit="1"/>
    </xf>
    <xf numFmtId="202" fontId="12" fillId="0" borderId="33" xfId="0" applyNumberFormat="1" applyFont="1" applyBorder="1" applyAlignment="1">
      <alignment vertical="center" shrinkToFit="1"/>
    </xf>
    <xf numFmtId="202" fontId="12" fillId="0" borderId="37" xfId="0" applyNumberFormat="1" applyFont="1" applyBorder="1" applyAlignment="1">
      <alignment vertical="center" shrinkToFit="1"/>
    </xf>
    <xf numFmtId="202" fontId="12" fillId="0" borderId="20" xfId="0" applyNumberFormat="1" applyFont="1" applyBorder="1" applyAlignment="1">
      <alignment vertical="center" shrinkToFit="1"/>
    </xf>
    <xf numFmtId="202" fontId="12" fillId="5" borderId="21" xfId="0" applyNumberFormat="1" applyFont="1" applyFill="1" applyBorder="1" applyAlignment="1">
      <alignment vertical="center" shrinkToFit="1"/>
    </xf>
    <xf numFmtId="202" fontId="12" fillId="0" borderId="23" xfId="0" applyNumberFormat="1" applyFont="1" applyBorder="1" applyAlignment="1">
      <alignment vertical="center" shrinkToFit="1"/>
    </xf>
    <xf numFmtId="202" fontId="12" fillId="0" borderId="31" xfId="0" applyNumberFormat="1" applyFont="1" applyBorder="1" applyAlignment="1">
      <alignment vertical="center" shrinkToFit="1"/>
    </xf>
    <xf numFmtId="202" fontId="12" fillId="5" borderId="23" xfId="0" applyNumberFormat="1" applyFont="1" applyFill="1" applyBorder="1" applyAlignment="1">
      <alignment vertical="center" shrinkToFit="1"/>
    </xf>
    <xf numFmtId="202" fontId="12" fillId="5" borderId="18" xfId="0" applyNumberFormat="1" applyFont="1" applyFill="1" applyBorder="1" applyAlignment="1">
      <alignment vertical="center" shrinkToFit="1"/>
    </xf>
    <xf numFmtId="202" fontId="12" fillId="5" borderId="17" xfId="0" applyNumberFormat="1" applyFont="1" applyFill="1" applyBorder="1" applyAlignment="1">
      <alignment vertical="center" shrinkToFit="1"/>
    </xf>
    <xf numFmtId="202" fontId="12" fillId="0" borderId="51" xfId="0" applyNumberFormat="1" applyFont="1" applyBorder="1" applyAlignment="1">
      <alignment vertical="center" shrinkToFit="1"/>
    </xf>
    <xf numFmtId="202" fontId="12" fillId="0" borderId="52" xfId="0" applyNumberFormat="1" applyFont="1" applyBorder="1" applyAlignment="1">
      <alignment vertical="center" shrinkToFit="1"/>
    </xf>
    <xf numFmtId="3" fontId="12" fillId="0" borderId="6" xfId="0" applyNumberFormat="1" applyFont="1" applyBorder="1" applyAlignment="1">
      <alignment horizontal="right" vertical="center" shrinkToFi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2" fillId="0" borderId="26" xfId="0" applyFont="1" applyFill="1" applyBorder="1" applyAlignment="1">
      <alignment vertical="center" wrapText="1"/>
    </xf>
    <xf numFmtId="0" fontId="14" fillId="0" borderId="0" xfId="0" applyFont="1" applyAlignment="1">
      <alignment horizontal="center" vertical="center"/>
    </xf>
    <xf numFmtId="0" fontId="12" fillId="5" borderId="14" xfId="0" applyFont="1" applyFill="1" applyBorder="1" applyAlignment="1">
      <alignment vertical="center" wrapText="1"/>
    </xf>
    <xf numFmtId="0" fontId="51" fillId="5" borderId="26" xfId="0" applyFont="1" applyFill="1" applyBorder="1" applyAlignment="1">
      <alignment vertical="center" wrapText="1"/>
    </xf>
    <xf numFmtId="0" fontId="26" fillId="0" borderId="2" xfId="0" applyFont="1" applyBorder="1" applyAlignment="1">
      <alignment vertical="center"/>
    </xf>
    <xf numFmtId="0" fontId="26" fillId="0" borderId="12" xfId="0" applyFont="1" applyBorder="1" applyAlignment="1">
      <alignment vertical="center"/>
    </xf>
    <xf numFmtId="0" fontId="26" fillId="0" borderId="3" xfId="0" applyFont="1" applyBorder="1" applyAlignment="1">
      <alignment vertical="center"/>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10" xfId="0" applyFont="1" applyBorder="1" applyAlignment="1">
      <alignment vertical="center"/>
    </xf>
    <xf numFmtId="180" fontId="26" fillId="5" borderId="100" xfId="0" applyNumberFormat="1" applyFont="1" applyFill="1" applyBorder="1" applyAlignment="1">
      <alignment vertical="center"/>
    </xf>
    <xf numFmtId="180" fontId="26" fillId="5" borderId="117" xfId="0" applyNumberFormat="1" applyFont="1" applyFill="1" applyBorder="1" applyAlignment="1">
      <alignment vertical="center"/>
    </xf>
    <xf numFmtId="180" fontId="26" fillId="0" borderId="116" xfId="0" applyNumberFormat="1" applyFont="1" applyBorder="1" applyAlignment="1">
      <alignment vertical="center"/>
    </xf>
    <xf numFmtId="186" fontId="48" fillId="0" borderId="64" xfId="0" applyNumberFormat="1" applyFont="1" applyFill="1" applyBorder="1" applyAlignment="1">
      <alignment horizontal="center" vertical="center" shrinkToFit="1"/>
    </xf>
    <xf numFmtId="179" fontId="26" fillId="5" borderId="13" xfId="0" applyNumberFormat="1" applyFont="1" applyFill="1" applyBorder="1" applyAlignment="1">
      <alignment vertical="center"/>
    </xf>
    <xf numFmtId="179" fontId="26" fillId="0" borderId="100" xfId="0" applyNumberFormat="1" applyFont="1" applyBorder="1" applyAlignment="1">
      <alignment vertical="center"/>
    </xf>
    <xf numFmtId="179" fontId="26" fillId="5" borderId="102" xfId="0" applyNumberFormat="1" applyFont="1" applyFill="1" applyBorder="1" applyAlignment="1">
      <alignment vertical="center"/>
    </xf>
    <xf numFmtId="179" fontId="26" fillId="5" borderId="104" xfId="0" applyNumberFormat="1" applyFont="1" applyFill="1" applyBorder="1" applyAlignment="1">
      <alignment vertical="center"/>
    </xf>
    <xf numFmtId="177" fontId="54"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56" fillId="0" borderId="0" xfId="0" applyFont="1"/>
    <xf numFmtId="0" fontId="57" fillId="0" borderId="14" xfId="0" applyFont="1" applyBorder="1" applyAlignment="1">
      <alignment horizontal="center" vertical="center"/>
    </xf>
    <xf numFmtId="0" fontId="57" fillId="0" borderId="41" xfId="0" applyFont="1" applyBorder="1" applyAlignment="1">
      <alignment horizontal="center" vertical="center" wrapText="1"/>
    </xf>
    <xf numFmtId="0" fontId="57" fillId="0" borderId="43" xfId="0" applyFont="1" applyBorder="1" applyAlignment="1">
      <alignment horizontal="center" vertical="center" wrapText="1"/>
    </xf>
    <xf numFmtId="0" fontId="57" fillId="0" borderId="14" xfId="0" applyFont="1" applyBorder="1" applyAlignment="1">
      <alignment horizontal="left" vertical="top" wrapText="1"/>
    </xf>
    <xf numFmtId="0" fontId="57" fillId="0" borderId="118" xfId="0" applyFont="1" applyBorder="1" applyAlignment="1">
      <alignment horizontal="left" vertical="top" wrapText="1"/>
    </xf>
    <xf numFmtId="0" fontId="57" fillId="6" borderId="43" xfId="0" applyFont="1" applyFill="1" applyBorder="1" applyAlignment="1">
      <alignment horizontal="center" vertical="center" wrapText="1"/>
    </xf>
    <xf numFmtId="0" fontId="57" fillId="6" borderId="14" xfId="0" applyFont="1" applyFill="1" applyBorder="1" applyAlignment="1">
      <alignment horizontal="left" vertical="top"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2" fillId="0" borderId="46" xfId="0" applyNumberFormat="1" applyFont="1" applyBorder="1" applyAlignment="1">
      <alignment vertical="center" shrinkToFit="1"/>
    </xf>
    <xf numFmtId="202" fontId="12" fillId="0" borderId="48" xfId="0" applyNumberFormat="1" applyFont="1" applyBorder="1" applyAlignment="1">
      <alignment vertical="center" shrinkToFit="1"/>
    </xf>
    <xf numFmtId="202" fontId="12" fillId="0" borderId="50" xfId="0" applyNumberFormat="1" applyFont="1" applyBorder="1" applyAlignment="1">
      <alignment vertical="center" shrinkToFit="1"/>
    </xf>
    <xf numFmtId="0" fontId="14" fillId="0" borderId="0" xfId="0" applyFont="1" applyAlignment="1">
      <alignment horizontal="center" vertical="center"/>
    </xf>
    <xf numFmtId="0" fontId="12" fillId="0" borderId="1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2" fillId="5" borderId="111" xfId="0" applyFont="1" applyFill="1" applyBorder="1" applyAlignment="1">
      <alignment horizontal="right" vertical="center" wrapText="1"/>
    </xf>
    <xf numFmtId="0" fontId="12" fillId="5" borderId="63" xfId="0" applyFont="1" applyFill="1" applyBorder="1" applyAlignment="1">
      <alignment horizontal="right" vertical="center" wrapText="1"/>
    </xf>
    <xf numFmtId="0" fontId="12" fillId="5" borderId="12" xfId="0" applyFont="1" applyFill="1" applyBorder="1" applyAlignment="1">
      <alignment horizontal="right" vertical="center" wrapText="1"/>
    </xf>
    <xf numFmtId="202" fontId="12" fillId="0" borderId="45" xfId="0" applyNumberFormat="1" applyFont="1" applyBorder="1" applyAlignment="1">
      <alignment vertical="center" shrinkToFit="1"/>
    </xf>
    <xf numFmtId="202" fontId="12" fillId="0" borderId="47" xfId="0" applyNumberFormat="1" applyFont="1" applyBorder="1" applyAlignment="1">
      <alignment vertical="center" shrinkToFit="1"/>
    </xf>
    <xf numFmtId="202" fontId="12" fillId="0" borderId="49" xfId="0" applyNumberFormat="1" applyFont="1" applyBorder="1" applyAlignment="1">
      <alignment vertical="center" shrinkToFit="1"/>
    </xf>
    <xf numFmtId="0" fontId="12" fillId="0" borderId="0" xfId="0" applyFont="1" applyBorder="1" applyAlignment="1">
      <alignment horizontal="left" vertical="center" wrapText="1"/>
    </xf>
    <xf numFmtId="0" fontId="12" fillId="0" borderId="26" xfId="0" applyFont="1" applyBorder="1" applyAlignment="1">
      <alignment horizontal="left"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6" fillId="0" borderId="53" xfId="0" applyFont="1" applyBorder="1" applyAlignment="1">
      <alignment vertical="center" wrapText="1"/>
    </xf>
    <xf numFmtId="0" fontId="16" fillId="0" borderId="0" xfId="0" applyFont="1" applyBorder="1" applyAlignment="1">
      <alignment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7" xfId="0" applyFont="1" applyBorder="1" applyAlignment="1">
      <alignment horizontal="center" vertical="center" textRotation="255" wrapText="1"/>
    </xf>
    <xf numFmtId="0" fontId="12" fillId="0" borderId="0" xfId="0" applyFont="1" applyBorder="1" applyAlignment="1">
      <alignment vertical="center" wrapText="1"/>
    </xf>
    <xf numFmtId="0" fontId="12" fillId="0" borderId="26" xfId="0" applyFont="1" applyBorder="1" applyAlignment="1">
      <alignment vertical="center" wrapText="1"/>
    </xf>
    <xf numFmtId="0" fontId="12" fillId="0" borderId="0" xfId="0" applyFont="1" applyFill="1" applyBorder="1" applyAlignment="1">
      <alignment vertical="center" wrapText="1"/>
    </xf>
    <xf numFmtId="0" fontId="12" fillId="0" borderId="26" xfId="0" applyFont="1" applyFill="1" applyBorder="1" applyAlignment="1">
      <alignment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12" fillId="5" borderId="43" xfId="0" applyFont="1" applyFill="1" applyBorder="1" applyAlignment="1">
      <alignment vertical="center" wrapText="1"/>
    </xf>
    <xf numFmtId="0" fontId="12" fillId="5" borderId="40" xfId="0" applyFont="1" applyFill="1" applyBorder="1" applyAlignment="1">
      <alignment vertical="center" wrapText="1"/>
    </xf>
    <xf numFmtId="0" fontId="12" fillId="5" borderId="41" xfId="0" applyFont="1" applyFill="1" applyBorder="1" applyAlignment="1">
      <alignment vertical="center" wrapText="1"/>
    </xf>
    <xf numFmtId="0" fontId="12" fillId="0" borderId="19" xfId="0" applyFont="1" applyBorder="1" applyAlignment="1">
      <alignment horizontal="center" vertical="center" wrapText="1"/>
    </xf>
    <xf numFmtId="0" fontId="20" fillId="0" borderId="0" xfId="0" applyFont="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13" xfId="0" applyFont="1" applyBorder="1" applyAlignment="1">
      <alignment horizontal="left" vertical="center"/>
    </xf>
    <xf numFmtId="0" fontId="26" fillId="5" borderId="13" xfId="0" applyFont="1" applyFill="1" applyBorder="1" applyAlignment="1">
      <alignment vertical="center" shrinkToFit="1"/>
    </xf>
    <xf numFmtId="0" fontId="26" fillId="5" borderId="13" xfId="0" applyFont="1" applyFill="1" applyBorder="1" applyAlignment="1">
      <alignment horizontal="center" vertical="center"/>
    </xf>
    <xf numFmtId="0" fontId="26" fillId="0" borderId="1" xfId="0" applyFont="1" applyBorder="1" applyAlignment="1">
      <alignment horizontal="center" vertical="center" wrapText="1" shrinkToFit="1"/>
    </xf>
    <xf numFmtId="0" fontId="26" fillId="0" borderId="8"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5" borderId="13" xfId="0" applyFont="1" applyFill="1" applyBorder="1" applyAlignment="1">
      <alignmen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4" xfId="0" applyFont="1" applyFill="1" applyBorder="1" applyAlignment="1">
      <alignment vertical="center" wrapText="1"/>
    </xf>
    <xf numFmtId="0" fontId="26" fillId="5" borderId="5" xfId="0" applyFont="1" applyFill="1" applyBorder="1" applyAlignment="1">
      <alignment vertical="center" wrapText="1"/>
    </xf>
    <xf numFmtId="0" fontId="26" fillId="5" borderId="0" xfId="0" applyFont="1" applyFill="1" applyBorder="1" applyAlignment="1">
      <alignment vertical="center" wrapText="1"/>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10" xfId="0" applyFont="1" applyFill="1" applyBorder="1" applyAlignment="1">
      <alignment vertical="center" wrapText="1"/>
    </xf>
    <xf numFmtId="0" fontId="26" fillId="5" borderId="11" xfId="0" applyFont="1" applyFill="1" applyBorder="1" applyAlignment="1">
      <alignment vertical="center"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vertical="center"/>
    </xf>
    <xf numFmtId="0" fontId="26" fillId="0" borderId="4" xfId="0" applyFont="1" applyBorder="1" applyAlignment="1">
      <alignment vertical="center"/>
    </xf>
    <xf numFmtId="0" fontId="26" fillId="5" borderId="12" xfId="0" applyFont="1" applyFill="1" applyBorder="1" applyAlignment="1">
      <alignment horizontal="center" vertical="center"/>
    </xf>
    <xf numFmtId="0" fontId="26" fillId="5" borderId="64" xfId="0" applyFont="1" applyFill="1" applyBorder="1" applyAlignment="1">
      <alignment horizontal="center" vertical="center"/>
    </xf>
    <xf numFmtId="0" fontId="26" fillId="5" borderId="12" xfId="0" applyFont="1" applyFill="1" applyBorder="1" applyAlignment="1">
      <alignment horizontal="center" vertical="center" shrinkToFit="1"/>
    </xf>
    <xf numFmtId="0" fontId="26" fillId="5" borderId="63" xfId="0" applyFont="1" applyFill="1" applyBorder="1" applyAlignment="1">
      <alignment horizontal="center" vertical="center" shrinkToFit="1"/>
    </xf>
    <xf numFmtId="0" fontId="26" fillId="5" borderId="64" xfId="0" applyFont="1" applyFill="1" applyBorder="1" applyAlignment="1">
      <alignment horizontal="center" vertical="center" shrinkToFit="1"/>
    </xf>
    <xf numFmtId="0" fontId="26" fillId="0" borderId="1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26" fillId="5" borderId="98" xfId="0" applyNumberFormat="1" applyFont="1" applyFill="1" applyBorder="1" applyAlignment="1">
      <alignment vertical="center"/>
    </xf>
    <xf numFmtId="187" fontId="26" fillId="5" borderId="68" xfId="0" applyNumberFormat="1" applyFont="1" applyFill="1" applyBorder="1" applyAlignment="1">
      <alignment vertical="center"/>
    </xf>
    <xf numFmtId="187" fontId="26" fillId="5" borderId="4" xfId="0" applyNumberFormat="1" applyFont="1" applyFill="1" applyBorder="1" applyAlignment="1">
      <alignment vertical="center"/>
    </xf>
    <xf numFmtId="187" fontId="26" fillId="5" borderId="10" xfId="0" applyNumberFormat="1" applyFont="1" applyFill="1" applyBorder="1" applyAlignment="1">
      <alignment vertical="center"/>
    </xf>
    <xf numFmtId="187" fontId="26" fillId="5" borderId="11" xfId="0" applyNumberFormat="1" applyFont="1" applyFill="1" applyBorder="1" applyAlignment="1">
      <alignment vertical="center"/>
    </xf>
    <xf numFmtId="188" fontId="26" fillId="5" borderId="13" xfId="0" applyNumberFormat="1" applyFont="1" applyFill="1" applyBorder="1" applyAlignment="1">
      <alignment vertical="center"/>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5" borderId="63" xfId="0" applyFont="1" applyFill="1" applyBorder="1" applyAlignment="1">
      <alignment horizontal="center" vertical="center"/>
    </xf>
    <xf numFmtId="0" fontId="26" fillId="5" borderId="12" xfId="0" applyFont="1" applyFill="1" applyBorder="1" applyAlignment="1">
      <alignment vertical="center"/>
    </xf>
    <xf numFmtId="0" fontId="26" fillId="5"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Border="1" applyAlignment="1">
      <alignment vertical="center" wrapText="1"/>
    </xf>
    <xf numFmtId="0" fontId="26" fillId="5" borderId="10" xfId="0" applyFont="1" applyFill="1" applyBorder="1" applyAlignment="1">
      <alignment vertical="center"/>
    </xf>
    <xf numFmtId="0" fontId="26" fillId="5" borderId="11" xfId="0" applyFont="1" applyFill="1" applyBorder="1" applyAlignment="1">
      <alignment vertical="center"/>
    </xf>
    <xf numFmtId="189" fontId="26" fillId="5" borderId="12" xfId="0" applyNumberFormat="1" applyFont="1" applyFill="1" applyBorder="1" applyAlignment="1">
      <alignment vertical="center"/>
    </xf>
    <xf numFmtId="189" fontId="26" fillId="5" borderId="64" xfId="0" applyNumberFormat="1" applyFont="1" applyFill="1" applyBorder="1" applyAlignment="1">
      <alignment vertical="center"/>
    </xf>
    <xf numFmtId="0" fontId="26" fillId="0" borderId="1" xfId="0" applyFont="1" applyBorder="1" applyAlignment="1">
      <alignment vertical="center"/>
    </xf>
    <xf numFmtId="0" fontId="26" fillId="5" borderId="5"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182" fontId="26" fillId="0" borderId="12" xfId="0" applyNumberFormat="1" applyFont="1" applyBorder="1" applyAlignment="1">
      <alignment vertical="center"/>
    </xf>
    <xf numFmtId="182" fontId="26" fillId="0" borderId="64" xfId="0" applyNumberFormat="1" applyFont="1" applyBorder="1" applyAlignment="1">
      <alignment vertical="center"/>
    </xf>
    <xf numFmtId="0" fontId="26" fillId="0" borderId="12" xfId="0" applyNumberFormat="1" applyFont="1" applyBorder="1" applyAlignment="1">
      <alignment vertical="center" shrinkToFit="1"/>
    </xf>
    <xf numFmtId="0" fontId="26" fillId="0" borderId="63" xfId="0" applyNumberFormat="1" applyFont="1" applyBorder="1" applyAlignment="1">
      <alignment vertical="center" shrinkToFit="1"/>
    </xf>
    <xf numFmtId="0" fontId="26" fillId="0" borderId="64" xfId="0" applyNumberFormat="1"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26" fillId="0" borderId="2" xfId="0" applyNumberFormat="1" applyFont="1" applyBorder="1" applyAlignment="1">
      <alignment vertical="center"/>
    </xf>
    <xf numFmtId="183" fontId="26" fillId="0" borderId="4" xfId="0" applyNumberFormat="1" applyFont="1" applyBorder="1" applyAlignment="1">
      <alignment vertical="center"/>
    </xf>
    <xf numFmtId="182" fontId="26" fillId="0" borderId="9" xfId="0" applyNumberFormat="1" applyFont="1" applyBorder="1" applyAlignment="1">
      <alignment vertical="center"/>
    </xf>
    <xf numFmtId="182" fontId="26" fillId="0" borderId="11" xfId="0" applyNumberFormat="1" applyFont="1" applyBorder="1" applyAlignment="1">
      <alignment vertical="center"/>
    </xf>
    <xf numFmtId="190" fontId="26" fillId="5" borderId="13" xfId="0" applyNumberFormat="1" applyFont="1" applyFill="1" applyBorder="1" applyAlignment="1">
      <alignment horizontal="center" vertical="center"/>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5" borderId="13" xfId="0" applyFont="1" applyFill="1" applyBorder="1" applyAlignment="1">
      <alignment horizontal="left" vertical="center"/>
    </xf>
    <xf numFmtId="0" fontId="26" fillId="5"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26" fillId="5" borderId="13" xfId="0" applyNumberFormat="1" applyFont="1" applyFill="1" applyBorder="1" applyAlignment="1">
      <alignment vertical="center" wrapText="1"/>
    </xf>
    <xf numFmtId="182" fontId="26" fillId="5" borderId="13" xfId="0" applyNumberFormat="1" applyFont="1" applyFill="1" applyBorder="1" applyAlignment="1">
      <alignment vertical="center" wrapText="1"/>
    </xf>
    <xf numFmtId="0" fontId="26" fillId="0" borderId="63" xfId="0" applyFont="1" applyBorder="1" applyAlignment="1">
      <alignment horizontal="center" vertical="center" shrinkToFit="1"/>
    </xf>
    <xf numFmtId="182" fontId="26" fillId="5" borderId="2" xfId="0" applyNumberFormat="1" applyFont="1" applyFill="1" applyBorder="1" applyAlignment="1">
      <alignment vertical="center"/>
    </xf>
    <xf numFmtId="182" fontId="26" fillId="5" borderId="3" xfId="0" applyNumberFormat="1" applyFont="1" applyFill="1" applyBorder="1" applyAlignment="1">
      <alignment vertical="center"/>
    </xf>
    <xf numFmtId="182" fontId="26" fillId="5" borderId="4" xfId="0" applyNumberFormat="1" applyFont="1" applyFill="1" applyBorder="1" applyAlignment="1">
      <alignment vertical="center"/>
    </xf>
    <xf numFmtId="182" fontId="26" fillId="5" borderId="5" xfId="0" applyNumberFormat="1" applyFont="1" applyFill="1" applyBorder="1" applyAlignment="1">
      <alignment vertical="center"/>
    </xf>
    <xf numFmtId="182" fontId="26" fillId="5" borderId="0" xfId="0" applyNumberFormat="1" applyFont="1" applyFill="1" applyBorder="1" applyAlignment="1">
      <alignment vertical="center"/>
    </xf>
    <xf numFmtId="182" fontId="26" fillId="5" borderId="7" xfId="0" applyNumberFormat="1" applyFont="1" applyFill="1" applyBorder="1" applyAlignment="1">
      <alignment vertical="center"/>
    </xf>
    <xf numFmtId="182" fontId="26" fillId="5" borderId="9" xfId="0" applyNumberFormat="1" applyFont="1" applyFill="1" applyBorder="1" applyAlignment="1">
      <alignment vertical="center"/>
    </xf>
    <xf numFmtId="182" fontId="26" fillId="5" borderId="10" xfId="0" applyNumberFormat="1" applyFont="1" applyFill="1" applyBorder="1" applyAlignment="1">
      <alignment vertical="center"/>
    </xf>
    <xf numFmtId="182" fontId="26" fillId="5"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4" xfId="0" applyFont="1" applyBorder="1" applyAlignment="1">
      <alignment horizontal="right"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5" borderId="1" xfId="0" applyFont="1" applyFill="1" applyBorder="1" applyAlignment="1">
      <alignment horizontal="center" vertical="center" wrapText="1" shrinkToFit="1"/>
    </xf>
    <xf numFmtId="0" fontId="26" fillId="5" borderId="8" xfId="0" applyFont="1" applyFill="1" applyBorder="1" applyAlignment="1">
      <alignment horizontal="center" vertical="center" wrapText="1" shrinkToFit="1"/>
    </xf>
    <xf numFmtId="0" fontId="26" fillId="0" borderId="63" xfId="0" applyFont="1" applyBorder="1" applyAlignment="1">
      <alignment horizontal="center" vertical="center"/>
    </xf>
    <xf numFmtId="182" fontId="26" fillId="0" borderId="12" xfId="0" applyNumberFormat="1" applyFont="1" applyFill="1" applyBorder="1" applyAlignment="1">
      <alignment horizontal="center" vertical="center"/>
    </xf>
    <xf numFmtId="182" fontId="26" fillId="0" borderId="63" xfId="0" applyNumberFormat="1" applyFont="1" applyFill="1" applyBorder="1" applyAlignment="1">
      <alignment horizontal="center" vertical="center"/>
    </xf>
    <xf numFmtId="182" fontId="26" fillId="0" borderId="64" xfId="0" applyNumberFormat="1" applyFont="1" applyFill="1" applyBorder="1" applyAlignment="1">
      <alignment horizontal="center" vertical="center"/>
    </xf>
    <xf numFmtId="182" fontId="26" fillId="0" borderId="1" xfId="0" applyNumberFormat="1" applyFont="1" applyFill="1" applyBorder="1" applyAlignment="1">
      <alignment horizontal="center" vertical="center"/>
    </xf>
    <xf numFmtId="182" fontId="26" fillId="0" borderId="6" xfId="0" applyNumberFormat="1" applyFont="1" applyFill="1" applyBorder="1" applyAlignment="1">
      <alignment horizontal="center" vertical="center"/>
    </xf>
    <xf numFmtId="182" fontId="26" fillId="0" borderId="8"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xf>
    <xf numFmtId="182" fontId="26" fillId="0" borderId="5" xfId="0" applyNumberFormat="1" applyFont="1" applyFill="1" applyBorder="1" applyAlignment="1">
      <alignment horizontal="center" vertical="center"/>
    </xf>
    <xf numFmtId="182" fontId="26" fillId="0" borderId="9"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horizontal="center" vertical="center"/>
    </xf>
    <xf numFmtId="0" fontId="26" fillId="5" borderId="2" xfId="0" applyFont="1" applyFill="1" applyBorder="1" applyAlignment="1">
      <alignment horizontal="center" vertical="center" wrapText="1" shrinkToFit="1"/>
    </xf>
    <xf numFmtId="0" fontId="26" fillId="5"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5" borderId="13" xfId="0" applyFont="1" applyFill="1" applyBorder="1" applyAlignment="1">
      <alignment horizontal="center" vertical="center" wrapText="1"/>
    </xf>
    <xf numFmtId="0" fontId="26" fillId="0" borderId="6" xfId="0" applyFont="1" applyBorder="1" applyAlignment="1">
      <alignment horizontal="center" vertical="center" shrinkToFit="1"/>
    </xf>
    <xf numFmtId="0" fontId="26" fillId="0" borderId="12" xfId="0" applyFont="1" applyFill="1" applyBorder="1" applyAlignment="1">
      <alignment vertical="center" shrinkToFit="1"/>
    </xf>
    <xf numFmtId="0" fontId="26" fillId="0" borderId="63" xfId="0" applyFont="1" applyFill="1" applyBorder="1" applyAlignment="1">
      <alignment vertical="center" shrinkToFit="1"/>
    </xf>
    <xf numFmtId="0" fontId="26" fillId="0" borderId="64" xfId="0" applyFont="1" applyFill="1" applyBorder="1" applyAlignment="1">
      <alignment vertical="center" shrinkToFit="1"/>
    </xf>
    <xf numFmtId="0" fontId="26" fillId="0" borderId="12" xfId="0" applyFont="1" applyFill="1" applyBorder="1" applyAlignment="1">
      <alignment horizontal="left" vertical="center" shrinkToFit="1"/>
    </xf>
    <xf numFmtId="0" fontId="26" fillId="0" borderId="63" xfId="0" applyFont="1" applyFill="1" applyBorder="1" applyAlignment="1">
      <alignment horizontal="left" vertical="center" shrinkToFit="1"/>
    </xf>
    <xf numFmtId="0" fontId="26" fillId="0" borderId="64" xfId="0" applyFont="1" applyFill="1" applyBorder="1" applyAlignment="1">
      <alignment horizontal="left" vertical="center" shrinkToFit="1"/>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197" fontId="26" fillId="5" borderId="12" xfId="0" applyNumberFormat="1" applyFont="1" applyFill="1" applyBorder="1" applyAlignment="1">
      <alignment horizontal="center" vertical="center"/>
    </xf>
    <xf numFmtId="197" fontId="26" fillId="5" borderId="63" xfId="0" applyNumberFormat="1" applyFont="1" applyFill="1" applyBorder="1" applyAlignment="1">
      <alignment horizontal="center" vertical="center"/>
    </xf>
    <xf numFmtId="197" fontId="26" fillId="5" borderId="64"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2" xfId="0" applyFont="1" applyBorder="1" applyAlignment="1">
      <alignment vertical="center" shrinkToFit="1"/>
    </xf>
    <xf numFmtId="0" fontId="26" fillId="0" borderId="63" xfId="0" applyFont="1" applyBorder="1" applyAlignment="1">
      <alignment vertical="center" shrinkToFit="1"/>
    </xf>
    <xf numFmtId="192" fontId="26" fillId="5" borderId="12" xfId="0" applyNumberFormat="1" applyFont="1" applyFill="1" applyBorder="1" applyAlignment="1">
      <alignment horizontal="center" vertical="center"/>
    </xf>
    <xf numFmtId="192" fontId="26" fillId="5" borderId="63" xfId="0" applyNumberFormat="1" applyFont="1" applyFill="1" applyBorder="1" applyAlignment="1">
      <alignment horizontal="center" vertical="center"/>
    </xf>
    <xf numFmtId="192" fontId="26" fillId="5" borderId="64" xfId="0" applyNumberFormat="1" applyFont="1" applyFill="1" applyBorder="1" applyAlignment="1">
      <alignment horizontal="center" vertical="center"/>
    </xf>
    <xf numFmtId="0" fontId="26" fillId="5" borderId="63" xfId="0" applyFont="1" applyFill="1" applyBorder="1" applyAlignment="1">
      <alignment vertical="center" wrapText="1"/>
    </xf>
    <xf numFmtId="0" fontId="26" fillId="5" borderId="64" xfId="0" applyFont="1" applyFill="1" applyBorder="1" applyAlignment="1">
      <alignment vertical="center" wrapText="1"/>
    </xf>
    <xf numFmtId="193" fontId="26" fillId="5" borderId="2" xfId="0" applyNumberFormat="1" applyFont="1" applyFill="1" applyBorder="1" applyAlignment="1">
      <alignment vertical="center"/>
    </xf>
    <xf numFmtId="193" fontId="26" fillId="5" borderId="3" xfId="0" applyNumberFormat="1" applyFont="1" applyFill="1" applyBorder="1" applyAlignment="1">
      <alignment vertical="center"/>
    </xf>
    <xf numFmtId="193" fontId="26" fillId="5"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Border="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0" xfId="0" applyFont="1" applyBorder="1" applyAlignment="1">
      <alignment vertical="center" shrinkToFit="1"/>
    </xf>
    <xf numFmtId="0" fontId="26" fillId="5" borderId="64" xfId="0" applyFont="1" applyFill="1" applyBorder="1" applyAlignment="1">
      <alignment vertical="center"/>
    </xf>
    <xf numFmtId="195" fontId="26" fillId="5" borderId="13" xfId="0" applyNumberFormat="1" applyFont="1" applyFill="1" applyBorder="1" applyAlignment="1">
      <alignment vertical="center" shrinkToFit="1"/>
    </xf>
    <xf numFmtId="193" fontId="26" fillId="5" borderId="13" xfId="0" applyNumberFormat="1" applyFont="1" applyFill="1" applyBorder="1" applyAlignment="1">
      <alignment vertical="center" shrinkToFit="1"/>
    </xf>
    <xf numFmtId="187" fontId="26" fillId="5" borderId="12" xfId="0" applyNumberFormat="1" applyFont="1" applyFill="1" applyBorder="1" applyAlignment="1">
      <alignment vertical="center"/>
    </xf>
    <xf numFmtId="187" fontId="26" fillId="5" borderId="63" xfId="0" applyNumberFormat="1" applyFont="1" applyFill="1" applyBorder="1" applyAlignment="1">
      <alignment vertical="center"/>
    </xf>
    <xf numFmtId="187" fontId="26" fillId="5" borderId="64" xfId="0" applyNumberFormat="1" applyFont="1" applyFill="1" applyBorder="1" applyAlignment="1">
      <alignment vertical="center"/>
    </xf>
    <xf numFmtId="0" fontId="26" fillId="5" borderId="12" xfId="0" applyFont="1" applyFill="1" applyBorder="1" applyAlignment="1">
      <alignment vertical="center" shrinkToFit="1"/>
    </xf>
    <xf numFmtId="0" fontId="26" fillId="5" borderId="63" xfId="0" applyFont="1" applyFill="1" applyBorder="1" applyAlignment="1">
      <alignment vertical="center" shrinkToFit="1"/>
    </xf>
    <xf numFmtId="0" fontId="26" fillId="5" borderId="64" xfId="0" applyFont="1" applyFill="1" applyBorder="1" applyAlignment="1">
      <alignment vertical="center" shrinkToFit="1"/>
    </xf>
    <xf numFmtId="0" fontId="26" fillId="0" borderId="3" xfId="0" applyFont="1" applyBorder="1" applyAlignment="1">
      <alignment vertical="center"/>
    </xf>
    <xf numFmtId="0" fontId="26" fillId="0" borderId="3" xfId="0" applyFont="1" applyBorder="1" applyAlignment="1">
      <alignment vertical="center" shrinkToFit="1"/>
    </xf>
    <xf numFmtId="0" fontId="26" fillId="0" borderId="0" xfId="0" applyFont="1" applyBorder="1" applyAlignment="1">
      <alignment horizontal="center" vertical="center" shrinkToFit="1"/>
    </xf>
    <xf numFmtId="182" fontId="26" fillId="0" borderId="0" xfId="0" applyNumberFormat="1" applyFont="1" applyBorder="1" applyAlignment="1">
      <alignment vertical="center"/>
    </xf>
    <xf numFmtId="0" fontId="2" fillId="2" borderId="24"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2" borderId="29" xfId="4" applyFont="1" applyFill="1" applyBorder="1" applyAlignment="1">
      <alignment horizontal="center" vertical="center" wrapText="1"/>
    </xf>
    <xf numFmtId="0" fontId="2" fillId="2"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2"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4" fillId="0" borderId="43" xfId="4" applyFont="1" applyFill="1" applyBorder="1" applyAlignment="1">
      <alignment horizontal="center" vertical="center"/>
    </xf>
    <xf numFmtId="0" fontId="34" fillId="0" borderId="40" xfId="4" applyFont="1" applyFill="1" applyBorder="1" applyAlignment="1">
      <alignment horizontal="center" vertical="center"/>
    </xf>
    <xf numFmtId="0" fontId="34" fillId="0" borderId="41" xfId="4" applyFont="1" applyFill="1" applyBorder="1" applyAlignment="1">
      <alignment horizontal="center" vertical="center"/>
    </xf>
    <xf numFmtId="0" fontId="34" fillId="0" borderId="37" xfId="4" applyFont="1" applyFill="1" applyBorder="1" applyAlignment="1">
      <alignment horizontal="center" vertical="center"/>
    </xf>
    <xf numFmtId="0" fontId="34" fillId="0" borderId="6"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0" xfId="4" applyFont="1" applyFill="1" applyBorder="1" applyAlignment="1">
      <alignment horizontal="left" vertical="center"/>
    </xf>
    <xf numFmtId="0" fontId="34" fillId="0" borderId="0" xfId="4" applyFont="1" applyFill="1" applyBorder="1" applyAlignment="1">
      <alignment horizontal="center" vertical="center"/>
    </xf>
    <xf numFmtId="0" fontId="34" fillId="0" borderId="26" xfId="4" applyFont="1" applyFill="1" applyBorder="1" applyAlignment="1">
      <alignment horizontal="center" vertical="center"/>
    </xf>
    <xf numFmtId="0" fontId="34" fillId="0" borderId="56" xfId="4" applyFont="1" applyFill="1" applyBorder="1" applyAlignment="1">
      <alignment horizontal="center" vertical="center"/>
    </xf>
    <xf numFmtId="0" fontId="34" fillId="0" borderId="16" xfId="4" applyFont="1" applyFill="1" applyBorder="1" applyAlignment="1">
      <alignment horizontal="center" vertical="center"/>
    </xf>
    <xf numFmtId="0" fontId="34" fillId="0" borderId="32" xfId="4" applyFont="1" applyFill="1" applyBorder="1" applyAlignment="1">
      <alignment horizontal="center" vertical="center"/>
    </xf>
    <xf numFmtId="0" fontId="34" fillId="0" borderId="58" xfId="4" applyFont="1" applyFill="1" applyBorder="1" applyAlignment="1">
      <alignment horizontal="center" vertical="center"/>
    </xf>
    <xf numFmtId="0" fontId="34" fillId="0" borderId="59" xfId="4" applyFont="1" applyFill="1" applyBorder="1" applyAlignment="1">
      <alignment horizontal="center" vertical="center"/>
    </xf>
    <xf numFmtId="0" fontId="34" fillId="0" borderId="28" xfId="4" applyFont="1" applyFill="1" applyBorder="1" applyAlignment="1">
      <alignment horizontal="center" vertical="center"/>
    </xf>
    <xf numFmtId="0" fontId="34" fillId="0" borderId="79" xfId="4" applyFont="1" applyFill="1" applyBorder="1" applyAlignment="1">
      <alignment horizontal="center" vertical="center"/>
    </xf>
    <xf numFmtId="0" fontId="34" fillId="0" borderId="55"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4" fillId="0" borderId="39" xfId="4" applyFont="1" applyFill="1" applyBorder="1" applyAlignment="1">
      <alignment horizontal="center" vertical="center"/>
    </xf>
    <xf numFmtId="0" fontId="34" fillId="0" borderId="66" xfId="4" applyFont="1" applyFill="1" applyBorder="1" applyAlignment="1">
      <alignment horizontal="center" vertical="center"/>
    </xf>
    <xf numFmtId="0" fontId="34" fillId="0" borderId="42" xfId="4" applyFont="1" applyFill="1" applyBorder="1" applyAlignment="1">
      <alignment horizontal="center" vertical="center"/>
    </xf>
    <xf numFmtId="0" fontId="34" fillId="0" borderId="60" xfId="4" applyFont="1" applyFill="1" applyBorder="1" applyAlignment="1">
      <alignment horizontal="center" vertical="center"/>
    </xf>
    <xf numFmtId="0" fontId="34" fillId="0" borderId="72" xfId="4" applyFont="1" applyFill="1" applyBorder="1" applyAlignment="1">
      <alignment horizontal="center" vertical="center"/>
    </xf>
    <xf numFmtId="0" fontId="34" fillId="0" borderId="73" xfId="4" applyFont="1" applyFill="1" applyBorder="1" applyAlignment="1">
      <alignment horizontal="center" vertical="center"/>
    </xf>
    <xf numFmtId="0" fontId="34" fillId="0" borderId="14" xfId="4" applyFont="1" applyFill="1" applyBorder="1" applyAlignment="1">
      <alignment horizontal="left" vertical="center" wrapText="1"/>
    </xf>
    <xf numFmtId="0" fontId="34" fillId="0" borderId="43" xfId="4" applyFont="1" applyFill="1" applyBorder="1" applyAlignment="1">
      <alignment horizontal="left" vertical="center" wrapText="1"/>
    </xf>
    <xf numFmtId="0" fontId="34" fillId="0" borderId="40" xfId="4" applyFont="1" applyFill="1" applyBorder="1" applyAlignment="1">
      <alignment horizontal="left" vertical="center" wrapText="1"/>
    </xf>
    <xf numFmtId="0" fontId="34" fillId="0" borderId="41" xfId="4" applyFont="1" applyFill="1" applyBorder="1" applyAlignment="1">
      <alignment horizontal="left" vertical="center" wrapText="1"/>
    </xf>
    <xf numFmtId="0" fontId="34"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4" fillId="0" borderId="14" xfId="4" applyFont="1" applyFill="1" applyBorder="1" applyAlignment="1">
      <alignment horizontal="right" vertical="center" wrapText="1"/>
    </xf>
    <xf numFmtId="0" fontId="34" fillId="0" borderId="14" xfId="4" applyFont="1" applyFill="1" applyBorder="1" applyAlignment="1">
      <alignment horizontal="right" vertical="center"/>
    </xf>
    <xf numFmtId="0" fontId="36" fillId="0" borderId="14" xfId="4" applyFont="1" applyFill="1" applyBorder="1" applyAlignment="1">
      <alignment horizontal="left" vertical="center" wrapText="1"/>
    </xf>
    <xf numFmtId="0" fontId="34" fillId="0" borderId="40" xfId="4" applyFont="1" applyFill="1" applyBorder="1" applyAlignment="1">
      <alignment horizontal="left" vertical="center"/>
    </xf>
    <xf numFmtId="0" fontId="34" fillId="0" borderId="41" xfId="4" applyFont="1" applyFill="1" applyBorder="1" applyAlignment="1">
      <alignment horizontal="left" vertical="center"/>
    </xf>
    <xf numFmtId="0" fontId="25" fillId="0" borderId="14" xfId="4" applyFont="1" applyFill="1" applyBorder="1" applyAlignment="1">
      <alignment horizontal="center" vertical="center"/>
    </xf>
    <xf numFmtId="0" fontId="34" fillId="0" borderId="14" xfId="4" applyFont="1" applyFill="1" applyBorder="1" applyAlignment="1">
      <alignment horizontal="center" vertical="center"/>
    </xf>
    <xf numFmtId="0" fontId="34" fillId="0" borderId="43" xfId="4" applyFont="1" applyFill="1" applyBorder="1" applyAlignment="1">
      <alignment horizontal="center" vertical="center" wrapText="1"/>
    </xf>
    <xf numFmtId="0" fontId="34" fillId="0" borderId="40" xfId="4" applyFont="1" applyFill="1" applyBorder="1" applyAlignment="1">
      <alignment horizontal="center" vertical="center" wrapText="1"/>
    </xf>
    <xf numFmtId="0" fontId="34" fillId="0" borderId="41" xfId="4" applyFont="1" applyFill="1" applyBorder="1" applyAlignment="1">
      <alignment horizontal="center" vertical="center" wrapText="1"/>
    </xf>
    <xf numFmtId="0" fontId="34" fillId="0" borderId="14" xfId="4" applyFont="1" applyFill="1" applyBorder="1" applyAlignment="1">
      <alignment horizontal="center" vertical="center" wrapText="1"/>
    </xf>
    <xf numFmtId="0" fontId="25" fillId="0" borderId="43" xfId="4" applyFont="1" applyFill="1" applyBorder="1" applyAlignment="1">
      <alignment horizontal="center" vertical="center"/>
    </xf>
    <xf numFmtId="0" fontId="25" fillId="0" borderId="40"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14" xfId="4" applyFont="1" applyFill="1" applyBorder="1" applyAlignment="1">
      <alignment horizontal="center" vertical="center" wrapText="1"/>
    </xf>
    <xf numFmtId="38" fontId="25" fillId="0" borderId="14" xfId="5" applyFont="1" applyFill="1" applyBorder="1" applyAlignment="1">
      <alignment horizontal="center" vertical="center" wrapText="1"/>
    </xf>
    <xf numFmtId="0" fontId="25" fillId="0" borderId="56" xfId="4" applyFont="1" applyFill="1" applyBorder="1" applyAlignment="1">
      <alignment horizontal="center" vertical="center" wrapText="1"/>
    </xf>
    <xf numFmtId="0" fontId="25" fillId="0" borderId="16" xfId="4" applyFont="1" applyFill="1" applyBorder="1" applyAlignment="1">
      <alignment horizontal="center" vertical="center" wrapText="1"/>
    </xf>
    <xf numFmtId="0" fontId="25" fillId="0" borderId="32" xfId="4" applyFont="1" applyFill="1" applyBorder="1" applyAlignment="1">
      <alignment horizontal="center" vertical="center" wrapText="1"/>
    </xf>
    <xf numFmtId="0" fontId="25" fillId="0" borderId="53" xfId="4" applyFont="1" applyFill="1" applyBorder="1" applyAlignment="1">
      <alignment horizontal="center" vertical="center" wrapText="1"/>
    </xf>
    <xf numFmtId="0" fontId="25" fillId="0" borderId="0" xfId="4" applyFont="1" applyFill="1" applyBorder="1" applyAlignment="1">
      <alignment horizontal="center" vertical="center" wrapText="1"/>
    </xf>
    <xf numFmtId="0" fontId="25" fillId="0" borderId="26" xfId="4" applyFont="1" applyFill="1" applyBorder="1" applyAlignment="1">
      <alignment horizontal="center" vertical="center" wrapText="1"/>
    </xf>
    <xf numFmtId="0" fontId="25" fillId="0" borderId="58" xfId="4" applyFont="1" applyFill="1" applyBorder="1" applyAlignment="1">
      <alignment horizontal="center" vertical="center" wrapText="1"/>
    </xf>
    <xf numFmtId="0" fontId="25" fillId="0" borderId="59"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7" xfId="4" applyFont="1" applyFill="1" applyBorder="1" applyAlignment="1">
      <alignment horizontal="center" vertical="center"/>
    </xf>
    <xf numFmtId="0" fontId="25" fillId="0" borderId="6" xfId="4" applyFont="1" applyFill="1" applyBorder="1" applyAlignment="1">
      <alignment horizontal="center" vertical="center"/>
    </xf>
    <xf numFmtId="0" fontId="25" fillId="0" borderId="5" xfId="4" applyFont="1" applyFill="1" applyBorder="1" applyAlignment="1">
      <alignment horizontal="center" vertical="center"/>
    </xf>
    <xf numFmtId="0" fontId="34" fillId="0" borderId="81" xfId="4" applyFont="1" applyFill="1" applyBorder="1" applyAlignment="1">
      <alignment horizontal="center" vertical="center" wrapText="1"/>
    </xf>
    <xf numFmtId="0" fontId="34" fillId="0" borderId="82" xfId="4" applyFont="1" applyFill="1" applyBorder="1" applyAlignment="1">
      <alignment horizontal="center" vertical="center"/>
    </xf>
    <xf numFmtId="0" fontId="34" fillId="0" borderId="83" xfId="4" applyFont="1" applyFill="1" applyBorder="1" applyAlignment="1">
      <alignment horizontal="center" vertical="center"/>
    </xf>
    <xf numFmtId="0" fontId="38" fillId="0" borderId="14" xfId="4" applyFont="1" applyFill="1" applyBorder="1" applyAlignment="1">
      <alignment horizontal="center" vertical="center"/>
    </xf>
    <xf numFmtId="0" fontId="38" fillId="0" borderId="43" xfId="4" applyFont="1" applyFill="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38" fontId="34" fillId="0" borderId="84" xfId="5" applyFont="1" applyFill="1" applyBorder="1" applyAlignment="1">
      <alignment horizontal="right" vertical="center"/>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86" xfId="4" applyFont="1" applyFill="1" applyBorder="1" applyAlignment="1">
      <alignment horizontal="center" vertical="center"/>
    </xf>
    <xf numFmtId="0" fontId="36" fillId="0" borderId="43" xfId="4" applyFont="1" applyFill="1" applyBorder="1" applyAlignment="1">
      <alignment horizontal="center" vertical="center" wrapText="1"/>
    </xf>
    <xf numFmtId="0" fontId="36" fillId="0" borderId="40" xfId="4" applyFont="1" applyFill="1" applyBorder="1" applyAlignment="1">
      <alignment horizontal="center" vertical="center" wrapText="1"/>
    </xf>
    <xf numFmtId="0" fontId="36" fillId="0" borderId="41" xfId="4" applyFont="1" applyFill="1" applyBorder="1" applyAlignment="1">
      <alignment horizontal="center" vertical="center" wrapText="1"/>
    </xf>
    <xf numFmtId="0" fontId="36" fillId="0" borderId="14" xfId="4" applyFont="1" applyFill="1" applyBorder="1" applyAlignment="1">
      <alignment horizontal="center" vertical="center" wrapText="1"/>
    </xf>
    <xf numFmtId="0" fontId="34" fillId="0" borderId="0" xfId="4" applyFont="1" applyFill="1" applyBorder="1" applyAlignment="1">
      <alignment horizontal="center" vertical="center" wrapText="1"/>
    </xf>
    <xf numFmtId="0" fontId="36" fillId="0" borderId="14" xfId="4" applyFont="1" applyFill="1" applyBorder="1" applyAlignment="1">
      <alignment horizontal="center" vertical="center"/>
    </xf>
    <xf numFmtId="0" fontId="34" fillId="0" borderId="80" xfId="4" applyFont="1" applyFill="1" applyBorder="1" applyAlignment="1">
      <alignment horizontal="center" vertical="center" wrapText="1"/>
    </xf>
    <xf numFmtId="0" fontId="34" fillId="0" borderId="79" xfId="4" applyFont="1" applyFill="1" applyBorder="1" applyAlignment="1">
      <alignment horizontal="center" vertical="center" wrapText="1"/>
    </xf>
    <xf numFmtId="0" fontId="34" fillId="0" borderId="87" xfId="4" applyFont="1" applyFill="1" applyBorder="1" applyAlignment="1">
      <alignment horizontal="center" vertical="center"/>
    </xf>
    <xf numFmtId="0" fontId="34" fillId="0" borderId="92" xfId="4" applyFont="1" applyFill="1" applyBorder="1" applyAlignment="1">
      <alignment horizontal="center" vertical="center"/>
    </xf>
    <xf numFmtId="0" fontId="34" fillId="0" borderId="96" xfId="4" applyFont="1" applyFill="1" applyBorder="1" applyAlignment="1">
      <alignment horizontal="center" vertical="center"/>
    </xf>
    <xf numFmtId="0" fontId="34" fillId="0" borderId="97" xfId="4" applyFont="1" applyFill="1" applyBorder="1" applyAlignment="1">
      <alignment horizontal="center" vertical="center"/>
    </xf>
    <xf numFmtId="38" fontId="42" fillId="0" borderId="93" xfId="5" applyFont="1" applyFill="1" applyBorder="1" applyAlignment="1">
      <alignment horizontal="right" vertical="center"/>
    </xf>
    <xf numFmtId="0" fontId="34" fillId="0" borderId="93" xfId="4" applyFont="1" applyFill="1" applyBorder="1" applyAlignment="1">
      <alignment horizontal="center" vertical="center"/>
    </xf>
    <xf numFmtId="0" fontId="34" fillId="0" borderId="94" xfId="4" applyFont="1" applyFill="1" applyBorder="1" applyAlignment="1">
      <alignment horizontal="center" vertical="center"/>
    </xf>
    <xf numFmtId="0" fontId="45" fillId="0" borderId="0" xfId="4" applyFont="1" applyFill="1" applyAlignment="1">
      <alignment horizontal="left" wrapText="1"/>
    </xf>
    <xf numFmtId="0" fontId="36" fillId="0" borderId="0" xfId="4" applyFont="1" applyFill="1" applyAlignment="1">
      <alignment horizontal="left"/>
    </xf>
    <xf numFmtId="0" fontId="34" fillId="0" borderId="56" xfId="4" applyFont="1" applyFill="1" applyBorder="1" applyAlignment="1">
      <alignment horizontal="center" vertical="center" wrapText="1"/>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88" xfId="4" applyFont="1" applyFill="1" applyBorder="1" applyAlignment="1">
      <alignment horizontal="center" vertical="center"/>
    </xf>
    <xf numFmtId="0" fontId="34" fillId="0" borderId="89" xfId="4" applyFont="1" applyFill="1" applyBorder="1" applyAlignment="1">
      <alignment horizontal="center" vertical="center"/>
    </xf>
    <xf numFmtId="0" fontId="34" fillId="0" borderId="90" xfId="4" applyFont="1" applyFill="1" applyBorder="1" applyAlignment="1">
      <alignment horizontal="center" vertical="center"/>
    </xf>
    <xf numFmtId="0" fontId="26" fillId="0" borderId="0" xfId="0" applyFont="1" applyAlignment="1">
      <alignment vertical="center" wrapTex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182" fontId="26" fillId="5" borderId="12" xfId="0" applyNumberFormat="1" applyFont="1" applyFill="1" applyBorder="1" applyAlignment="1">
      <alignment horizontal="center" vertical="center"/>
    </xf>
    <xf numFmtId="182" fontId="26" fillId="5"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55" fillId="0" borderId="0" xfId="0" applyFont="1" applyAlignment="1">
      <alignment horizontal="center" vertical="top"/>
    </xf>
    <xf numFmtId="0" fontId="58" fillId="0" borderId="120" xfId="0" applyFont="1" applyBorder="1" applyAlignment="1">
      <alignment horizontal="center" vertical="center"/>
    </xf>
    <xf numFmtId="0" fontId="58" fillId="0" borderId="119" xfId="0" applyFont="1" applyBorder="1" applyAlignment="1">
      <alignment horizontal="center" vertical="center"/>
    </xf>
    <xf numFmtId="0" fontId="58" fillId="0" borderId="118" xfId="0" applyFont="1" applyBorder="1" applyAlignment="1">
      <alignment horizontal="center" vertical="center"/>
    </xf>
    <xf numFmtId="0" fontId="58" fillId="0" borderId="120" xfId="0" applyFont="1" applyBorder="1" applyAlignment="1">
      <alignment horizontal="justify" vertical="center"/>
    </xf>
    <xf numFmtId="0" fontId="58" fillId="0" borderId="119" xfId="0" applyFont="1" applyBorder="1" applyAlignment="1">
      <alignment horizontal="justify" vertical="center"/>
    </xf>
    <xf numFmtId="0" fontId="58" fillId="6" borderId="120" xfId="0" applyFont="1" applyFill="1" applyBorder="1" applyAlignment="1">
      <alignment horizontal="center" vertical="center"/>
    </xf>
    <xf numFmtId="0" fontId="58" fillId="6" borderId="119"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x14ac:dyDescent="0.15"/>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x14ac:dyDescent="0.2">
      <c r="A1" s="62"/>
      <c r="B1" s="322" t="s">
        <v>515</v>
      </c>
    </row>
    <row r="2" spans="1:37" x14ac:dyDescent="0.15">
      <c r="A2" s="62"/>
      <c r="B2" s="1"/>
    </row>
    <row r="3" spans="1:37" s="2" customFormat="1" ht="27.75" customHeight="1" x14ac:dyDescent="0.25">
      <c r="B3" s="72" t="s">
        <v>573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x14ac:dyDescent="0.15">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x14ac:dyDescent="0.15">
      <c r="A5" s="48" t="s">
        <v>14</v>
      </c>
      <c r="B5" s="14" t="s">
        <v>15</v>
      </c>
      <c r="C5" s="512" t="s">
        <v>39</v>
      </c>
      <c r="D5" s="513"/>
      <c r="E5" s="514" t="s">
        <v>16</v>
      </c>
      <c r="F5" s="515"/>
      <c r="G5" s="15" t="s">
        <v>17</v>
      </c>
      <c r="H5" s="16" t="s">
        <v>533</v>
      </c>
      <c r="I5" s="49" t="s">
        <v>40</v>
      </c>
      <c r="J5" s="16" t="s">
        <v>18</v>
      </c>
      <c r="K5" s="17" t="s">
        <v>41</v>
      </c>
      <c r="L5" s="18" t="s">
        <v>19</v>
      </c>
      <c r="M5" s="19" t="s">
        <v>20</v>
      </c>
      <c r="N5" s="18" t="s">
        <v>21</v>
      </c>
      <c r="O5" s="516" t="s">
        <v>22</v>
      </c>
      <c r="P5" s="517"/>
      <c r="Q5" s="518"/>
      <c r="R5" s="516" t="s">
        <v>23</v>
      </c>
      <c r="S5" s="517"/>
      <c r="T5" s="518"/>
      <c r="U5" s="18" t="s">
        <v>42</v>
      </c>
      <c r="V5" s="19" t="s">
        <v>24</v>
      </c>
      <c r="W5" s="19" t="s">
        <v>25</v>
      </c>
      <c r="X5" s="19" t="s">
        <v>26</v>
      </c>
      <c r="Y5" s="49" t="s">
        <v>27</v>
      </c>
      <c r="Z5" s="19" t="s">
        <v>28</v>
      </c>
      <c r="AA5" s="19" t="s">
        <v>29</v>
      </c>
      <c r="AB5" s="19" t="s">
        <v>30</v>
      </c>
      <c r="AC5" s="20" t="s">
        <v>31</v>
      </c>
      <c r="AD5" s="21"/>
      <c r="AE5" s="16" t="s">
        <v>32</v>
      </c>
    </row>
    <row r="6" spans="1:37" s="22" customFormat="1" ht="14.1" customHeight="1" x14ac:dyDescent="0.15">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x14ac:dyDescent="0.15">
      <c r="B7" s="32"/>
      <c r="C7" s="33"/>
      <c r="D7" s="33"/>
      <c r="E7" s="33"/>
      <c r="F7" s="33"/>
      <c r="G7" s="33"/>
      <c r="H7" s="34"/>
      <c r="I7" s="34"/>
      <c r="J7" s="35"/>
      <c r="K7" s="36"/>
      <c r="L7" s="37" t="s">
        <v>37</v>
      </c>
      <c r="M7" s="37" t="s">
        <v>37</v>
      </c>
      <c r="N7" s="37" t="s">
        <v>37</v>
      </c>
      <c r="O7" s="37" t="s">
        <v>38</v>
      </c>
      <c r="P7" s="37" t="s">
        <v>37</v>
      </c>
      <c r="Q7" s="37" t="s">
        <v>37</v>
      </c>
      <c r="R7" s="37" t="s">
        <v>522</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x14ac:dyDescent="0.15">
      <c r="B8" s="41"/>
      <c r="C8" s="43"/>
      <c r="D8" s="41"/>
      <c r="E8" s="43"/>
      <c r="F8" s="47"/>
      <c r="G8" s="41"/>
      <c r="H8" s="405"/>
      <c r="I8" s="406"/>
      <c r="J8" s="407"/>
      <c r="K8" s="408"/>
      <c r="L8" s="391"/>
      <c r="M8" s="391"/>
      <c r="N8" s="391" t="str">
        <f>IF(L8="","",L8-M8)</f>
        <v/>
      </c>
      <c r="O8" s="409"/>
      <c r="P8" s="391" t="str">
        <f>IF(Q8="","",IF(O8="","",Q8/O8))</f>
        <v/>
      </c>
      <c r="Q8" s="391"/>
      <c r="R8" s="409"/>
      <c r="S8" s="391"/>
      <c r="T8" s="391" t="str">
        <f>IF(S8="","",IF(R8="","",R8*S8))</f>
        <v/>
      </c>
      <c r="U8" s="392" t="str">
        <f>IF(T8="","",IF(Q8&gt;T8,T8,Q8))</f>
        <v/>
      </c>
      <c r="V8" s="494"/>
      <c r="W8" s="404" t="str">
        <f>IF(L8="","",IF(V8="-",MIN(N8,U8),IF(AG8="a",MIN(N8,U8,V8),IF(AG8="b",MIN(MIN(N8,U8)*AH8),V8))))</f>
        <v/>
      </c>
      <c r="X8" s="392" t="str">
        <f>IF(L8="","",ROUNDDOWN(IF(L8="","",IF(AI8="B",W8,IF(V8="-",W8*AJ8,W8*AK8))),-3))</f>
        <v/>
      </c>
      <c r="Y8" s="52"/>
      <c r="Z8" s="44"/>
      <c r="AA8" s="52"/>
      <c r="AB8" s="52"/>
      <c r="AC8" s="45"/>
      <c r="AD8" s="46"/>
      <c r="AE8" s="45"/>
      <c r="AG8" s="40" t="e">
        <f>VLOOKUP(H8,#REF!,2,FALSE)</f>
        <v>#REF!</v>
      </c>
      <c r="AH8" s="395" t="e">
        <f>VLOOKUP(H8,#REF!,3,FALSE)</f>
        <v>#REF!</v>
      </c>
      <c r="AI8" s="40" t="e">
        <f>VLOOKUP(H8,#REF!,4,FALSE)</f>
        <v>#REF!</v>
      </c>
      <c r="AJ8" s="395" t="e">
        <f>VLOOKUP(H8,#REF!,5,FALSE)</f>
        <v>#REF!</v>
      </c>
      <c r="AK8" s="395" t="e">
        <f>VLOOKUP(H8,#REF!,6,FALSE)</f>
        <v>#REF!</v>
      </c>
    </row>
    <row r="9" spans="1:37" s="40" customFormat="1" ht="39.75" customHeight="1" x14ac:dyDescent="0.15">
      <c r="B9" s="41"/>
      <c r="C9" s="43"/>
      <c r="D9" s="41"/>
      <c r="E9" s="43"/>
      <c r="F9" s="47"/>
      <c r="G9" s="41"/>
      <c r="H9" s="405"/>
      <c r="I9" s="406"/>
      <c r="J9" s="407"/>
      <c r="K9" s="408"/>
      <c r="L9" s="391"/>
      <c r="M9" s="391"/>
      <c r="N9" s="391" t="str">
        <f t="shared" ref="N9:N15" si="0">IF(L9="","",L9-M9)</f>
        <v/>
      </c>
      <c r="O9" s="409"/>
      <c r="P9" s="391" t="str">
        <f t="shared" ref="P9:P15" si="1">IF(Q9="","",IF(O9="","",Q9/O9))</f>
        <v/>
      </c>
      <c r="Q9" s="391"/>
      <c r="R9" s="409"/>
      <c r="S9" s="391"/>
      <c r="T9" s="391" t="str">
        <f t="shared" ref="T9:T15" si="2">IF(S9="","",IF(R9="","",R9*S9))</f>
        <v/>
      </c>
      <c r="U9" s="391" t="str">
        <f t="shared" ref="U9:U15" si="3">IF(T9="","",IF(Q9&gt;T9,T9,Q9))</f>
        <v/>
      </c>
      <c r="V9" s="392"/>
      <c r="W9" s="404" t="str">
        <f t="shared" ref="W9:W27" si="4">IF(L9="","",IF(V9="-",MIN(N9,U9),IF(AG9="a",MIN(N9,U9,V9),IF(AG9="b",MIN(MIN(N9,U9)*AH9),V9))))</f>
        <v/>
      </c>
      <c r="X9" s="392" t="str">
        <f t="shared" ref="X9:X27" si="5">IF(L9="","",ROUNDDOWN(IF(L9="","",IF(AI9="B",W9,IF(V9="-",W9*AJ9,W9*AK9))),-3))</f>
        <v/>
      </c>
      <c r="Y9" s="52"/>
      <c r="Z9" s="44"/>
      <c r="AA9" s="52"/>
      <c r="AB9" s="52"/>
      <c r="AC9" s="45"/>
      <c r="AD9" s="46"/>
      <c r="AE9" s="45"/>
      <c r="AG9" s="40" t="e">
        <f>VLOOKUP(H9,#REF!,2,FALSE)</f>
        <v>#REF!</v>
      </c>
      <c r="AH9" s="395" t="e">
        <f>VLOOKUP(H9,#REF!,3,FALSE)</f>
        <v>#REF!</v>
      </c>
      <c r="AI9" s="40" t="e">
        <f>VLOOKUP(H9,#REF!,4,FALSE)</f>
        <v>#REF!</v>
      </c>
      <c r="AJ9" s="395" t="e">
        <f>VLOOKUP(H9,#REF!,5,FALSE)</f>
        <v>#REF!</v>
      </c>
      <c r="AK9" s="395" t="e">
        <f>VLOOKUP(H9,#REF!,6,FALSE)</f>
        <v>#REF!</v>
      </c>
    </row>
    <row r="10" spans="1:37" s="40" customFormat="1" ht="39.75" customHeight="1" x14ac:dyDescent="0.15">
      <c r="B10" s="41"/>
      <c r="C10" s="42"/>
      <c r="D10" s="41"/>
      <c r="E10" s="43"/>
      <c r="F10" s="41"/>
      <c r="G10" s="41"/>
      <c r="H10" s="405"/>
      <c r="I10" s="406"/>
      <c r="J10" s="407"/>
      <c r="K10" s="408"/>
      <c r="L10" s="391"/>
      <c r="M10" s="391"/>
      <c r="N10" s="391" t="str">
        <f t="shared" si="0"/>
        <v/>
      </c>
      <c r="O10" s="409"/>
      <c r="P10" s="391" t="str">
        <f t="shared" si="1"/>
        <v/>
      </c>
      <c r="Q10" s="391"/>
      <c r="R10" s="409"/>
      <c r="S10" s="391"/>
      <c r="T10" s="391" t="str">
        <f t="shared" si="2"/>
        <v/>
      </c>
      <c r="U10" s="392" t="str">
        <f t="shared" si="3"/>
        <v/>
      </c>
      <c r="V10" s="392"/>
      <c r="W10" s="404" t="str">
        <f t="shared" si="4"/>
        <v/>
      </c>
      <c r="X10" s="392" t="str">
        <f t="shared" si="5"/>
        <v/>
      </c>
      <c r="Y10" s="52"/>
      <c r="Z10" s="44"/>
      <c r="AA10" s="52"/>
      <c r="AB10" s="52"/>
      <c r="AC10" s="45"/>
      <c r="AD10" s="46"/>
      <c r="AE10" s="45"/>
      <c r="AG10" s="40" t="e">
        <f>VLOOKUP(H10,#REF!,2,FALSE)</f>
        <v>#REF!</v>
      </c>
      <c r="AH10" s="395" t="e">
        <f>VLOOKUP(H10,#REF!,3,FALSE)</f>
        <v>#REF!</v>
      </c>
      <c r="AI10" s="40" t="e">
        <f>VLOOKUP(H10,#REF!,4,FALSE)</f>
        <v>#REF!</v>
      </c>
      <c r="AJ10" s="395" t="e">
        <f>VLOOKUP(H10,#REF!,5,FALSE)</f>
        <v>#REF!</v>
      </c>
      <c r="AK10" s="395" t="e">
        <f>VLOOKUP(H10,#REF!,6,FALSE)</f>
        <v>#REF!</v>
      </c>
    </row>
    <row r="11" spans="1:37" s="40" customFormat="1" ht="39.75" customHeight="1" x14ac:dyDescent="0.15">
      <c r="B11" s="41"/>
      <c r="C11" s="43"/>
      <c r="D11" s="41"/>
      <c r="E11" s="43"/>
      <c r="F11" s="41"/>
      <c r="G11" s="41"/>
      <c r="H11" s="405"/>
      <c r="I11" s="406"/>
      <c r="J11" s="407"/>
      <c r="K11" s="408"/>
      <c r="L11" s="391"/>
      <c r="M11" s="391"/>
      <c r="N11" s="391" t="str">
        <f t="shared" si="0"/>
        <v/>
      </c>
      <c r="O11" s="409"/>
      <c r="P11" s="391" t="str">
        <f t="shared" si="1"/>
        <v/>
      </c>
      <c r="Q11" s="391"/>
      <c r="R11" s="409"/>
      <c r="S11" s="391"/>
      <c r="T11" s="391" t="str">
        <f t="shared" si="2"/>
        <v/>
      </c>
      <c r="U11" s="392" t="str">
        <f t="shared" si="3"/>
        <v/>
      </c>
      <c r="V11" s="392"/>
      <c r="W11" s="404" t="str">
        <f t="shared" si="4"/>
        <v/>
      </c>
      <c r="X11" s="392" t="str">
        <f t="shared" si="5"/>
        <v/>
      </c>
      <c r="Y11" s="52"/>
      <c r="Z11" s="44"/>
      <c r="AA11" s="52"/>
      <c r="AB11" s="52"/>
      <c r="AC11" s="45"/>
      <c r="AD11" s="46"/>
      <c r="AE11" s="45"/>
      <c r="AG11" s="40" t="e">
        <f>VLOOKUP(H11,#REF!,2,FALSE)</f>
        <v>#REF!</v>
      </c>
      <c r="AH11" s="395" t="e">
        <f>VLOOKUP(H11,#REF!,3,FALSE)</f>
        <v>#REF!</v>
      </c>
      <c r="AI11" s="40" t="e">
        <f>VLOOKUP(H11,#REF!,4,FALSE)</f>
        <v>#REF!</v>
      </c>
      <c r="AJ11" s="395" t="e">
        <f>VLOOKUP(H11,#REF!,5,FALSE)</f>
        <v>#REF!</v>
      </c>
      <c r="AK11" s="395" t="e">
        <f>VLOOKUP(H11,#REF!,6,FALSE)</f>
        <v>#REF!</v>
      </c>
    </row>
    <row r="12" spans="1:37" s="40" customFormat="1" ht="39.75" customHeight="1" x14ac:dyDescent="0.15">
      <c r="B12" s="41"/>
      <c r="C12" s="43"/>
      <c r="D12" s="41"/>
      <c r="E12" s="43"/>
      <c r="F12" s="47"/>
      <c r="G12" s="41"/>
      <c r="H12" s="405"/>
      <c r="I12" s="406"/>
      <c r="J12" s="407"/>
      <c r="K12" s="408"/>
      <c r="L12" s="391"/>
      <c r="M12" s="391"/>
      <c r="N12" s="391" t="str">
        <f t="shared" si="0"/>
        <v/>
      </c>
      <c r="O12" s="409"/>
      <c r="P12" s="391" t="str">
        <f t="shared" si="1"/>
        <v/>
      </c>
      <c r="Q12" s="391"/>
      <c r="R12" s="409"/>
      <c r="S12" s="391"/>
      <c r="T12" s="391" t="str">
        <f t="shared" si="2"/>
        <v/>
      </c>
      <c r="U12" s="392" t="str">
        <f t="shared" si="3"/>
        <v/>
      </c>
      <c r="V12" s="392"/>
      <c r="W12" s="404" t="str">
        <f t="shared" si="4"/>
        <v/>
      </c>
      <c r="X12" s="392" t="str">
        <f t="shared" si="5"/>
        <v/>
      </c>
      <c r="Y12" s="52"/>
      <c r="Z12" s="44"/>
      <c r="AA12" s="71"/>
      <c r="AB12" s="52"/>
      <c r="AC12" s="45"/>
      <c r="AD12" s="46"/>
      <c r="AE12" s="45"/>
      <c r="AG12" s="40" t="e">
        <f>VLOOKUP(H12,#REF!,2,FALSE)</f>
        <v>#REF!</v>
      </c>
      <c r="AH12" s="395" t="e">
        <f>VLOOKUP(H12,#REF!,3,FALSE)</f>
        <v>#REF!</v>
      </c>
      <c r="AI12" s="40" t="e">
        <f>VLOOKUP(H12,#REF!,4,FALSE)</f>
        <v>#REF!</v>
      </c>
      <c r="AJ12" s="395" t="e">
        <f>VLOOKUP(H12,#REF!,5,FALSE)</f>
        <v>#REF!</v>
      </c>
      <c r="AK12" s="395" t="e">
        <f>VLOOKUP(H12,#REF!,6,FALSE)</f>
        <v>#REF!</v>
      </c>
    </row>
    <row r="13" spans="1:37" s="40" customFormat="1" ht="39.75" customHeight="1" x14ac:dyDescent="0.15">
      <c r="B13" s="41"/>
      <c r="C13" s="43"/>
      <c r="D13" s="41"/>
      <c r="E13" s="43"/>
      <c r="F13" s="41"/>
      <c r="G13" s="41"/>
      <c r="H13" s="405"/>
      <c r="I13" s="406"/>
      <c r="J13" s="407"/>
      <c r="K13" s="408"/>
      <c r="L13" s="391"/>
      <c r="M13" s="391"/>
      <c r="N13" s="391" t="str">
        <f t="shared" si="0"/>
        <v/>
      </c>
      <c r="O13" s="409"/>
      <c r="P13" s="391" t="str">
        <f t="shared" si="1"/>
        <v/>
      </c>
      <c r="Q13" s="391"/>
      <c r="R13" s="409"/>
      <c r="S13" s="391"/>
      <c r="T13" s="391" t="str">
        <f t="shared" si="2"/>
        <v/>
      </c>
      <c r="U13" s="392" t="str">
        <f t="shared" si="3"/>
        <v/>
      </c>
      <c r="V13" s="392"/>
      <c r="W13" s="404" t="str">
        <f t="shared" si="4"/>
        <v/>
      </c>
      <c r="X13" s="392" t="str">
        <f t="shared" si="5"/>
        <v/>
      </c>
      <c r="Y13" s="52"/>
      <c r="Z13" s="44"/>
      <c r="AA13" s="52"/>
      <c r="AB13" s="52"/>
      <c r="AC13" s="45"/>
      <c r="AD13" s="46"/>
      <c r="AE13" s="45"/>
      <c r="AG13" s="40" t="e">
        <f>VLOOKUP(H13,#REF!,2,FALSE)</f>
        <v>#REF!</v>
      </c>
      <c r="AH13" s="395" t="e">
        <f>VLOOKUP(H13,#REF!,3,FALSE)</f>
        <v>#REF!</v>
      </c>
      <c r="AI13" s="40" t="e">
        <f>VLOOKUP(H13,#REF!,4,FALSE)</f>
        <v>#REF!</v>
      </c>
      <c r="AJ13" s="395" t="e">
        <f>VLOOKUP(H13,#REF!,5,FALSE)</f>
        <v>#REF!</v>
      </c>
      <c r="AK13" s="395" t="e">
        <f>VLOOKUP(H13,#REF!,6,FALSE)</f>
        <v>#REF!</v>
      </c>
    </row>
    <row r="14" spans="1:37" s="40" customFormat="1" ht="39.75" customHeight="1" x14ac:dyDescent="0.15">
      <c r="B14" s="41"/>
      <c r="C14" s="43"/>
      <c r="D14" s="41"/>
      <c r="E14" s="43"/>
      <c r="F14" s="47"/>
      <c r="G14" s="41"/>
      <c r="H14" s="405"/>
      <c r="I14" s="406"/>
      <c r="J14" s="407"/>
      <c r="K14" s="408"/>
      <c r="L14" s="391"/>
      <c r="M14" s="391"/>
      <c r="N14" s="391" t="str">
        <f t="shared" si="0"/>
        <v/>
      </c>
      <c r="O14" s="409"/>
      <c r="P14" s="391" t="str">
        <f t="shared" si="1"/>
        <v/>
      </c>
      <c r="Q14" s="391"/>
      <c r="R14" s="409"/>
      <c r="S14" s="391"/>
      <c r="T14" s="391" t="str">
        <f t="shared" si="2"/>
        <v/>
      </c>
      <c r="U14" s="392" t="str">
        <f t="shared" si="3"/>
        <v/>
      </c>
      <c r="V14" s="392"/>
      <c r="W14" s="404" t="str">
        <f t="shared" si="4"/>
        <v/>
      </c>
      <c r="X14" s="392" t="str">
        <f t="shared" si="5"/>
        <v/>
      </c>
      <c r="Y14" s="52"/>
      <c r="Z14" s="44"/>
      <c r="AA14" s="52"/>
      <c r="AB14" s="52"/>
      <c r="AC14" s="45"/>
      <c r="AD14" s="46"/>
      <c r="AE14" s="45"/>
      <c r="AG14" s="40" t="e">
        <f>VLOOKUP(H14,#REF!,2,FALSE)</f>
        <v>#REF!</v>
      </c>
      <c r="AH14" s="395" t="e">
        <f>VLOOKUP(H14,#REF!,3,FALSE)</f>
        <v>#REF!</v>
      </c>
      <c r="AI14" s="40" t="e">
        <f>VLOOKUP(H14,#REF!,4,FALSE)</f>
        <v>#REF!</v>
      </c>
      <c r="AJ14" s="395" t="e">
        <f>VLOOKUP(H14,#REF!,5,FALSE)</f>
        <v>#REF!</v>
      </c>
      <c r="AK14" s="395" t="e">
        <f>VLOOKUP(H14,#REF!,6,FALSE)</f>
        <v>#REF!</v>
      </c>
    </row>
    <row r="15" spans="1:37" s="40" customFormat="1" ht="39.75" hidden="1" customHeight="1" x14ac:dyDescent="0.15">
      <c r="B15" s="41"/>
      <c r="C15" s="43"/>
      <c r="D15" s="41"/>
      <c r="E15" s="495"/>
      <c r="F15" s="496"/>
      <c r="G15" s="41"/>
      <c r="H15" s="405"/>
      <c r="I15" s="406"/>
      <c r="J15" s="407"/>
      <c r="K15" s="408"/>
      <c r="L15" s="391"/>
      <c r="M15" s="391"/>
      <c r="N15" s="391" t="str">
        <f t="shared" si="0"/>
        <v/>
      </c>
      <c r="O15" s="409"/>
      <c r="P15" s="391" t="str">
        <f t="shared" si="1"/>
        <v/>
      </c>
      <c r="Q15" s="391"/>
      <c r="R15" s="409"/>
      <c r="S15" s="391"/>
      <c r="T15" s="391" t="str">
        <f t="shared" si="2"/>
        <v/>
      </c>
      <c r="U15" s="392" t="str">
        <f t="shared" si="3"/>
        <v/>
      </c>
      <c r="V15" s="392"/>
      <c r="W15" s="404" t="str">
        <f t="shared" si="4"/>
        <v/>
      </c>
      <c r="X15" s="392" t="str">
        <f t="shared" si="5"/>
        <v/>
      </c>
      <c r="Y15" s="52"/>
      <c r="Z15" s="44"/>
      <c r="AA15" s="52"/>
      <c r="AB15" s="52"/>
      <c r="AC15" s="45"/>
      <c r="AD15" s="46"/>
      <c r="AE15" s="45"/>
      <c r="AG15" s="40" t="e">
        <f>VLOOKUP(H15,#REF!,2,FALSE)</f>
        <v>#REF!</v>
      </c>
      <c r="AH15" s="395" t="e">
        <f>VLOOKUP(H15,#REF!,3,FALSE)</f>
        <v>#REF!</v>
      </c>
      <c r="AI15" s="40" t="e">
        <f>VLOOKUP(H15,#REF!,4,FALSE)</f>
        <v>#REF!</v>
      </c>
      <c r="AJ15" s="395" t="e">
        <f>VLOOKUP(H15,#REF!,5,FALSE)</f>
        <v>#REF!</v>
      </c>
      <c r="AK15" s="395" t="e">
        <f>VLOOKUP(H15,#REF!,6,FALSE)</f>
        <v>#REF!</v>
      </c>
    </row>
    <row r="16" spans="1:37" s="40" customFormat="1" ht="39.75" hidden="1" customHeight="1" x14ac:dyDescent="0.15">
      <c r="B16" s="41"/>
      <c r="C16" s="43"/>
      <c r="D16" s="41"/>
      <c r="E16" s="495"/>
      <c r="F16" s="496"/>
      <c r="G16" s="41"/>
      <c r="H16" s="405"/>
      <c r="I16" s="406"/>
      <c r="J16" s="407"/>
      <c r="K16" s="408"/>
      <c r="L16" s="391"/>
      <c r="M16" s="391"/>
      <c r="N16" s="391" t="str">
        <f t="shared" ref="N16:N27" si="6">IF(L16="","",L16-M16)</f>
        <v/>
      </c>
      <c r="O16" s="409"/>
      <c r="P16" s="391" t="str">
        <f t="shared" ref="P16:P27" si="7">IF(Q16="","",IF(O16="","",Q16/O16))</f>
        <v/>
      </c>
      <c r="Q16" s="391"/>
      <c r="R16" s="409"/>
      <c r="S16" s="391"/>
      <c r="T16" s="391" t="str">
        <f t="shared" ref="T16:T27" si="8">IF(S16="","",IF(R16="","",R16*S16))</f>
        <v/>
      </c>
      <c r="U16" s="392" t="str">
        <f t="shared" ref="U16:U27" si="9">IF(T16="","",IF(Q16&gt;T16,T16,Q16))</f>
        <v/>
      </c>
      <c r="V16" s="392"/>
      <c r="W16" s="404" t="str">
        <f t="shared" si="4"/>
        <v/>
      </c>
      <c r="X16" s="392" t="str">
        <f t="shared" si="5"/>
        <v/>
      </c>
      <c r="Y16" s="52"/>
      <c r="Z16" s="44"/>
      <c r="AA16" s="52"/>
      <c r="AB16" s="52"/>
      <c r="AC16" s="45"/>
      <c r="AD16" s="46"/>
      <c r="AE16" s="45"/>
      <c r="AG16" s="40" t="e">
        <f>VLOOKUP(H16,#REF!,2,FALSE)</f>
        <v>#REF!</v>
      </c>
      <c r="AH16" s="395" t="e">
        <f>VLOOKUP(H16,#REF!,3,FALSE)</f>
        <v>#REF!</v>
      </c>
      <c r="AI16" s="40" t="e">
        <f>VLOOKUP(H16,#REF!,4,FALSE)</f>
        <v>#REF!</v>
      </c>
      <c r="AJ16" s="395" t="e">
        <f>VLOOKUP(H16,#REF!,5,FALSE)</f>
        <v>#REF!</v>
      </c>
      <c r="AK16" s="395" t="e">
        <f>VLOOKUP(H16,#REF!,6,FALSE)</f>
        <v>#REF!</v>
      </c>
    </row>
    <row r="17" spans="2:37" s="40" customFormat="1" ht="39.75" hidden="1" customHeight="1" x14ac:dyDescent="0.15">
      <c r="B17" s="41"/>
      <c r="C17" s="43"/>
      <c r="D17" s="41"/>
      <c r="E17" s="495"/>
      <c r="F17" s="496"/>
      <c r="G17" s="41"/>
      <c r="H17" s="405"/>
      <c r="I17" s="406"/>
      <c r="J17" s="407"/>
      <c r="K17" s="408"/>
      <c r="L17" s="391"/>
      <c r="M17" s="391"/>
      <c r="N17" s="391" t="str">
        <f t="shared" si="6"/>
        <v/>
      </c>
      <c r="O17" s="409"/>
      <c r="P17" s="391" t="str">
        <f t="shared" si="7"/>
        <v/>
      </c>
      <c r="Q17" s="391"/>
      <c r="R17" s="409"/>
      <c r="S17" s="391"/>
      <c r="T17" s="391" t="str">
        <f t="shared" si="8"/>
        <v/>
      </c>
      <c r="U17" s="392" t="str">
        <f t="shared" si="9"/>
        <v/>
      </c>
      <c r="V17" s="392"/>
      <c r="W17" s="404" t="str">
        <f t="shared" si="4"/>
        <v/>
      </c>
      <c r="X17" s="392" t="str">
        <f t="shared" si="5"/>
        <v/>
      </c>
      <c r="Y17" s="52"/>
      <c r="Z17" s="44"/>
      <c r="AA17" s="52"/>
      <c r="AB17" s="52"/>
      <c r="AC17" s="45"/>
      <c r="AD17" s="46"/>
      <c r="AE17" s="45"/>
      <c r="AG17" s="40" t="e">
        <f>VLOOKUP(H17,#REF!,2,FALSE)</f>
        <v>#REF!</v>
      </c>
      <c r="AH17" s="395" t="e">
        <f>VLOOKUP(H17,#REF!,3,FALSE)</f>
        <v>#REF!</v>
      </c>
      <c r="AI17" s="40" t="e">
        <f>VLOOKUP(H17,#REF!,4,FALSE)</f>
        <v>#REF!</v>
      </c>
      <c r="AJ17" s="395" t="e">
        <f>VLOOKUP(H17,#REF!,5,FALSE)</f>
        <v>#REF!</v>
      </c>
      <c r="AK17" s="395" t="e">
        <f>VLOOKUP(H17,#REF!,6,FALSE)</f>
        <v>#REF!</v>
      </c>
    </row>
    <row r="18" spans="2:37" s="40" customFormat="1" ht="39.75" hidden="1" customHeight="1" x14ac:dyDescent="0.15">
      <c r="B18" s="41"/>
      <c r="C18" s="43"/>
      <c r="D18" s="41"/>
      <c r="E18" s="495"/>
      <c r="F18" s="496"/>
      <c r="G18" s="41"/>
      <c r="H18" s="405"/>
      <c r="I18" s="406"/>
      <c r="J18" s="407"/>
      <c r="K18" s="408"/>
      <c r="L18" s="391"/>
      <c r="M18" s="391"/>
      <c r="N18" s="391" t="str">
        <f t="shared" si="6"/>
        <v/>
      </c>
      <c r="O18" s="409"/>
      <c r="P18" s="391" t="str">
        <f t="shared" si="7"/>
        <v/>
      </c>
      <c r="Q18" s="391"/>
      <c r="R18" s="409"/>
      <c r="S18" s="391"/>
      <c r="T18" s="391" t="str">
        <f t="shared" si="8"/>
        <v/>
      </c>
      <c r="U18" s="392" t="str">
        <f t="shared" si="9"/>
        <v/>
      </c>
      <c r="V18" s="392"/>
      <c r="W18" s="404" t="str">
        <f t="shared" si="4"/>
        <v/>
      </c>
      <c r="X18" s="392" t="str">
        <f t="shared" si="5"/>
        <v/>
      </c>
      <c r="Y18" s="52"/>
      <c r="Z18" s="44"/>
      <c r="AA18" s="52"/>
      <c r="AB18" s="52"/>
      <c r="AC18" s="45"/>
      <c r="AD18" s="46"/>
      <c r="AE18" s="45"/>
      <c r="AG18" s="40" t="e">
        <f>VLOOKUP(H18,#REF!,2,FALSE)</f>
        <v>#REF!</v>
      </c>
      <c r="AH18" s="395" t="e">
        <f>VLOOKUP(H18,#REF!,3,FALSE)</f>
        <v>#REF!</v>
      </c>
      <c r="AI18" s="40" t="e">
        <f>VLOOKUP(H18,#REF!,4,FALSE)</f>
        <v>#REF!</v>
      </c>
      <c r="AJ18" s="395" t="e">
        <f>VLOOKUP(H18,#REF!,5,FALSE)</f>
        <v>#REF!</v>
      </c>
      <c r="AK18" s="395" t="e">
        <f>VLOOKUP(H18,#REF!,6,FALSE)</f>
        <v>#REF!</v>
      </c>
    </row>
    <row r="19" spans="2:37" s="40" customFormat="1" ht="39.75" hidden="1" customHeight="1" x14ac:dyDescent="0.15">
      <c r="B19" s="41"/>
      <c r="C19" s="43"/>
      <c r="D19" s="41"/>
      <c r="E19" s="495"/>
      <c r="F19" s="496"/>
      <c r="G19" s="41"/>
      <c r="H19" s="405"/>
      <c r="I19" s="406"/>
      <c r="J19" s="407"/>
      <c r="K19" s="408"/>
      <c r="L19" s="391"/>
      <c r="M19" s="391"/>
      <c r="N19" s="391" t="str">
        <f t="shared" si="6"/>
        <v/>
      </c>
      <c r="O19" s="409"/>
      <c r="P19" s="391" t="str">
        <f t="shared" si="7"/>
        <v/>
      </c>
      <c r="Q19" s="391"/>
      <c r="R19" s="409"/>
      <c r="S19" s="391"/>
      <c r="T19" s="391" t="str">
        <f t="shared" si="8"/>
        <v/>
      </c>
      <c r="U19" s="392" t="str">
        <f t="shared" si="9"/>
        <v/>
      </c>
      <c r="V19" s="392"/>
      <c r="W19" s="404" t="str">
        <f t="shared" si="4"/>
        <v/>
      </c>
      <c r="X19" s="392" t="str">
        <f t="shared" si="5"/>
        <v/>
      </c>
      <c r="Y19" s="52"/>
      <c r="Z19" s="44"/>
      <c r="AA19" s="52"/>
      <c r="AB19" s="52"/>
      <c r="AC19" s="45"/>
      <c r="AD19" s="46"/>
      <c r="AE19" s="45"/>
      <c r="AG19" s="40" t="e">
        <f>VLOOKUP(H19,#REF!,2,FALSE)</f>
        <v>#REF!</v>
      </c>
      <c r="AH19" s="395" t="e">
        <f>VLOOKUP(H19,#REF!,3,FALSE)</f>
        <v>#REF!</v>
      </c>
      <c r="AI19" s="40" t="e">
        <f>VLOOKUP(H19,#REF!,4,FALSE)</f>
        <v>#REF!</v>
      </c>
      <c r="AJ19" s="395" t="e">
        <f>VLOOKUP(H19,#REF!,5,FALSE)</f>
        <v>#REF!</v>
      </c>
      <c r="AK19" s="395" t="e">
        <f>VLOOKUP(H19,#REF!,6,FALSE)</f>
        <v>#REF!</v>
      </c>
    </row>
    <row r="20" spans="2:37" s="40" customFormat="1" ht="39.75" hidden="1" customHeight="1" x14ac:dyDescent="0.15">
      <c r="B20" s="41"/>
      <c r="C20" s="43"/>
      <c r="D20" s="41"/>
      <c r="E20" s="495"/>
      <c r="F20" s="496"/>
      <c r="G20" s="41"/>
      <c r="H20" s="405"/>
      <c r="I20" s="406"/>
      <c r="J20" s="407"/>
      <c r="K20" s="408"/>
      <c r="L20" s="391"/>
      <c r="M20" s="391"/>
      <c r="N20" s="391" t="str">
        <f t="shared" si="6"/>
        <v/>
      </c>
      <c r="O20" s="409"/>
      <c r="P20" s="391" t="str">
        <f t="shared" si="7"/>
        <v/>
      </c>
      <c r="Q20" s="391"/>
      <c r="R20" s="409"/>
      <c r="S20" s="391"/>
      <c r="T20" s="391" t="str">
        <f t="shared" si="8"/>
        <v/>
      </c>
      <c r="U20" s="392" t="str">
        <f t="shared" si="9"/>
        <v/>
      </c>
      <c r="V20" s="392"/>
      <c r="W20" s="404" t="str">
        <f t="shared" si="4"/>
        <v/>
      </c>
      <c r="X20" s="392" t="str">
        <f t="shared" si="5"/>
        <v/>
      </c>
      <c r="Y20" s="52"/>
      <c r="Z20" s="44"/>
      <c r="AA20" s="52"/>
      <c r="AB20" s="52"/>
      <c r="AC20" s="45"/>
      <c r="AD20" s="46"/>
      <c r="AE20" s="45"/>
      <c r="AG20" s="40" t="e">
        <f>VLOOKUP(H20,#REF!,2,FALSE)</f>
        <v>#REF!</v>
      </c>
      <c r="AH20" s="395" t="e">
        <f>VLOOKUP(H20,#REF!,3,FALSE)</f>
        <v>#REF!</v>
      </c>
      <c r="AI20" s="40" t="e">
        <f>VLOOKUP(H20,#REF!,4,FALSE)</f>
        <v>#REF!</v>
      </c>
      <c r="AJ20" s="395" t="e">
        <f>VLOOKUP(H20,#REF!,5,FALSE)</f>
        <v>#REF!</v>
      </c>
      <c r="AK20" s="395" t="e">
        <f>VLOOKUP(H20,#REF!,6,FALSE)</f>
        <v>#REF!</v>
      </c>
    </row>
    <row r="21" spans="2:37" s="40" customFormat="1" ht="39.75" hidden="1" customHeight="1" x14ac:dyDescent="0.15">
      <c r="B21" s="41"/>
      <c r="C21" s="43"/>
      <c r="D21" s="41"/>
      <c r="E21" s="495"/>
      <c r="F21" s="496"/>
      <c r="G21" s="41"/>
      <c r="H21" s="405"/>
      <c r="I21" s="406"/>
      <c r="J21" s="407"/>
      <c r="K21" s="408"/>
      <c r="L21" s="391"/>
      <c r="M21" s="391"/>
      <c r="N21" s="391" t="str">
        <f t="shared" si="6"/>
        <v/>
      </c>
      <c r="O21" s="409"/>
      <c r="P21" s="391" t="str">
        <f t="shared" si="7"/>
        <v/>
      </c>
      <c r="Q21" s="391"/>
      <c r="R21" s="409"/>
      <c r="S21" s="391"/>
      <c r="T21" s="391" t="str">
        <f t="shared" si="8"/>
        <v/>
      </c>
      <c r="U21" s="392" t="str">
        <f t="shared" si="9"/>
        <v/>
      </c>
      <c r="V21" s="392"/>
      <c r="W21" s="404" t="str">
        <f t="shared" si="4"/>
        <v/>
      </c>
      <c r="X21" s="392" t="str">
        <f t="shared" si="5"/>
        <v/>
      </c>
      <c r="Y21" s="52"/>
      <c r="Z21" s="44"/>
      <c r="AA21" s="52"/>
      <c r="AB21" s="52"/>
      <c r="AC21" s="45"/>
      <c r="AD21" s="46"/>
      <c r="AE21" s="45"/>
      <c r="AG21" s="40" t="e">
        <f>VLOOKUP(H21,#REF!,2,FALSE)</f>
        <v>#REF!</v>
      </c>
      <c r="AH21" s="395" t="e">
        <f>VLOOKUP(H21,#REF!,3,FALSE)</f>
        <v>#REF!</v>
      </c>
      <c r="AI21" s="40" t="e">
        <f>VLOOKUP(H21,#REF!,4,FALSE)</f>
        <v>#REF!</v>
      </c>
      <c r="AJ21" s="395" t="e">
        <f>VLOOKUP(H21,#REF!,5,FALSE)</f>
        <v>#REF!</v>
      </c>
      <c r="AK21" s="395" t="e">
        <f>VLOOKUP(H21,#REF!,6,FALSE)</f>
        <v>#REF!</v>
      </c>
    </row>
    <row r="22" spans="2:37" s="40" customFormat="1" ht="39.75" hidden="1" customHeight="1" x14ac:dyDescent="0.15">
      <c r="B22" s="41"/>
      <c r="C22" s="43"/>
      <c r="D22" s="41"/>
      <c r="E22" s="495"/>
      <c r="F22" s="496"/>
      <c r="G22" s="41"/>
      <c r="H22" s="405"/>
      <c r="I22" s="406"/>
      <c r="J22" s="407"/>
      <c r="K22" s="408"/>
      <c r="L22" s="391"/>
      <c r="M22" s="391"/>
      <c r="N22" s="391" t="str">
        <f t="shared" si="6"/>
        <v/>
      </c>
      <c r="O22" s="409"/>
      <c r="P22" s="391" t="str">
        <f t="shared" si="7"/>
        <v/>
      </c>
      <c r="Q22" s="391"/>
      <c r="R22" s="409"/>
      <c r="S22" s="391"/>
      <c r="T22" s="391" t="str">
        <f t="shared" si="8"/>
        <v/>
      </c>
      <c r="U22" s="392" t="str">
        <f t="shared" si="9"/>
        <v/>
      </c>
      <c r="V22" s="392"/>
      <c r="W22" s="404" t="str">
        <f t="shared" si="4"/>
        <v/>
      </c>
      <c r="X22" s="392" t="str">
        <f t="shared" si="5"/>
        <v/>
      </c>
      <c r="Y22" s="52"/>
      <c r="Z22" s="44"/>
      <c r="AA22" s="52"/>
      <c r="AB22" s="52"/>
      <c r="AC22" s="45"/>
      <c r="AD22" s="46"/>
      <c r="AE22" s="45"/>
      <c r="AG22" s="40" t="e">
        <f>VLOOKUP(H22,#REF!,2,FALSE)</f>
        <v>#REF!</v>
      </c>
      <c r="AH22" s="395" t="e">
        <f>VLOOKUP(H22,#REF!,3,FALSE)</f>
        <v>#REF!</v>
      </c>
      <c r="AI22" s="40" t="e">
        <f>VLOOKUP(H22,#REF!,4,FALSE)</f>
        <v>#REF!</v>
      </c>
      <c r="AJ22" s="395" t="e">
        <f>VLOOKUP(H22,#REF!,5,FALSE)</f>
        <v>#REF!</v>
      </c>
      <c r="AK22" s="395" t="e">
        <f>VLOOKUP(H22,#REF!,6,FALSE)</f>
        <v>#REF!</v>
      </c>
    </row>
    <row r="23" spans="2:37" s="40" customFormat="1" ht="39.75" hidden="1" customHeight="1" x14ac:dyDescent="0.15">
      <c r="B23" s="41"/>
      <c r="C23" s="43"/>
      <c r="D23" s="41"/>
      <c r="E23" s="495"/>
      <c r="F23" s="496"/>
      <c r="G23" s="41"/>
      <c r="H23" s="405"/>
      <c r="I23" s="406"/>
      <c r="J23" s="407"/>
      <c r="K23" s="408"/>
      <c r="L23" s="391"/>
      <c r="M23" s="391"/>
      <c r="N23" s="391" t="str">
        <f t="shared" si="6"/>
        <v/>
      </c>
      <c r="O23" s="409"/>
      <c r="P23" s="391" t="str">
        <f t="shared" si="7"/>
        <v/>
      </c>
      <c r="Q23" s="391"/>
      <c r="R23" s="409"/>
      <c r="S23" s="391"/>
      <c r="T23" s="391" t="str">
        <f t="shared" si="8"/>
        <v/>
      </c>
      <c r="U23" s="392" t="str">
        <f t="shared" si="9"/>
        <v/>
      </c>
      <c r="V23" s="392"/>
      <c r="W23" s="404" t="str">
        <f t="shared" si="4"/>
        <v/>
      </c>
      <c r="X23" s="392" t="str">
        <f t="shared" si="5"/>
        <v/>
      </c>
      <c r="Y23" s="52"/>
      <c r="Z23" s="44"/>
      <c r="AA23" s="52"/>
      <c r="AB23" s="52"/>
      <c r="AC23" s="45"/>
      <c r="AD23" s="46"/>
      <c r="AE23" s="45"/>
      <c r="AG23" s="40" t="e">
        <f>VLOOKUP(H23,#REF!,2,FALSE)</f>
        <v>#REF!</v>
      </c>
      <c r="AH23" s="395" t="e">
        <f>VLOOKUP(H23,#REF!,3,FALSE)</f>
        <v>#REF!</v>
      </c>
      <c r="AI23" s="40" t="e">
        <f>VLOOKUP(H23,#REF!,4,FALSE)</f>
        <v>#REF!</v>
      </c>
      <c r="AJ23" s="395" t="e">
        <f>VLOOKUP(H23,#REF!,5,FALSE)</f>
        <v>#REF!</v>
      </c>
      <c r="AK23" s="395" t="e">
        <f>VLOOKUP(H23,#REF!,6,FALSE)</f>
        <v>#REF!</v>
      </c>
    </row>
    <row r="24" spans="2:37" s="40" customFormat="1" ht="39.75" hidden="1" customHeight="1" x14ac:dyDescent="0.15">
      <c r="B24" s="41"/>
      <c r="C24" s="43"/>
      <c r="D24" s="41"/>
      <c r="E24" s="495"/>
      <c r="F24" s="496"/>
      <c r="G24" s="41"/>
      <c r="H24" s="405"/>
      <c r="I24" s="406"/>
      <c r="J24" s="407"/>
      <c r="K24" s="408"/>
      <c r="L24" s="391"/>
      <c r="M24" s="391"/>
      <c r="N24" s="391" t="str">
        <f t="shared" si="6"/>
        <v/>
      </c>
      <c r="O24" s="409"/>
      <c r="P24" s="391" t="str">
        <f t="shared" si="7"/>
        <v/>
      </c>
      <c r="Q24" s="391"/>
      <c r="R24" s="409"/>
      <c r="S24" s="391"/>
      <c r="T24" s="391" t="str">
        <f t="shared" si="8"/>
        <v/>
      </c>
      <c r="U24" s="392" t="str">
        <f t="shared" si="9"/>
        <v/>
      </c>
      <c r="V24" s="392"/>
      <c r="W24" s="404" t="str">
        <f t="shared" si="4"/>
        <v/>
      </c>
      <c r="X24" s="392" t="str">
        <f t="shared" si="5"/>
        <v/>
      </c>
      <c r="Y24" s="52"/>
      <c r="Z24" s="44"/>
      <c r="AA24" s="52"/>
      <c r="AB24" s="52"/>
      <c r="AC24" s="45"/>
      <c r="AD24" s="46"/>
      <c r="AE24" s="45"/>
      <c r="AG24" s="40" t="e">
        <f>VLOOKUP(H24,#REF!,2,FALSE)</f>
        <v>#REF!</v>
      </c>
      <c r="AH24" s="395" t="e">
        <f>VLOOKUP(H24,#REF!,3,FALSE)</f>
        <v>#REF!</v>
      </c>
      <c r="AI24" s="40" t="e">
        <f>VLOOKUP(H24,#REF!,4,FALSE)</f>
        <v>#REF!</v>
      </c>
      <c r="AJ24" s="395" t="e">
        <f>VLOOKUP(H24,#REF!,5,FALSE)</f>
        <v>#REF!</v>
      </c>
      <c r="AK24" s="395" t="e">
        <f>VLOOKUP(H24,#REF!,6,FALSE)</f>
        <v>#REF!</v>
      </c>
    </row>
    <row r="25" spans="2:37" s="40" customFormat="1" ht="39.75" hidden="1" customHeight="1" x14ac:dyDescent="0.15">
      <c r="B25" s="41"/>
      <c r="C25" s="43"/>
      <c r="D25" s="41"/>
      <c r="E25" s="495"/>
      <c r="F25" s="496"/>
      <c r="G25" s="41"/>
      <c r="H25" s="405"/>
      <c r="I25" s="406"/>
      <c r="J25" s="407"/>
      <c r="K25" s="408"/>
      <c r="L25" s="391"/>
      <c r="M25" s="391"/>
      <c r="N25" s="391" t="str">
        <f t="shared" si="6"/>
        <v/>
      </c>
      <c r="O25" s="409"/>
      <c r="P25" s="391" t="str">
        <f t="shared" si="7"/>
        <v/>
      </c>
      <c r="Q25" s="391"/>
      <c r="R25" s="409"/>
      <c r="S25" s="391"/>
      <c r="T25" s="391" t="str">
        <f t="shared" si="8"/>
        <v/>
      </c>
      <c r="U25" s="392" t="str">
        <f t="shared" si="9"/>
        <v/>
      </c>
      <c r="V25" s="392"/>
      <c r="W25" s="404" t="str">
        <f t="shared" si="4"/>
        <v/>
      </c>
      <c r="X25" s="392" t="str">
        <f t="shared" si="5"/>
        <v/>
      </c>
      <c r="Y25" s="52"/>
      <c r="Z25" s="44"/>
      <c r="AA25" s="52"/>
      <c r="AB25" s="52"/>
      <c r="AC25" s="45"/>
      <c r="AD25" s="46"/>
      <c r="AE25" s="45"/>
      <c r="AG25" s="40" t="e">
        <f>VLOOKUP(H25,#REF!,2,FALSE)</f>
        <v>#REF!</v>
      </c>
      <c r="AH25" s="395" t="e">
        <f>VLOOKUP(H25,#REF!,3,FALSE)</f>
        <v>#REF!</v>
      </c>
      <c r="AI25" s="40" t="e">
        <f>VLOOKUP(H25,#REF!,4,FALSE)</f>
        <v>#REF!</v>
      </c>
      <c r="AJ25" s="395" t="e">
        <f>VLOOKUP(H25,#REF!,5,FALSE)</f>
        <v>#REF!</v>
      </c>
      <c r="AK25" s="395" t="e">
        <f>VLOOKUP(H25,#REF!,6,FALSE)</f>
        <v>#REF!</v>
      </c>
    </row>
    <row r="26" spans="2:37" s="40" customFormat="1" ht="39.75" hidden="1" customHeight="1" x14ac:dyDescent="0.15">
      <c r="B26" s="41"/>
      <c r="C26" s="43"/>
      <c r="D26" s="41"/>
      <c r="E26" s="495"/>
      <c r="F26" s="496"/>
      <c r="G26" s="41"/>
      <c r="H26" s="405"/>
      <c r="I26" s="406"/>
      <c r="J26" s="407"/>
      <c r="K26" s="408"/>
      <c r="L26" s="391"/>
      <c r="M26" s="391"/>
      <c r="N26" s="391" t="str">
        <f t="shared" si="6"/>
        <v/>
      </c>
      <c r="O26" s="409"/>
      <c r="P26" s="391" t="str">
        <f t="shared" si="7"/>
        <v/>
      </c>
      <c r="Q26" s="391"/>
      <c r="R26" s="409"/>
      <c r="S26" s="391"/>
      <c r="T26" s="391" t="str">
        <f t="shared" si="8"/>
        <v/>
      </c>
      <c r="U26" s="392" t="str">
        <f t="shared" si="9"/>
        <v/>
      </c>
      <c r="V26" s="392"/>
      <c r="W26" s="404" t="str">
        <f t="shared" si="4"/>
        <v/>
      </c>
      <c r="X26" s="392" t="str">
        <f t="shared" si="5"/>
        <v/>
      </c>
      <c r="Y26" s="52"/>
      <c r="Z26" s="44"/>
      <c r="AA26" s="52"/>
      <c r="AB26" s="52"/>
      <c r="AC26" s="45"/>
      <c r="AD26" s="46"/>
      <c r="AE26" s="45"/>
      <c r="AG26" s="40" t="e">
        <f>VLOOKUP(H26,#REF!,2,FALSE)</f>
        <v>#REF!</v>
      </c>
      <c r="AH26" s="395" t="e">
        <f>VLOOKUP(H26,#REF!,3,FALSE)</f>
        <v>#REF!</v>
      </c>
      <c r="AI26" s="40" t="e">
        <f>VLOOKUP(H26,#REF!,4,FALSE)</f>
        <v>#REF!</v>
      </c>
      <c r="AJ26" s="395" t="e">
        <f>VLOOKUP(H26,#REF!,5,FALSE)</f>
        <v>#REF!</v>
      </c>
      <c r="AK26" s="395" t="e">
        <f>VLOOKUP(H26,#REF!,6,FALSE)</f>
        <v>#REF!</v>
      </c>
    </row>
    <row r="27" spans="2:37" s="40" customFormat="1" ht="39.75" customHeight="1" thickBot="1" x14ac:dyDescent="0.2">
      <c r="B27" s="397"/>
      <c r="C27" s="396"/>
      <c r="D27" s="397"/>
      <c r="E27" s="497"/>
      <c r="F27" s="498"/>
      <c r="G27" s="397"/>
      <c r="H27" s="499"/>
      <c r="I27" s="500"/>
      <c r="J27" s="501"/>
      <c r="K27" s="502"/>
      <c r="L27" s="398"/>
      <c r="M27" s="398"/>
      <c r="N27" s="398" t="str">
        <f t="shared" si="6"/>
        <v/>
      </c>
      <c r="O27" s="503"/>
      <c r="P27" s="398" t="str">
        <f t="shared" si="7"/>
        <v/>
      </c>
      <c r="Q27" s="398"/>
      <c r="R27" s="503"/>
      <c r="S27" s="398"/>
      <c r="T27" s="398" t="str">
        <f t="shared" si="8"/>
        <v/>
      </c>
      <c r="U27" s="399" t="str">
        <f t="shared" si="9"/>
        <v/>
      </c>
      <c r="V27" s="399"/>
      <c r="W27" s="410" t="str">
        <f t="shared" si="4"/>
        <v/>
      </c>
      <c r="X27" s="399" t="str">
        <f t="shared" si="5"/>
        <v/>
      </c>
      <c r="Y27" s="400"/>
      <c r="Z27" s="401"/>
      <c r="AA27" s="400"/>
      <c r="AB27" s="400"/>
      <c r="AC27" s="402"/>
      <c r="AD27" s="403"/>
      <c r="AE27" s="402"/>
      <c r="AG27" s="40" t="e">
        <f>VLOOKUP(H27,#REF!,2,FALSE)</f>
        <v>#REF!</v>
      </c>
      <c r="AH27" s="395" t="e">
        <f>VLOOKUP(H27,#REF!,3,FALSE)</f>
        <v>#REF!</v>
      </c>
      <c r="AI27" s="40" t="e">
        <f>VLOOKUP(H27,#REF!,4,FALSE)</f>
        <v>#REF!</v>
      </c>
      <c r="AJ27" s="395" t="e">
        <f>VLOOKUP(H27,#REF!,5,FALSE)</f>
        <v>#REF!</v>
      </c>
      <c r="AK27" s="395" t="e">
        <f>VLOOKUP(H27,#REF!,6,FALSE)</f>
        <v>#REF!</v>
      </c>
    </row>
    <row r="28" spans="2:37" s="40" customFormat="1" ht="39.75" customHeight="1" thickTop="1" x14ac:dyDescent="0.15">
      <c r="B28" s="41"/>
      <c r="C28" s="43"/>
      <c r="D28" s="41"/>
      <c r="E28" s="43"/>
      <c r="F28" s="41"/>
      <c r="G28" s="41"/>
      <c r="H28" s="405"/>
      <c r="I28" s="406"/>
      <c r="J28" s="407"/>
      <c r="K28" s="408"/>
      <c r="L28" s="391" t="str">
        <f>IF(L8="","",SUM(L8:L27))</f>
        <v/>
      </c>
      <c r="M28" s="391" t="str">
        <f>IF(M8="","",SUM(M8:M27))</f>
        <v/>
      </c>
      <c r="N28" s="391" t="str">
        <f>IF(N8="","",SUM(N8:N27))</f>
        <v/>
      </c>
      <c r="O28" s="409"/>
      <c r="P28" s="391"/>
      <c r="Q28" s="391" t="str">
        <f>IF(Q8="","",SUM(Q8:Q27))</f>
        <v/>
      </c>
      <c r="R28" s="409"/>
      <c r="S28" s="391"/>
      <c r="T28" s="391" t="str">
        <f>IF(T8="","",SUM(T8:T27))</f>
        <v/>
      </c>
      <c r="U28" s="392" t="str">
        <f>IF(U8="","",SUM(U8:U27))</f>
        <v/>
      </c>
      <c r="V28" s="391" t="str">
        <f>IF(V8="","",SUM(V8:V27))</f>
        <v/>
      </c>
      <c r="W28" s="391" t="str">
        <f>IF(W8="","",SUM(W8:W27))</f>
        <v/>
      </c>
      <c r="X28" s="391" t="str">
        <f>IF(X8="","",SUM(X8:X27))</f>
        <v/>
      </c>
      <c r="Y28" s="52"/>
      <c r="Z28" s="44"/>
      <c r="AA28" s="52"/>
      <c r="AB28" s="52"/>
      <c r="AC28" s="45"/>
      <c r="AD28" s="46"/>
      <c r="AE28" s="45"/>
      <c r="AH28" s="395"/>
      <c r="AJ28" s="395"/>
      <c r="AK28" s="395"/>
    </row>
    <row r="30" spans="2:37" ht="17.25" x14ac:dyDescent="0.2">
      <c r="B30" s="393" t="s">
        <v>558</v>
      </c>
    </row>
    <row r="32" spans="2:37" x14ac:dyDescent="0.15">
      <c r="B32" s="394" t="s">
        <v>560</v>
      </c>
    </row>
    <row r="33" spans="2:2" x14ac:dyDescent="0.15">
      <c r="B33" s="394" t="s">
        <v>561</v>
      </c>
    </row>
    <row r="34" spans="2:2" x14ac:dyDescent="0.15">
      <c r="B34" s="64" t="s">
        <v>550</v>
      </c>
    </row>
    <row r="35" spans="2:2" x14ac:dyDescent="0.15">
      <c r="B35" s="64" t="s">
        <v>551</v>
      </c>
    </row>
    <row r="36" spans="2:2" x14ac:dyDescent="0.15">
      <c r="B36" s="64" t="s">
        <v>552</v>
      </c>
    </row>
    <row r="37" spans="2:2" x14ac:dyDescent="0.15">
      <c r="B37" s="64" t="s">
        <v>553</v>
      </c>
    </row>
    <row r="38" spans="2:2" x14ac:dyDescent="0.15">
      <c r="B38" s="64" t="s">
        <v>554</v>
      </c>
    </row>
    <row r="39" spans="2:2" x14ac:dyDescent="0.15">
      <c r="B39" s="394" t="s">
        <v>562</v>
      </c>
    </row>
    <row r="40" spans="2:2" x14ac:dyDescent="0.15">
      <c r="B40" s="394" t="s">
        <v>559</v>
      </c>
    </row>
    <row r="41" spans="2:2" x14ac:dyDescent="0.15">
      <c r="B41" s="64" t="s">
        <v>555</v>
      </c>
    </row>
    <row r="42" spans="2:2" x14ac:dyDescent="0.15">
      <c r="B42" s="64" t="s">
        <v>556</v>
      </c>
    </row>
    <row r="43" spans="2:2" x14ac:dyDescent="0.15">
      <c r="B43" s="64" t="s">
        <v>557</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414</v>
      </c>
    </row>
    <row r="2" spans="1:11" ht="18" customHeight="1" x14ac:dyDescent="0.15">
      <c r="A2" s="563" t="s">
        <v>262</v>
      </c>
      <c r="B2" s="563"/>
      <c r="C2" s="563"/>
      <c r="D2" s="563"/>
      <c r="E2" s="563"/>
      <c r="F2" s="563"/>
      <c r="G2" s="563"/>
      <c r="H2" s="563"/>
      <c r="I2" s="563"/>
      <c r="J2" s="563"/>
      <c r="K2" s="563"/>
    </row>
    <row r="5" spans="1:11" ht="18.75" customHeight="1" x14ac:dyDescent="0.15">
      <c r="A5" s="218" t="s">
        <v>86</v>
      </c>
      <c r="B5" s="567" t="s">
        <v>413</v>
      </c>
      <c r="C5" s="567"/>
      <c r="D5" s="567"/>
      <c r="E5" s="567"/>
      <c r="F5" s="567"/>
    </row>
    <row r="6" spans="1:11" ht="12" customHeight="1" x14ac:dyDescent="0.15">
      <c r="A6" s="217"/>
      <c r="B6" s="174"/>
      <c r="C6" s="174"/>
      <c r="D6" s="174"/>
      <c r="E6" s="174"/>
      <c r="F6" s="174"/>
    </row>
    <row r="8" spans="1:11" x14ac:dyDescent="0.15">
      <c r="A8" s="567" t="s">
        <v>415</v>
      </c>
      <c r="B8" s="567"/>
      <c r="C8" s="567"/>
      <c r="D8" s="567" t="s">
        <v>416</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x14ac:dyDescent="0.15">
      <c r="A10" s="567" t="s">
        <v>417</v>
      </c>
      <c r="B10" s="567"/>
      <c r="C10" s="567"/>
      <c r="D10" s="567" t="s">
        <v>418</v>
      </c>
      <c r="E10" s="567"/>
      <c r="F10" s="567"/>
      <c r="G10" s="567" t="s">
        <v>249</v>
      </c>
      <c r="H10" s="567"/>
      <c r="I10" s="567"/>
      <c r="J10" s="567"/>
      <c r="K10" s="567"/>
    </row>
    <row r="11" spans="1:11" ht="18.75" customHeight="1" x14ac:dyDescent="0.15">
      <c r="A11" s="568"/>
      <c r="B11" s="568"/>
      <c r="C11" s="568"/>
      <c r="D11" s="568"/>
      <c r="E11" s="568"/>
      <c r="F11" s="568"/>
      <c r="G11" s="568"/>
      <c r="H11" s="568"/>
      <c r="I11" s="568"/>
      <c r="J11" s="568"/>
      <c r="K11" s="568"/>
    </row>
    <row r="12" spans="1:11" ht="12" customHeight="1" x14ac:dyDescent="0.15">
      <c r="A12" s="172"/>
      <c r="B12" s="172"/>
      <c r="C12" s="172"/>
      <c r="D12" s="172"/>
      <c r="E12" s="172"/>
      <c r="F12" s="172"/>
      <c r="G12" s="172"/>
      <c r="H12" s="172"/>
      <c r="I12" s="172"/>
      <c r="J12" s="172"/>
      <c r="K12" s="172"/>
    </row>
    <row r="13" spans="1:11" ht="12" customHeight="1" x14ac:dyDescent="0.15">
      <c r="A13" s="172"/>
      <c r="B13" s="172"/>
      <c r="C13" s="172"/>
      <c r="D13" s="172"/>
      <c r="E13" s="172"/>
      <c r="F13" s="172"/>
      <c r="G13" s="172"/>
      <c r="H13" s="172"/>
      <c r="I13" s="172"/>
      <c r="J13" s="172"/>
      <c r="K13" s="172"/>
    </row>
    <row r="14" spans="1:11" x14ac:dyDescent="0.15">
      <c r="A14" s="165" t="s">
        <v>283</v>
      </c>
    </row>
    <row r="15" spans="1:11" ht="3.75" customHeight="1" x14ac:dyDescent="0.15"/>
    <row r="16" spans="1:11" x14ac:dyDescent="0.15">
      <c r="A16" s="565" t="s">
        <v>250</v>
      </c>
      <c r="B16" s="564" t="s">
        <v>263</v>
      </c>
      <c r="C16" s="564"/>
      <c r="D16" s="564"/>
      <c r="E16" s="564"/>
      <c r="F16" s="564"/>
      <c r="G16" s="564" t="s">
        <v>264</v>
      </c>
      <c r="H16" s="564"/>
      <c r="I16" s="564"/>
      <c r="J16" s="564"/>
      <c r="K16" s="564"/>
    </row>
    <row r="17" spans="1:11" ht="18.75" customHeight="1" x14ac:dyDescent="0.15">
      <c r="A17" s="566"/>
      <c r="B17" s="336" t="s">
        <v>523</v>
      </c>
      <c r="C17" s="338" t="s">
        <v>524</v>
      </c>
      <c r="D17" s="337" t="s">
        <v>525</v>
      </c>
      <c r="E17" s="337" t="s">
        <v>526</v>
      </c>
      <c r="F17" s="339" t="s">
        <v>524</v>
      </c>
      <c r="G17" s="336" t="s">
        <v>523</v>
      </c>
      <c r="H17" s="338" t="s">
        <v>524</v>
      </c>
      <c r="I17" s="337" t="s">
        <v>525</v>
      </c>
      <c r="J17" s="337" t="s">
        <v>526</v>
      </c>
      <c r="K17" s="339" t="s">
        <v>524</v>
      </c>
    </row>
    <row r="18" spans="1:11" ht="18.75" customHeight="1" x14ac:dyDescent="0.15">
      <c r="A18" s="218" t="s">
        <v>279</v>
      </c>
      <c r="B18" s="569"/>
      <c r="C18" s="569"/>
      <c r="D18" s="569"/>
      <c r="E18" s="569"/>
      <c r="F18" s="569"/>
      <c r="G18" s="577"/>
      <c r="H18" s="694"/>
      <c r="I18" s="694"/>
      <c r="J18" s="694"/>
      <c r="K18" s="578"/>
    </row>
    <row r="19" spans="1:11" ht="12" customHeight="1" x14ac:dyDescent="0.15">
      <c r="A19" s="564" t="s">
        <v>472</v>
      </c>
      <c r="B19" s="722"/>
      <c r="C19" s="723"/>
      <c r="D19" s="723"/>
      <c r="E19" s="723"/>
      <c r="F19" s="724"/>
      <c r="G19" s="639" t="s">
        <v>419</v>
      </c>
      <c r="H19" s="640"/>
      <c r="I19" s="640"/>
      <c r="J19" s="640"/>
      <c r="K19" s="687"/>
    </row>
    <row r="20" spans="1:11" ht="19.5" customHeight="1" x14ac:dyDescent="0.15">
      <c r="A20" s="564"/>
      <c r="B20" s="627"/>
      <c r="C20" s="628"/>
      <c r="D20" s="628"/>
      <c r="E20" s="628"/>
      <c r="F20" s="629"/>
      <c r="G20" s="579" t="s">
        <v>420</v>
      </c>
      <c r="H20" s="682"/>
      <c r="I20" s="735"/>
      <c r="J20" s="736"/>
      <c r="K20" s="737"/>
    </row>
    <row r="21" spans="1:11" ht="22.5" customHeight="1" x14ac:dyDescent="0.15">
      <c r="A21" s="564"/>
      <c r="B21" s="725"/>
      <c r="C21" s="726"/>
      <c r="D21" s="726"/>
      <c r="E21" s="726"/>
      <c r="F21" s="727"/>
      <c r="G21" s="579" t="s">
        <v>421</v>
      </c>
      <c r="H21" s="682"/>
      <c r="I21" s="738"/>
      <c r="J21" s="738"/>
      <c r="K21" s="739"/>
    </row>
    <row r="22" spans="1:11" x14ac:dyDescent="0.15">
      <c r="A22" s="593" t="s">
        <v>269</v>
      </c>
      <c r="B22" s="564" t="s">
        <v>267</v>
      </c>
      <c r="C22" s="564"/>
      <c r="D22" s="564"/>
      <c r="E22" s="564"/>
      <c r="F22" s="564"/>
      <c r="G22" s="564" t="s">
        <v>268</v>
      </c>
      <c r="H22" s="564"/>
      <c r="I22" s="564"/>
      <c r="J22" s="564"/>
      <c r="K22" s="564"/>
    </row>
    <row r="23" spans="1:11" ht="18.75" customHeight="1" x14ac:dyDescent="0.15">
      <c r="A23" s="566"/>
      <c r="B23" s="569"/>
      <c r="C23" s="569"/>
      <c r="D23" s="569"/>
      <c r="E23" s="569"/>
      <c r="F23" s="569"/>
      <c r="G23" s="569"/>
      <c r="H23" s="569"/>
      <c r="I23" s="569"/>
      <c r="J23" s="569"/>
      <c r="K23" s="569"/>
    </row>
    <row r="24" spans="1:11" ht="12" customHeight="1" x14ac:dyDescent="0.15">
      <c r="A24" s="592" t="s">
        <v>270</v>
      </c>
      <c r="B24" s="218" t="s">
        <v>271</v>
      </c>
      <c r="C24" s="567" t="s">
        <v>272</v>
      </c>
      <c r="D24" s="567"/>
      <c r="E24" s="567"/>
      <c r="F24" s="567"/>
      <c r="G24" s="567"/>
      <c r="H24" s="567"/>
      <c r="I24" s="567"/>
      <c r="J24" s="567"/>
      <c r="K24" s="567"/>
    </row>
    <row r="25" spans="1:11" x14ac:dyDescent="0.15">
      <c r="A25" s="592"/>
      <c r="B25" s="569"/>
      <c r="C25" s="218" t="s">
        <v>273</v>
      </c>
      <c r="D25" s="218" t="s">
        <v>274</v>
      </c>
      <c r="E25" s="218" t="s">
        <v>275</v>
      </c>
      <c r="F25" s="577" t="s">
        <v>268</v>
      </c>
      <c r="G25" s="578"/>
      <c r="H25" s="564" t="s">
        <v>276</v>
      </c>
      <c r="I25" s="564"/>
      <c r="J25" s="564"/>
      <c r="K25" s="564"/>
    </row>
    <row r="26" spans="1:11" ht="18.75" customHeight="1" x14ac:dyDescent="0.15">
      <c r="A26" s="592"/>
      <c r="B26" s="569"/>
      <c r="C26" s="178"/>
      <c r="D26" s="175"/>
      <c r="E26" s="179"/>
      <c r="F26" s="601"/>
      <c r="G26" s="601"/>
      <c r="H26" s="251" t="s">
        <v>277</v>
      </c>
      <c r="I26" s="220"/>
      <c r="J26" s="251" t="s">
        <v>278</v>
      </c>
      <c r="K26" s="218"/>
    </row>
    <row r="27" spans="1:11" ht="18.75" customHeight="1" x14ac:dyDescent="0.15">
      <c r="A27" s="592"/>
      <c r="B27" s="569"/>
      <c r="C27" s="178"/>
      <c r="D27" s="175"/>
      <c r="E27" s="179"/>
      <c r="F27" s="601"/>
      <c r="G27" s="601"/>
      <c r="H27" s="251" t="s">
        <v>277</v>
      </c>
      <c r="I27" s="220"/>
      <c r="J27" s="251" t="s">
        <v>278</v>
      </c>
      <c r="K27" s="218"/>
    </row>
    <row r="30" spans="1:11" x14ac:dyDescent="0.15">
      <c r="A30" s="165" t="s">
        <v>284</v>
      </c>
    </row>
    <row r="31" spans="1:11" ht="3.75" customHeight="1" x14ac:dyDescent="0.15"/>
    <row r="32" spans="1:11" x14ac:dyDescent="0.15">
      <c r="A32" s="572" t="s">
        <v>63</v>
      </c>
      <c r="B32" s="733" t="s">
        <v>431</v>
      </c>
      <c r="C32" s="734"/>
      <c r="D32" s="604"/>
      <c r="E32" s="573" t="s">
        <v>432</v>
      </c>
      <c r="F32" s="574"/>
      <c r="G32" s="575"/>
      <c r="H32" s="572" t="s">
        <v>259</v>
      </c>
      <c r="I32" s="667" t="s">
        <v>349</v>
      </c>
      <c r="J32" s="667"/>
      <c r="K32" s="667"/>
    </row>
    <row r="33" spans="1:11" ht="18.75" customHeight="1" x14ac:dyDescent="0.15">
      <c r="A33" s="715"/>
      <c r="B33" s="711" t="s">
        <v>425</v>
      </c>
      <c r="C33" s="261"/>
      <c r="D33" s="261"/>
      <c r="E33" s="570" t="s">
        <v>427</v>
      </c>
      <c r="F33" s="572" t="s">
        <v>500</v>
      </c>
      <c r="G33" s="631" t="s">
        <v>256</v>
      </c>
      <c r="H33" s="715"/>
      <c r="I33" s="667"/>
      <c r="J33" s="667"/>
      <c r="K33" s="667"/>
    </row>
    <row r="34" spans="1:11" ht="18.75" customHeight="1" x14ac:dyDescent="0.15">
      <c r="A34" s="571"/>
      <c r="B34" s="712"/>
      <c r="C34" s="219" t="s">
        <v>426</v>
      </c>
      <c r="D34" s="219" t="s">
        <v>521</v>
      </c>
      <c r="E34" s="713"/>
      <c r="F34" s="571"/>
      <c r="G34" s="633"/>
      <c r="H34" s="571"/>
      <c r="I34" s="667"/>
      <c r="J34" s="667"/>
      <c r="K34" s="667"/>
    </row>
    <row r="35" spans="1:11" ht="30" customHeight="1" x14ac:dyDescent="0.15">
      <c r="A35" s="375" t="s">
        <v>543</v>
      </c>
      <c r="B35" s="342"/>
      <c r="C35" s="342"/>
      <c r="D35" s="342"/>
      <c r="E35" s="342"/>
      <c r="F35" s="342"/>
      <c r="G35" s="342"/>
      <c r="H35" s="175" t="str">
        <f>IF(SUM(B35+E35+F35+G35)=0,"",SUM(B35+E35+F35+G35))</f>
        <v/>
      </c>
      <c r="I35" s="671"/>
      <c r="J35" s="672"/>
      <c r="K35" s="673"/>
    </row>
    <row r="36" spans="1:11" ht="15" customHeight="1" x14ac:dyDescent="0.15">
      <c r="A36" s="714" t="s">
        <v>544</v>
      </c>
      <c r="B36" s="425"/>
      <c r="C36" s="425"/>
      <c r="D36" s="425"/>
      <c r="E36" s="425"/>
      <c r="F36" s="425"/>
      <c r="G36" s="425"/>
      <c r="H36" s="176" t="str">
        <f t="shared" ref="H36:H37" si="0">IF(SUM(B36+E36+F36+G36)=0,"",SUM(B36+E36+F36+G36))</f>
        <v/>
      </c>
      <c r="I36" s="674"/>
      <c r="J36" s="675"/>
      <c r="K36" s="676"/>
    </row>
    <row r="37" spans="1:11" ht="15" customHeight="1" x14ac:dyDescent="0.15">
      <c r="A37" s="569"/>
      <c r="B37" s="347"/>
      <c r="C37" s="347"/>
      <c r="D37" s="347"/>
      <c r="E37" s="347"/>
      <c r="F37" s="347"/>
      <c r="G37" s="347"/>
      <c r="H37" s="177" t="str">
        <f t="shared" si="0"/>
        <v/>
      </c>
      <c r="I37" s="677"/>
      <c r="J37" s="678"/>
      <c r="K37" s="679"/>
    </row>
    <row r="38" spans="1:11" ht="12" customHeight="1" x14ac:dyDescent="0.15">
      <c r="A38" s="217"/>
      <c r="B38" s="233"/>
      <c r="C38" s="233"/>
      <c r="D38" s="233"/>
      <c r="E38" s="233"/>
      <c r="F38" s="233"/>
      <c r="G38" s="233"/>
      <c r="H38" s="233"/>
      <c r="I38" s="233"/>
      <c r="J38" s="233"/>
      <c r="K38" s="233"/>
    </row>
    <row r="40" spans="1:11" x14ac:dyDescent="0.15">
      <c r="A40" s="165" t="s">
        <v>285</v>
      </c>
    </row>
    <row r="41" spans="1:11" ht="3.75" customHeight="1" x14ac:dyDescent="0.15"/>
    <row r="42" spans="1:11" ht="18.75" customHeight="1" x14ac:dyDescent="0.15">
      <c r="A42" s="583"/>
      <c r="B42" s="584"/>
      <c r="C42" s="584"/>
      <c r="D42" s="584"/>
      <c r="E42" s="584"/>
      <c r="F42" s="584"/>
      <c r="G42" s="584"/>
      <c r="H42" s="584"/>
      <c r="I42" s="584"/>
      <c r="J42" s="584"/>
      <c r="K42" s="585"/>
    </row>
    <row r="43" spans="1:11" ht="18.75" customHeight="1" x14ac:dyDescent="0.15">
      <c r="A43" s="586"/>
      <c r="B43" s="587"/>
      <c r="C43" s="587"/>
      <c r="D43" s="587"/>
      <c r="E43" s="587"/>
      <c r="F43" s="587"/>
      <c r="G43" s="587"/>
      <c r="H43" s="587"/>
      <c r="I43" s="587"/>
      <c r="J43" s="587"/>
      <c r="K43" s="588"/>
    </row>
    <row r="44" spans="1:11" ht="18.75" customHeight="1" x14ac:dyDescent="0.15">
      <c r="A44" s="586"/>
      <c r="B44" s="587"/>
      <c r="C44" s="587"/>
      <c r="D44" s="587"/>
      <c r="E44" s="587"/>
      <c r="F44" s="587"/>
      <c r="G44" s="587"/>
      <c r="H44" s="587"/>
      <c r="I44" s="587"/>
      <c r="J44" s="587"/>
      <c r="K44" s="588"/>
    </row>
    <row r="45" spans="1:11" ht="18.75" customHeight="1" x14ac:dyDescent="0.15">
      <c r="A45" s="589"/>
      <c r="B45" s="590"/>
      <c r="C45" s="590"/>
      <c r="D45" s="590"/>
      <c r="E45" s="590"/>
      <c r="F45" s="590"/>
      <c r="G45" s="590"/>
      <c r="H45" s="590"/>
      <c r="I45" s="590"/>
      <c r="J45" s="590"/>
      <c r="K45" s="591"/>
    </row>
    <row r="48" spans="1:11" x14ac:dyDescent="0.15">
      <c r="A48" s="165" t="s">
        <v>396</v>
      </c>
    </row>
    <row r="49" spans="1:11" ht="3.75" customHeight="1" x14ac:dyDescent="0.15"/>
    <row r="50" spans="1:11" ht="18.75" customHeight="1" x14ac:dyDescent="0.15">
      <c r="A50" s="630" t="s">
        <v>424</v>
      </c>
      <c r="B50" s="631"/>
      <c r="C50" s="740"/>
      <c r="D50" s="741"/>
      <c r="E50" s="742"/>
    </row>
    <row r="51" spans="1:11" ht="18.75" customHeight="1" x14ac:dyDescent="0.15">
      <c r="A51" s="215" t="s">
        <v>428</v>
      </c>
      <c r="B51" s="262"/>
      <c r="C51" s="262"/>
      <c r="D51" s="262"/>
      <c r="E51" s="262"/>
      <c r="F51" s="262"/>
      <c r="G51" s="262"/>
      <c r="H51" s="262"/>
      <c r="I51" s="262"/>
      <c r="J51" s="262"/>
      <c r="K51" s="216"/>
    </row>
    <row r="52" spans="1:11" ht="18.75" customHeight="1" x14ac:dyDescent="0.15">
      <c r="A52" s="746" t="s">
        <v>422</v>
      </c>
      <c r="B52" s="747"/>
      <c r="C52" s="747"/>
      <c r="D52" s="747"/>
      <c r="E52" s="747"/>
      <c r="F52" s="747"/>
      <c r="G52" s="747"/>
      <c r="H52" s="747"/>
      <c r="I52" s="747"/>
      <c r="J52" s="747"/>
      <c r="K52" s="748"/>
    </row>
    <row r="53" spans="1:11" ht="18.75" customHeight="1" x14ac:dyDescent="0.15">
      <c r="A53" s="224"/>
      <c r="B53" s="583"/>
      <c r="C53" s="584"/>
      <c r="D53" s="584"/>
      <c r="E53" s="584"/>
      <c r="F53" s="584"/>
      <c r="G53" s="584"/>
      <c r="H53" s="584"/>
      <c r="I53" s="584"/>
      <c r="J53" s="584"/>
      <c r="K53" s="585"/>
    </row>
    <row r="54" spans="1:11" ht="18.75" customHeight="1" x14ac:dyDescent="0.15">
      <c r="A54" s="224"/>
      <c r="B54" s="586"/>
      <c r="C54" s="587"/>
      <c r="D54" s="587"/>
      <c r="E54" s="587"/>
      <c r="F54" s="587"/>
      <c r="G54" s="587"/>
      <c r="H54" s="587"/>
      <c r="I54" s="587"/>
      <c r="J54" s="587"/>
      <c r="K54" s="588"/>
    </row>
    <row r="55" spans="1:11" ht="18.75" customHeight="1" x14ac:dyDescent="0.15">
      <c r="A55" s="224"/>
      <c r="B55" s="589"/>
      <c r="C55" s="590"/>
      <c r="D55" s="590"/>
      <c r="E55" s="590"/>
      <c r="F55" s="590"/>
      <c r="G55" s="590"/>
      <c r="H55" s="590"/>
      <c r="I55" s="590"/>
      <c r="J55" s="590"/>
      <c r="K55" s="591"/>
    </row>
    <row r="56" spans="1:11" ht="8.25" customHeight="1" x14ac:dyDescent="0.15">
      <c r="A56" s="192"/>
      <c r="B56" s="193"/>
      <c r="C56" s="193"/>
      <c r="D56" s="193"/>
      <c r="E56" s="193"/>
      <c r="F56" s="193"/>
      <c r="G56" s="193"/>
      <c r="H56" s="193"/>
      <c r="I56" s="193"/>
      <c r="J56" s="193"/>
      <c r="K56" s="263"/>
    </row>
    <row r="57" spans="1:11" ht="30" customHeight="1" x14ac:dyDescent="0.15">
      <c r="A57" s="743" t="s">
        <v>423</v>
      </c>
      <c r="B57" s="744"/>
      <c r="C57" s="744"/>
      <c r="D57" s="744"/>
      <c r="E57" s="744"/>
      <c r="F57" s="744"/>
      <c r="G57" s="744"/>
      <c r="H57" s="744"/>
      <c r="I57" s="744"/>
      <c r="J57" s="744"/>
      <c r="K57" s="745"/>
    </row>
    <row r="58" spans="1:11" ht="18.75" customHeight="1" x14ac:dyDescent="0.15">
      <c r="A58" s="224"/>
      <c r="B58" s="583"/>
      <c r="C58" s="584"/>
      <c r="D58" s="584"/>
      <c r="E58" s="584"/>
      <c r="F58" s="584"/>
      <c r="G58" s="584"/>
      <c r="H58" s="584"/>
      <c r="I58" s="584"/>
      <c r="J58" s="584"/>
      <c r="K58" s="585"/>
    </row>
    <row r="59" spans="1:11" ht="18.75" customHeight="1" x14ac:dyDescent="0.15">
      <c r="A59" s="224"/>
      <c r="B59" s="586"/>
      <c r="C59" s="587"/>
      <c r="D59" s="587"/>
      <c r="E59" s="587"/>
      <c r="F59" s="587"/>
      <c r="G59" s="587"/>
      <c r="H59" s="587"/>
      <c r="I59" s="587"/>
      <c r="J59" s="587"/>
      <c r="K59" s="588"/>
    </row>
    <row r="60" spans="1:11" ht="18.75" customHeight="1" x14ac:dyDescent="0.15">
      <c r="A60" s="225"/>
      <c r="B60" s="589"/>
      <c r="C60" s="590"/>
      <c r="D60" s="590"/>
      <c r="E60" s="590"/>
      <c r="F60" s="590"/>
      <c r="G60" s="590"/>
      <c r="H60" s="590"/>
      <c r="I60" s="590"/>
      <c r="J60" s="590"/>
      <c r="K60" s="591"/>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B18:K18</xm:sqref>
        </x14:dataValidation>
        <x14:dataValidation type="list" allowBlank="1" showInputMessage="1" showErrorMessage="1">
          <x14:formula1>
            <xm:f>#REF!</xm:f>
          </x14:formula1>
          <xm:sqref>B23:K23</xm:sqref>
        </x14:dataValidation>
        <x14:dataValidation type="list" allowBlank="1" showInputMessage="1" showErrorMessage="1">
          <x14:formula1>
            <xm:f>#REF!</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429</v>
      </c>
    </row>
    <row r="2" spans="1:11" ht="18" customHeight="1" x14ac:dyDescent="0.15">
      <c r="A2" s="563" t="s">
        <v>262</v>
      </c>
      <c r="B2" s="563"/>
      <c r="C2" s="563"/>
      <c r="D2" s="563"/>
      <c r="E2" s="563"/>
      <c r="F2" s="563"/>
      <c r="G2" s="563"/>
      <c r="H2" s="563"/>
      <c r="I2" s="563"/>
      <c r="J2" s="563"/>
      <c r="K2" s="563"/>
    </row>
    <row r="5" spans="1:11" ht="18.75" customHeight="1" x14ac:dyDescent="0.15">
      <c r="A5" s="218" t="s">
        <v>86</v>
      </c>
      <c r="B5" s="567" t="s">
        <v>430</v>
      </c>
      <c r="C5" s="567"/>
      <c r="D5" s="567"/>
      <c r="E5" s="567"/>
      <c r="F5" s="567"/>
    </row>
    <row r="6" spans="1:11" ht="12" customHeight="1" x14ac:dyDescent="0.15">
      <c r="A6" s="217"/>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218" t="s">
        <v>279</v>
      </c>
      <c r="B16" s="596"/>
      <c r="C16" s="615"/>
      <c r="D16" s="615"/>
      <c r="E16" s="615"/>
      <c r="F16" s="597"/>
      <c r="G16" s="577"/>
      <c r="H16" s="694"/>
      <c r="I16" s="694"/>
      <c r="J16" s="694"/>
      <c r="K16" s="578"/>
    </row>
    <row r="17" spans="1:11" ht="18.75" customHeight="1" x14ac:dyDescent="0.15">
      <c r="A17" s="334" t="s">
        <v>335</v>
      </c>
      <c r="B17" s="328" t="s">
        <v>528</v>
      </c>
      <c r="C17" s="368"/>
      <c r="D17" s="329" t="s">
        <v>538</v>
      </c>
      <c r="E17" s="369"/>
      <c r="F17" s="331" t="s">
        <v>539</v>
      </c>
      <c r="G17" s="370">
        <f>C17+E17</f>
        <v>0</v>
      </c>
      <c r="H17" s="330"/>
      <c r="I17" s="371"/>
      <c r="J17" s="330"/>
      <c r="K17" s="372"/>
    </row>
    <row r="18" spans="1:11" x14ac:dyDescent="0.15">
      <c r="A18" s="593" t="s">
        <v>269</v>
      </c>
      <c r="B18" s="564" t="s">
        <v>267</v>
      </c>
      <c r="C18" s="564"/>
      <c r="D18" s="564"/>
      <c r="E18" s="564"/>
      <c r="F18" s="564"/>
      <c r="G18" s="564" t="s">
        <v>268</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218" t="s">
        <v>271</v>
      </c>
      <c r="C20" s="567" t="s">
        <v>272</v>
      </c>
      <c r="D20" s="567"/>
      <c r="E20" s="567"/>
      <c r="F20" s="567"/>
      <c r="G20" s="567"/>
      <c r="H20" s="567"/>
      <c r="I20" s="567"/>
      <c r="J20" s="567"/>
      <c r="K20" s="567"/>
    </row>
    <row r="21" spans="1:11" x14ac:dyDescent="0.15">
      <c r="A21" s="592"/>
      <c r="B21" s="569"/>
      <c r="C21" s="218" t="s">
        <v>273</v>
      </c>
      <c r="D21" s="218" t="s">
        <v>274</v>
      </c>
      <c r="E21" s="218" t="s">
        <v>275</v>
      </c>
      <c r="F21" s="577" t="s">
        <v>268</v>
      </c>
      <c r="G21" s="578"/>
      <c r="H21" s="564" t="s">
        <v>276</v>
      </c>
      <c r="I21" s="564"/>
      <c r="J21" s="564"/>
      <c r="K21" s="564"/>
    </row>
    <row r="22" spans="1:11" ht="18.75" customHeight="1" x14ac:dyDescent="0.15">
      <c r="A22" s="592"/>
      <c r="B22" s="569"/>
      <c r="C22" s="341"/>
      <c r="D22" s="342"/>
      <c r="E22" s="343"/>
      <c r="F22" s="576"/>
      <c r="G22" s="576"/>
      <c r="H22" s="251" t="s">
        <v>277</v>
      </c>
      <c r="I22" s="344"/>
      <c r="J22" s="251" t="s">
        <v>278</v>
      </c>
      <c r="K22" s="345"/>
    </row>
    <row r="23" spans="1:11" ht="18.75" customHeight="1" x14ac:dyDescent="0.15">
      <c r="A23" s="592"/>
      <c r="B23" s="569"/>
      <c r="C23" s="341"/>
      <c r="D23" s="342"/>
      <c r="E23" s="343"/>
      <c r="F23" s="576"/>
      <c r="G23" s="576"/>
      <c r="H23" s="251" t="s">
        <v>277</v>
      </c>
      <c r="I23" s="344"/>
      <c r="J23" s="251" t="s">
        <v>278</v>
      </c>
      <c r="K23" s="345"/>
    </row>
    <row r="26" spans="1:11" x14ac:dyDescent="0.15">
      <c r="A26" s="165" t="s">
        <v>284</v>
      </c>
    </row>
    <row r="27" spans="1:11" ht="3.75" customHeight="1" x14ac:dyDescent="0.15"/>
    <row r="28" spans="1:11" x14ac:dyDescent="0.15">
      <c r="A28" s="572" t="s">
        <v>63</v>
      </c>
      <c r="B28" s="733" t="s">
        <v>314</v>
      </c>
      <c r="C28" s="734"/>
      <c r="D28" s="734"/>
      <c r="E28" s="604"/>
      <c r="F28" s="733" t="s">
        <v>440</v>
      </c>
      <c r="G28" s="734"/>
      <c r="H28" s="734"/>
      <c r="I28" s="734"/>
      <c r="J28" s="604"/>
      <c r="K28" s="572" t="s">
        <v>259</v>
      </c>
    </row>
    <row r="29" spans="1:11" ht="13.5" customHeight="1" x14ac:dyDescent="0.15">
      <c r="A29" s="715"/>
      <c r="B29" s="749" t="s">
        <v>377</v>
      </c>
      <c r="C29" s="749" t="s">
        <v>439</v>
      </c>
      <c r="D29" s="749" t="s">
        <v>393</v>
      </c>
      <c r="E29" s="749" t="s">
        <v>256</v>
      </c>
      <c r="F29" s="752" t="s">
        <v>441</v>
      </c>
      <c r="G29" s="266"/>
      <c r="H29" s="570" t="s">
        <v>427</v>
      </c>
      <c r="I29" s="570" t="s">
        <v>500</v>
      </c>
      <c r="J29" s="750" t="s">
        <v>256</v>
      </c>
      <c r="K29" s="715"/>
    </row>
    <row r="30" spans="1:11" ht="24" x14ac:dyDescent="0.15">
      <c r="A30" s="571"/>
      <c r="B30" s="749"/>
      <c r="C30" s="749"/>
      <c r="D30" s="749"/>
      <c r="E30" s="749"/>
      <c r="F30" s="753"/>
      <c r="G30" s="255" t="s">
        <v>492</v>
      </c>
      <c r="H30" s="713"/>
      <c r="I30" s="713"/>
      <c r="J30" s="751"/>
      <c r="K30" s="571"/>
    </row>
    <row r="31" spans="1:11" ht="18.75" customHeight="1" x14ac:dyDescent="0.15">
      <c r="A31" s="218" t="s">
        <v>540</v>
      </c>
      <c r="B31" s="342"/>
      <c r="C31" s="342"/>
      <c r="D31" s="342"/>
      <c r="E31" s="342"/>
      <c r="F31" s="350"/>
      <c r="G31" s="342"/>
      <c r="H31" s="342"/>
      <c r="I31" s="342"/>
      <c r="J31" s="342"/>
      <c r="K31" s="175" t="str">
        <f>IF(SUM(B31+C31+D31+E31+F31+H31+I31+J31)=0,"",SUM(B31+C31+D31+E31+F31+H31+I31+J31))</f>
        <v/>
      </c>
    </row>
    <row r="32" spans="1:11" ht="15" customHeight="1" x14ac:dyDescent="0.15">
      <c r="A32" s="564" t="s">
        <v>541</v>
      </c>
      <c r="B32" s="425"/>
      <c r="C32" s="425"/>
      <c r="D32" s="425"/>
      <c r="E32" s="425"/>
      <c r="F32" s="426"/>
      <c r="G32" s="425"/>
      <c r="H32" s="425"/>
      <c r="I32" s="425"/>
      <c r="J32" s="425"/>
      <c r="K32" s="176" t="str">
        <f t="shared" ref="K32:K33" si="0">IF(SUM(B32+C32+D32+E32+F32+H32+I32+J32)=0,"",SUM(B32+C32+D32+E32+F32+H32+I32+J32))</f>
        <v/>
      </c>
    </row>
    <row r="33" spans="1:11" ht="15" customHeight="1" x14ac:dyDescent="0.15">
      <c r="A33" s="564"/>
      <c r="B33" s="347"/>
      <c r="C33" s="347"/>
      <c r="D33" s="347"/>
      <c r="E33" s="347"/>
      <c r="F33" s="356"/>
      <c r="G33" s="347"/>
      <c r="H33" s="347"/>
      <c r="I33" s="347"/>
      <c r="J33" s="347"/>
      <c r="K33" s="177" t="str">
        <f t="shared" si="0"/>
        <v/>
      </c>
    </row>
    <row r="34" spans="1:11" s="193" customFormat="1" ht="7.5" customHeight="1" x14ac:dyDescent="0.15">
      <c r="A34" s="217"/>
      <c r="B34" s="233"/>
      <c r="C34" s="233"/>
      <c r="D34" s="233"/>
      <c r="E34" s="233"/>
      <c r="F34" s="233"/>
      <c r="G34" s="233"/>
      <c r="H34" s="233"/>
      <c r="I34" s="233"/>
      <c r="J34" s="233"/>
      <c r="K34" s="233"/>
    </row>
    <row r="35" spans="1:11" ht="22.5" customHeight="1" x14ac:dyDescent="0.15">
      <c r="A35" s="218" t="s">
        <v>445</v>
      </c>
      <c r="B35" s="268" t="s">
        <v>442</v>
      </c>
      <c r="C35" s="361"/>
      <c r="D35" s="268" t="s">
        <v>443</v>
      </c>
      <c r="E35" s="361"/>
      <c r="F35" s="268" t="s">
        <v>444</v>
      </c>
      <c r="G35" s="361"/>
      <c r="H35" s="233"/>
      <c r="I35" s="233"/>
      <c r="J35" s="233"/>
      <c r="K35" s="233"/>
    </row>
    <row r="37" spans="1:11" ht="16.5" customHeight="1" x14ac:dyDescent="0.15"/>
    <row r="38" spans="1:11" x14ac:dyDescent="0.15">
      <c r="A38" s="165" t="s">
        <v>285</v>
      </c>
    </row>
    <row r="39" spans="1:11" ht="3.75" customHeight="1" x14ac:dyDescent="0.15"/>
    <row r="40" spans="1:11" ht="18.75" customHeight="1" x14ac:dyDescent="0.15">
      <c r="A40" s="583"/>
      <c r="B40" s="584"/>
      <c r="C40" s="584"/>
      <c r="D40" s="584"/>
      <c r="E40" s="584"/>
      <c r="F40" s="584"/>
      <c r="G40" s="584"/>
      <c r="H40" s="584"/>
      <c r="I40" s="584"/>
      <c r="J40" s="584"/>
      <c r="K40" s="585"/>
    </row>
    <row r="41" spans="1:11" ht="18.75" customHeight="1" x14ac:dyDescent="0.15">
      <c r="A41" s="586"/>
      <c r="B41" s="587"/>
      <c r="C41" s="587"/>
      <c r="D41" s="587"/>
      <c r="E41" s="587"/>
      <c r="F41" s="587"/>
      <c r="G41" s="587"/>
      <c r="H41" s="587"/>
      <c r="I41" s="587"/>
      <c r="J41" s="587"/>
      <c r="K41" s="588"/>
    </row>
    <row r="42" spans="1:11" ht="18.75" customHeight="1" x14ac:dyDescent="0.15">
      <c r="A42" s="589"/>
      <c r="B42" s="590"/>
      <c r="C42" s="590"/>
      <c r="D42" s="590"/>
      <c r="E42" s="590"/>
      <c r="F42" s="590"/>
      <c r="G42" s="590"/>
      <c r="H42" s="590"/>
      <c r="I42" s="590"/>
      <c r="J42" s="590"/>
      <c r="K42" s="591"/>
    </row>
    <row r="45" spans="1:11" x14ac:dyDescent="0.15">
      <c r="A45" s="165" t="s">
        <v>396</v>
      </c>
    </row>
    <row r="46" spans="1:11" ht="3.75" customHeight="1" x14ac:dyDescent="0.15"/>
    <row r="47" spans="1:11" ht="18.75" customHeight="1" x14ac:dyDescent="0.15">
      <c r="A47" s="581" t="s">
        <v>446</v>
      </c>
      <c r="B47" s="670"/>
      <c r="C47" s="363" t="s">
        <v>537</v>
      </c>
      <c r="D47" s="333" t="s">
        <v>536</v>
      </c>
      <c r="E47" s="362" t="s">
        <v>537</v>
      </c>
      <c r="F47" s="335"/>
      <c r="G47" s="667" t="s">
        <v>453</v>
      </c>
      <c r="H47" s="667"/>
      <c r="I47" s="758"/>
      <c r="J47" s="758"/>
      <c r="K47" s="758"/>
    </row>
    <row r="48" spans="1:11" ht="18.75" customHeight="1" x14ac:dyDescent="0.15">
      <c r="A48" s="581" t="s">
        <v>452</v>
      </c>
      <c r="B48" s="670"/>
      <c r="C48" s="363"/>
      <c r="D48" s="220" t="s">
        <v>461</v>
      </c>
      <c r="E48" s="763"/>
      <c r="F48" s="765"/>
      <c r="G48" s="667" t="s">
        <v>454</v>
      </c>
      <c r="H48" s="667"/>
      <c r="I48" s="759"/>
      <c r="J48" s="759"/>
      <c r="K48" s="759"/>
    </row>
    <row r="49" spans="1:11" ht="18.75" customHeight="1" x14ac:dyDescent="0.15">
      <c r="A49" s="630" t="s">
        <v>455</v>
      </c>
      <c r="B49" s="670"/>
      <c r="C49" s="568"/>
      <c r="D49" s="568"/>
      <c r="E49" s="568"/>
      <c r="F49" s="568"/>
      <c r="G49" s="568"/>
      <c r="H49" s="568"/>
      <c r="I49" s="568"/>
      <c r="J49" s="568"/>
      <c r="K49" s="568"/>
    </row>
    <row r="50" spans="1:11" ht="18.75" customHeight="1" x14ac:dyDescent="0.15">
      <c r="A50" s="264"/>
      <c r="B50" s="480" t="s">
        <v>449</v>
      </c>
      <c r="C50" s="262"/>
      <c r="D50" s="262"/>
      <c r="E50" s="262"/>
      <c r="F50" s="262"/>
      <c r="G50" s="262"/>
      <c r="H50" s="262"/>
      <c r="I50" s="262"/>
      <c r="J50" s="262"/>
      <c r="K50" s="216"/>
    </row>
    <row r="51" spans="1:11" ht="18.75" customHeight="1" x14ac:dyDescent="0.15">
      <c r="A51" s="484"/>
      <c r="B51" s="484"/>
      <c r="C51" s="218" t="s">
        <v>456</v>
      </c>
      <c r="D51" s="650"/>
      <c r="E51" s="650"/>
      <c r="F51" s="650"/>
      <c r="G51" s="650"/>
      <c r="H51" s="650"/>
      <c r="I51" s="650"/>
      <c r="J51" s="650"/>
      <c r="K51" s="650"/>
    </row>
    <row r="52" spans="1:11" ht="18.75" customHeight="1" x14ac:dyDescent="0.15">
      <c r="A52" s="484"/>
      <c r="B52" s="483"/>
      <c r="C52" s="218" t="s">
        <v>407</v>
      </c>
      <c r="D52" s="650"/>
      <c r="E52" s="650"/>
      <c r="F52" s="650"/>
      <c r="G52" s="650"/>
      <c r="H52" s="650"/>
      <c r="I52" s="650"/>
      <c r="J52" s="650"/>
      <c r="K52" s="650"/>
    </row>
    <row r="53" spans="1:11" ht="18.75" customHeight="1" x14ac:dyDescent="0.15">
      <c r="A53" s="265"/>
      <c r="B53" s="481" t="s">
        <v>447</v>
      </c>
      <c r="C53" s="208"/>
      <c r="D53" s="222"/>
      <c r="E53" s="763"/>
      <c r="F53" s="764"/>
      <c r="G53" s="764"/>
      <c r="H53" s="764"/>
      <c r="I53" s="764"/>
      <c r="J53" s="764"/>
      <c r="K53" s="765"/>
    </row>
    <row r="54" spans="1:11" ht="18.75" customHeight="1" x14ac:dyDescent="0.15">
      <c r="A54" s="215" t="s">
        <v>448</v>
      </c>
      <c r="B54" s="262"/>
      <c r="C54" s="262"/>
      <c r="D54" s="235"/>
      <c r="E54" s="766"/>
      <c r="F54" s="766"/>
      <c r="G54" s="766"/>
      <c r="H54" s="766"/>
      <c r="I54" s="262"/>
      <c r="J54" s="262"/>
      <c r="K54" s="216"/>
    </row>
    <row r="55" spans="1:11" ht="18.75" customHeight="1" x14ac:dyDescent="0.15">
      <c r="A55" s="199"/>
      <c r="B55" s="218" t="s">
        <v>297</v>
      </c>
      <c r="C55" s="616"/>
      <c r="D55" s="617"/>
      <c r="E55" s="617"/>
      <c r="F55" s="757"/>
      <c r="G55" s="218" t="s">
        <v>249</v>
      </c>
      <c r="H55" s="616"/>
      <c r="I55" s="617"/>
      <c r="J55" s="617"/>
      <c r="K55" s="757"/>
    </row>
    <row r="56" spans="1:11" ht="18.75" customHeight="1" x14ac:dyDescent="0.15">
      <c r="A56" s="192"/>
      <c r="B56" s="221" t="s">
        <v>265</v>
      </c>
      <c r="C56" s="616"/>
      <c r="D56" s="757"/>
      <c r="E56" s="165" t="s">
        <v>300</v>
      </c>
      <c r="F56" s="218" t="s">
        <v>298</v>
      </c>
      <c r="G56" s="616"/>
      <c r="H56" s="617"/>
      <c r="I56" s="222" t="s">
        <v>299</v>
      </c>
      <c r="J56" s="193"/>
      <c r="K56" s="263"/>
    </row>
    <row r="57" spans="1:11" ht="18.75" customHeight="1" x14ac:dyDescent="0.15">
      <c r="A57" s="192"/>
      <c r="B57" s="601" t="s">
        <v>450</v>
      </c>
      <c r="C57" s="601"/>
      <c r="D57" s="601"/>
      <c r="E57" s="601"/>
      <c r="F57" s="728"/>
      <c r="G57" s="729"/>
      <c r="H57" s="729"/>
      <c r="I57" s="730"/>
      <c r="J57" s="193"/>
      <c r="K57" s="263"/>
    </row>
    <row r="58" spans="1:11" ht="18.75" customHeight="1" x14ac:dyDescent="0.15">
      <c r="A58" s="192"/>
      <c r="B58" s="755" t="s">
        <v>451</v>
      </c>
      <c r="C58" s="756"/>
      <c r="D58" s="756"/>
      <c r="E58" s="756"/>
      <c r="F58" s="602" t="s">
        <v>292</v>
      </c>
      <c r="G58" s="603"/>
      <c r="H58" s="760"/>
      <c r="I58" s="761"/>
      <c r="J58" s="762"/>
      <c r="K58" s="263"/>
    </row>
    <row r="59" spans="1:11" ht="18.75" customHeight="1" x14ac:dyDescent="0.15">
      <c r="A59" s="192"/>
      <c r="B59" s="211"/>
      <c r="C59" s="213"/>
      <c r="D59" s="213"/>
      <c r="E59" s="212"/>
      <c r="F59" s="202"/>
      <c r="G59" s="201" t="s">
        <v>293</v>
      </c>
      <c r="H59" s="364"/>
      <c r="I59" s="365"/>
      <c r="J59" s="349"/>
      <c r="K59" s="263"/>
    </row>
    <row r="60" spans="1:11" ht="18.75" customHeight="1" x14ac:dyDescent="0.15">
      <c r="A60" s="223"/>
      <c r="B60" s="194"/>
      <c r="C60" s="214"/>
      <c r="D60" s="605"/>
      <c r="E60" s="606"/>
      <c r="F60" s="754" t="s">
        <v>291</v>
      </c>
      <c r="G60" s="606"/>
      <c r="H60" s="610"/>
      <c r="I60" s="610"/>
      <c r="J60" s="611"/>
      <c r="K60" s="210"/>
    </row>
    <row r="61" spans="1:11" ht="6.75" customHeight="1" x14ac:dyDescent="0.15">
      <c r="A61" s="193"/>
      <c r="B61" s="172"/>
      <c r="C61" s="172"/>
      <c r="D61" s="172"/>
      <c r="E61" s="172"/>
      <c r="F61" s="172"/>
      <c r="G61" s="172"/>
      <c r="H61" s="269"/>
      <c r="I61" s="269"/>
      <c r="J61" s="269"/>
      <c r="K61" s="193"/>
    </row>
    <row r="62" spans="1:11" ht="12" customHeight="1" x14ac:dyDescent="0.15">
      <c r="A62" s="193" t="s">
        <v>458</v>
      </c>
      <c r="B62" s="172"/>
      <c r="C62" s="172"/>
      <c r="D62" s="172"/>
      <c r="E62" s="172"/>
      <c r="F62" s="172"/>
      <c r="G62" s="172"/>
      <c r="H62" s="269"/>
      <c r="I62" s="269"/>
      <c r="J62" s="269"/>
      <c r="K62" s="193"/>
    </row>
    <row r="63" spans="1:11" x14ac:dyDescent="0.15">
      <c r="A63" s="165" t="s">
        <v>457</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#REF!</xm:f>
          </x14:formula1>
          <xm:sqref>B16:K16</xm:sqref>
        </x14:dataValidation>
        <x14:dataValidation type="list" allowBlank="1" showInputMessage="1" showErrorMessage="1">
          <x14:formula1>
            <xm:f>#REF!</xm:f>
          </x14:formula1>
          <xm:sqref>B19:K19</xm:sqref>
        </x14:dataValidation>
        <x14:dataValidation type="list" allowBlank="1" showInputMessage="1" showErrorMessage="1">
          <x14:formula1>
            <xm:f>#REF!</xm:f>
          </x14:formula1>
          <xm:sqref>C49:K49</xm:sqref>
        </x14:dataValidation>
        <x14:dataValidation type="list" allowBlank="1" showInputMessage="1" showErrorMessage="1">
          <x14:formula1>
            <xm:f>#REF!</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459</v>
      </c>
    </row>
    <row r="2" spans="1:11" ht="18" customHeight="1" x14ac:dyDescent="0.15">
      <c r="A2" s="563" t="s">
        <v>262</v>
      </c>
      <c r="B2" s="563"/>
      <c r="C2" s="563"/>
      <c r="D2" s="563"/>
      <c r="E2" s="563"/>
      <c r="F2" s="563"/>
      <c r="G2" s="563"/>
      <c r="H2" s="563"/>
      <c r="I2" s="563"/>
      <c r="J2" s="563"/>
      <c r="K2" s="563"/>
    </row>
    <row r="5" spans="1:11" ht="18.75" customHeight="1" x14ac:dyDescent="0.15">
      <c r="A5" s="218" t="s">
        <v>86</v>
      </c>
      <c r="B5" s="567" t="s">
        <v>460</v>
      </c>
      <c r="C5" s="567"/>
      <c r="D5" s="567"/>
      <c r="E5" s="567"/>
      <c r="F5" s="567"/>
    </row>
    <row r="6" spans="1:11" ht="12" customHeight="1" x14ac:dyDescent="0.15">
      <c r="A6" s="217"/>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218" t="s">
        <v>279</v>
      </c>
      <c r="B16" s="569"/>
      <c r="C16" s="569"/>
      <c r="D16" s="569"/>
      <c r="E16" s="569"/>
      <c r="F16" s="569"/>
      <c r="G16" s="577"/>
      <c r="H16" s="694"/>
      <c r="I16" s="694"/>
      <c r="J16" s="694"/>
      <c r="K16" s="578"/>
    </row>
    <row r="17" spans="1:11" ht="18.75" customHeight="1" x14ac:dyDescent="0.15">
      <c r="A17" s="334" t="s">
        <v>335</v>
      </c>
      <c r="B17" s="328" t="s">
        <v>528</v>
      </c>
      <c r="C17" s="368"/>
      <c r="D17" s="329" t="s">
        <v>538</v>
      </c>
      <c r="E17" s="369"/>
      <c r="F17" s="331" t="s">
        <v>539</v>
      </c>
      <c r="G17" s="370">
        <f>C17+E17</f>
        <v>0</v>
      </c>
      <c r="H17" s="330"/>
      <c r="I17" s="371"/>
      <c r="J17" s="330"/>
      <c r="K17" s="372"/>
    </row>
    <row r="18" spans="1:11" x14ac:dyDescent="0.15">
      <c r="A18" s="593" t="s">
        <v>269</v>
      </c>
      <c r="B18" s="564" t="s">
        <v>267</v>
      </c>
      <c r="C18" s="564"/>
      <c r="D18" s="564"/>
      <c r="E18" s="564"/>
      <c r="F18" s="564"/>
      <c r="G18" s="564" t="s">
        <v>268</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218" t="s">
        <v>271</v>
      </c>
      <c r="C20" s="567" t="s">
        <v>272</v>
      </c>
      <c r="D20" s="567"/>
      <c r="E20" s="567"/>
      <c r="F20" s="567"/>
      <c r="G20" s="567"/>
      <c r="H20" s="567"/>
      <c r="I20" s="567"/>
      <c r="J20" s="567"/>
      <c r="K20" s="567"/>
    </row>
    <row r="21" spans="1:11" x14ac:dyDescent="0.15">
      <c r="A21" s="592"/>
      <c r="B21" s="569"/>
      <c r="C21" s="218" t="s">
        <v>273</v>
      </c>
      <c r="D21" s="218" t="s">
        <v>274</v>
      </c>
      <c r="E21" s="218" t="s">
        <v>275</v>
      </c>
      <c r="F21" s="577" t="s">
        <v>268</v>
      </c>
      <c r="G21" s="578"/>
      <c r="H21" s="564" t="s">
        <v>276</v>
      </c>
      <c r="I21" s="564"/>
      <c r="J21" s="564"/>
      <c r="K21" s="564"/>
    </row>
    <row r="22" spans="1:11" ht="18.75" customHeight="1" x14ac:dyDescent="0.15">
      <c r="A22" s="592"/>
      <c r="B22" s="569"/>
      <c r="C22" s="341"/>
      <c r="D22" s="342"/>
      <c r="E22" s="343"/>
      <c r="F22" s="576"/>
      <c r="G22" s="576"/>
      <c r="H22" s="251" t="s">
        <v>277</v>
      </c>
      <c r="I22" s="344"/>
      <c r="J22" s="251" t="s">
        <v>278</v>
      </c>
      <c r="K22" s="345"/>
    </row>
    <row r="23" spans="1:11" ht="18.75" customHeight="1" x14ac:dyDescent="0.15">
      <c r="A23" s="592"/>
      <c r="B23" s="569"/>
      <c r="C23" s="341"/>
      <c r="D23" s="342"/>
      <c r="E23" s="343"/>
      <c r="F23" s="576"/>
      <c r="G23" s="576"/>
      <c r="H23" s="251" t="s">
        <v>277</v>
      </c>
      <c r="I23" s="344"/>
      <c r="J23" s="251" t="s">
        <v>278</v>
      </c>
      <c r="K23" s="345"/>
    </row>
    <row r="26" spans="1:11" x14ac:dyDescent="0.15">
      <c r="A26" s="165" t="s">
        <v>284</v>
      </c>
    </row>
    <row r="27" spans="1:11" ht="3.75" customHeight="1" x14ac:dyDescent="0.15"/>
    <row r="28" spans="1:11" x14ac:dyDescent="0.15">
      <c r="A28" s="572" t="s">
        <v>63</v>
      </c>
      <c r="B28" s="733" t="s">
        <v>314</v>
      </c>
      <c r="C28" s="734"/>
      <c r="D28" s="734"/>
      <c r="E28" s="604"/>
      <c r="F28" s="733" t="s">
        <v>440</v>
      </c>
      <c r="G28" s="734"/>
      <c r="H28" s="734"/>
      <c r="I28" s="734"/>
      <c r="J28" s="604"/>
      <c r="K28" s="572" t="s">
        <v>259</v>
      </c>
    </row>
    <row r="29" spans="1:11" ht="13.5" customHeight="1" x14ac:dyDescent="0.15">
      <c r="A29" s="715"/>
      <c r="B29" s="749" t="s">
        <v>377</v>
      </c>
      <c r="C29" s="749" t="s">
        <v>439</v>
      </c>
      <c r="D29" s="749" t="s">
        <v>393</v>
      </c>
      <c r="E29" s="749" t="s">
        <v>256</v>
      </c>
      <c r="F29" s="752" t="s">
        <v>441</v>
      </c>
      <c r="G29" s="266"/>
      <c r="H29" s="570" t="s">
        <v>427</v>
      </c>
      <c r="I29" s="570" t="s">
        <v>500</v>
      </c>
      <c r="J29" s="750" t="s">
        <v>256</v>
      </c>
      <c r="K29" s="715"/>
    </row>
    <row r="30" spans="1:11" ht="24" x14ac:dyDescent="0.15">
      <c r="A30" s="571"/>
      <c r="B30" s="749"/>
      <c r="C30" s="749"/>
      <c r="D30" s="749"/>
      <c r="E30" s="749"/>
      <c r="F30" s="753"/>
      <c r="G30" s="255" t="s">
        <v>492</v>
      </c>
      <c r="H30" s="713"/>
      <c r="I30" s="713"/>
      <c r="J30" s="751"/>
      <c r="K30" s="571"/>
    </row>
    <row r="31" spans="1:11" ht="18.75" customHeight="1" x14ac:dyDescent="0.15">
      <c r="A31" s="218" t="s">
        <v>540</v>
      </c>
      <c r="B31" s="342"/>
      <c r="C31" s="342"/>
      <c r="D31" s="342"/>
      <c r="E31" s="342"/>
      <c r="F31" s="350"/>
      <c r="G31" s="342"/>
      <c r="H31" s="342"/>
      <c r="I31" s="342"/>
      <c r="J31" s="342"/>
      <c r="K31" s="175" t="str">
        <f>IF(SUM(B31+C31+D31+E31+F31+H31+I31+J31)=0,"",SUM(B31+C31+D31+E31+F31+H31+I31+J31))</f>
        <v/>
      </c>
    </row>
    <row r="32" spans="1:11" ht="15" customHeight="1" x14ac:dyDescent="0.15">
      <c r="A32" s="564" t="s">
        <v>541</v>
      </c>
      <c r="B32" s="425"/>
      <c r="C32" s="425"/>
      <c r="D32" s="425"/>
      <c r="E32" s="425"/>
      <c r="F32" s="426"/>
      <c r="G32" s="425"/>
      <c r="H32" s="425"/>
      <c r="I32" s="425"/>
      <c r="J32" s="425"/>
      <c r="K32" s="176" t="str">
        <f t="shared" ref="K32:K33" si="0">IF(SUM(B32+C32+D32+E32+F32+H32+I32+J32)=0,"",SUM(B32+C32+D32+E32+F32+H32+I32+J32))</f>
        <v/>
      </c>
    </row>
    <row r="33" spans="1:11" ht="15" customHeight="1" x14ac:dyDescent="0.15">
      <c r="A33" s="564"/>
      <c r="B33" s="347"/>
      <c r="C33" s="347"/>
      <c r="D33" s="347"/>
      <c r="E33" s="347"/>
      <c r="F33" s="356"/>
      <c r="G33" s="347"/>
      <c r="H33" s="347"/>
      <c r="I33" s="347"/>
      <c r="J33" s="347"/>
      <c r="K33" s="177" t="str">
        <f t="shared" si="0"/>
        <v/>
      </c>
    </row>
    <row r="34" spans="1:11" s="193" customFormat="1" ht="7.5" customHeight="1" x14ac:dyDescent="0.15">
      <c r="A34" s="217"/>
      <c r="B34" s="233"/>
      <c r="C34" s="233"/>
      <c r="D34" s="233"/>
      <c r="E34" s="233"/>
      <c r="F34" s="233"/>
      <c r="G34" s="233"/>
      <c r="H34" s="233"/>
      <c r="I34" s="233"/>
      <c r="J34" s="233"/>
      <c r="K34" s="233"/>
    </row>
    <row r="35" spans="1:11" ht="22.5" customHeight="1" x14ac:dyDescent="0.15">
      <c r="A35" s="218" t="s">
        <v>445</v>
      </c>
      <c r="B35" s="268" t="s">
        <v>442</v>
      </c>
      <c r="C35" s="361"/>
      <c r="D35" s="268" t="s">
        <v>443</v>
      </c>
      <c r="E35" s="361"/>
      <c r="F35" s="268" t="s">
        <v>444</v>
      </c>
      <c r="G35" s="361"/>
      <c r="H35" s="233"/>
      <c r="I35" s="233"/>
      <c r="J35" s="233"/>
      <c r="K35" s="233"/>
    </row>
    <row r="38" spans="1:11" x14ac:dyDescent="0.15">
      <c r="A38" s="165" t="s">
        <v>285</v>
      </c>
    </row>
    <row r="39" spans="1:11" ht="3.75" customHeight="1" x14ac:dyDescent="0.15"/>
    <row r="40" spans="1:11" ht="18.75" customHeight="1" x14ac:dyDescent="0.15">
      <c r="A40" s="583"/>
      <c r="B40" s="584"/>
      <c r="C40" s="584"/>
      <c r="D40" s="584"/>
      <c r="E40" s="584"/>
      <c r="F40" s="584"/>
      <c r="G40" s="584"/>
      <c r="H40" s="584"/>
      <c r="I40" s="584"/>
      <c r="J40" s="584"/>
      <c r="K40" s="585"/>
    </row>
    <row r="41" spans="1:11" ht="18.75" customHeight="1" x14ac:dyDescent="0.15">
      <c r="A41" s="586"/>
      <c r="B41" s="587"/>
      <c r="C41" s="587"/>
      <c r="D41" s="587"/>
      <c r="E41" s="587"/>
      <c r="F41" s="587"/>
      <c r="G41" s="587"/>
      <c r="H41" s="587"/>
      <c r="I41" s="587"/>
      <c r="J41" s="587"/>
      <c r="K41" s="588"/>
    </row>
    <row r="42" spans="1:11" ht="18.75" customHeight="1" x14ac:dyDescent="0.15">
      <c r="A42" s="589"/>
      <c r="B42" s="590"/>
      <c r="C42" s="590"/>
      <c r="D42" s="590"/>
      <c r="E42" s="590"/>
      <c r="F42" s="590"/>
      <c r="G42" s="590"/>
      <c r="H42" s="590"/>
      <c r="I42" s="590"/>
      <c r="J42" s="590"/>
      <c r="K42" s="591"/>
    </row>
    <row r="45" spans="1:11" x14ac:dyDescent="0.15">
      <c r="A45" s="165" t="s">
        <v>396</v>
      </c>
    </row>
    <row r="46" spans="1:11" ht="3.75" customHeight="1" x14ac:dyDescent="0.15"/>
    <row r="47" spans="1:11" ht="18.75" customHeight="1" x14ac:dyDescent="0.15">
      <c r="A47" s="581" t="s">
        <v>446</v>
      </c>
      <c r="B47" s="670"/>
      <c r="C47" s="363" t="s">
        <v>537</v>
      </c>
      <c r="D47" s="333" t="s">
        <v>536</v>
      </c>
      <c r="E47" s="362" t="s">
        <v>537</v>
      </c>
      <c r="F47" s="335"/>
      <c r="G47" s="667" t="s">
        <v>453</v>
      </c>
      <c r="H47" s="667"/>
      <c r="I47" s="758"/>
      <c r="J47" s="758"/>
      <c r="K47" s="758"/>
    </row>
    <row r="48" spans="1:11" ht="18.75" customHeight="1" x14ac:dyDescent="0.15">
      <c r="A48" s="581" t="s">
        <v>452</v>
      </c>
      <c r="B48" s="670"/>
      <c r="C48" s="363"/>
      <c r="D48" s="220" t="s">
        <v>461</v>
      </c>
      <c r="E48" s="763"/>
      <c r="F48" s="765"/>
      <c r="G48" s="667" t="s">
        <v>454</v>
      </c>
      <c r="H48" s="667"/>
      <c r="I48" s="759"/>
      <c r="J48" s="759"/>
      <c r="K48" s="759"/>
    </row>
    <row r="49" spans="1:11" ht="18.75" customHeight="1" x14ac:dyDescent="0.15">
      <c r="A49" s="602" t="s">
        <v>467</v>
      </c>
      <c r="B49" s="767"/>
      <c r="C49" s="767"/>
      <c r="D49" s="767"/>
      <c r="E49" s="767"/>
      <c r="F49" s="767"/>
      <c r="G49" s="767"/>
      <c r="H49" s="767"/>
      <c r="I49" s="767"/>
      <c r="J49" s="767"/>
      <c r="K49" s="603"/>
    </row>
    <row r="50" spans="1:11" ht="18.75" customHeight="1" x14ac:dyDescent="0.15">
      <c r="A50" s="192"/>
      <c r="B50" s="564" t="s">
        <v>462</v>
      </c>
      <c r="C50" s="564"/>
      <c r="D50" s="270" t="s">
        <v>464</v>
      </c>
      <c r="E50" s="366"/>
      <c r="F50" s="270" t="s">
        <v>465</v>
      </c>
      <c r="G50" s="366"/>
      <c r="H50" s="270" t="s">
        <v>466</v>
      </c>
      <c r="I50" s="366"/>
      <c r="J50" s="262"/>
      <c r="K50" s="216"/>
    </row>
    <row r="51" spans="1:11" ht="18.75" customHeight="1" x14ac:dyDescent="0.15">
      <c r="A51" s="192"/>
      <c r="B51" s="564" t="s">
        <v>463</v>
      </c>
      <c r="C51" s="564"/>
      <c r="D51" s="270" t="s">
        <v>464</v>
      </c>
      <c r="E51" s="366"/>
      <c r="F51" s="270" t="s">
        <v>465</v>
      </c>
      <c r="G51" s="366"/>
      <c r="H51" s="270" t="s">
        <v>466</v>
      </c>
      <c r="I51" s="366"/>
      <c r="J51" s="262"/>
      <c r="K51" s="216"/>
    </row>
    <row r="52" spans="1:11" ht="18.75" customHeight="1" x14ac:dyDescent="0.15">
      <c r="A52" s="215" t="s">
        <v>448</v>
      </c>
      <c r="B52" s="262"/>
      <c r="C52" s="262"/>
      <c r="D52" s="235"/>
      <c r="E52" s="262"/>
      <c r="F52" s="262"/>
      <c r="G52" s="262"/>
      <c r="H52" s="262"/>
      <c r="I52" s="262"/>
      <c r="J52" s="262"/>
      <c r="K52" s="216"/>
    </row>
    <row r="53" spans="1:11" ht="18.75" customHeight="1" x14ac:dyDescent="0.15">
      <c r="A53" s="199"/>
      <c r="B53" s="218" t="s">
        <v>297</v>
      </c>
      <c r="C53" s="616"/>
      <c r="D53" s="617"/>
      <c r="E53" s="617"/>
      <c r="F53" s="757"/>
      <c r="G53" s="218" t="s">
        <v>249</v>
      </c>
      <c r="H53" s="616"/>
      <c r="I53" s="617"/>
      <c r="J53" s="617"/>
      <c r="K53" s="757"/>
    </row>
    <row r="54" spans="1:11" ht="18.75" customHeight="1" x14ac:dyDescent="0.15">
      <c r="A54" s="192"/>
      <c r="B54" s="221" t="s">
        <v>265</v>
      </c>
      <c r="C54" s="616"/>
      <c r="D54" s="757"/>
      <c r="E54" s="193" t="s">
        <v>300</v>
      </c>
      <c r="F54" s="218" t="s">
        <v>298</v>
      </c>
      <c r="G54" s="616"/>
      <c r="H54" s="617"/>
      <c r="I54" s="222" t="s">
        <v>299</v>
      </c>
      <c r="J54" s="193"/>
      <c r="K54" s="263"/>
    </row>
    <row r="55" spans="1:11" ht="18.75" customHeight="1" x14ac:dyDescent="0.15">
      <c r="A55" s="223"/>
      <c r="B55" s="601" t="s">
        <v>450</v>
      </c>
      <c r="C55" s="601"/>
      <c r="D55" s="601"/>
      <c r="E55" s="601"/>
      <c r="F55" s="728"/>
      <c r="G55" s="729"/>
      <c r="H55" s="729"/>
      <c r="I55" s="730"/>
      <c r="J55" s="209"/>
      <c r="K55" s="210"/>
    </row>
    <row r="56" spans="1:11" ht="6.75" customHeight="1" x14ac:dyDescent="0.15">
      <c r="A56" s="193"/>
      <c r="B56" s="172"/>
      <c r="C56" s="172"/>
      <c r="D56" s="172"/>
      <c r="E56" s="172"/>
      <c r="F56" s="172"/>
      <c r="G56" s="172"/>
      <c r="H56" s="269"/>
      <c r="I56" s="269"/>
      <c r="J56" s="269"/>
      <c r="K56" s="193"/>
    </row>
    <row r="57" spans="1:11" ht="12" customHeight="1" x14ac:dyDescent="0.15">
      <c r="A57" s="193" t="s">
        <v>468</v>
      </c>
      <c r="B57" s="172"/>
      <c r="C57" s="172"/>
      <c r="D57" s="172"/>
      <c r="E57" s="172"/>
      <c r="F57" s="172"/>
      <c r="G57" s="172"/>
      <c r="H57" s="269"/>
      <c r="I57" s="269"/>
      <c r="J57" s="269"/>
      <c r="K57" s="193"/>
    </row>
    <row r="58" spans="1:11" ht="12" customHeight="1" x14ac:dyDescent="0.15">
      <c r="A58" s="193" t="s">
        <v>458</v>
      </c>
      <c r="B58" s="172"/>
      <c r="C58" s="172"/>
      <c r="D58" s="172"/>
      <c r="E58" s="172"/>
      <c r="F58" s="172"/>
      <c r="G58" s="172"/>
      <c r="H58" s="269"/>
      <c r="I58" s="269"/>
      <c r="J58" s="269"/>
      <c r="K58" s="193"/>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B19:K19</xm:sqref>
        </x14:dataValidation>
        <x14:dataValidation type="list" allowBlank="1" showInputMessage="1" showErrorMessage="1">
          <x14:formula1>
            <xm:f>#REF!</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469</v>
      </c>
    </row>
    <row r="2" spans="1:11" ht="18" customHeight="1" x14ac:dyDescent="0.15">
      <c r="A2" s="563" t="s">
        <v>262</v>
      </c>
      <c r="B2" s="563"/>
      <c r="C2" s="563"/>
      <c r="D2" s="563"/>
      <c r="E2" s="563"/>
      <c r="F2" s="563"/>
      <c r="G2" s="563"/>
      <c r="H2" s="563"/>
      <c r="I2" s="563"/>
      <c r="J2" s="563"/>
      <c r="K2" s="563"/>
    </row>
    <row r="5" spans="1:11" ht="18.75" customHeight="1" x14ac:dyDescent="0.15">
      <c r="A5" s="218" t="s">
        <v>86</v>
      </c>
      <c r="B5" s="567" t="s">
        <v>470</v>
      </c>
      <c r="C5" s="567"/>
      <c r="D5" s="567"/>
      <c r="E5" s="567"/>
      <c r="F5" s="567"/>
    </row>
    <row r="6" spans="1:11" ht="12" customHeight="1" x14ac:dyDescent="0.15">
      <c r="A6" s="217"/>
      <c r="B6" s="174"/>
      <c r="C6" s="174"/>
      <c r="D6" s="174"/>
      <c r="E6" s="174"/>
      <c r="F6" s="174"/>
    </row>
    <row r="8" spans="1:11" x14ac:dyDescent="0.15">
      <c r="A8" s="567" t="s">
        <v>297</v>
      </c>
      <c r="B8" s="567"/>
      <c r="C8" s="567"/>
      <c r="D8" s="567" t="s">
        <v>418</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218" t="s">
        <v>279</v>
      </c>
      <c r="B16" s="569"/>
      <c r="C16" s="569"/>
      <c r="D16" s="569"/>
      <c r="E16" s="569"/>
      <c r="F16" s="569"/>
      <c r="G16" s="596"/>
      <c r="H16" s="615"/>
      <c r="I16" s="615"/>
      <c r="J16" s="615"/>
      <c r="K16" s="597"/>
    </row>
    <row r="17" spans="1:11" ht="18.75" customHeight="1" x14ac:dyDescent="0.15">
      <c r="A17" s="218" t="s">
        <v>471</v>
      </c>
      <c r="B17" s="569"/>
      <c r="C17" s="569"/>
      <c r="D17" s="569"/>
      <c r="E17" s="569"/>
      <c r="F17" s="569"/>
      <c r="G17" s="577"/>
      <c r="H17" s="694"/>
      <c r="I17" s="694"/>
      <c r="J17" s="694"/>
      <c r="K17" s="578"/>
    </row>
    <row r="18" spans="1:11" ht="12" customHeight="1" x14ac:dyDescent="0.15">
      <c r="A18" s="564" t="s">
        <v>472</v>
      </c>
      <c r="B18" s="722"/>
      <c r="C18" s="723"/>
      <c r="D18" s="723"/>
      <c r="E18" s="723"/>
      <c r="F18" s="724"/>
      <c r="G18" s="639" t="s">
        <v>419</v>
      </c>
      <c r="H18" s="640"/>
      <c r="I18" s="640"/>
      <c r="J18" s="640"/>
      <c r="K18" s="687"/>
    </row>
    <row r="19" spans="1:11" ht="19.5" customHeight="1" x14ac:dyDescent="0.15">
      <c r="A19" s="564"/>
      <c r="B19" s="627"/>
      <c r="C19" s="628"/>
      <c r="D19" s="628"/>
      <c r="E19" s="628"/>
      <c r="F19" s="629"/>
      <c r="G19" s="579" t="s">
        <v>473</v>
      </c>
      <c r="H19" s="682"/>
      <c r="I19" s="728"/>
      <c r="J19" s="729"/>
      <c r="K19" s="730"/>
    </row>
    <row r="20" spans="1:11" x14ac:dyDescent="0.15">
      <c r="A20" s="593" t="s">
        <v>269</v>
      </c>
      <c r="B20" s="564" t="s">
        <v>267</v>
      </c>
      <c r="C20" s="564"/>
      <c r="D20" s="564"/>
      <c r="E20" s="564"/>
      <c r="F20" s="564"/>
      <c r="G20" s="564" t="s">
        <v>268</v>
      </c>
      <c r="H20" s="564"/>
      <c r="I20" s="564"/>
      <c r="J20" s="564"/>
      <c r="K20" s="564"/>
    </row>
    <row r="21" spans="1:11" ht="18.75" customHeight="1" x14ac:dyDescent="0.15">
      <c r="A21" s="566"/>
      <c r="B21" s="569"/>
      <c r="C21" s="569"/>
      <c r="D21" s="569"/>
      <c r="E21" s="569"/>
      <c r="F21" s="569"/>
      <c r="G21" s="569"/>
      <c r="H21" s="569"/>
      <c r="I21" s="569"/>
      <c r="J21" s="569"/>
      <c r="K21" s="569"/>
    </row>
    <row r="22" spans="1:11" ht="12" customHeight="1" x14ac:dyDescent="0.15">
      <c r="A22" s="592" t="s">
        <v>270</v>
      </c>
      <c r="B22" s="218" t="s">
        <v>271</v>
      </c>
      <c r="C22" s="567" t="s">
        <v>272</v>
      </c>
      <c r="D22" s="567"/>
      <c r="E22" s="567"/>
      <c r="F22" s="567"/>
      <c r="G22" s="567"/>
      <c r="H22" s="567"/>
      <c r="I22" s="567"/>
      <c r="J22" s="567"/>
      <c r="K22" s="567"/>
    </row>
    <row r="23" spans="1:11" x14ac:dyDescent="0.15">
      <c r="A23" s="592"/>
      <c r="B23" s="569"/>
      <c r="C23" s="218" t="s">
        <v>273</v>
      </c>
      <c r="D23" s="218" t="s">
        <v>274</v>
      </c>
      <c r="E23" s="218" t="s">
        <v>275</v>
      </c>
      <c r="F23" s="577" t="s">
        <v>268</v>
      </c>
      <c r="G23" s="578"/>
      <c r="H23" s="564" t="s">
        <v>276</v>
      </c>
      <c r="I23" s="564"/>
      <c r="J23" s="564"/>
      <c r="K23" s="564"/>
    </row>
    <row r="24" spans="1:11" ht="18.75" customHeight="1" x14ac:dyDescent="0.15">
      <c r="A24" s="592"/>
      <c r="B24" s="569"/>
      <c r="C24" s="341"/>
      <c r="D24" s="342"/>
      <c r="E24" s="343"/>
      <c r="F24" s="576"/>
      <c r="G24" s="576"/>
      <c r="H24" s="251" t="s">
        <v>277</v>
      </c>
      <c r="I24" s="344"/>
      <c r="J24" s="251" t="s">
        <v>278</v>
      </c>
      <c r="K24" s="345"/>
    </row>
    <row r="25" spans="1:11" ht="18.75" customHeight="1" x14ac:dyDescent="0.15">
      <c r="A25" s="592"/>
      <c r="B25" s="569"/>
      <c r="C25" s="341"/>
      <c r="D25" s="342"/>
      <c r="E25" s="343"/>
      <c r="F25" s="576"/>
      <c r="G25" s="576"/>
      <c r="H25" s="251" t="s">
        <v>277</v>
      </c>
      <c r="I25" s="344"/>
      <c r="J25" s="251" t="s">
        <v>278</v>
      </c>
      <c r="K25" s="345"/>
    </row>
    <row r="28" spans="1:11" x14ac:dyDescent="0.15">
      <c r="A28" s="165" t="s">
        <v>284</v>
      </c>
    </row>
    <row r="29" spans="1:11" ht="3.75" customHeight="1" x14ac:dyDescent="0.15"/>
    <row r="30" spans="1:11" ht="18.75" customHeight="1" x14ac:dyDescent="0.15">
      <c r="A30" s="257" t="s">
        <v>63</v>
      </c>
      <c r="B30" s="258" t="s">
        <v>474</v>
      </c>
      <c r="C30" s="257" t="s">
        <v>475</v>
      </c>
      <c r="D30" s="257" t="s">
        <v>476</v>
      </c>
      <c r="E30" s="267" t="s">
        <v>477</v>
      </c>
      <c r="F30" s="257" t="s">
        <v>478</v>
      </c>
      <c r="G30" s="230"/>
      <c r="H30" s="230"/>
      <c r="I30" s="768"/>
      <c r="J30" s="768"/>
      <c r="K30" s="768"/>
    </row>
    <row r="31" spans="1:11" ht="19.5" customHeight="1" x14ac:dyDescent="0.15">
      <c r="A31" s="259" t="s">
        <v>540</v>
      </c>
      <c r="B31" s="342"/>
      <c r="C31" s="342"/>
      <c r="D31" s="342"/>
      <c r="E31" s="342"/>
      <c r="F31" s="175" t="str">
        <f>IF(SUM(B31:E31)=0,"",SUM(B31:E31))</f>
        <v/>
      </c>
      <c r="G31" s="260"/>
      <c r="H31" s="260"/>
      <c r="I31" s="769"/>
      <c r="J31" s="769"/>
      <c r="K31" s="769"/>
    </row>
    <row r="32" spans="1:11" ht="15" customHeight="1" x14ac:dyDescent="0.15">
      <c r="A32" s="592" t="s">
        <v>541</v>
      </c>
      <c r="B32" s="425"/>
      <c r="C32" s="425"/>
      <c r="D32" s="425"/>
      <c r="E32" s="425"/>
      <c r="F32" s="176" t="str">
        <f t="shared" ref="F32:F33" si="0">IF(SUM(B32:E32)=0,"",SUM(B32:E32))</f>
        <v/>
      </c>
      <c r="G32" s="282"/>
      <c r="H32" s="282"/>
      <c r="I32" s="769"/>
      <c r="J32" s="769"/>
      <c r="K32" s="769"/>
    </row>
    <row r="33" spans="1:11" ht="15" customHeight="1" x14ac:dyDescent="0.15">
      <c r="A33" s="564"/>
      <c r="B33" s="347"/>
      <c r="C33" s="347"/>
      <c r="D33" s="347"/>
      <c r="E33" s="347"/>
      <c r="F33" s="177" t="str">
        <f t="shared" si="0"/>
        <v/>
      </c>
      <c r="G33" s="260"/>
      <c r="H33" s="260"/>
      <c r="I33" s="769"/>
      <c r="J33" s="769"/>
      <c r="K33" s="769"/>
    </row>
    <row r="34" spans="1:11" ht="12" customHeight="1" x14ac:dyDescent="0.15">
      <c r="A34" s="217"/>
      <c r="B34" s="233"/>
      <c r="C34" s="233"/>
      <c r="D34" s="233"/>
      <c r="E34" s="233"/>
      <c r="F34" s="233"/>
      <c r="G34" s="233"/>
      <c r="H34" s="233"/>
      <c r="I34" s="233"/>
      <c r="J34" s="233"/>
      <c r="K34" s="233"/>
    </row>
    <row r="36" spans="1:11" x14ac:dyDescent="0.15">
      <c r="A36" s="165" t="s">
        <v>285</v>
      </c>
    </row>
    <row r="37" spans="1:11" ht="3.75" customHeight="1" x14ac:dyDescent="0.15"/>
    <row r="38" spans="1:11" ht="18.75" customHeight="1" x14ac:dyDescent="0.15">
      <c r="A38" s="583"/>
      <c r="B38" s="584"/>
      <c r="C38" s="584"/>
      <c r="D38" s="584"/>
      <c r="E38" s="584"/>
      <c r="F38" s="584"/>
      <c r="G38" s="584"/>
      <c r="H38" s="584"/>
      <c r="I38" s="584"/>
      <c r="J38" s="584"/>
      <c r="K38" s="585"/>
    </row>
    <row r="39" spans="1:11" ht="18.75" customHeight="1" x14ac:dyDescent="0.15">
      <c r="A39" s="586"/>
      <c r="B39" s="587"/>
      <c r="C39" s="587"/>
      <c r="D39" s="587"/>
      <c r="E39" s="587"/>
      <c r="F39" s="587"/>
      <c r="G39" s="587"/>
      <c r="H39" s="587"/>
      <c r="I39" s="587"/>
      <c r="J39" s="587"/>
      <c r="K39" s="588"/>
    </row>
    <row r="40" spans="1:11" ht="18.75" customHeight="1" x14ac:dyDescent="0.15">
      <c r="A40" s="586"/>
      <c r="B40" s="587"/>
      <c r="C40" s="587"/>
      <c r="D40" s="587"/>
      <c r="E40" s="587"/>
      <c r="F40" s="587"/>
      <c r="G40" s="587"/>
      <c r="H40" s="587"/>
      <c r="I40" s="587"/>
      <c r="J40" s="587"/>
      <c r="K40" s="588"/>
    </row>
    <row r="41" spans="1:11" ht="18.75" customHeight="1" x14ac:dyDescent="0.15">
      <c r="A41" s="589"/>
      <c r="B41" s="590"/>
      <c r="C41" s="590"/>
      <c r="D41" s="590"/>
      <c r="E41" s="590"/>
      <c r="F41" s="590"/>
      <c r="G41" s="590"/>
      <c r="H41" s="590"/>
      <c r="I41" s="590"/>
      <c r="J41" s="590"/>
      <c r="K41" s="591"/>
    </row>
    <row r="44" spans="1:11" x14ac:dyDescent="0.15">
      <c r="A44" s="165" t="s">
        <v>482</v>
      </c>
    </row>
    <row r="45" spans="1:11" ht="3.75" customHeight="1" x14ac:dyDescent="0.15"/>
    <row r="46" spans="1:11" ht="18.75" customHeight="1" x14ac:dyDescent="0.15">
      <c r="A46" s="573" t="s">
        <v>479</v>
      </c>
      <c r="B46" s="574"/>
      <c r="C46" s="574"/>
      <c r="D46" s="574"/>
      <c r="E46" s="574"/>
      <c r="F46" s="574"/>
      <c r="G46" s="574"/>
      <c r="H46" s="574"/>
      <c r="I46" s="574"/>
      <c r="J46" s="574"/>
      <c r="K46" s="345"/>
    </row>
    <row r="47" spans="1:11" ht="19.5" customHeight="1" x14ac:dyDescent="0.15">
      <c r="A47" s="573" t="s">
        <v>480</v>
      </c>
      <c r="B47" s="574"/>
      <c r="C47" s="574"/>
      <c r="D47" s="574"/>
      <c r="E47" s="574"/>
      <c r="F47" s="574"/>
      <c r="G47" s="574"/>
      <c r="H47" s="574"/>
      <c r="I47" s="574"/>
      <c r="J47" s="574"/>
      <c r="K47" s="345"/>
    </row>
    <row r="48" spans="1:11" ht="19.5" customHeight="1" x14ac:dyDescent="0.15">
      <c r="A48" s="573" t="s">
        <v>481</v>
      </c>
      <c r="B48" s="574"/>
      <c r="C48" s="574"/>
      <c r="D48" s="574"/>
      <c r="E48" s="574"/>
      <c r="F48" s="574"/>
      <c r="G48" s="574"/>
      <c r="H48" s="574"/>
      <c r="I48" s="574"/>
      <c r="J48" s="574"/>
      <c r="K48" s="345"/>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B21:K21</xm:sqref>
        </x14:dataValidation>
        <x14:dataValidation type="list" allowBlank="1" showInputMessage="1" showErrorMessage="1">
          <x14:formula1>
            <xm:f>#REF!</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88" customWidth="1"/>
    <col min="2" max="3" width="3.625" style="88" customWidth="1"/>
    <col min="4" max="6" width="20.625" style="88" customWidth="1"/>
    <col min="7" max="7" width="10.625" style="88" customWidth="1"/>
    <col min="8" max="8" width="7.625" style="132" customWidth="1"/>
    <col min="9" max="9" width="12" style="132" customWidth="1"/>
    <col min="10" max="10" width="16.375" style="132" customWidth="1"/>
    <col min="11" max="11" width="21.5" style="132" customWidth="1"/>
    <col min="12" max="16" width="10.625" style="88" customWidth="1"/>
    <col min="17" max="17" width="10.625" style="132" customWidth="1"/>
    <col min="18" max="22" width="10.625" style="88" customWidth="1"/>
    <col min="23" max="35" width="11.375" style="88" customWidth="1"/>
    <col min="36" max="64" width="10.625" style="88" customWidth="1"/>
    <col min="65" max="175" width="3.625" style="88" customWidth="1"/>
    <col min="176" max="16384" width="1.125" style="88"/>
  </cols>
  <sheetData>
    <row r="1" spans="1:35" ht="26.25" customHeight="1" x14ac:dyDescent="0.15">
      <c r="A1" s="772" t="s">
        <v>127</v>
      </c>
      <c r="B1" s="772"/>
      <c r="C1" s="772"/>
      <c r="D1" s="772"/>
      <c r="E1" s="772"/>
      <c r="F1" s="772"/>
      <c r="G1" s="772"/>
      <c r="H1" s="772"/>
      <c r="I1" s="772"/>
      <c r="J1" s="772"/>
      <c r="K1" s="90"/>
      <c r="L1" s="90"/>
      <c r="M1" s="91"/>
      <c r="N1" s="91"/>
      <c r="O1" s="91"/>
      <c r="P1" s="91"/>
      <c r="Q1" s="92"/>
      <c r="R1" s="93"/>
      <c r="S1" s="773" t="s">
        <v>128</v>
      </c>
      <c r="T1" s="773"/>
      <c r="U1" s="773"/>
      <c r="V1" s="773"/>
      <c r="W1" s="773"/>
      <c r="X1" s="773"/>
      <c r="Y1" s="773"/>
      <c r="Z1" s="773"/>
      <c r="AA1" s="773"/>
      <c r="AB1" s="773"/>
      <c r="AC1" s="773"/>
      <c r="AD1" s="773"/>
      <c r="AE1" s="773"/>
      <c r="AF1" s="773"/>
      <c r="AG1" s="773"/>
      <c r="AH1" s="773"/>
      <c r="AI1" s="773"/>
    </row>
    <row r="2" spans="1:35" ht="40.5" customHeight="1" thickBot="1" x14ac:dyDescent="0.35">
      <c r="B2" s="774" t="s">
        <v>129</v>
      </c>
      <c r="C2" s="774"/>
      <c r="D2" s="774"/>
      <c r="E2" s="774"/>
      <c r="F2" s="774"/>
      <c r="G2" s="774"/>
      <c r="H2" s="774"/>
      <c r="I2" s="774"/>
      <c r="J2" s="774"/>
      <c r="K2" s="774"/>
      <c r="L2" s="774"/>
      <c r="M2" s="774"/>
      <c r="N2" s="774"/>
      <c r="O2" s="774"/>
      <c r="P2" s="774"/>
      <c r="Q2" s="774"/>
      <c r="R2" s="774"/>
      <c r="S2" s="773"/>
      <c r="T2" s="773"/>
      <c r="U2" s="773"/>
      <c r="V2" s="773"/>
      <c r="W2" s="773"/>
      <c r="X2" s="773"/>
      <c r="Y2" s="773"/>
      <c r="Z2" s="773"/>
      <c r="AA2" s="773"/>
      <c r="AB2" s="773"/>
      <c r="AC2" s="773"/>
      <c r="AD2" s="773"/>
      <c r="AE2" s="773"/>
      <c r="AF2" s="773"/>
      <c r="AG2" s="773"/>
      <c r="AH2" s="773"/>
      <c r="AI2" s="773"/>
    </row>
    <row r="3" spans="1:35" ht="20.100000000000001" customHeight="1" x14ac:dyDescent="0.15">
      <c r="B3" s="775" t="s">
        <v>130</v>
      </c>
      <c r="C3" s="777" t="s">
        <v>131</v>
      </c>
      <c r="D3" s="777" t="s">
        <v>132</v>
      </c>
      <c r="E3" s="777" t="s">
        <v>133</v>
      </c>
      <c r="F3" s="779" t="s">
        <v>134</v>
      </c>
      <c r="G3" s="777" t="s">
        <v>135</v>
      </c>
      <c r="H3" s="777" t="s">
        <v>136</v>
      </c>
      <c r="I3" s="777" t="s">
        <v>137</v>
      </c>
      <c r="J3" s="777" t="s">
        <v>138</v>
      </c>
      <c r="K3" s="777" t="s">
        <v>139</v>
      </c>
      <c r="L3" s="94" t="s">
        <v>1</v>
      </c>
      <c r="M3" s="94" t="s">
        <v>2</v>
      </c>
      <c r="N3" s="94" t="s">
        <v>3</v>
      </c>
      <c r="O3" s="95" t="s">
        <v>4</v>
      </c>
      <c r="P3" s="96"/>
      <c r="Q3" s="97"/>
      <c r="R3" s="98" t="s">
        <v>5</v>
      </c>
      <c r="S3" s="94" t="s">
        <v>6</v>
      </c>
      <c r="T3" s="94" t="s">
        <v>7</v>
      </c>
      <c r="U3" s="94" t="s">
        <v>8</v>
      </c>
      <c r="V3" s="99" t="s">
        <v>9</v>
      </c>
      <c r="W3" s="782" t="s">
        <v>140</v>
      </c>
      <c r="X3" s="782" t="s">
        <v>141</v>
      </c>
      <c r="Y3" s="770" t="s">
        <v>142</v>
      </c>
      <c r="Z3" s="777" t="s">
        <v>143</v>
      </c>
      <c r="AA3" s="777" t="s">
        <v>144</v>
      </c>
      <c r="AB3" s="770" t="s">
        <v>145</v>
      </c>
      <c r="AC3" s="770" t="s">
        <v>146</v>
      </c>
      <c r="AD3" s="770" t="s">
        <v>147</v>
      </c>
      <c r="AE3" s="770" t="s">
        <v>148</v>
      </c>
      <c r="AF3" s="770" t="s">
        <v>149</v>
      </c>
      <c r="AG3" s="770" t="s">
        <v>150</v>
      </c>
      <c r="AH3" s="770" t="s">
        <v>151</v>
      </c>
      <c r="AI3" s="784" t="s">
        <v>152</v>
      </c>
    </row>
    <row r="4" spans="1:35" ht="64.5" customHeight="1" x14ac:dyDescent="0.15">
      <c r="B4" s="776"/>
      <c r="C4" s="778"/>
      <c r="D4" s="778"/>
      <c r="E4" s="778"/>
      <c r="F4" s="780"/>
      <c r="G4" s="778"/>
      <c r="H4" s="778"/>
      <c r="I4" s="778"/>
      <c r="J4" s="778"/>
      <c r="K4" s="778"/>
      <c r="L4" s="100" t="s">
        <v>19</v>
      </c>
      <c r="M4" s="101" t="s">
        <v>20</v>
      </c>
      <c r="N4" s="100" t="s">
        <v>21</v>
      </c>
      <c r="O4" s="786" t="s">
        <v>153</v>
      </c>
      <c r="P4" s="788" t="s">
        <v>23</v>
      </c>
      <c r="Q4" s="789"/>
      <c r="R4" s="790"/>
      <c r="S4" s="791" t="s">
        <v>42</v>
      </c>
      <c r="T4" s="793" t="s">
        <v>24</v>
      </c>
      <c r="U4" s="795" t="s">
        <v>154</v>
      </c>
      <c r="V4" s="797" t="s">
        <v>155</v>
      </c>
      <c r="W4" s="783"/>
      <c r="X4" s="783"/>
      <c r="Y4" s="771"/>
      <c r="Z4" s="778"/>
      <c r="AA4" s="778"/>
      <c r="AB4" s="771"/>
      <c r="AC4" s="771"/>
      <c r="AD4" s="771"/>
      <c r="AE4" s="771"/>
      <c r="AF4" s="771"/>
      <c r="AG4" s="771"/>
      <c r="AH4" s="771"/>
      <c r="AI4" s="785"/>
    </row>
    <row r="5" spans="1:35" ht="39" customHeight="1" x14ac:dyDescent="0.15">
      <c r="B5" s="776"/>
      <c r="C5" s="778"/>
      <c r="D5" s="778"/>
      <c r="E5" s="778"/>
      <c r="F5" s="781"/>
      <c r="G5" s="778"/>
      <c r="H5" s="778"/>
      <c r="I5" s="778"/>
      <c r="J5" s="778"/>
      <c r="K5" s="778"/>
      <c r="L5" s="102"/>
      <c r="M5" s="102"/>
      <c r="N5" s="103"/>
      <c r="O5" s="787"/>
      <c r="P5" s="104" t="s">
        <v>156</v>
      </c>
      <c r="Q5" s="104" t="s">
        <v>34</v>
      </c>
      <c r="R5" s="104" t="s">
        <v>35</v>
      </c>
      <c r="S5" s="792"/>
      <c r="T5" s="794"/>
      <c r="U5" s="796"/>
      <c r="V5" s="798"/>
      <c r="W5" s="783"/>
      <c r="X5" s="783"/>
      <c r="Y5" s="771"/>
      <c r="Z5" s="778"/>
      <c r="AA5" s="778"/>
      <c r="AB5" s="771"/>
      <c r="AC5" s="771"/>
      <c r="AD5" s="771"/>
      <c r="AE5" s="771"/>
      <c r="AF5" s="771"/>
      <c r="AG5" s="771"/>
      <c r="AH5" s="771"/>
      <c r="AI5" s="785"/>
    </row>
    <row r="6" spans="1:35" s="105" customFormat="1" ht="56.25" x14ac:dyDescent="0.15">
      <c r="B6" s="106"/>
      <c r="C6" s="107"/>
      <c r="D6" s="107"/>
      <c r="E6" s="107"/>
      <c r="F6" s="107"/>
      <c r="G6" s="107"/>
      <c r="H6" s="107"/>
      <c r="I6" s="108" t="s">
        <v>157</v>
      </c>
      <c r="J6" s="108" t="s">
        <v>158</v>
      </c>
      <c r="K6" s="108" t="s">
        <v>159</v>
      </c>
      <c r="L6" s="109" t="s">
        <v>37</v>
      </c>
      <c r="M6" s="109" t="s">
        <v>37</v>
      </c>
      <c r="N6" s="109" t="s">
        <v>160</v>
      </c>
      <c r="O6" s="109" t="s">
        <v>37</v>
      </c>
      <c r="P6" s="109" t="s">
        <v>161</v>
      </c>
      <c r="Q6" s="109" t="s">
        <v>37</v>
      </c>
      <c r="R6" s="109" t="s">
        <v>37</v>
      </c>
      <c r="S6" s="109" t="s">
        <v>37</v>
      </c>
      <c r="T6" s="109" t="s">
        <v>37</v>
      </c>
      <c r="U6" s="110" t="s">
        <v>37</v>
      </c>
      <c r="V6" s="111" t="s">
        <v>37</v>
      </c>
      <c r="W6" s="112" t="s">
        <v>124</v>
      </c>
      <c r="X6" s="112" t="s">
        <v>124</v>
      </c>
      <c r="Y6" s="311" t="s">
        <v>121</v>
      </c>
      <c r="Z6" s="113" t="s">
        <v>162</v>
      </c>
      <c r="AA6" s="113" t="s">
        <v>163</v>
      </c>
      <c r="AB6" s="311" t="s">
        <v>164</v>
      </c>
      <c r="AC6" s="311" t="s">
        <v>121</v>
      </c>
      <c r="AD6" s="314" t="s">
        <v>165</v>
      </c>
      <c r="AE6" s="314" t="s">
        <v>166</v>
      </c>
      <c r="AF6" s="315" t="s">
        <v>167</v>
      </c>
      <c r="AG6" s="314" t="s">
        <v>168</v>
      </c>
      <c r="AH6" s="314" t="s">
        <v>168</v>
      </c>
      <c r="AI6" s="316" t="s">
        <v>168</v>
      </c>
    </row>
    <row r="7" spans="1:35" ht="19.5" customHeight="1" x14ac:dyDescent="0.15">
      <c r="B7" s="114">
        <v>1</v>
      </c>
      <c r="C7" s="115">
        <v>1</v>
      </c>
      <c r="D7" s="115" t="s">
        <v>169</v>
      </c>
      <c r="E7" s="115" t="s">
        <v>170</v>
      </c>
      <c r="F7" s="115" t="s">
        <v>171</v>
      </c>
      <c r="G7" s="115" t="s">
        <v>172</v>
      </c>
      <c r="H7" s="116" t="s">
        <v>173</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89"/>
      <c r="X7" s="89"/>
      <c r="Y7" s="312"/>
      <c r="Z7" s="115"/>
      <c r="AA7" s="115"/>
      <c r="AB7" s="312"/>
      <c r="AC7" s="312"/>
      <c r="AD7" s="312"/>
      <c r="AE7" s="312"/>
      <c r="AF7" s="312"/>
      <c r="AG7" s="312"/>
      <c r="AH7" s="312"/>
      <c r="AI7" s="317"/>
    </row>
    <row r="8" spans="1:35" ht="20.100000000000001" customHeight="1" x14ac:dyDescent="0.15">
      <c r="B8" s="114">
        <v>1</v>
      </c>
      <c r="C8" s="115">
        <v>1</v>
      </c>
      <c r="D8" s="115" t="s">
        <v>169</v>
      </c>
      <c r="E8" s="115" t="s">
        <v>170</v>
      </c>
      <c r="F8" s="115"/>
      <c r="G8" s="115" t="s">
        <v>172</v>
      </c>
      <c r="H8" s="116" t="s">
        <v>174</v>
      </c>
      <c r="I8" s="116">
        <v>1</v>
      </c>
      <c r="J8" s="116">
        <v>2</v>
      </c>
      <c r="K8" s="116" t="s">
        <v>175</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89"/>
      <c r="X8" s="89"/>
      <c r="Y8" s="312"/>
      <c r="Z8" s="115"/>
      <c r="AA8" s="115"/>
      <c r="AB8" s="312"/>
      <c r="AC8" s="312"/>
      <c r="AD8" s="312"/>
      <c r="AE8" s="312"/>
      <c r="AF8" s="312"/>
      <c r="AG8" s="312"/>
      <c r="AH8" s="312"/>
      <c r="AI8" s="317"/>
    </row>
    <row r="9" spans="1:35" ht="20.100000000000001" customHeight="1" x14ac:dyDescent="0.15">
      <c r="B9" s="114">
        <v>1</v>
      </c>
      <c r="C9" s="115">
        <v>1</v>
      </c>
      <c r="D9" s="115" t="s">
        <v>169</v>
      </c>
      <c r="E9" s="115" t="s">
        <v>170</v>
      </c>
      <c r="F9" s="115"/>
      <c r="G9" s="115" t="s">
        <v>172</v>
      </c>
      <c r="H9" s="116" t="s">
        <v>174</v>
      </c>
      <c r="I9" s="116">
        <v>1</v>
      </c>
      <c r="J9" s="116">
        <v>3</v>
      </c>
      <c r="K9" s="116" t="s">
        <v>174</v>
      </c>
      <c r="L9" s="118"/>
      <c r="M9" s="118"/>
      <c r="N9" s="118"/>
      <c r="O9" s="118"/>
      <c r="P9" s="119"/>
      <c r="Q9" s="120" t="str">
        <f t="shared" si="0"/>
        <v>-</v>
      </c>
      <c r="R9" s="118">
        <f t="shared" si="1"/>
        <v>310000</v>
      </c>
      <c r="S9" s="118">
        <f t="shared" si="2"/>
        <v>310000</v>
      </c>
      <c r="T9" s="121"/>
      <c r="U9" s="118">
        <f t="shared" si="3"/>
        <v>310000</v>
      </c>
      <c r="V9" s="122">
        <f t="shared" si="4"/>
        <v>310000</v>
      </c>
      <c r="W9" s="89"/>
      <c r="X9" s="89"/>
      <c r="Y9" s="312"/>
      <c r="Z9" s="115"/>
      <c r="AA9" s="115"/>
      <c r="AB9" s="312"/>
      <c r="AC9" s="312"/>
      <c r="AD9" s="312"/>
      <c r="AE9" s="312"/>
      <c r="AF9" s="312"/>
      <c r="AG9" s="312"/>
      <c r="AH9" s="312"/>
      <c r="AI9" s="317"/>
    </row>
    <row r="10" spans="1:35" ht="20.100000000000001" customHeight="1" x14ac:dyDescent="0.15">
      <c r="B10" s="114">
        <v>1</v>
      </c>
      <c r="C10" s="115">
        <v>2</v>
      </c>
      <c r="D10" s="115" t="s">
        <v>169</v>
      </c>
      <c r="E10" s="115" t="s">
        <v>176</v>
      </c>
      <c r="F10" s="115"/>
      <c r="G10" s="115" t="s">
        <v>177</v>
      </c>
      <c r="H10" s="116" t="s">
        <v>173</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89"/>
      <c r="X10" s="89"/>
      <c r="Y10" s="312"/>
      <c r="Z10" s="115"/>
      <c r="AA10" s="115"/>
      <c r="AB10" s="312"/>
      <c r="AC10" s="312"/>
      <c r="AD10" s="312"/>
      <c r="AE10" s="312"/>
      <c r="AF10" s="312"/>
      <c r="AG10" s="312"/>
      <c r="AH10" s="312"/>
      <c r="AI10" s="317"/>
    </row>
    <row r="11" spans="1:35" ht="20.100000000000001" customHeight="1" x14ac:dyDescent="0.15">
      <c r="B11" s="114">
        <v>1</v>
      </c>
      <c r="C11" s="115">
        <v>2</v>
      </c>
      <c r="D11" s="115" t="s">
        <v>169</v>
      </c>
      <c r="E11" s="115" t="s">
        <v>176</v>
      </c>
      <c r="F11" s="115"/>
      <c r="G11" s="115" t="s">
        <v>177</v>
      </c>
      <c r="H11" s="116" t="s">
        <v>178</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89"/>
      <c r="X11" s="89"/>
      <c r="Y11" s="312"/>
      <c r="Z11" s="115"/>
      <c r="AA11" s="115"/>
      <c r="AB11" s="312"/>
      <c r="AC11" s="312"/>
      <c r="AD11" s="312"/>
      <c r="AE11" s="312"/>
      <c r="AF11" s="312"/>
      <c r="AG11" s="312"/>
      <c r="AH11" s="312"/>
      <c r="AI11" s="317"/>
    </row>
    <row r="12" spans="1:35" ht="20.100000000000001" customHeight="1" x14ac:dyDescent="0.15">
      <c r="B12" s="114">
        <v>1</v>
      </c>
      <c r="C12" s="115">
        <v>2</v>
      </c>
      <c r="D12" s="115" t="s">
        <v>169</v>
      </c>
      <c r="E12" s="115" t="s">
        <v>176</v>
      </c>
      <c r="F12" s="115"/>
      <c r="G12" s="115" t="s">
        <v>177</v>
      </c>
      <c r="H12" s="116" t="s">
        <v>179</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89"/>
      <c r="X12" s="89"/>
      <c r="Y12" s="312"/>
      <c r="Z12" s="115"/>
      <c r="AA12" s="115"/>
      <c r="AB12" s="312"/>
      <c r="AC12" s="312"/>
      <c r="AD12" s="312"/>
      <c r="AE12" s="312"/>
      <c r="AF12" s="312"/>
      <c r="AG12" s="312"/>
      <c r="AH12" s="312"/>
      <c r="AI12" s="317"/>
    </row>
    <row r="13" spans="1:35" ht="20.100000000000001" customHeight="1" x14ac:dyDescent="0.15">
      <c r="B13" s="114">
        <v>1</v>
      </c>
      <c r="C13" s="115">
        <v>2</v>
      </c>
      <c r="D13" s="115" t="s">
        <v>169</v>
      </c>
      <c r="E13" s="115" t="s">
        <v>176</v>
      </c>
      <c r="F13" s="115"/>
      <c r="G13" s="115" t="s">
        <v>177</v>
      </c>
      <c r="H13" s="116" t="s">
        <v>180</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89"/>
      <c r="X13" s="89"/>
      <c r="Y13" s="312"/>
      <c r="Z13" s="115"/>
      <c r="AA13" s="115"/>
      <c r="AB13" s="312"/>
      <c r="AC13" s="312"/>
      <c r="AD13" s="312"/>
      <c r="AE13" s="312"/>
      <c r="AF13" s="312"/>
      <c r="AG13" s="312"/>
      <c r="AH13" s="312"/>
      <c r="AI13" s="317"/>
    </row>
    <row r="14" spans="1:35" ht="20.100000000000001" customHeight="1" x14ac:dyDescent="0.15">
      <c r="B14" s="114">
        <v>1</v>
      </c>
      <c r="C14" s="115">
        <v>2</v>
      </c>
      <c r="D14" s="115" t="s">
        <v>169</v>
      </c>
      <c r="E14" s="115" t="s">
        <v>176</v>
      </c>
      <c r="F14" s="115"/>
      <c r="G14" s="115" t="s">
        <v>177</v>
      </c>
      <c r="H14" s="116" t="s">
        <v>174</v>
      </c>
      <c r="I14" s="116">
        <v>2</v>
      </c>
      <c r="J14" s="116">
        <v>2</v>
      </c>
      <c r="K14" s="116" t="s">
        <v>174</v>
      </c>
      <c r="L14" s="115"/>
      <c r="M14" s="115"/>
      <c r="N14" s="115"/>
      <c r="O14" s="115"/>
      <c r="P14" s="119"/>
      <c r="Q14" s="120" t="str">
        <f t="shared" si="0"/>
        <v>-</v>
      </c>
      <c r="R14" s="118">
        <f t="shared" si="1"/>
        <v>1030000</v>
      </c>
      <c r="S14" s="118">
        <f t="shared" si="2"/>
        <v>1030000</v>
      </c>
      <c r="T14" s="121"/>
      <c r="U14" s="118">
        <f t="shared" si="3"/>
        <v>1030000</v>
      </c>
      <c r="V14" s="122">
        <f t="shared" si="4"/>
        <v>1030000</v>
      </c>
      <c r="W14" s="89"/>
      <c r="X14" s="89"/>
      <c r="Y14" s="312"/>
      <c r="Z14" s="115"/>
      <c r="AA14" s="115"/>
      <c r="AB14" s="312"/>
      <c r="AC14" s="312"/>
      <c r="AD14" s="312"/>
      <c r="AE14" s="312"/>
      <c r="AF14" s="312"/>
      <c r="AG14" s="312"/>
      <c r="AH14" s="312"/>
      <c r="AI14" s="317"/>
    </row>
    <row r="15" spans="1:35" ht="20.100000000000001" customHeight="1" x14ac:dyDescent="0.15">
      <c r="B15" s="114">
        <v>1</v>
      </c>
      <c r="C15" s="115">
        <v>2</v>
      </c>
      <c r="D15" s="115" t="s">
        <v>169</v>
      </c>
      <c r="E15" s="115" t="s">
        <v>176</v>
      </c>
      <c r="F15" s="115"/>
      <c r="G15" s="115" t="s">
        <v>177</v>
      </c>
      <c r="H15" s="116" t="s">
        <v>174</v>
      </c>
      <c r="I15" s="116">
        <v>2</v>
      </c>
      <c r="J15" s="116">
        <v>4</v>
      </c>
      <c r="K15" s="116" t="s">
        <v>174</v>
      </c>
      <c r="L15" s="115"/>
      <c r="M15" s="115"/>
      <c r="N15" s="115"/>
      <c r="O15" s="115"/>
      <c r="P15" s="119"/>
      <c r="Q15" s="120" t="str">
        <f t="shared" si="0"/>
        <v>-</v>
      </c>
      <c r="R15" s="118">
        <f t="shared" si="1"/>
        <v>378000</v>
      </c>
      <c r="S15" s="118">
        <f t="shared" si="2"/>
        <v>378000</v>
      </c>
      <c r="T15" s="121"/>
      <c r="U15" s="118">
        <f t="shared" si="3"/>
        <v>378000</v>
      </c>
      <c r="V15" s="122">
        <f t="shared" si="4"/>
        <v>378000</v>
      </c>
      <c r="W15" s="89"/>
      <c r="X15" s="89"/>
      <c r="Y15" s="312"/>
      <c r="Z15" s="115"/>
      <c r="AA15" s="115"/>
      <c r="AB15" s="312"/>
      <c r="AC15" s="312"/>
      <c r="AD15" s="312"/>
      <c r="AE15" s="312"/>
      <c r="AF15" s="312"/>
      <c r="AG15" s="312"/>
      <c r="AH15" s="312"/>
      <c r="AI15" s="317"/>
    </row>
    <row r="16" spans="1:35" ht="19.5" customHeight="1" x14ac:dyDescent="0.15">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89"/>
      <c r="X16" s="89"/>
      <c r="Y16" s="312"/>
      <c r="Z16" s="115"/>
      <c r="AA16" s="115"/>
      <c r="AB16" s="312"/>
      <c r="AC16" s="312"/>
      <c r="AD16" s="312"/>
      <c r="AE16" s="312"/>
      <c r="AF16" s="312"/>
      <c r="AG16" s="312"/>
      <c r="AH16" s="312"/>
      <c r="AI16" s="317"/>
    </row>
    <row r="17" spans="2:35" ht="20.100000000000001" customHeight="1" x14ac:dyDescent="0.15">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89"/>
      <c r="X17" s="89"/>
      <c r="Y17" s="312"/>
      <c r="Z17" s="115"/>
      <c r="AA17" s="115"/>
      <c r="AB17" s="312"/>
      <c r="AC17" s="312"/>
      <c r="AD17" s="312"/>
      <c r="AE17" s="312"/>
      <c r="AF17" s="312"/>
      <c r="AG17" s="312"/>
      <c r="AH17" s="312"/>
      <c r="AI17" s="317"/>
    </row>
    <row r="18" spans="2:35" ht="20.100000000000001" customHeight="1" x14ac:dyDescent="0.15">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89"/>
      <c r="X18" s="89"/>
      <c r="Y18" s="312"/>
      <c r="Z18" s="115"/>
      <c r="AA18" s="115"/>
      <c r="AB18" s="312"/>
      <c r="AC18" s="312"/>
      <c r="AD18" s="312"/>
      <c r="AE18" s="312"/>
      <c r="AF18" s="312"/>
      <c r="AG18" s="312"/>
      <c r="AH18" s="312"/>
      <c r="AI18" s="317"/>
    </row>
    <row r="19" spans="2:35" ht="20.100000000000001" customHeight="1" x14ac:dyDescent="0.15">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89"/>
      <c r="X19" s="89"/>
      <c r="Y19" s="312"/>
      <c r="Z19" s="115"/>
      <c r="AA19" s="115"/>
      <c r="AB19" s="312"/>
      <c r="AC19" s="312"/>
      <c r="AD19" s="312"/>
      <c r="AE19" s="312"/>
      <c r="AF19" s="312"/>
      <c r="AG19" s="312"/>
      <c r="AH19" s="312"/>
      <c r="AI19" s="317"/>
    </row>
    <row r="20" spans="2:35" ht="20.100000000000001" customHeight="1" x14ac:dyDescent="0.15">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89"/>
      <c r="X20" s="89"/>
      <c r="Y20" s="312"/>
      <c r="Z20" s="115"/>
      <c r="AA20" s="115"/>
      <c r="AB20" s="312"/>
      <c r="AC20" s="312"/>
      <c r="AD20" s="312"/>
      <c r="AE20" s="312"/>
      <c r="AF20" s="312"/>
      <c r="AG20" s="312"/>
      <c r="AH20" s="312"/>
      <c r="AI20" s="317"/>
    </row>
    <row r="21" spans="2:35" ht="20.100000000000001" customHeight="1" x14ac:dyDescent="0.15">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89"/>
      <c r="X21" s="89"/>
      <c r="Y21" s="312"/>
      <c r="Z21" s="115"/>
      <c r="AA21" s="115"/>
      <c r="AB21" s="312"/>
      <c r="AC21" s="312"/>
      <c r="AD21" s="312"/>
      <c r="AE21" s="312"/>
      <c r="AF21" s="312"/>
      <c r="AG21" s="312"/>
      <c r="AH21" s="312"/>
      <c r="AI21" s="317"/>
    </row>
    <row r="22" spans="2:35" ht="20.100000000000001" customHeight="1" x14ac:dyDescent="0.15">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89"/>
      <c r="X22" s="89"/>
      <c r="Y22" s="312"/>
      <c r="Z22" s="115"/>
      <c r="AA22" s="115"/>
      <c r="AB22" s="312"/>
      <c r="AC22" s="312"/>
      <c r="AD22" s="312"/>
      <c r="AE22" s="312"/>
      <c r="AF22" s="312"/>
      <c r="AG22" s="312"/>
      <c r="AH22" s="312"/>
      <c r="AI22" s="317"/>
    </row>
    <row r="23" spans="2:35" ht="20.100000000000001" customHeight="1" x14ac:dyDescent="0.15">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89"/>
      <c r="X23" s="89"/>
      <c r="Y23" s="312"/>
      <c r="Z23" s="115"/>
      <c r="AA23" s="115"/>
      <c r="AB23" s="312"/>
      <c r="AC23" s="312"/>
      <c r="AD23" s="312"/>
      <c r="AE23" s="312"/>
      <c r="AF23" s="312"/>
      <c r="AG23" s="312"/>
      <c r="AH23" s="312"/>
      <c r="AI23" s="317"/>
    </row>
    <row r="24" spans="2:35" ht="20.100000000000001" customHeight="1" x14ac:dyDescent="0.15">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89"/>
      <c r="X24" s="89"/>
      <c r="Y24" s="312"/>
      <c r="Z24" s="115"/>
      <c r="AA24" s="115"/>
      <c r="AB24" s="312"/>
      <c r="AC24" s="312"/>
      <c r="AD24" s="312"/>
      <c r="AE24" s="312"/>
      <c r="AF24" s="312"/>
      <c r="AG24" s="312"/>
      <c r="AH24" s="312"/>
      <c r="AI24" s="317"/>
    </row>
    <row r="25" spans="2:35" ht="19.5" customHeight="1" x14ac:dyDescent="0.15">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89"/>
      <c r="X25" s="89"/>
      <c r="Y25" s="312"/>
      <c r="Z25" s="115"/>
      <c r="AA25" s="115"/>
      <c r="AB25" s="312"/>
      <c r="AC25" s="312"/>
      <c r="AD25" s="312"/>
      <c r="AE25" s="312"/>
      <c r="AF25" s="312"/>
      <c r="AG25" s="312"/>
      <c r="AH25" s="312"/>
      <c r="AI25" s="317"/>
    </row>
    <row r="26" spans="2:35" ht="20.100000000000001" customHeight="1" x14ac:dyDescent="0.15">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89"/>
      <c r="X26" s="89"/>
      <c r="Y26" s="312"/>
      <c r="Z26" s="115"/>
      <c r="AA26" s="115"/>
      <c r="AB26" s="312"/>
      <c r="AC26" s="312"/>
      <c r="AD26" s="312"/>
      <c r="AE26" s="312"/>
      <c r="AF26" s="312"/>
      <c r="AG26" s="312"/>
      <c r="AH26" s="312"/>
      <c r="AI26" s="317"/>
    </row>
    <row r="27" spans="2:35" ht="20.100000000000001" customHeight="1" x14ac:dyDescent="0.15">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89"/>
      <c r="X27" s="89"/>
      <c r="Y27" s="312"/>
      <c r="Z27" s="115"/>
      <c r="AA27" s="115"/>
      <c r="AB27" s="312"/>
      <c r="AC27" s="312"/>
      <c r="AD27" s="312"/>
      <c r="AE27" s="312"/>
      <c r="AF27" s="312"/>
      <c r="AG27" s="312"/>
      <c r="AH27" s="312"/>
      <c r="AI27" s="317"/>
    </row>
    <row r="28" spans="2:35" ht="20.100000000000001" customHeight="1" x14ac:dyDescent="0.15">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89"/>
      <c r="X28" s="89"/>
      <c r="Y28" s="312"/>
      <c r="Z28" s="115"/>
      <c r="AA28" s="115"/>
      <c r="AB28" s="312"/>
      <c r="AC28" s="312"/>
      <c r="AD28" s="312"/>
      <c r="AE28" s="312"/>
      <c r="AF28" s="312"/>
      <c r="AG28" s="312"/>
      <c r="AH28" s="312"/>
      <c r="AI28" s="317"/>
    </row>
    <row r="29" spans="2:35" ht="20.100000000000001" customHeight="1" x14ac:dyDescent="0.15">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89"/>
      <c r="X29" s="89"/>
      <c r="Y29" s="312"/>
      <c r="Z29" s="115"/>
      <c r="AA29" s="115"/>
      <c r="AB29" s="312"/>
      <c r="AC29" s="312"/>
      <c r="AD29" s="312"/>
      <c r="AE29" s="312"/>
      <c r="AF29" s="312"/>
      <c r="AG29" s="312"/>
      <c r="AH29" s="312"/>
      <c r="AI29" s="317"/>
    </row>
    <row r="30" spans="2:35" ht="20.100000000000001" customHeight="1" x14ac:dyDescent="0.15">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89"/>
      <c r="X30" s="89"/>
      <c r="Y30" s="312"/>
      <c r="Z30" s="115"/>
      <c r="AA30" s="115"/>
      <c r="AB30" s="312"/>
      <c r="AC30" s="312"/>
      <c r="AD30" s="312"/>
      <c r="AE30" s="312"/>
      <c r="AF30" s="312"/>
      <c r="AG30" s="312"/>
      <c r="AH30" s="312"/>
      <c r="AI30" s="317"/>
    </row>
    <row r="31" spans="2:35" ht="20.100000000000001" customHeight="1" x14ac:dyDescent="0.15">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89"/>
      <c r="X31" s="89"/>
      <c r="Y31" s="312"/>
      <c r="Z31" s="115"/>
      <c r="AA31" s="115"/>
      <c r="AB31" s="312"/>
      <c r="AC31" s="312"/>
      <c r="AD31" s="312"/>
      <c r="AE31" s="312"/>
      <c r="AF31" s="312"/>
      <c r="AG31" s="312"/>
      <c r="AH31" s="312"/>
      <c r="AI31" s="317"/>
    </row>
    <row r="32" spans="2:35" ht="20.100000000000001" customHeight="1" x14ac:dyDescent="0.15">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89"/>
      <c r="X32" s="89"/>
      <c r="Y32" s="312"/>
      <c r="Z32" s="115"/>
      <c r="AA32" s="115"/>
      <c r="AB32" s="312"/>
      <c r="AC32" s="312"/>
      <c r="AD32" s="312"/>
      <c r="AE32" s="312"/>
      <c r="AF32" s="312"/>
      <c r="AG32" s="312"/>
      <c r="AH32" s="312"/>
      <c r="AI32" s="317"/>
    </row>
    <row r="33" spans="2:35" ht="20.100000000000001" customHeight="1" x14ac:dyDescent="0.15">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89"/>
      <c r="X33" s="89"/>
      <c r="Y33" s="312"/>
      <c r="Z33" s="115"/>
      <c r="AA33" s="115"/>
      <c r="AB33" s="312"/>
      <c r="AC33" s="312"/>
      <c r="AD33" s="312"/>
      <c r="AE33" s="312"/>
      <c r="AF33" s="312"/>
      <c r="AG33" s="312"/>
      <c r="AH33" s="312"/>
      <c r="AI33" s="317"/>
    </row>
    <row r="34" spans="2:35" ht="19.5" customHeight="1" x14ac:dyDescent="0.15">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89"/>
      <c r="X34" s="89"/>
      <c r="Y34" s="312"/>
      <c r="Z34" s="115"/>
      <c r="AA34" s="115"/>
      <c r="AB34" s="312"/>
      <c r="AC34" s="312"/>
      <c r="AD34" s="312"/>
      <c r="AE34" s="312"/>
      <c r="AF34" s="312"/>
      <c r="AG34" s="312"/>
      <c r="AH34" s="312"/>
      <c r="AI34" s="317"/>
    </row>
    <row r="35" spans="2:35" ht="20.100000000000001" customHeight="1" x14ac:dyDescent="0.15">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89"/>
      <c r="X35" s="89"/>
      <c r="Y35" s="312"/>
      <c r="Z35" s="115"/>
      <c r="AA35" s="115"/>
      <c r="AB35" s="312"/>
      <c r="AC35" s="312"/>
      <c r="AD35" s="312"/>
      <c r="AE35" s="312"/>
      <c r="AF35" s="312"/>
      <c r="AG35" s="312"/>
      <c r="AH35" s="312"/>
      <c r="AI35" s="317"/>
    </row>
    <row r="36" spans="2:35" ht="20.100000000000001" customHeight="1" x14ac:dyDescent="0.15">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89"/>
      <c r="X36" s="89"/>
      <c r="Y36" s="312"/>
      <c r="Z36" s="115"/>
      <c r="AA36" s="115"/>
      <c r="AB36" s="312"/>
      <c r="AC36" s="312"/>
      <c r="AD36" s="312"/>
      <c r="AE36" s="312"/>
      <c r="AF36" s="312"/>
      <c r="AG36" s="312"/>
      <c r="AH36" s="312"/>
      <c r="AI36" s="317"/>
    </row>
    <row r="37" spans="2:35" ht="20.100000000000001" customHeight="1" x14ac:dyDescent="0.15">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89"/>
      <c r="X37" s="89"/>
      <c r="Y37" s="312"/>
      <c r="Z37" s="115"/>
      <c r="AA37" s="115"/>
      <c r="AB37" s="312"/>
      <c r="AC37" s="312"/>
      <c r="AD37" s="312"/>
      <c r="AE37" s="312"/>
      <c r="AF37" s="312"/>
      <c r="AG37" s="312"/>
      <c r="AH37" s="312"/>
      <c r="AI37" s="317"/>
    </row>
    <row r="38" spans="2:35" ht="20.100000000000001" customHeight="1" x14ac:dyDescent="0.15">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89"/>
      <c r="X38" s="89"/>
      <c r="Y38" s="312"/>
      <c r="Z38" s="115"/>
      <c r="AA38" s="115"/>
      <c r="AB38" s="312"/>
      <c r="AC38" s="312"/>
      <c r="AD38" s="312"/>
      <c r="AE38" s="312"/>
      <c r="AF38" s="312"/>
      <c r="AG38" s="312"/>
      <c r="AH38" s="312"/>
      <c r="AI38" s="317"/>
    </row>
    <row r="39" spans="2:35" ht="20.100000000000001" customHeight="1" x14ac:dyDescent="0.15">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89"/>
      <c r="X39" s="89"/>
      <c r="Y39" s="312"/>
      <c r="Z39" s="115"/>
      <c r="AA39" s="115"/>
      <c r="AB39" s="312"/>
      <c r="AC39" s="312"/>
      <c r="AD39" s="312"/>
      <c r="AE39" s="312"/>
      <c r="AF39" s="312"/>
      <c r="AG39" s="312"/>
      <c r="AH39" s="312"/>
      <c r="AI39" s="317"/>
    </row>
    <row r="40" spans="2:35" ht="20.100000000000001" customHeight="1" x14ac:dyDescent="0.15">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89"/>
      <c r="X40" s="89"/>
      <c r="Y40" s="312"/>
      <c r="Z40" s="115"/>
      <c r="AA40" s="115"/>
      <c r="AB40" s="312"/>
      <c r="AC40" s="312"/>
      <c r="AD40" s="312"/>
      <c r="AE40" s="312"/>
      <c r="AF40" s="312"/>
      <c r="AG40" s="312"/>
      <c r="AH40" s="312"/>
      <c r="AI40" s="317"/>
    </row>
    <row r="41" spans="2:35" ht="20.100000000000001" customHeight="1" x14ac:dyDescent="0.15">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89"/>
      <c r="X41" s="89"/>
      <c r="Y41" s="312"/>
      <c r="Z41" s="115"/>
      <c r="AA41" s="115"/>
      <c r="AB41" s="312"/>
      <c r="AC41" s="312"/>
      <c r="AD41" s="312"/>
      <c r="AE41" s="312"/>
      <c r="AF41" s="312"/>
      <c r="AG41" s="312"/>
      <c r="AH41" s="312"/>
      <c r="AI41" s="317"/>
    </row>
    <row r="42" spans="2:35" ht="20.100000000000001" customHeight="1" thickBot="1" x14ac:dyDescent="0.2">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313"/>
      <c r="Z42" s="124"/>
      <c r="AA42" s="124"/>
      <c r="AB42" s="313"/>
      <c r="AC42" s="313"/>
      <c r="AD42" s="313"/>
      <c r="AE42" s="313"/>
      <c r="AF42" s="313"/>
      <c r="AG42" s="313"/>
      <c r="AH42" s="313"/>
      <c r="AI42" s="318"/>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134"/>
    <col min="69" max="69" width="7.125" style="134" customWidth="1"/>
    <col min="70" max="324" width="7.125" style="134"/>
    <col min="325" max="325" width="7.125" style="134" customWidth="1"/>
    <col min="326" max="580" width="7.125" style="134"/>
    <col min="581" max="581" width="7.125" style="134" customWidth="1"/>
    <col min="582" max="836" width="7.125" style="134"/>
    <col min="837" max="837" width="7.125" style="134" customWidth="1"/>
    <col min="838" max="1092" width="7.125" style="134"/>
    <col min="1093" max="1093" width="7.125" style="134" customWidth="1"/>
    <col min="1094" max="1348" width="7.125" style="134"/>
    <col min="1349" max="1349" width="7.125" style="134" customWidth="1"/>
    <col min="1350" max="1604" width="7.125" style="134"/>
    <col min="1605" max="1605" width="7.125" style="134" customWidth="1"/>
    <col min="1606" max="1860" width="7.125" style="134"/>
    <col min="1861" max="1861" width="7.125" style="134" customWidth="1"/>
    <col min="1862" max="2116" width="7.125" style="134"/>
    <col min="2117" max="2117" width="7.125" style="134" customWidth="1"/>
    <col min="2118" max="2372" width="7.125" style="134"/>
    <col min="2373" max="2373" width="7.125" style="134" customWidth="1"/>
    <col min="2374" max="2628" width="7.125" style="134"/>
    <col min="2629" max="2629" width="7.125" style="134" customWidth="1"/>
    <col min="2630" max="2884" width="7.125" style="134"/>
    <col min="2885" max="2885" width="7.125" style="134" customWidth="1"/>
    <col min="2886" max="3140" width="7.125" style="134"/>
    <col min="3141" max="3141" width="7.125" style="134" customWidth="1"/>
    <col min="3142" max="3396" width="7.125" style="134"/>
    <col min="3397" max="3397" width="7.125" style="134" customWidth="1"/>
    <col min="3398" max="3652" width="7.125" style="134"/>
    <col min="3653" max="3653" width="7.125" style="134" customWidth="1"/>
    <col min="3654" max="3908" width="7.125" style="134"/>
    <col min="3909" max="3909" width="7.125" style="134" customWidth="1"/>
    <col min="3910" max="4164" width="7.125" style="134"/>
    <col min="4165" max="4165" width="7.125" style="134" customWidth="1"/>
    <col min="4166" max="4420" width="7.125" style="134"/>
    <col min="4421" max="4421" width="7.125" style="134" customWidth="1"/>
    <col min="4422" max="4676" width="7.125" style="134"/>
    <col min="4677" max="4677" width="7.125" style="134" customWidth="1"/>
    <col min="4678" max="4932" width="7.125" style="134"/>
    <col min="4933" max="4933" width="7.125" style="134" customWidth="1"/>
    <col min="4934" max="5188" width="7.125" style="134"/>
    <col min="5189" max="5189" width="7.125" style="134" customWidth="1"/>
    <col min="5190" max="5444" width="7.125" style="134"/>
    <col min="5445" max="5445" width="7.125" style="134" customWidth="1"/>
    <col min="5446" max="5700" width="7.125" style="134"/>
    <col min="5701" max="5701" width="7.125" style="134" customWidth="1"/>
    <col min="5702" max="5956" width="7.125" style="134"/>
    <col min="5957" max="5957" width="7.125" style="134" customWidth="1"/>
    <col min="5958" max="6212" width="7.125" style="134"/>
    <col min="6213" max="6213" width="7.125" style="134" customWidth="1"/>
    <col min="6214" max="6468" width="7.125" style="134"/>
    <col min="6469" max="6469" width="7.125" style="134" customWidth="1"/>
    <col min="6470" max="6724" width="7.125" style="134"/>
    <col min="6725" max="6725" width="7.125" style="134" customWidth="1"/>
    <col min="6726" max="6980" width="7.125" style="134"/>
    <col min="6981" max="6981" width="7.125" style="134" customWidth="1"/>
    <col min="6982" max="7236" width="7.125" style="134"/>
    <col min="7237" max="7237" width="7.125" style="134" customWidth="1"/>
    <col min="7238" max="7492" width="7.125" style="134"/>
    <col min="7493" max="7493" width="7.125" style="134" customWidth="1"/>
    <col min="7494" max="7748" width="7.125" style="134"/>
    <col min="7749" max="7749" width="7.125" style="134" customWidth="1"/>
    <col min="7750" max="8004" width="7.125" style="134"/>
    <col min="8005" max="8005" width="7.125" style="134" customWidth="1"/>
    <col min="8006" max="8260" width="7.125" style="134"/>
    <col min="8261" max="8261" width="7.125" style="134" customWidth="1"/>
    <col min="8262" max="8516" width="7.125" style="134"/>
    <col min="8517" max="8517" width="7.125" style="134" customWidth="1"/>
    <col min="8518" max="8772" width="7.125" style="134"/>
    <col min="8773" max="8773" width="7.125" style="134" customWidth="1"/>
    <col min="8774" max="9028" width="7.125" style="134"/>
    <col min="9029" max="9029" width="7.125" style="134" customWidth="1"/>
    <col min="9030" max="9284" width="7.125" style="134"/>
    <col min="9285" max="9285" width="7.125" style="134" customWidth="1"/>
    <col min="9286" max="9540" width="7.125" style="134"/>
    <col min="9541" max="9541" width="7.125" style="134" customWidth="1"/>
    <col min="9542" max="9796" width="7.125" style="134"/>
    <col min="9797" max="9797" width="7.125" style="134" customWidth="1"/>
    <col min="9798" max="10052" width="7.125" style="134"/>
    <col min="10053" max="10053" width="7.125" style="134" customWidth="1"/>
    <col min="10054" max="10308" width="7.125" style="134"/>
    <col min="10309" max="10309" width="7.125" style="134" customWidth="1"/>
    <col min="10310" max="10564" width="7.125" style="134"/>
    <col min="10565" max="10565" width="7.125" style="134" customWidth="1"/>
    <col min="10566" max="10820" width="7.125" style="134"/>
    <col min="10821" max="10821" width="7.125" style="134" customWidth="1"/>
    <col min="10822" max="11076" width="7.125" style="134"/>
    <col min="11077" max="11077" width="7.125" style="134" customWidth="1"/>
    <col min="11078" max="11332" width="7.125" style="134"/>
    <col min="11333" max="11333" width="7.125" style="134" customWidth="1"/>
    <col min="11334" max="11588" width="7.125" style="134"/>
    <col min="11589" max="11589" width="7.125" style="134" customWidth="1"/>
    <col min="11590" max="11844" width="7.125" style="134"/>
    <col min="11845" max="11845" width="7.125" style="134" customWidth="1"/>
    <col min="11846" max="12100" width="7.125" style="134"/>
    <col min="12101" max="12101" width="7.125" style="134" customWidth="1"/>
    <col min="12102" max="12356" width="7.125" style="134"/>
    <col min="12357" max="12357" width="7.125" style="134" customWidth="1"/>
    <col min="12358" max="12612" width="7.125" style="134"/>
    <col min="12613" max="12613" width="7.125" style="134" customWidth="1"/>
    <col min="12614" max="12868" width="7.125" style="134"/>
    <col min="12869" max="12869" width="7.125" style="134" customWidth="1"/>
    <col min="12870" max="13124" width="7.125" style="134"/>
    <col min="13125" max="13125" width="7.125" style="134" customWidth="1"/>
    <col min="13126" max="13380" width="7.125" style="134"/>
    <col min="13381" max="13381" width="7.125" style="134" customWidth="1"/>
    <col min="13382" max="13636" width="7.125" style="134"/>
    <col min="13637" max="13637" width="7.125" style="134" customWidth="1"/>
    <col min="13638" max="13892" width="7.125" style="134"/>
    <col min="13893" max="13893" width="7.125" style="134" customWidth="1"/>
    <col min="13894" max="14148" width="7.125" style="134"/>
    <col min="14149" max="14149" width="7.125" style="134" customWidth="1"/>
    <col min="14150" max="14404" width="7.125" style="134"/>
    <col min="14405" max="14405" width="7.125" style="134" customWidth="1"/>
    <col min="14406" max="14660" width="7.125" style="134"/>
    <col min="14661" max="14661" width="7.125" style="134" customWidth="1"/>
    <col min="14662" max="14916" width="7.125" style="134"/>
    <col min="14917" max="14917" width="7.125" style="134" customWidth="1"/>
    <col min="14918" max="15172" width="7.125" style="134"/>
    <col min="15173" max="15173" width="7.125" style="134" customWidth="1"/>
    <col min="15174" max="15428" width="7.125" style="134"/>
    <col min="15429" max="15429" width="7.125" style="134" customWidth="1"/>
    <col min="15430" max="15684" width="7.125" style="134"/>
    <col min="15685" max="15685" width="7.125" style="134" customWidth="1"/>
    <col min="15686" max="15940" width="7.125" style="134"/>
    <col min="15941" max="15941" width="7.125" style="134" customWidth="1"/>
    <col min="15942" max="16196" width="7.125" style="134"/>
    <col min="16197" max="16197" width="7.125" style="134" customWidth="1"/>
    <col min="16198" max="16384" width="7.125" style="134"/>
  </cols>
  <sheetData>
    <row r="1" spans="2:65" ht="44.25" customHeight="1" x14ac:dyDescent="0.15">
      <c r="B1" s="133" t="s">
        <v>181</v>
      </c>
    </row>
    <row r="2" spans="2:65" ht="44.25" customHeight="1" x14ac:dyDescent="0.15">
      <c r="B2" s="799" t="s">
        <v>182</v>
      </c>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c r="AH2" s="799"/>
      <c r="AI2" s="799"/>
      <c r="AJ2" s="799"/>
      <c r="AK2" s="799"/>
      <c r="AL2" s="799"/>
      <c r="AM2" s="799"/>
      <c r="AN2" s="799"/>
      <c r="AO2" s="799"/>
      <c r="AP2" s="799"/>
      <c r="AQ2" s="799"/>
      <c r="AR2" s="799"/>
      <c r="AS2" s="799"/>
      <c r="AT2" s="799"/>
      <c r="AU2" s="799"/>
      <c r="AV2" s="799"/>
      <c r="AW2" s="799"/>
      <c r="AX2" s="799"/>
      <c r="AY2" s="799"/>
      <c r="AZ2" s="799"/>
      <c r="BA2" s="799"/>
      <c r="BB2" s="799"/>
      <c r="BC2" s="799"/>
      <c r="BD2" s="799"/>
      <c r="BE2" s="799"/>
      <c r="BF2" s="799"/>
      <c r="BG2" s="799"/>
      <c r="BH2" s="799"/>
      <c r="BI2" s="799"/>
      <c r="BJ2" s="799"/>
      <c r="BK2" s="799"/>
      <c r="BL2" s="799"/>
      <c r="BM2" s="799"/>
    </row>
    <row r="3" spans="2:65" ht="13.5" customHeight="1" thickBot="1" x14ac:dyDescent="0.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x14ac:dyDescent="0.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00" t="s">
        <v>119</v>
      </c>
      <c r="BA4" s="801"/>
      <c r="BB4" s="801"/>
      <c r="BC4" s="801"/>
      <c r="BD4" s="801"/>
      <c r="BE4" s="801"/>
      <c r="BF4" s="801"/>
      <c r="BG4" s="801"/>
      <c r="BH4" s="802"/>
      <c r="BI4" s="801" t="s">
        <v>183</v>
      </c>
      <c r="BJ4" s="801"/>
      <c r="BK4" s="801"/>
      <c r="BL4" s="801"/>
      <c r="BM4" s="802"/>
    </row>
    <row r="5" spans="2:65" ht="13.5" customHeight="1" x14ac:dyDescent="0.15">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03"/>
      <c r="AG5" s="803"/>
      <c r="AH5" s="803"/>
      <c r="AI5" s="803"/>
      <c r="AJ5" s="803"/>
      <c r="AK5" s="803"/>
      <c r="AL5" s="803"/>
      <c r="AM5" s="803"/>
      <c r="AN5" s="803"/>
      <c r="AO5" s="803"/>
      <c r="AP5" s="803"/>
      <c r="AQ5" s="803"/>
      <c r="AR5" s="803"/>
      <c r="AS5" s="803"/>
      <c r="AT5" s="803"/>
      <c r="AU5" s="803"/>
      <c r="AV5" s="803"/>
      <c r="AW5" s="803"/>
      <c r="AX5" s="803"/>
      <c r="AZ5" s="136"/>
      <c r="BA5" s="136"/>
      <c r="BB5" s="136"/>
      <c r="BC5" s="136"/>
      <c r="BD5" s="136"/>
      <c r="BE5" s="136"/>
    </row>
    <row r="6" spans="2:65" ht="13.5" customHeight="1" x14ac:dyDescent="0.15">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03"/>
      <c r="AG6" s="803"/>
      <c r="AH6" s="803"/>
      <c r="AI6" s="803"/>
      <c r="AJ6" s="803"/>
      <c r="AK6" s="803"/>
      <c r="AL6" s="803"/>
      <c r="AM6" s="803"/>
      <c r="AN6" s="803"/>
      <c r="AO6" s="803"/>
      <c r="AP6" s="803"/>
      <c r="AQ6" s="803"/>
      <c r="AR6" s="803"/>
      <c r="AS6" s="803"/>
      <c r="AT6" s="803"/>
      <c r="AU6" s="803"/>
      <c r="AV6" s="803"/>
      <c r="AW6" s="803"/>
      <c r="AX6" s="803"/>
      <c r="AY6" s="137"/>
      <c r="AZ6" s="136"/>
      <c r="BA6" s="136"/>
      <c r="BB6" s="136"/>
      <c r="BC6" s="136"/>
      <c r="BD6" s="136"/>
      <c r="BE6" s="136"/>
    </row>
    <row r="7" spans="2:65" ht="13.5" customHeight="1" thickBot="1" x14ac:dyDescent="0.2">
      <c r="B7" s="137"/>
      <c r="C7" s="137"/>
      <c r="D7" s="137"/>
      <c r="E7" s="137"/>
      <c r="F7" s="137"/>
      <c r="G7" s="137"/>
      <c r="H7" s="138"/>
      <c r="I7" s="138"/>
      <c r="J7" s="138"/>
      <c r="K7" s="138"/>
      <c r="L7" s="138"/>
      <c r="M7" s="138"/>
      <c r="N7" s="138"/>
      <c r="O7" s="138"/>
      <c r="P7" s="138"/>
      <c r="Q7" s="138"/>
      <c r="AF7" s="803"/>
      <c r="AG7" s="803"/>
      <c r="AH7" s="803"/>
      <c r="AI7" s="803"/>
      <c r="AJ7" s="803"/>
      <c r="AK7" s="803"/>
      <c r="AL7" s="803"/>
      <c r="AM7" s="803"/>
      <c r="AN7" s="803"/>
      <c r="AO7" s="803"/>
      <c r="AP7" s="803"/>
      <c r="AQ7" s="803"/>
      <c r="AR7" s="803"/>
      <c r="AS7" s="803"/>
      <c r="AT7" s="803"/>
      <c r="AU7" s="803"/>
      <c r="AV7" s="803"/>
      <c r="AW7" s="803"/>
      <c r="AX7" s="803"/>
    </row>
    <row r="8" spans="2:65" s="139" customFormat="1" ht="44.25" customHeight="1" thickBot="1" x14ac:dyDescent="0.2">
      <c r="B8" s="804" t="s">
        <v>184</v>
      </c>
      <c r="C8" s="805"/>
      <c r="D8" s="805"/>
      <c r="E8" s="805"/>
      <c r="F8" s="805"/>
      <c r="G8" s="805"/>
      <c r="H8" s="805"/>
      <c r="I8" s="805"/>
      <c r="J8" s="805"/>
      <c r="K8" s="805"/>
      <c r="L8" s="805"/>
      <c r="M8" s="805"/>
      <c r="N8" s="805"/>
      <c r="O8" s="805"/>
      <c r="P8" s="805"/>
      <c r="Q8" s="805"/>
      <c r="R8" s="805"/>
      <c r="S8" s="805"/>
      <c r="T8" s="805"/>
      <c r="U8" s="805"/>
      <c r="V8" s="805"/>
      <c r="W8" s="805"/>
      <c r="X8" s="805"/>
      <c r="Y8" s="806"/>
      <c r="AK8" s="140"/>
      <c r="AL8" s="140"/>
      <c r="AM8" s="140"/>
      <c r="AN8" s="140"/>
      <c r="AO8" s="141"/>
      <c r="AP8" s="141"/>
      <c r="AQ8" s="141"/>
      <c r="AR8" s="141"/>
      <c r="AS8" s="141"/>
    </row>
    <row r="9" spans="2:65" s="139" customFormat="1" ht="44.25" customHeight="1" thickBot="1" x14ac:dyDescent="0.2">
      <c r="B9" s="807" t="s">
        <v>185</v>
      </c>
      <c r="C9" s="808"/>
      <c r="D9" s="808"/>
      <c r="E9" s="808"/>
      <c r="F9" s="809"/>
      <c r="G9" s="810" t="s">
        <v>186</v>
      </c>
      <c r="H9" s="810"/>
      <c r="I9" s="810"/>
      <c r="J9" s="810"/>
      <c r="K9" s="811" t="s">
        <v>187</v>
      </c>
      <c r="L9" s="811"/>
      <c r="M9" s="811"/>
      <c r="N9" s="811"/>
      <c r="O9" s="811"/>
      <c r="P9" s="811" t="s">
        <v>188</v>
      </c>
      <c r="Q9" s="811"/>
      <c r="R9" s="811"/>
      <c r="S9" s="811"/>
      <c r="T9" s="811"/>
      <c r="U9" s="811"/>
      <c r="V9" s="811"/>
      <c r="W9" s="811"/>
      <c r="X9" s="811"/>
      <c r="Y9" s="812"/>
    </row>
    <row r="10" spans="2:65" s="139" customFormat="1" ht="44.25" customHeight="1" thickBot="1" x14ac:dyDescent="0.2">
      <c r="B10" s="804" t="s">
        <v>189</v>
      </c>
      <c r="C10" s="821"/>
      <c r="D10" s="821"/>
      <c r="E10" s="821"/>
      <c r="F10" s="821"/>
      <c r="G10" s="821"/>
      <c r="H10" s="821"/>
      <c r="I10" s="821"/>
      <c r="J10" s="821"/>
      <c r="K10" s="821"/>
      <c r="L10" s="822"/>
      <c r="M10" s="804" t="s">
        <v>122</v>
      </c>
      <c r="N10" s="805"/>
      <c r="O10" s="805"/>
      <c r="P10" s="805"/>
      <c r="Q10" s="805"/>
      <c r="R10" s="805"/>
      <c r="S10" s="805"/>
      <c r="T10" s="805"/>
      <c r="U10" s="805"/>
      <c r="V10" s="805"/>
      <c r="W10" s="805"/>
      <c r="X10" s="805"/>
      <c r="Y10" s="805"/>
      <c r="Z10" s="805"/>
      <c r="AA10" s="806"/>
      <c r="AB10" s="823" t="s">
        <v>123</v>
      </c>
      <c r="AC10" s="824"/>
      <c r="AD10" s="824"/>
      <c r="AE10" s="824"/>
      <c r="AF10" s="824"/>
      <c r="AG10" s="824"/>
      <c r="AH10" s="824"/>
      <c r="AI10" s="824"/>
      <c r="AJ10" s="824"/>
      <c r="AK10" s="824"/>
      <c r="AL10" s="824"/>
      <c r="AM10" s="824"/>
      <c r="AN10" s="824"/>
      <c r="AO10" s="824"/>
      <c r="AP10" s="824"/>
      <c r="AQ10" s="824"/>
      <c r="AR10" s="824"/>
      <c r="AS10" s="824"/>
      <c r="AT10" s="824"/>
      <c r="AU10" s="825"/>
    </row>
    <row r="11" spans="2:65" s="139" customFormat="1" ht="44.25" customHeight="1" thickBot="1" x14ac:dyDescent="0.2">
      <c r="B11" s="804"/>
      <c r="C11" s="805"/>
      <c r="D11" s="805"/>
      <c r="E11" s="805"/>
      <c r="F11" s="805"/>
      <c r="G11" s="805"/>
      <c r="H11" s="805"/>
      <c r="I11" s="805"/>
      <c r="J11" s="805"/>
      <c r="K11" s="805"/>
      <c r="L11" s="806"/>
      <c r="M11" s="804"/>
      <c r="N11" s="805"/>
      <c r="O11" s="805"/>
      <c r="P11" s="805"/>
      <c r="Q11" s="805"/>
      <c r="R11" s="805"/>
      <c r="S11" s="805"/>
      <c r="T11" s="805"/>
      <c r="U11" s="805"/>
      <c r="V11" s="805"/>
      <c r="W11" s="805"/>
      <c r="X11" s="805"/>
      <c r="Y11" s="805"/>
      <c r="Z11" s="805"/>
      <c r="AA11" s="806"/>
      <c r="AB11" s="826"/>
      <c r="AC11" s="827"/>
      <c r="AD11" s="827"/>
      <c r="AE11" s="827"/>
      <c r="AF11" s="827"/>
      <c r="AG11" s="827"/>
      <c r="AH11" s="827"/>
      <c r="AI11" s="827"/>
      <c r="AJ11" s="827"/>
      <c r="AK11" s="827"/>
      <c r="AL11" s="827"/>
      <c r="AM11" s="827"/>
      <c r="AN11" s="827"/>
      <c r="AO11" s="827"/>
      <c r="AP11" s="827"/>
      <c r="AQ11" s="827"/>
      <c r="AR11" s="827"/>
      <c r="AS11" s="827"/>
      <c r="AT11" s="827"/>
      <c r="AU11" s="828"/>
    </row>
    <row r="12" spans="2:65" s="143" customFormat="1" ht="29.25" customHeight="1" x14ac:dyDescent="0.15">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65" s="139" customFormat="1" ht="44.25" customHeight="1" thickBot="1" x14ac:dyDescent="0.2">
      <c r="B13" s="141" t="s">
        <v>190</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2:65" s="139" customFormat="1" ht="44.25" customHeight="1" thickBot="1" x14ac:dyDescent="0.2">
      <c r="B14" s="813" t="s">
        <v>126</v>
      </c>
      <c r="C14" s="814"/>
      <c r="D14" s="814"/>
      <c r="E14" s="814"/>
      <c r="F14" s="814"/>
      <c r="G14" s="814"/>
      <c r="H14" s="815"/>
      <c r="I14" s="804" t="s">
        <v>191</v>
      </c>
      <c r="J14" s="805"/>
      <c r="K14" s="805"/>
      <c r="L14" s="805"/>
      <c r="M14" s="805"/>
      <c r="N14" s="805"/>
      <c r="O14" s="805"/>
      <c r="P14" s="805"/>
      <c r="Q14" s="805"/>
      <c r="R14" s="805"/>
      <c r="S14" s="805"/>
      <c r="T14" s="805"/>
      <c r="U14" s="805"/>
      <c r="V14" s="805"/>
      <c r="W14" s="805"/>
      <c r="X14" s="805"/>
      <c r="Y14" s="805"/>
      <c r="Z14" s="805"/>
      <c r="AA14" s="805"/>
      <c r="AB14" s="805"/>
      <c r="AC14" s="819"/>
      <c r="AD14" s="811"/>
      <c r="AE14" s="811"/>
      <c r="AF14" s="811"/>
      <c r="AG14" s="811"/>
      <c r="AH14" s="811"/>
      <c r="AI14" s="811"/>
      <c r="AJ14" s="811"/>
      <c r="AK14" s="811"/>
      <c r="AL14" s="811"/>
      <c r="AM14" s="811"/>
      <c r="AN14" s="811"/>
      <c r="AO14" s="811"/>
      <c r="AP14" s="811"/>
      <c r="AQ14" s="811"/>
      <c r="AR14" s="811"/>
      <c r="AS14" s="811"/>
      <c r="AT14" s="811"/>
      <c r="AU14" s="811"/>
    </row>
    <row r="15" spans="2:65" s="139" customFormat="1" ht="44.25" customHeight="1" thickBot="1" x14ac:dyDescent="0.2">
      <c r="B15" s="816"/>
      <c r="C15" s="817"/>
      <c r="D15" s="817"/>
      <c r="E15" s="817"/>
      <c r="F15" s="817"/>
      <c r="G15" s="817"/>
      <c r="H15" s="818"/>
      <c r="I15" s="804" t="s">
        <v>192</v>
      </c>
      <c r="J15" s="805"/>
      <c r="K15" s="144" t="s">
        <v>193</v>
      </c>
      <c r="L15" s="144"/>
      <c r="M15" s="144"/>
      <c r="N15" s="144" t="s">
        <v>194</v>
      </c>
      <c r="O15" s="144"/>
      <c r="P15" s="144" t="s">
        <v>195</v>
      </c>
      <c r="Q15" s="144"/>
      <c r="R15" s="145" t="s">
        <v>196</v>
      </c>
      <c r="S15" s="820" t="s">
        <v>197</v>
      </c>
      <c r="T15" s="805"/>
      <c r="U15" s="144" t="s">
        <v>193</v>
      </c>
      <c r="V15" s="144"/>
      <c r="W15" s="144"/>
      <c r="X15" s="144" t="s">
        <v>194</v>
      </c>
      <c r="Y15" s="144"/>
      <c r="Z15" s="144" t="s">
        <v>195</v>
      </c>
      <c r="AA15" s="144"/>
      <c r="AB15" s="146" t="s">
        <v>196</v>
      </c>
      <c r="AC15" s="811"/>
      <c r="AD15" s="811"/>
      <c r="AE15" s="811"/>
      <c r="AF15" s="811"/>
      <c r="AG15" s="811"/>
      <c r="AH15" s="811"/>
      <c r="AI15" s="811"/>
      <c r="AJ15" s="811"/>
      <c r="AK15" s="811"/>
      <c r="AL15" s="811"/>
      <c r="AM15" s="811"/>
      <c r="AN15" s="811"/>
      <c r="AO15" s="811"/>
      <c r="AP15" s="811"/>
      <c r="AQ15" s="811"/>
      <c r="AR15" s="811"/>
      <c r="AS15" s="811"/>
      <c r="AT15" s="811"/>
      <c r="AU15" s="811"/>
    </row>
    <row r="16" spans="2:65" s="143" customFormat="1" ht="25.5" customHeight="1" x14ac:dyDescent="0.15">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row>
    <row r="17" spans="1:70" s="139" customFormat="1" ht="44.25" customHeight="1" thickBot="1" x14ac:dyDescent="0.35">
      <c r="B17" s="141" t="s">
        <v>198</v>
      </c>
      <c r="C17" s="141"/>
      <c r="D17" s="141"/>
      <c r="E17" s="141"/>
      <c r="F17" s="141"/>
      <c r="G17" s="141"/>
      <c r="H17" s="141"/>
      <c r="I17" s="141"/>
      <c r="J17" s="141"/>
      <c r="K17" s="141"/>
      <c r="L17" s="141"/>
      <c r="M17" s="141"/>
      <c r="N17" s="141"/>
      <c r="O17" s="141"/>
      <c r="P17" s="141"/>
      <c r="Q17" s="147" t="s">
        <v>199</v>
      </c>
      <c r="R17" s="141"/>
      <c r="S17" s="141"/>
      <c r="T17" s="147"/>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row>
    <row r="18" spans="1:70" s="141" customFormat="1" ht="114.75" customHeight="1" thickBot="1" x14ac:dyDescent="0.2">
      <c r="B18" s="829" t="s">
        <v>200</v>
      </c>
      <c r="C18" s="833"/>
      <c r="D18" s="833"/>
      <c r="E18" s="833"/>
      <c r="F18" s="829" t="s">
        <v>201</v>
      </c>
      <c r="G18" s="833"/>
      <c r="H18" s="833"/>
      <c r="I18" s="833"/>
      <c r="J18" s="839" t="s">
        <v>202</v>
      </c>
      <c r="K18" s="839"/>
      <c r="L18" s="839"/>
      <c r="M18" s="839"/>
      <c r="N18" s="829" t="s">
        <v>203</v>
      </c>
      <c r="O18" s="829"/>
      <c r="P18" s="829"/>
      <c r="Q18" s="829"/>
      <c r="R18" s="829" t="s">
        <v>204</v>
      </c>
      <c r="S18" s="829"/>
      <c r="T18" s="829"/>
      <c r="U18" s="829"/>
      <c r="V18" s="829" t="s">
        <v>141</v>
      </c>
      <c r="W18" s="829"/>
      <c r="X18" s="829"/>
      <c r="Y18" s="829"/>
      <c r="Z18" s="829" t="s">
        <v>142</v>
      </c>
      <c r="AA18" s="829"/>
      <c r="AB18" s="829"/>
      <c r="AC18" s="829"/>
      <c r="AD18" s="830" t="s">
        <v>205</v>
      </c>
      <c r="AE18" s="831"/>
      <c r="AF18" s="831"/>
      <c r="AG18" s="832"/>
      <c r="AH18" s="829" t="s">
        <v>144</v>
      </c>
      <c r="AI18" s="829"/>
      <c r="AJ18" s="829"/>
      <c r="AK18" s="829"/>
      <c r="AL18" s="829" t="s">
        <v>206</v>
      </c>
      <c r="AM18" s="829"/>
      <c r="AN18" s="829"/>
      <c r="AO18" s="829"/>
      <c r="AP18" s="829" t="s">
        <v>207</v>
      </c>
      <c r="AQ18" s="829"/>
      <c r="AR18" s="829"/>
      <c r="AS18" s="829"/>
      <c r="AT18" s="833" t="s">
        <v>208</v>
      </c>
      <c r="AU18" s="833"/>
      <c r="AV18" s="833"/>
      <c r="AW18" s="833"/>
      <c r="AX18" s="829" t="s">
        <v>148</v>
      </c>
      <c r="AY18" s="829"/>
      <c r="AZ18" s="829"/>
      <c r="BA18" s="829"/>
      <c r="BB18" s="829" t="s">
        <v>209</v>
      </c>
      <c r="BC18" s="829"/>
      <c r="BD18" s="829"/>
      <c r="BE18" s="829"/>
      <c r="BF18" s="830" t="s">
        <v>210</v>
      </c>
      <c r="BG18" s="831"/>
      <c r="BH18" s="831"/>
      <c r="BI18" s="832"/>
      <c r="BJ18" s="830" t="s">
        <v>151</v>
      </c>
      <c r="BK18" s="831"/>
      <c r="BL18" s="831"/>
      <c r="BM18" s="832"/>
      <c r="BN18" s="830" t="s">
        <v>211</v>
      </c>
      <c r="BO18" s="831"/>
      <c r="BP18" s="831"/>
      <c r="BQ18" s="832"/>
    </row>
    <row r="19" spans="1:70" s="142" customFormat="1" ht="135" customHeight="1" thickBot="1" x14ac:dyDescent="0.2">
      <c r="A19" s="141"/>
      <c r="B19" s="833"/>
      <c r="C19" s="833"/>
      <c r="D19" s="833"/>
      <c r="E19" s="833"/>
      <c r="F19" s="834" t="s">
        <v>212</v>
      </c>
      <c r="G19" s="835"/>
      <c r="H19" s="835"/>
      <c r="I19" s="836"/>
      <c r="J19" s="837" t="s">
        <v>162</v>
      </c>
      <c r="K19" s="837"/>
      <c r="L19" s="837"/>
      <c r="M19" s="837"/>
      <c r="N19" s="837" t="s">
        <v>125</v>
      </c>
      <c r="O19" s="837"/>
      <c r="P19" s="837"/>
      <c r="Q19" s="837"/>
      <c r="R19" s="837" t="s">
        <v>213</v>
      </c>
      <c r="S19" s="838"/>
      <c r="T19" s="838"/>
      <c r="U19" s="838"/>
      <c r="V19" s="837" t="s">
        <v>214</v>
      </c>
      <c r="W19" s="837"/>
      <c r="X19" s="837"/>
      <c r="Y19" s="837"/>
      <c r="Z19" s="837" t="s">
        <v>121</v>
      </c>
      <c r="AA19" s="837"/>
      <c r="AB19" s="837"/>
      <c r="AC19" s="837"/>
      <c r="AD19" s="838" t="s">
        <v>162</v>
      </c>
      <c r="AE19" s="838"/>
      <c r="AF19" s="838"/>
      <c r="AG19" s="838"/>
      <c r="AH19" s="847" t="s">
        <v>163</v>
      </c>
      <c r="AI19" s="847"/>
      <c r="AJ19" s="847"/>
      <c r="AK19" s="847"/>
      <c r="AL19" s="837" t="s">
        <v>215</v>
      </c>
      <c r="AM19" s="837"/>
      <c r="AN19" s="837"/>
      <c r="AO19" s="837"/>
      <c r="AP19" s="837" t="s">
        <v>121</v>
      </c>
      <c r="AQ19" s="837"/>
      <c r="AR19" s="837"/>
      <c r="AS19" s="837"/>
      <c r="AT19" s="830" t="s">
        <v>165</v>
      </c>
      <c r="AU19" s="840"/>
      <c r="AV19" s="840"/>
      <c r="AW19" s="841"/>
      <c r="AX19" s="830" t="s">
        <v>216</v>
      </c>
      <c r="AY19" s="840"/>
      <c r="AZ19" s="840"/>
      <c r="BA19" s="841"/>
      <c r="BB19" s="843" t="s">
        <v>167</v>
      </c>
      <c r="BC19" s="843"/>
      <c r="BD19" s="843"/>
      <c r="BE19" s="843"/>
      <c r="BF19" s="844" t="s">
        <v>168</v>
      </c>
      <c r="BG19" s="845"/>
      <c r="BH19" s="845"/>
      <c r="BI19" s="846"/>
      <c r="BJ19" s="844" t="s">
        <v>168</v>
      </c>
      <c r="BK19" s="845"/>
      <c r="BL19" s="845"/>
      <c r="BM19" s="846"/>
      <c r="BN19" s="844" t="s">
        <v>168</v>
      </c>
      <c r="BO19" s="845"/>
      <c r="BP19" s="845"/>
      <c r="BQ19" s="846"/>
    </row>
    <row r="20" spans="1:70" s="143" customFormat="1" ht="35.25" customHeight="1" thickBot="1" x14ac:dyDescent="0.2">
      <c r="B20" s="148" t="s">
        <v>217</v>
      </c>
      <c r="C20" s="849"/>
      <c r="D20" s="849"/>
      <c r="E20" s="850"/>
      <c r="F20" s="851"/>
      <c r="G20" s="842"/>
      <c r="H20" s="842"/>
      <c r="I20" s="842"/>
      <c r="J20" s="851"/>
      <c r="K20" s="851"/>
      <c r="L20" s="851"/>
      <c r="M20" s="851"/>
      <c r="N20" s="852"/>
      <c r="O20" s="852"/>
      <c r="P20" s="852"/>
      <c r="Q20" s="852"/>
      <c r="R20" s="851"/>
      <c r="S20" s="842"/>
      <c r="T20" s="842"/>
      <c r="U20" s="842"/>
      <c r="V20" s="853"/>
      <c r="W20" s="854"/>
      <c r="X20" s="854"/>
      <c r="Y20" s="855"/>
      <c r="Z20" s="851"/>
      <c r="AA20" s="851"/>
      <c r="AB20" s="851"/>
      <c r="AC20" s="851"/>
      <c r="AD20" s="842"/>
      <c r="AE20" s="842"/>
      <c r="AF20" s="842"/>
      <c r="AG20" s="842"/>
      <c r="AH20" s="851"/>
      <c r="AI20" s="851"/>
      <c r="AJ20" s="851"/>
      <c r="AK20" s="851"/>
      <c r="AL20" s="851"/>
      <c r="AM20" s="851"/>
      <c r="AN20" s="851"/>
      <c r="AO20" s="851"/>
      <c r="AP20" s="851"/>
      <c r="AQ20" s="851"/>
      <c r="AR20" s="851"/>
      <c r="AS20" s="851"/>
      <c r="AT20" s="842"/>
      <c r="AU20" s="842"/>
      <c r="AV20" s="842"/>
      <c r="AW20" s="842"/>
      <c r="AX20" s="842"/>
      <c r="AY20" s="842"/>
      <c r="AZ20" s="842"/>
      <c r="BA20" s="842"/>
      <c r="BB20" s="842"/>
      <c r="BC20" s="842"/>
      <c r="BD20" s="842"/>
      <c r="BE20" s="842"/>
      <c r="BF20" s="848"/>
      <c r="BG20" s="849"/>
      <c r="BH20" s="849"/>
      <c r="BI20" s="850"/>
      <c r="BJ20" s="848"/>
      <c r="BK20" s="849"/>
      <c r="BL20" s="849"/>
      <c r="BM20" s="850"/>
      <c r="BN20" s="848"/>
      <c r="BO20" s="849"/>
      <c r="BP20" s="849"/>
      <c r="BQ20" s="850"/>
    </row>
    <row r="21" spans="1:70" s="143" customFormat="1" ht="35.25" customHeight="1" thickBot="1" x14ac:dyDescent="0.2">
      <c r="B21" s="148" t="s">
        <v>218</v>
      </c>
      <c r="C21" s="849"/>
      <c r="D21" s="849"/>
      <c r="E21" s="850"/>
      <c r="F21" s="851"/>
      <c r="G21" s="842"/>
      <c r="H21" s="842"/>
      <c r="I21" s="842"/>
      <c r="J21" s="851"/>
      <c r="K21" s="851"/>
      <c r="L21" s="851"/>
      <c r="M21" s="851"/>
      <c r="N21" s="851"/>
      <c r="O21" s="851"/>
      <c r="P21" s="851"/>
      <c r="Q21" s="851"/>
      <c r="R21" s="851"/>
      <c r="S21" s="842"/>
      <c r="T21" s="842"/>
      <c r="U21" s="842"/>
      <c r="V21" s="856"/>
      <c r="W21" s="857"/>
      <c r="X21" s="857"/>
      <c r="Y21" s="858"/>
      <c r="Z21" s="851"/>
      <c r="AA21" s="851"/>
      <c r="AB21" s="851"/>
      <c r="AC21" s="851"/>
      <c r="AD21" s="842"/>
      <c r="AE21" s="842"/>
      <c r="AF21" s="842"/>
      <c r="AG21" s="842"/>
      <c r="AH21" s="851"/>
      <c r="AI21" s="851"/>
      <c r="AJ21" s="851"/>
      <c r="AK21" s="851"/>
      <c r="AL21" s="851"/>
      <c r="AM21" s="851"/>
      <c r="AN21" s="851"/>
      <c r="AO21" s="851"/>
      <c r="AP21" s="851"/>
      <c r="AQ21" s="851"/>
      <c r="AR21" s="851"/>
      <c r="AS21" s="851"/>
      <c r="AT21" s="842"/>
      <c r="AU21" s="842"/>
      <c r="AV21" s="842"/>
      <c r="AW21" s="842"/>
      <c r="AX21" s="842"/>
      <c r="AY21" s="842"/>
      <c r="AZ21" s="842"/>
      <c r="BA21" s="842"/>
      <c r="BB21" s="842"/>
      <c r="BC21" s="842"/>
      <c r="BD21" s="842"/>
      <c r="BE21" s="842"/>
      <c r="BF21" s="848"/>
      <c r="BG21" s="849"/>
      <c r="BH21" s="849"/>
      <c r="BI21" s="850"/>
      <c r="BJ21" s="848"/>
      <c r="BK21" s="849"/>
      <c r="BL21" s="849"/>
      <c r="BM21" s="850"/>
      <c r="BN21" s="848"/>
      <c r="BO21" s="849"/>
      <c r="BP21" s="849"/>
      <c r="BQ21" s="850"/>
    </row>
    <row r="22" spans="1:70" s="143" customFormat="1" ht="35.25" customHeight="1" thickBot="1" x14ac:dyDescent="0.2">
      <c r="B22" s="148" t="s">
        <v>219</v>
      </c>
      <c r="C22" s="849"/>
      <c r="D22" s="849"/>
      <c r="E22" s="850"/>
      <c r="F22" s="851"/>
      <c r="G22" s="842"/>
      <c r="H22" s="842"/>
      <c r="I22" s="842"/>
      <c r="J22" s="851"/>
      <c r="K22" s="851"/>
      <c r="L22" s="851"/>
      <c r="M22" s="851"/>
      <c r="N22" s="851"/>
      <c r="O22" s="851"/>
      <c r="P22" s="851"/>
      <c r="Q22" s="851"/>
      <c r="R22" s="851"/>
      <c r="S22" s="842"/>
      <c r="T22" s="842"/>
      <c r="U22" s="842"/>
      <c r="V22" s="859"/>
      <c r="W22" s="860"/>
      <c r="X22" s="860"/>
      <c r="Y22" s="861"/>
      <c r="Z22" s="851"/>
      <c r="AA22" s="851"/>
      <c r="AB22" s="851"/>
      <c r="AC22" s="851"/>
      <c r="AD22" s="842"/>
      <c r="AE22" s="842"/>
      <c r="AF22" s="842"/>
      <c r="AG22" s="842"/>
      <c r="AH22" s="851"/>
      <c r="AI22" s="851"/>
      <c r="AJ22" s="851"/>
      <c r="AK22" s="851"/>
      <c r="AL22" s="851"/>
      <c r="AM22" s="851"/>
      <c r="AN22" s="851"/>
      <c r="AO22" s="851"/>
      <c r="AP22" s="851"/>
      <c r="AQ22" s="851"/>
      <c r="AR22" s="851"/>
      <c r="AS22" s="851"/>
      <c r="AT22" s="842"/>
      <c r="AU22" s="842"/>
      <c r="AV22" s="842"/>
      <c r="AW22" s="842"/>
      <c r="AX22" s="842"/>
      <c r="AY22" s="842"/>
      <c r="AZ22" s="842"/>
      <c r="BA22" s="842"/>
      <c r="BB22" s="842"/>
      <c r="BC22" s="842"/>
      <c r="BD22" s="842"/>
      <c r="BE22" s="842"/>
      <c r="BF22" s="848"/>
      <c r="BG22" s="849"/>
      <c r="BH22" s="849"/>
      <c r="BI22" s="850"/>
      <c r="BJ22" s="848"/>
      <c r="BK22" s="849"/>
      <c r="BL22" s="849"/>
      <c r="BM22" s="850"/>
      <c r="BN22" s="848"/>
      <c r="BO22" s="849"/>
      <c r="BP22" s="849"/>
      <c r="BQ22" s="850"/>
    </row>
    <row r="23" spans="1:70" s="143" customFormat="1" ht="30.75" customHeight="1" x14ac:dyDescent="0.15">
      <c r="B23" s="862"/>
      <c r="C23" s="862"/>
      <c r="D23" s="862"/>
      <c r="E23" s="862"/>
      <c r="F23" s="857"/>
      <c r="G23" s="862"/>
      <c r="H23" s="862"/>
      <c r="I23" s="862"/>
      <c r="J23" s="857"/>
      <c r="K23" s="857"/>
      <c r="L23" s="857"/>
      <c r="M23" s="857"/>
      <c r="N23" s="857"/>
      <c r="O23" s="857"/>
      <c r="P23" s="857"/>
      <c r="Q23" s="857"/>
      <c r="R23" s="857"/>
      <c r="S23" s="862"/>
      <c r="T23" s="862"/>
      <c r="U23" s="862"/>
      <c r="V23" s="857"/>
      <c r="W23" s="857"/>
      <c r="X23" s="857"/>
      <c r="Y23" s="857"/>
      <c r="Z23" s="862"/>
      <c r="AA23" s="862"/>
      <c r="AB23" s="862"/>
      <c r="AC23" s="862"/>
      <c r="AD23" s="857"/>
      <c r="AE23" s="857"/>
      <c r="AF23" s="857"/>
      <c r="AG23" s="857"/>
      <c r="AH23" s="857"/>
      <c r="AI23" s="857"/>
      <c r="AJ23" s="857"/>
      <c r="AK23" s="857"/>
      <c r="AL23" s="857"/>
      <c r="AM23" s="857"/>
      <c r="AN23" s="857"/>
      <c r="AO23" s="857"/>
      <c r="AP23" s="857"/>
      <c r="AQ23" s="857"/>
      <c r="AR23" s="857"/>
      <c r="AS23" s="857"/>
      <c r="AT23" s="862"/>
      <c r="AU23" s="862"/>
      <c r="AV23" s="862"/>
      <c r="AW23" s="862"/>
      <c r="AX23" s="862"/>
      <c r="AY23" s="862"/>
      <c r="AZ23" s="862"/>
      <c r="BA23" s="862"/>
      <c r="BB23" s="149"/>
      <c r="BC23" s="149"/>
      <c r="BD23" s="149"/>
      <c r="BE23" s="149"/>
      <c r="BF23" s="862"/>
      <c r="BG23" s="862"/>
      <c r="BH23" s="862"/>
      <c r="BI23" s="862"/>
      <c r="BJ23" s="862"/>
      <c r="BK23" s="862"/>
      <c r="BL23" s="862"/>
      <c r="BM23" s="862"/>
      <c r="BN23" s="863"/>
      <c r="BO23" s="864"/>
      <c r="BP23" s="864"/>
      <c r="BQ23" s="865"/>
      <c r="BR23" s="142"/>
    </row>
    <row r="24" spans="1:70" s="139" customFormat="1" ht="30.75" customHeight="1" thickBot="1" x14ac:dyDescent="0.2">
      <c r="B24" s="810" t="s">
        <v>220</v>
      </c>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810"/>
      <c r="AD24" s="810"/>
      <c r="AE24" s="810"/>
      <c r="AF24" s="810"/>
      <c r="AG24" s="810"/>
      <c r="AH24" s="810"/>
      <c r="AI24" s="810"/>
      <c r="AJ24" s="810"/>
      <c r="AK24" s="810"/>
      <c r="AL24" s="810"/>
      <c r="AM24" s="810"/>
      <c r="AN24" s="810"/>
      <c r="AO24" s="810"/>
      <c r="AP24" s="810"/>
      <c r="AQ24" s="810"/>
      <c r="AR24" s="810"/>
      <c r="AS24" s="810"/>
      <c r="AT24" s="810"/>
      <c r="AU24" s="810"/>
      <c r="AV24" s="810"/>
      <c r="AW24" s="810"/>
      <c r="AX24" s="810"/>
      <c r="AY24" s="810"/>
      <c r="AZ24" s="810"/>
      <c r="BA24" s="810"/>
      <c r="BB24" s="810"/>
      <c r="BC24" s="810"/>
      <c r="BD24" s="810"/>
      <c r="BE24" s="810"/>
      <c r="BF24" s="810"/>
      <c r="BG24" s="810"/>
      <c r="BH24" s="810"/>
      <c r="BI24" s="810"/>
      <c r="BJ24" s="810"/>
      <c r="BK24" s="810"/>
      <c r="BL24" s="810"/>
      <c r="BM24" s="810"/>
      <c r="BN24" s="150"/>
      <c r="BO24" s="150"/>
      <c r="BP24" s="150"/>
      <c r="BQ24" s="150"/>
      <c r="BR24" s="141"/>
    </row>
    <row r="25" spans="1:70" s="139" customFormat="1" ht="96" customHeight="1" thickTop="1" thickBot="1" x14ac:dyDescent="0.2">
      <c r="B25" s="847" t="s">
        <v>221</v>
      </c>
      <c r="C25" s="843"/>
      <c r="D25" s="843"/>
      <c r="E25" s="843"/>
      <c r="F25" s="843"/>
      <c r="G25" s="843"/>
      <c r="H25" s="843"/>
      <c r="I25" s="843"/>
      <c r="J25" s="843"/>
      <c r="K25" s="843"/>
      <c r="L25" s="843"/>
      <c r="M25" s="847" t="s">
        <v>222</v>
      </c>
      <c r="N25" s="847"/>
      <c r="O25" s="847"/>
      <c r="P25" s="847"/>
      <c r="Q25" s="847"/>
      <c r="R25" s="847"/>
      <c r="S25" s="847"/>
      <c r="T25" s="847" t="s">
        <v>223</v>
      </c>
      <c r="U25" s="847"/>
      <c r="V25" s="847"/>
      <c r="W25" s="847"/>
      <c r="X25" s="847"/>
      <c r="Y25" s="847"/>
      <c r="Z25" s="847"/>
      <c r="AA25" s="847" t="s">
        <v>224</v>
      </c>
      <c r="AB25" s="843"/>
      <c r="AC25" s="843"/>
      <c r="AD25" s="843"/>
      <c r="AE25" s="843"/>
      <c r="AF25" s="843"/>
      <c r="AG25" s="843"/>
      <c r="AH25" s="843"/>
      <c r="AI25" s="843"/>
      <c r="AJ25" s="843"/>
      <c r="AK25" s="804"/>
      <c r="AL25" s="866" t="s">
        <v>225</v>
      </c>
      <c r="AM25" s="867"/>
      <c r="AN25" s="867"/>
      <c r="AO25" s="867"/>
      <c r="AP25" s="867"/>
      <c r="AQ25" s="867"/>
      <c r="AR25" s="867"/>
      <c r="AS25" s="867"/>
      <c r="AT25" s="867"/>
      <c r="AU25" s="867"/>
      <c r="AV25" s="868"/>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1"/>
    </row>
    <row r="26" spans="1:70" s="139" customFormat="1" ht="35.25" customHeight="1" thickBot="1" x14ac:dyDescent="0.2">
      <c r="B26" s="869" t="s">
        <v>226</v>
      </c>
      <c r="C26" s="870"/>
      <c r="D26" s="871">
        <f>N20</f>
        <v>0</v>
      </c>
      <c r="E26" s="871"/>
      <c r="F26" s="871"/>
      <c r="G26" s="871"/>
      <c r="H26" s="871"/>
      <c r="I26" s="871"/>
      <c r="J26" s="871"/>
      <c r="K26" s="806" t="s">
        <v>125</v>
      </c>
      <c r="L26" s="843"/>
      <c r="M26" s="872">
        <f>J20</f>
        <v>0</v>
      </c>
      <c r="N26" s="873"/>
      <c r="O26" s="873"/>
      <c r="P26" s="873"/>
      <c r="Q26" s="873"/>
      <c r="R26" s="873"/>
      <c r="S26" s="151" t="s">
        <v>227</v>
      </c>
      <c r="T26" s="847" t="s">
        <v>228</v>
      </c>
      <c r="U26" s="847"/>
      <c r="V26" s="847"/>
      <c r="W26" s="847"/>
      <c r="X26" s="847"/>
      <c r="Y26" s="847"/>
      <c r="Z26" s="847"/>
      <c r="AA26" s="874">
        <f>M26*17500</f>
        <v>0</v>
      </c>
      <c r="AB26" s="875"/>
      <c r="AC26" s="875"/>
      <c r="AD26" s="875"/>
      <c r="AE26" s="875"/>
      <c r="AF26" s="875"/>
      <c r="AG26" s="875"/>
      <c r="AH26" s="875"/>
      <c r="AI26" s="875"/>
      <c r="AJ26" s="805" t="s">
        <v>125</v>
      </c>
      <c r="AK26" s="805"/>
      <c r="AL26" s="876">
        <f>ROUNDDOWN(MIN(D26,AA26),-3)</f>
        <v>0</v>
      </c>
      <c r="AM26" s="875"/>
      <c r="AN26" s="875"/>
      <c r="AO26" s="875"/>
      <c r="AP26" s="875"/>
      <c r="AQ26" s="875"/>
      <c r="AR26" s="875"/>
      <c r="AS26" s="875"/>
      <c r="AT26" s="875"/>
      <c r="AU26" s="805" t="s">
        <v>125</v>
      </c>
      <c r="AV26" s="805"/>
      <c r="AW26" s="152"/>
      <c r="AX26" s="150"/>
      <c r="AY26" s="150"/>
      <c r="AZ26" s="150"/>
      <c r="BA26" s="153"/>
      <c r="BB26" s="153"/>
      <c r="BC26" s="153"/>
      <c r="BD26" s="153"/>
      <c r="BE26" s="153"/>
      <c r="BF26" s="141"/>
      <c r="BG26" s="141"/>
      <c r="BH26" s="141"/>
      <c r="BI26" s="141"/>
      <c r="BJ26" s="141"/>
      <c r="BK26" s="141"/>
      <c r="BL26" s="141"/>
      <c r="BM26" s="141"/>
      <c r="BN26" s="150"/>
      <c r="BO26" s="150"/>
      <c r="BP26" s="150"/>
      <c r="BQ26" s="150"/>
      <c r="BR26" s="141"/>
    </row>
    <row r="27" spans="1:70" s="139" customFormat="1" ht="35.25" customHeight="1" thickBot="1" x14ac:dyDescent="0.2">
      <c r="B27" s="869" t="s">
        <v>229</v>
      </c>
      <c r="C27" s="870"/>
      <c r="D27" s="871">
        <f>N21</f>
        <v>0</v>
      </c>
      <c r="E27" s="871"/>
      <c r="F27" s="871"/>
      <c r="G27" s="871"/>
      <c r="H27" s="871"/>
      <c r="I27" s="871"/>
      <c r="J27" s="871"/>
      <c r="K27" s="806" t="s">
        <v>125</v>
      </c>
      <c r="L27" s="843"/>
      <c r="M27" s="872">
        <f>J21</f>
        <v>0</v>
      </c>
      <c r="N27" s="873"/>
      <c r="O27" s="873"/>
      <c r="P27" s="873"/>
      <c r="Q27" s="873"/>
      <c r="R27" s="873"/>
      <c r="S27" s="151" t="s">
        <v>227</v>
      </c>
      <c r="T27" s="847" t="s">
        <v>228</v>
      </c>
      <c r="U27" s="847"/>
      <c r="V27" s="847"/>
      <c r="W27" s="847"/>
      <c r="X27" s="847"/>
      <c r="Y27" s="847"/>
      <c r="Z27" s="847"/>
      <c r="AA27" s="874">
        <f>M27*17500</f>
        <v>0</v>
      </c>
      <c r="AB27" s="875"/>
      <c r="AC27" s="875"/>
      <c r="AD27" s="875"/>
      <c r="AE27" s="875"/>
      <c r="AF27" s="875"/>
      <c r="AG27" s="875"/>
      <c r="AH27" s="875"/>
      <c r="AI27" s="875"/>
      <c r="AJ27" s="805" t="s">
        <v>125</v>
      </c>
      <c r="AK27" s="805"/>
      <c r="AL27" s="876">
        <f>ROUNDDOWN(MIN(D27,AA27),-3)</f>
        <v>0</v>
      </c>
      <c r="AM27" s="875"/>
      <c r="AN27" s="875"/>
      <c r="AO27" s="875"/>
      <c r="AP27" s="875"/>
      <c r="AQ27" s="875"/>
      <c r="AR27" s="875"/>
      <c r="AS27" s="875"/>
      <c r="AT27" s="875"/>
      <c r="AU27" s="805" t="s">
        <v>125</v>
      </c>
      <c r="AV27" s="805"/>
      <c r="AW27" s="152"/>
      <c r="AX27" s="150"/>
      <c r="AY27" s="150"/>
      <c r="AZ27" s="150"/>
      <c r="BA27" s="141"/>
      <c r="BB27" s="141"/>
      <c r="BC27" s="141"/>
      <c r="BD27" s="141"/>
      <c r="BE27" s="141"/>
      <c r="BF27" s="141"/>
      <c r="BG27" s="141"/>
      <c r="BH27" s="141"/>
      <c r="BI27" s="141"/>
      <c r="BJ27" s="141"/>
      <c r="BK27" s="141"/>
      <c r="BL27" s="141"/>
      <c r="BM27" s="141"/>
      <c r="BN27" s="150"/>
      <c r="BO27" s="150"/>
      <c r="BP27" s="150"/>
      <c r="BQ27" s="150"/>
      <c r="BR27" s="141"/>
    </row>
    <row r="28" spans="1:70" s="139" customFormat="1" ht="35.25" customHeight="1" thickBot="1" x14ac:dyDescent="0.2">
      <c r="B28" s="869" t="s">
        <v>230</v>
      </c>
      <c r="C28" s="870"/>
      <c r="D28" s="871">
        <f>N22</f>
        <v>0</v>
      </c>
      <c r="E28" s="871"/>
      <c r="F28" s="871"/>
      <c r="G28" s="871"/>
      <c r="H28" s="871"/>
      <c r="I28" s="871"/>
      <c r="J28" s="871"/>
      <c r="K28" s="806" t="s">
        <v>125</v>
      </c>
      <c r="L28" s="843"/>
      <c r="M28" s="872">
        <f>J22</f>
        <v>0</v>
      </c>
      <c r="N28" s="873"/>
      <c r="O28" s="873"/>
      <c r="P28" s="873"/>
      <c r="Q28" s="873"/>
      <c r="R28" s="873"/>
      <c r="S28" s="151" t="s">
        <v>227</v>
      </c>
      <c r="T28" s="847" t="s">
        <v>228</v>
      </c>
      <c r="U28" s="847"/>
      <c r="V28" s="847"/>
      <c r="W28" s="847"/>
      <c r="X28" s="847"/>
      <c r="Y28" s="847"/>
      <c r="Z28" s="847"/>
      <c r="AA28" s="874">
        <f>M28*17500</f>
        <v>0</v>
      </c>
      <c r="AB28" s="875"/>
      <c r="AC28" s="875"/>
      <c r="AD28" s="875"/>
      <c r="AE28" s="875"/>
      <c r="AF28" s="875"/>
      <c r="AG28" s="875"/>
      <c r="AH28" s="875"/>
      <c r="AI28" s="875"/>
      <c r="AJ28" s="805" t="s">
        <v>125</v>
      </c>
      <c r="AK28" s="805"/>
      <c r="AL28" s="877">
        <f>ROUNDDOWN(MIN(D28,AA28),-3)</f>
        <v>0</v>
      </c>
      <c r="AM28" s="878"/>
      <c r="AN28" s="878"/>
      <c r="AO28" s="878"/>
      <c r="AP28" s="878"/>
      <c r="AQ28" s="878"/>
      <c r="AR28" s="878"/>
      <c r="AS28" s="878"/>
      <c r="AT28" s="878"/>
      <c r="AU28" s="814" t="s">
        <v>125</v>
      </c>
      <c r="AV28" s="879"/>
      <c r="AW28" s="154"/>
      <c r="BA28" s="141"/>
      <c r="BB28" s="141"/>
      <c r="BC28" s="141"/>
      <c r="BD28" s="141"/>
      <c r="BE28" s="141"/>
      <c r="BF28" s="141"/>
      <c r="BG28" s="141"/>
      <c r="BH28" s="141"/>
      <c r="BI28" s="141"/>
      <c r="BJ28" s="141"/>
      <c r="BK28" s="141"/>
      <c r="BL28" s="141"/>
      <c r="BM28" s="141"/>
    </row>
    <row r="29" spans="1:70" s="139" customFormat="1" ht="30.75" customHeight="1" thickTop="1" x14ac:dyDescent="0.15">
      <c r="B29" s="155"/>
      <c r="C29" s="155"/>
      <c r="D29" s="141"/>
      <c r="E29" s="141"/>
      <c r="F29" s="141"/>
      <c r="G29" s="141"/>
      <c r="H29" s="141"/>
      <c r="I29" s="141"/>
      <c r="J29" s="141"/>
      <c r="K29" s="150"/>
      <c r="L29" s="150"/>
      <c r="M29" s="156"/>
      <c r="N29" s="156"/>
      <c r="O29" s="156"/>
      <c r="P29" s="156"/>
      <c r="Q29" s="156"/>
      <c r="R29" s="156"/>
      <c r="S29" s="156"/>
      <c r="T29" s="157"/>
      <c r="U29" s="157"/>
      <c r="V29" s="157"/>
      <c r="W29" s="157"/>
      <c r="X29" s="157"/>
      <c r="Y29" s="157"/>
      <c r="Z29" s="157"/>
      <c r="AA29" s="158"/>
      <c r="AB29" s="158"/>
      <c r="AC29" s="158"/>
      <c r="AD29" s="158"/>
      <c r="AE29" s="158"/>
      <c r="AF29" s="158"/>
      <c r="AG29" s="158"/>
      <c r="AH29" s="158"/>
      <c r="AI29" s="158"/>
      <c r="AJ29" s="158"/>
      <c r="AK29" s="158"/>
      <c r="AL29" s="159"/>
      <c r="AM29" s="159"/>
      <c r="AN29" s="159"/>
      <c r="AO29" s="159"/>
      <c r="AP29" s="159"/>
      <c r="AQ29" s="159"/>
      <c r="AR29" s="159"/>
      <c r="AS29" s="159"/>
      <c r="AT29" s="159"/>
      <c r="AU29" s="159"/>
      <c r="AV29" s="159"/>
      <c r="BA29" s="141"/>
      <c r="BB29" s="141"/>
      <c r="BC29" s="141"/>
      <c r="BD29" s="141"/>
      <c r="BE29" s="141"/>
      <c r="BF29" s="141"/>
      <c r="BG29" s="141"/>
      <c r="BH29" s="141"/>
      <c r="BI29" s="141"/>
      <c r="BJ29" s="141"/>
      <c r="BK29" s="141"/>
      <c r="BL29" s="141"/>
      <c r="BM29" s="141"/>
    </row>
    <row r="30" spans="1:70" s="139" customFormat="1" ht="30.75" customHeight="1" thickBot="1" x14ac:dyDescent="0.2">
      <c r="B30" s="810" t="s">
        <v>231</v>
      </c>
      <c r="C30" s="810"/>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10"/>
      <c r="AV30" s="810"/>
      <c r="AW30" s="810"/>
      <c r="AX30" s="810"/>
      <c r="AY30" s="810"/>
      <c r="AZ30" s="810"/>
      <c r="BA30" s="810"/>
      <c r="BB30" s="810"/>
      <c r="BC30" s="810"/>
      <c r="BD30" s="810"/>
      <c r="BE30" s="810"/>
      <c r="BF30" s="810"/>
      <c r="BG30" s="810"/>
      <c r="BH30" s="810"/>
      <c r="BI30" s="810"/>
      <c r="BJ30" s="810"/>
      <c r="BK30" s="810"/>
      <c r="BL30" s="810"/>
      <c r="BM30" s="810"/>
    </row>
    <row r="31" spans="1:70" s="139" customFormat="1" ht="96" customHeight="1" thickBot="1" x14ac:dyDescent="0.2">
      <c r="B31" s="844" t="s">
        <v>138</v>
      </c>
      <c r="C31" s="845"/>
      <c r="D31" s="845"/>
      <c r="E31" s="845"/>
      <c r="F31" s="845"/>
      <c r="G31" s="845"/>
      <c r="H31" s="845"/>
      <c r="I31" s="846"/>
      <c r="J31" s="829" t="s">
        <v>204</v>
      </c>
      <c r="K31" s="829"/>
      <c r="L31" s="829"/>
      <c r="M31" s="829"/>
      <c r="N31" s="847" t="s">
        <v>142</v>
      </c>
      <c r="O31" s="847"/>
      <c r="P31" s="847"/>
      <c r="Q31" s="847"/>
      <c r="R31" s="880" t="s">
        <v>205</v>
      </c>
      <c r="S31" s="881"/>
      <c r="T31" s="881"/>
      <c r="U31" s="882"/>
      <c r="V31" s="847" t="s">
        <v>144</v>
      </c>
      <c r="W31" s="847"/>
      <c r="X31" s="847"/>
      <c r="Y31" s="847"/>
      <c r="Z31" s="883" t="s">
        <v>206</v>
      </c>
      <c r="AA31" s="883"/>
      <c r="AB31" s="883"/>
      <c r="AC31" s="883"/>
      <c r="AD31" s="847" t="s">
        <v>207</v>
      </c>
      <c r="AE31" s="847"/>
      <c r="AF31" s="847"/>
      <c r="AG31" s="847"/>
      <c r="AH31" s="843" t="s">
        <v>208</v>
      </c>
      <c r="AI31" s="843"/>
      <c r="AJ31" s="843"/>
      <c r="AK31" s="843"/>
      <c r="AL31" s="847" t="s">
        <v>148</v>
      </c>
      <c r="AM31" s="847"/>
      <c r="AN31" s="847"/>
      <c r="AO31" s="847"/>
      <c r="AP31" s="847" t="s">
        <v>209</v>
      </c>
      <c r="AQ31" s="847"/>
      <c r="AR31" s="847"/>
      <c r="AS31" s="847"/>
      <c r="AT31" s="844" t="s">
        <v>232</v>
      </c>
      <c r="AU31" s="845"/>
      <c r="AV31" s="845"/>
      <c r="AW31" s="846"/>
      <c r="AX31" s="847" t="s">
        <v>151</v>
      </c>
      <c r="AY31" s="847"/>
      <c r="AZ31" s="847"/>
      <c r="BA31" s="847"/>
      <c r="BB31" s="847" t="s">
        <v>233</v>
      </c>
      <c r="BC31" s="847"/>
      <c r="BD31" s="847"/>
      <c r="BE31" s="847"/>
      <c r="BF31" s="884"/>
      <c r="BG31" s="884"/>
      <c r="BH31" s="884"/>
      <c r="BI31" s="884"/>
      <c r="BJ31" s="884"/>
      <c r="BK31" s="884"/>
      <c r="BL31" s="884"/>
      <c r="BM31" s="884"/>
    </row>
    <row r="32" spans="1:70" s="139" customFormat="1" ht="129" customHeight="1" thickBot="1" x14ac:dyDescent="0.2">
      <c r="B32" s="844"/>
      <c r="C32" s="845"/>
      <c r="D32" s="845"/>
      <c r="E32" s="845"/>
      <c r="F32" s="845"/>
      <c r="G32" s="845"/>
      <c r="H32" s="845"/>
      <c r="I32" s="846"/>
      <c r="J32" s="837" t="s">
        <v>213</v>
      </c>
      <c r="K32" s="838"/>
      <c r="L32" s="838"/>
      <c r="M32" s="838"/>
      <c r="N32" s="837" t="s">
        <v>121</v>
      </c>
      <c r="O32" s="837"/>
      <c r="P32" s="837"/>
      <c r="Q32" s="837"/>
      <c r="R32" s="838" t="s">
        <v>162</v>
      </c>
      <c r="S32" s="838"/>
      <c r="T32" s="838"/>
      <c r="U32" s="838"/>
      <c r="V32" s="847" t="s">
        <v>163</v>
      </c>
      <c r="W32" s="847"/>
      <c r="X32" s="847"/>
      <c r="Y32" s="847"/>
      <c r="Z32" s="837" t="s">
        <v>215</v>
      </c>
      <c r="AA32" s="837"/>
      <c r="AB32" s="837"/>
      <c r="AC32" s="837"/>
      <c r="AD32" s="837" t="s">
        <v>121</v>
      </c>
      <c r="AE32" s="837"/>
      <c r="AF32" s="837"/>
      <c r="AG32" s="837"/>
      <c r="AH32" s="830" t="s">
        <v>165</v>
      </c>
      <c r="AI32" s="840"/>
      <c r="AJ32" s="840"/>
      <c r="AK32" s="841"/>
      <c r="AL32" s="830" t="s">
        <v>216</v>
      </c>
      <c r="AM32" s="840"/>
      <c r="AN32" s="840"/>
      <c r="AO32" s="841"/>
      <c r="AP32" s="843" t="s">
        <v>167</v>
      </c>
      <c r="AQ32" s="843"/>
      <c r="AR32" s="843"/>
      <c r="AS32" s="843"/>
      <c r="AT32" s="847" t="s">
        <v>168</v>
      </c>
      <c r="AU32" s="843"/>
      <c r="AV32" s="843"/>
      <c r="AW32" s="843"/>
      <c r="AX32" s="847" t="s">
        <v>168</v>
      </c>
      <c r="AY32" s="843"/>
      <c r="AZ32" s="843"/>
      <c r="BA32" s="843"/>
      <c r="BB32" s="847" t="s">
        <v>168</v>
      </c>
      <c r="BC32" s="843"/>
      <c r="BD32" s="843"/>
      <c r="BE32" s="843"/>
      <c r="BF32" s="884"/>
      <c r="BG32" s="811"/>
      <c r="BH32" s="811"/>
      <c r="BI32" s="811"/>
      <c r="BJ32" s="884"/>
      <c r="BK32" s="811"/>
      <c r="BL32" s="811"/>
      <c r="BM32" s="811"/>
    </row>
    <row r="33" spans="2:65" s="139" customFormat="1" ht="35.25" customHeight="1" thickBot="1" x14ac:dyDescent="0.2">
      <c r="B33" s="844" t="s">
        <v>234</v>
      </c>
      <c r="C33" s="845"/>
      <c r="D33" s="845"/>
      <c r="E33" s="845"/>
      <c r="F33" s="845"/>
      <c r="G33" s="845"/>
      <c r="H33" s="845"/>
      <c r="I33" s="846"/>
      <c r="J33" s="847"/>
      <c r="K33" s="843"/>
      <c r="L33" s="843"/>
      <c r="M33" s="843"/>
      <c r="N33" s="847"/>
      <c r="O33" s="847"/>
      <c r="P33" s="847"/>
      <c r="Q33" s="847"/>
      <c r="R33" s="843"/>
      <c r="S33" s="843"/>
      <c r="T33" s="843"/>
      <c r="U33" s="843"/>
      <c r="V33" s="847"/>
      <c r="W33" s="847"/>
      <c r="X33" s="847"/>
      <c r="Y33" s="847"/>
      <c r="Z33" s="847"/>
      <c r="AA33" s="847"/>
      <c r="AB33" s="847"/>
      <c r="AC33" s="847"/>
      <c r="AD33" s="847"/>
      <c r="AE33" s="847"/>
      <c r="AF33" s="847"/>
      <c r="AG33" s="847"/>
      <c r="AH33" s="843"/>
      <c r="AI33" s="843"/>
      <c r="AJ33" s="843"/>
      <c r="AK33" s="843"/>
      <c r="AL33" s="843"/>
      <c r="AM33" s="843"/>
      <c r="AN33" s="843"/>
      <c r="AO33" s="843"/>
      <c r="AP33" s="843"/>
      <c r="AQ33" s="843"/>
      <c r="AR33" s="843"/>
      <c r="AS33" s="843"/>
      <c r="AT33" s="843"/>
      <c r="AU33" s="843"/>
      <c r="AV33" s="843"/>
      <c r="AW33" s="843"/>
      <c r="AX33" s="843"/>
      <c r="AY33" s="843"/>
      <c r="AZ33" s="843"/>
      <c r="BA33" s="843"/>
      <c r="BB33" s="843"/>
      <c r="BC33" s="843"/>
      <c r="BD33" s="843"/>
      <c r="BE33" s="843"/>
      <c r="BF33" s="811"/>
      <c r="BG33" s="811"/>
      <c r="BH33" s="811"/>
      <c r="BI33" s="811"/>
      <c r="BJ33" s="811"/>
      <c r="BK33" s="811"/>
      <c r="BL33" s="811"/>
      <c r="BM33" s="811"/>
    </row>
    <row r="34" spans="2:65" s="139" customFormat="1" ht="35.25" customHeight="1" thickBot="1" x14ac:dyDescent="0.2">
      <c r="B34" s="844" t="s">
        <v>235</v>
      </c>
      <c r="C34" s="845"/>
      <c r="D34" s="845"/>
      <c r="E34" s="845"/>
      <c r="F34" s="845"/>
      <c r="G34" s="845"/>
      <c r="H34" s="845"/>
      <c r="I34" s="846"/>
      <c r="J34" s="847"/>
      <c r="K34" s="843"/>
      <c r="L34" s="843"/>
      <c r="M34" s="843"/>
      <c r="N34" s="847"/>
      <c r="O34" s="847"/>
      <c r="P34" s="847"/>
      <c r="Q34" s="847"/>
      <c r="R34" s="843"/>
      <c r="S34" s="843"/>
      <c r="T34" s="843"/>
      <c r="U34" s="843"/>
      <c r="V34" s="847"/>
      <c r="W34" s="847"/>
      <c r="X34" s="847"/>
      <c r="Y34" s="847"/>
      <c r="Z34" s="847"/>
      <c r="AA34" s="847"/>
      <c r="AB34" s="847"/>
      <c r="AC34" s="847"/>
      <c r="AD34" s="847"/>
      <c r="AE34" s="847"/>
      <c r="AF34" s="847"/>
      <c r="AG34" s="847"/>
      <c r="AH34" s="843"/>
      <c r="AI34" s="843"/>
      <c r="AJ34" s="843"/>
      <c r="AK34" s="843"/>
      <c r="AL34" s="843"/>
      <c r="AM34" s="843"/>
      <c r="AN34" s="843"/>
      <c r="AO34" s="843"/>
      <c r="AP34" s="843"/>
      <c r="AQ34" s="843"/>
      <c r="AR34" s="843"/>
      <c r="AS34" s="843"/>
      <c r="AT34" s="843"/>
      <c r="AU34" s="843"/>
      <c r="AV34" s="843"/>
      <c r="AW34" s="843"/>
      <c r="AX34" s="843"/>
      <c r="AY34" s="843"/>
      <c r="AZ34" s="843"/>
      <c r="BA34" s="843"/>
      <c r="BB34" s="843"/>
      <c r="BC34" s="843"/>
      <c r="BD34" s="843"/>
      <c r="BE34" s="843"/>
      <c r="BF34" s="811"/>
      <c r="BG34" s="811"/>
      <c r="BH34" s="811"/>
      <c r="BI34" s="811"/>
      <c r="BJ34" s="811"/>
      <c r="BK34" s="811"/>
      <c r="BL34" s="811"/>
      <c r="BM34" s="811"/>
    </row>
    <row r="35" spans="2:65" s="139" customFormat="1" ht="30.75" customHeight="1" x14ac:dyDescent="0.15">
      <c r="B35" s="160"/>
      <c r="C35" s="160"/>
      <c r="D35" s="160"/>
      <c r="E35" s="160"/>
      <c r="F35" s="157"/>
      <c r="G35" s="150"/>
      <c r="H35" s="150"/>
      <c r="I35" s="150"/>
      <c r="J35" s="157"/>
      <c r="K35" s="157"/>
      <c r="L35" s="157"/>
      <c r="M35" s="157"/>
      <c r="N35" s="150"/>
      <c r="O35" s="150"/>
      <c r="P35" s="150"/>
      <c r="Q35" s="150"/>
      <c r="R35" s="157"/>
      <c r="S35" s="157"/>
      <c r="T35" s="157"/>
      <c r="U35" s="157"/>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row>
    <row r="36" spans="2:65" s="139" customFormat="1" ht="30.75" customHeight="1" thickBot="1" x14ac:dyDescent="0.2">
      <c r="B36" s="810" t="s">
        <v>236</v>
      </c>
      <c r="C36" s="810"/>
      <c r="D36" s="810"/>
      <c r="E36" s="810"/>
      <c r="F36" s="810"/>
      <c r="G36" s="810"/>
      <c r="H36" s="810"/>
      <c r="I36" s="810"/>
      <c r="J36" s="810"/>
      <c r="K36" s="810"/>
      <c r="L36" s="810"/>
      <c r="M36" s="810"/>
      <c r="N36" s="810"/>
      <c r="O36" s="810"/>
      <c r="P36" s="810"/>
      <c r="Q36" s="810"/>
      <c r="R36" s="810"/>
      <c r="S36" s="810"/>
      <c r="T36" s="810"/>
      <c r="U36" s="810"/>
      <c r="V36" s="810"/>
      <c r="W36" s="810"/>
      <c r="X36" s="810"/>
      <c r="Y36" s="810"/>
      <c r="Z36" s="810"/>
      <c r="AA36" s="810"/>
      <c r="AB36" s="810"/>
      <c r="AC36" s="810"/>
      <c r="AD36" s="810"/>
      <c r="AE36" s="810"/>
      <c r="AF36" s="810"/>
      <c r="AG36" s="810"/>
      <c r="AH36" s="810"/>
      <c r="AI36" s="810"/>
      <c r="AJ36" s="810"/>
      <c r="AK36" s="810"/>
      <c r="AL36" s="810"/>
      <c r="AM36" s="810"/>
      <c r="AN36" s="810"/>
      <c r="AO36" s="810"/>
      <c r="AP36" s="810"/>
      <c r="AQ36" s="810"/>
      <c r="AR36" s="810"/>
      <c r="AS36" s="810"/>
      <c r="AT36" s="810"/>
      <c r="AU36" s="810"/>
      <c r="AV36" s="810"/>
      <c r="AW36" s="810"/>
      <c r="AX36" s="810"/>
      <c r="AY36" s="810"/>
      <c r="AZ36" s="810"/>
      <c r="BA36" s="810"/>
      <c r="BB36" s="810"/>
      <c r="BC36" s="810"/>
      <c r="BD36" s="810"/>
      <c r="BE36" s="810"/>
      <c r="BF36" s="810"/>
      <c r="BG36" s="810"/>
      <c r="BH36" s="810"/>
      <c r="BI36" s="810"/>
      <c r="BJ36" s="810"/>
      <c r="BK36" s="810"/>
      <c r="BL36" s="810"/>
      <c r="BM36" s="810"/>
    </row>
    <row r="37" spans="2:65" s="139" customFormat="1" ht="96" customHeight="1" thickTop="1" thickBot="1" x14ac:dyDescent="0.2">
      <c r="B37" s="843"/>
      <c r="C37" s="843"/>
      <c r="D37" s="843"/>
      <c r="E37" s="843"/>
      <c r="F37" s="843"/>
      <c r="G37" s="843"/>
      <c r="H37" s="843"/>
      <c r="I37" s="843"/>
      <c r="J37" s="843"/>
      <c r="K37" s="843"/>
      <c r="L37" s="843"/>
      <c r="M37" s="843"/>
      <c r="N37" s="843"/>
      <c r="O37" s="883" t="s">
        <v>237</v>
      </c>
      <c r="P37" s="885"/>
      <c r="Q37" s="885"/>
      <c r="R37" s="885"/>
      <c r="S37" s="885"/>
      <c r="T37" s="885"/>
      <c r="U37" s="885"/>
      <c r="V37" s="880" t="s">
        <v>238</v>
      </c>
      <c r="W37" s="881"/>
      <c r="X37" s="882"/>
      <c r="Y37" s="844" t="s">
        <v>239</v>
      </c>
      <c r="Z37" s="845"/>
      <c r="AA37" s="845"/>
      <c r="AB37" s="845"/>
      <c r="AC37" s="845"/>
      <c r="AD37" s="845"/>
      <c r="AE37" s="886"/>
      <c r="AF37" s="866" t="s">
        <v>240</v>
      </c>
      <c r="AG37" s="867"/>
      <c r="AH37" s="867"/>
      <c r="AI37" s="867"/>
      <c r="AJ37" s="867"/>
      <c r="AK37" s="867"/>
      <c r="AL37" s="868"/>
      <c r="AM37" s="887"/>
      <c r="AN37" s="811"/>
      <c r="AO37" s="811"/>
      <c r="AP37" s="811"/>
      <c r="AQ37" s="811"/>
      <c r="AR37" s="811"/>
      <c r="AS37" s="811"/>
      <c r="AT37" s="141"/>
    </row>
    <row r="38" spans="2:65" s="139" customFormat="1" ht="35.25" customHeight="1" thickBot="1" x14ac:dyDescent="0.2">
      <c r="B38" s="843" t="s">
        <v>241</v>
      </c>
      <c r="C38" s="843"/>
      <c r="D38" s="843"/>
      <c r="E38" s="843"/>
      <c r="F38" s="843"/>
      <c r="G38" s="843"/>
      <c r="H38" s="843"/>
      <c r="I38" s="843"/>
      <c r="J38" s="843"/>
      <c r="K38" s="843"/>
      <c r="L38" s="843"/>
      <c r="M38" s="843"/>
      <c r="N38" s="843"/>
      <c r="O38" s="874">
        <v>0</v>
      </c>
      <c r="P38" s="875"/>
      <c r="Q38" s="875"/>
      <c r="R38" s="875"/>
      <c r="S38" s="875"/>
      <c r="T38" s="805" t="s">
        <v>125</v>
      </c>
      <c r="U38" s="806"/>
      <c r="V38" s="905"/>
      <c r="W38" s="906"/>
      <c r="X38" s="907"/>
      <c r="Y38" s="161"/>
      <c r="Z38" s="875">
        <v>1030000</v>
      </c>
      <c r="AA38" s="875"/>
      <c r="AB38" s="875"/>
      <c r="AC38" s="875"/>
      <c r="AD38" s="805" t="s">
        <v>125</v>
      </c>
      <c r="AE38" s="806"/>
      <c r="AF38" s="877">
        <f>ROUNDDOWN(MIN(O38,Y38),-3)</f>
        <v>0</v>
      </c>
      <c r="AG38" s="878"/>
      <c r="AH38" s="878"/>
      <c r="AI38" s="878"/>
      <c r="AJ38" s="878"/>
      <c r="AK38" s="814" t="s">
        <v>125</v>
      </c>
      <c r="AL38" s="879"/>
      <c r="AM38" s="811"/>
      <c r="AN38" s="811"/>
      <c r="AO38" s="811"/>
      <c r="AP38" s="811"/>
      <c r="AQ38" s="811"/>
      <c r="AR38" s="811"/>
      <c r="AS38" s="811"/>
      <c r="AT38" s="162"/>
      <c r="AU38" s="162"/>
      <c r="AV38" s="162"/>
    </row>
    <row r="39" spans="2:65" s="139" customFormat="1" ht="65.25" customHeight="1" thickTop="1" x14ac:dyDescent="0.15">
      <c r="B39" s="897" t="s">
        <v>242</v>
      </c>
      <c r="C39" s="814"/>
      <c r="D39" s="814"/>
      <c r="E39" s="814"/>
      <c r="F39" s="814"/>
      <c r="G39" s="814"/>
      <c r="H39" s="814"/>
      <c r="I39" s="814"/>
      <c r="J39" s="814"/>
      <c r="K39" s="814"/>
      <c r="L39" s="814"/>
      <c r="M39" s="814"/>
      <c r="N39" s="814"/>
      <c r="O39" s="898">
        <v>0</v>
      </c>
      <c r="P39" s="878"/>
      <c r="Q39" s="878"/>
      <c r="R39" s="878"/>
      <c r="S39" s="878"/>
      <c r="T39" s="814" t="s">
        <v>125</v>
      </c>
      <c r="U39" s="815"/>
      <c r="V39" s="813" t="s">
        <v>120</v>
      </c>
      <c r="W39" s="814"/>
      <c r="X39" s="815"/>
      <c r="Y39" s="163"/>
      <c r="Z39" s="878">
        <v>310000</v>
      </c>
      <c r="AA39" s="878"/>
      <c r="AB39" s="878"/>
      <c r="AC39" s="878"/>
      <c r="AD39" s="814" t="s">
        <v>125</v>
      </c>
      <c r="AE39" s="814"/>
      <c r="AF39" s="901">
        <f>ROUNDDOWN(MIN(O39,IF(V39="無",Z39,Z40)),-3)</f>
        <v>0</v>
      </c>
      <c r="AG39" s="902"/>
      <c r="AH39" s="902"/>
      <c r="AI39" s="902"/>
      <c r="AJ39" s="902"/>
      <c r="AK39" s="888" t="s">
        <v>125</v>
      </c>
      <c r="AL39" s="889"/>
      <c r="AM39" s="811"/>
      <c r="AN39" s="811"/>
      <c r="AO39" s="811"/>
      <c r="AP39" s="811"/>
      <c r="AQ39" s="811"/>
      <c r="AR39" s="811"/>
      <c r="AS39" s="811"/>
      <c r="AT39" s="141"/>
      <c r="AU39" s="139" t="s">
        <v>243</v>
      </c>
    </row>
    <row r="40" spans="2:65" s="139" customFormat="1" ht="65.25" customHeight="1" thickBot="1" x14ac:dyDescent="0.2">
      <c r="B40" s="816"/>
      <c r="C40" s="817"/>
      <c r="D40" s="817"/>
      <c r="E40" s="817"/>
      <c r="F40" s="817"/>
      <c r="G40" s="817"/>
      <c r="H40" s="817"/>
      <c r="I40" s="817"/>
      <c r="J40" s="817"/>
      <c r="K40" s="817"/>
      <c r="L40" s="817"/>
      <c r="M40" s="817"/>
      <c r="N40" s="817"/>
      <c r="O40" s="899"/>
      <c r="P40" s="900"/>
      <c r="Q40" s="900"/>
      <c r="R40" s="900"/>
      <c r="S40" s="900"/>
      <c r="T40" s="817"/>
      <c r="U40" s="818"/>
      <c r="V40" s="816"/>
      <c r="W40" s="817"/>
      <c r="X40" s="818"/>
      <c r="Y40" s="164"/>
      <c r="Z40" s="892">
        <v>378000</v>
      </c>
      <c r="AA40" s="892"/>
      <c r="AB40" s="892"/>
      <c r="AC40" s="892"/>
      <c r="AD40" s="893" t="s">
        <v>244</v>
      </c>
      <c r="AE40" s="894"/>
      <c r="AF40" s="903"/>
      <c r="AG40" s="904"/>
      <c r="AH40" s="904"/>
      <c r="AI40" s="904"/>
      <c r="AJ40" s="904"/>
      <c r="AK40" s="890"/>
      <c r="AL40" s="891"/>
      <c r="AM40" s="150"/>
      <c r="AN40" s="150"/>
      <c r="AO40" s="150"/>
      <c r="AP40" s="150"/>
      <c r="AQ40" s="150"/>
      <c r="AR40" s="150"/>
      <c r="AS40" s="150"/>
      <c r="AT40" s="141"/>
    </row>
    <row r="41" spans="2:65" ht="82.5" customHeight="1" x14ac:dyDescent="0.3">
      <c r="B41" s="895" t="s">
        <v>245</v>
      </c>
      <c r="C41" s="896"/>
      <c r="D41" s="896"/>
      <c r="E41" s="896"/>
      <c r="F41" s="896"/>
      <c r="G41" s="896"/>
      <c r="H41" s="896"/>
      <c r="I41" s="896"/>
      <c r="J41" s="896"/>
      <c r="K41" s="896"/>
      <c r="L41" s="896"/>
      <c r="M41" s="896"/>
      <c r="N41" s="896"/>
      <c r="O41" s="896"/>
      <c r="P41" s="896"/>
      <c r="Q41" s="896"/>
      <c r="R41" s="896"/>
      <c r="S41" s="896"/>
      <c r="T41" s="896"/>
      <c r="U41" s="896"/>
      <c r="V41" s="896"/>
      <c r="W41" s="896"/>
      <c r="X41" s="896"/>
      <c r="Y41" s="896"/>
      <c r="Z41" s="896"/>
      <c r="AA41" s="896"/>
      <c r="AB41" s="896"/>
      <c r="AC41" s="896"/>
      <c r="AD41" s="896"/>
      <c r="AE41" s="896"/>
      <c r="AF41" s="896"/>
      <c r="AG41" s="896"/>
      <c r="AH41" s="896"/>
      <c r="AI41" s="896"/>
      <c r="AJ41" s="896"/>
      <c r="AK41" s="896"/>
      <c r="AL41" s="896"/>
      <c r="AM41" s="896"/>
      <c r="AN41" s="896"/>
      <c r="AO41" s="896"/>
      <c r="AP41" s="896"/>
      <c r="AQ41" s="896"/>
      <c r="AR41" s="896"/>
      <c r="AS41" s="896"/>
      <c r="AT41" s="896"/>
      <c r="AU41" s="896"/>
      <c r="AV41" s="896"/>
      <c r="AW41" s="896"/>
      <c r="AX41" s="896"/>
      <c r="AY41" s="896"/>
      <c r="AZ41" s="896"/>
      <c r="BA41" s="896"/>
      <c r="BB41" s="896"/>
      <c r="BC41" s="896"/>
      <c r="BD41" s="896"/>
      <c r="BE41" s="896"/>
      <c r="BF41" s="896"/>
      <c r="BG41" s="896"/>
      <c r="BH41" s="896"/>
      <c r="BI41" s="896"/>
      <c r="BJ41" s="896"/>
      <c r="BK41" s="896"/>
      <c r="BL41" s="896"/>
      <c r="BM41" s="89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516</v>
      </c>
    </row>
    <row r="2" spans="1:11" ht="18" customHeight="1" x14ac:dyDescent="0.15">
      <c r="A2" s="563" t="s">
        <v>262</v>
      </c>
      <c r="B2" s="563"/>
      <c r="C2" s="563"/>
      <c r="D2" s="563"/>
      <c r="E2" s="563"/>
      <c r="F2" s="563"/>
      <c r="G2" s="563"/>
      <c r="H2" s="563"/>
      <c r="I2" s="563"/>
      <c r="J2" s="563"/>
      <c r="K2" s="563"/>
    </row>
    <row r="7" spans="1:11" ht="18.75" customHeight="1" x14ac:dyDescent="0.15">
      <c r="A7" s="283" t="s">
        <v>86</v>
      </c>
      <c r="B7" s="601" t="s">
        <v>511</v>
      </c>
      <c r="C7" s="601"/>
      <c r="D7" s="601"/>
      <c r="E7" s="601"/>
      <c r="F7" s="601"/>
      <c r="G7" s="601"/>
    </row>
    <row r="8" spans="1:11" ht="12" customHeight="1" x14ac:dyDescent="0.15">
      <c r="A8" s="291"/>
      <c r="B8" s="174"/>
      <c r="C8" s="174"/>
      <c r="D8" s="174"/>
      <c r="E8" s="174"/>
      <c r="F8" s="174"/>
    </row>
    <row r="10" spans="1:11" x14ac:dyDescent="0.15">
      <c r="A10" s="567" t="s">
        <v>248</v>
      </c>
      <c r="B10" s="567"/>
      <c r="C10" s="567"/>
      <c r="D10" s="567" t="s">
        <v>280</v>
      </c>
      <c r="E10" s="567"/>
      <c r="F10" s="567"/>
      <c r="G10" s="567" t="s">
        <v>249</v>
      </c>
      <c r="H10" s="567"/>
      <c r="I10" s="567"/>
      <c r="J10" s="567"/>
      <c r="K10" s="567"/>
    </row>
    <row r="11" spans="1:11" ht="18.75" customHeight="1" x14ac:dyDescent="0.15">
      <c r="A11" s="568"/>
      <c r="B11" s="568"/>
      <c r="C11" s="568"/>
      <c r="D11" s="568"/>
      <c r="E11" s="568"/>
      <c r="F11" s="568"/>
      <c r="G11" s="568"/>
      <c r="H11" s="568"/>
      <c r="I11" s="568"/>
      <c r="J11" s="568"/>
      <c r="K11" s="568"/>
    </row>
    <row r="12" spans="1:11" ht="12" customHeight="1" x14ac:dyDescent="0.15">
      <c r="A12" s="304"/>
      <c r="B12" s="304"/>
      <c r="C12" s="304"/>
      <c r="D12" s="304"/>
      <c r="E12" s="304"/>
      <c r="F12" s="304"/>
      <c r="G12" s="304"/>
      <c r="H12" s="304"/>
      <c r="I12" s="304"/>
      <c r="J12" s="304"/>
      <c r="K12" s="304"/>
    </row>
    <row r="13" spans="1:11" ht="12" customHeight="1" x14ac:dyDescent="0.15">
      <c r="A13" s="304"/>
      <c r="B13" s="304"/>
      <c r="C13" s="304"/>
      <c r="D13" s="304"/>
      <c r="E13" s="304"/>
      <c r="F13" s="304"/>
      <c r="G13" s="304"/>
      <c r="H13" s="304"/>
      <c r="I13" s="304"/>
      <c r="J13" s="304"/>
      <c r="K13" s="304"/>
    </row>
    <row r="14" spans="1:11" x14ac:dyDescent="0.15">
      <c r="A14" s="165" t="s">
        <v>283</v>
      </c>
    </row>
    <row r="15" spans="1:11" ht="3.75" customHeight="1" x14ac:dyDescent="0.15"/>
    <row r="16" spans="1:11" x14ac:dyDescent="0.15">
      <c r="A16" s="565" t="s">
        <v>250</v>
      </c>
      <c r="B16" s="564" t="s">
        <v>263</v>
      </c>
      <c r="C16" s="564"/>
      <c r="D16" s="564"/>
      <c r="E16" s="564"/>
      <c r="F16" s="564"/>
      <c r="G16" s="564" t="s">
        <v>264</v>
      </c>
      <c r="H16" s="564"/>
      <c r="I16" s="564"/>
      <c r="J16" s="564"/>
      <c r="K16" s="564"/>
    </row>
    <row r="17" spans="1:11" ht="18.75" customHeight="1" x14ac:dyDescent="0.15">
      <c r="A17" s="566"/>
      <c r="B17" s="336" t="s">
        <v>523</v>
      </c>
      <c r="C17" s="338" t="s">
        <v>524</v>
      </c>
      <c r="D17" s="337" t="s">
        <v>525</v>
      </c>
      <c r="E17" s="337" t="s">
        <v>526</v>
      </c>
      <c r="F17" s="339" t="s">
        <v>524</v>
      </c>
      <c r="G17" s="336" t="s">
        <v>523</v>
      </c>
      <c r="H17" s="338" t="s">
        <v>524</v>
      </c>
      <c r="I17" s="337" t="s">
        <v>525</v>
      </c>
      <c r="J17" s="337" t="s">
        <v>526</v>
      </c>
      <c r="K17" s="339" t="s">
        <v>524</v>
      </c>
    </row>
    <row r="18" spans="1:11" ht="18.75" customHeight="1" x14ac:dyDescent="0.15">
      <c r="A18" s="283" t="s">
        <v>279</v>
      </c>
      <c r="B18" s="569"/>
      <c r="C18" s="569"/>
      <c r="D18" s="569"/>
      <c r="E18" s="569"/>
      <c r="F18" s="569"/>
      <c r="G18" s="596"/>
      <c r="H18" s="615"/>
      <c r="I18" s="615"/>
      <c r="J18" s="615"/>
      <c r="K18" s="597"/>
    </row>
    <row r="19" spans="1:11" ht="18.75" customHeight="1" x14ac:dyDescent="0.15">
      <c r="A19" s="334" t="s">
        <v>335</v>
      </c>
      <c r="B19" s="328" t="s">
        <v>528</v>
      </c>
      <c r="C19" s="368"/>
      <c r="D19" s="329" t="s">
        <v>529</v>
      </c>
      <c r="E19" s="369"/>
      <c r="F19" s="331" t="s">
        <v>530</v>
      </c>
      <c r="G19" s="369"/>
      <c r="H19" s="330" t="s">
        <v>531</v>
      </c>
      <c r="I19" s="369"/>
      <c r="J19" s="330" t="s">
        <v>532</v>
      </c>
      <c r="K19" s="489">
        <f>C19+E19+G19+I19</f>
        <v>0</v>
      </c>
    </row>
    <row r="20" spans="1:11" x14ac:dyDescent="0.15">
      <c r="A20" s="593" t="s">
        <v>269</v>
      </c>
      <c r="B20" s="564" t="s">
        <v>267</v>
      </c>
      <c r="C20" s="564"/>
      <c r="D20" s="564"/>
      <c r="E20" s="564"/>
      <c r="F20" s="564"/>
      <c r="G20" s="564" t="s">
        <v>268</v>
      </c>
      <c r="H20" s="564"/>
      <c r="I20" s="564"/>
      <c r="J20" s="564"/>
      <c r="K20" s="564"/>
    </row>
    <row r="21" spans="1:11" ht="18.75" customHeight="1" x14ac:dyDescent="0.15">
      <c r="A21" s="566"/>
      <c r="B21" s="569"/>
      <c r="C21" s="569"/>
      <c r="D21" s="569"/>
      <c r="E21" s="569"/>
      <c r="F21" s="569"/>
      <c r="G21" s="569"/>
      <c r="H21" s="569"/>
      <c r="I21" s="569"/>
      <c r="J21" s="569"/>
      <c r="K21" s="569"/>
    </row>
    <row r="22" spans="1:11" ht="12" customHeight="1" x14ac:dyDescent="0.15">
      <c r="A22" s="592" t="s">
        <v>513</v>
      </c>
      <c r="B22" s="283" t="s">
        <v>271</v>
      </c>
      <c r="C22" s="567" t="s">
        <v>272</v>
      </c>
      <c r="D22" s="567"/>
      <c r="E22" s="567"/>
      <c r="F22" s="567"/>
      <c r="G22" s="567"/>
      <c r="H22" s="567"/>
      <c r="I22" s="567"/>
      <c r="J22" s="567"/>
      <c r="K22" s="567"/>
    </row>
    <row r="23" spans="1:11" x14ac:dyDescent="0.15">
      <c r="A23" s="592"/>
      <c r="B23" s="569"/>
      <c r="C23" s="283" t="s">
        <v>273</v>
      </c>
      <c r="D23" s="283" t="s">
        <v>274</v>
      </c>
      <c r="E23" s="283" t="s">
        <v>275</v>
      </c>
      <c r="F23" s="577" t="s">
        <v>268</v>
      </c>
      <c r="G23" s="578"/>
      <c r="H23" s="564" t="s">
        <v>276</v>
      </c>
      <c r="I23" s="564"/>
      <c r="J23" s="564"/>
      <c r="K23" s="564"/>
    </row>
    <row r="24" spans="1:11" ht="18.75" customHeight="1" x14ac:dyDescent="0.15">
      <c r="A24" s="592"/>
      <c r="B24" s="569"/>
      <c r="C24" s="341"/>
      <c r="D24" s="342"/>
      <c r="E24" s="343"/>
      <c r="F24" s="576"/>
      <c r="G24" s="576"/>
      <c r="H24" s="298" t="s">
        <v>277</v>
      </c>
      <c r="I24" s="344"/>
      <c r="J24" s="298" t="s">
        <v>278</v>
      </c>
      <c r="K24" s="345"/>
    </row>
    <row r="25" spans="1:11" ht="18.75" customHeight="1" x14ac:dyDescent="0.15">
      <c r="A25" s="592"/>
      <c r="B25" s="569"/>
      <c r="C25" s="341"/>
      <c r="D25" s="342"/>
      <c r="E25" s="343"/>
      <c r="F25" s="576"/>
      <c r="G25" s="576"/>
      <c r="H25" s="298" t="s">
        <v>277</v>
      </c>
      <c r="I25" s="344"/>
      <c r="J25" s="298" t="s">
        <v>278</v>
      </c>
      <c r="K25" s="345"/>
    </row>
    <row r="28" spans="1:11" x14ac:dyDescent="0.15">
      <c r="A28" s="165" t="s">
        <v>284</v>
      </c>
    </row>
    <row r="29" spans="1:11" ht="3.75" customHeight="1" x14ac:dyDescent="0.15"/>
    <row r="30" spans="1:11" ht="15" customHeight="1" x14ac:dyDescent="0.15">
      <c r="A30" s="572" t="s">
        <v>63</v>
      </c>
      <c r="B30" s="573" t="s">
        <v>437</v>
      </c>
      <c r="C30" s="574"/>
      <c r="D30" s="574"/>
      <c r="E30" s="575"/>
      <c r="F30" s="574" t="s">
        <v>438</v>
      </c>
      <c r="G30" s="574"/>
      <c r="H30" s="574"/>
      <c r="I30" s="575"/>
      <c r="J30" s="692" t="s">
        <v>389</v>
      </c>
      <c r="K30" s="572" t="s">
        <v>259</v>
      </c>
    </row>
    <row r="31" spans="1:11" ht="19.5" customHeight="1" x14ac:dyDescent="0.15">
      <c r="A31" s="571"/>
      <c r="B31" s="285" t="s">
        <v>390</v>
      </c>
      <c r="C31" s="285" t="s">
        <v>391</v>
      </c>
      <c r="D31" s="285" t="s">
        <v>392</v>
      </c>
      <c r="E31" s="293" t="s">
        <v>256</v>
      </c>
      <c r="F31" s="285" t="s">
        <v>393</v>
      </c>
      <c r="G31" s="285" t="s">
        <v>394</v>
      </c>
      <c r="H31" s="299" t="s">
        <v>395</v>
      </c>
      <c r="I31" s="292" t="s">
        <v>256</v>
      </c>
      <c r="J31" s="693"/>
      <c r="K31" s="571"/>
    </row>
    <row r="32" spans="1:11" ht="18.75" customHeight="1" x14ac:dyDescent="0.15">
      <c r="A32" s="283" t="s">
        <v>540</v>
      </c>
      <c r="B32" s="342"/>
      <c r="C32" s="342"/>
      <c r="D32" s="342"/>
      <c r="E32" s="350"/>
      <c r="F32" s="342"/>
      <c r="G32" s="342"/>
      <c r="H32" s="342"/>
      <c r="I32" s="342"/>
      <c r="J32" s="342"/>
      <c r="K32" s="175" t="str">
        <f>IF(SUM(B32:J32)=0,"",SUM(B32:J32))</f>
        <v/>
      </c>
    </row>
    <row r="33" spans="1:11" ht="15" customHeight="1" x14ac:dyDescent="0.15">
      <c r="A33" s="564" t="s">
        <v>541</v>
      </c>
      <c r="B33" s="425"/>
      <c r="C33" s="425"/>
      <c r="D33" s="425"/>
      <c r="E33" s="426"/>
      <c r="F33" s="425"/>
      <c r="G33" s="425"/>
      <c r="H33" s="425"/>
      <c r="I33" s="425"/>
      <c r="J33" s="425"/>
      <c r="K33" s="176" t="str">
        <f t="shared" ref="K33:K34" si="0">IF(SUM(B33:J33)=0,"",SUM(B33:J33))</f>
        <v/>
      </c>
    </row>
    <row r="34" spans="1:11" ht="15" customHeight="1" x14ac:dyDescent="0.15">
      <c r="A34" s="564"/>
      <c r="B34" s="347"/>
      <c r="C34" s="347"/>
      <c r="D34" s="347"/>
      <c r="E34" s="356"/>
      <c r="F34" s="347"/>
      <c r="G34" s="347"/>
      <c r="H34" s="347"/>
      <c r="I34" s="347"/>
      <c r="J34" s="347"/>
      <c r="K34" s="177" t="str">
        <f t="shared" si="0"/>
        <v/>
      </c>
    </row>
    <row r="35" spans="1:11" ht="12" customHeight="1" x14ac:dyDescent="0.15">
      <c r="A35" s="291"/>
      <c r="B35" s="297"/>
      <c r="C35" s="297"/>
      <c r="D35" s="297"/>
      <c r="E35" s="297"/>
      <c r="F35" s="297"/>
      <c r="G35" s="297"/>
      <c r="H35" s="297"/>
      <c r="I35" s="297"/>
      <c r="J35" s="297"/>
      <c r="K35" s="297"/>
    </row>
    <row r="37" spans="1:11" x14ac:dyDescent="0.15">
      <c r="A37" s="165" t="s">
        <v>285</v>
      </c>
    </row>
    <row r="38" spans="1:11" ht="3.75" customHeight="1" x14ac:dyDescent="0.15"/>
    <row r="39" spans="1:11" ht="18.75" customHeight="1" x14ac:dyDescent="0.15">
      <c r="A39" s="583"/>
      <c r="B39" s="584"/>
      <c r="C39" s="584"/>
      <c r="D39" s="584"/>
      <c r="E39" s="584"/>
      <c r="F39" s="584"/>
      <c r="G39" s="584"/>
      <c r="H39" s="584"/>
      <c r="I39" s="584"/>
      <c r="J39" s="584"/>
      <c r="K39" s="585"/>
    </row>
    <row r="40" spans="1:11" ht="18.75" customHeight="1" x14ac:dyDescent="0.15">
      <c r="A40" s="586"/>
      <c r="B40" s="587"/>
      <c r="C40" s="587"/>
      <c r="D40" s="587"/>
      <c r="E40" s="587"/>
      <c r="F40" s="587"/>
      <c r="G40" s="587"/>
      <c r="H40" s="587"/>
      <c r="I40" s="587"/>
      <c r="J40" s="587"/>
      <c r="K40" s="588"/>
    </row>
    <row r="41" spans="1:11" ht="18.75" customHeight="1" x14ac:dyDescent="0.15">
      <c r="A41" s="589"/>
      <c r="B41" s="590"/>
      <c r="C41" s="590"/>
      <c r="D41" s="590"/>
      <c r="E41" s="590"/>
      <c r="F41" s="590"/>
      <c r="G41" s="590"/>
      <c r="H41" s="590"/>
      <c r="I41" s="590"/>
      <c r="J41" s="590"/>
      <c r="K41" s="591"/>
    </row>
    <row r="44" spans="1:11" x14ac:dyDescent="0.15">
      <c r="A44" s="165" t="s">
        <v>396</v>
      </c>
    </row>
    <row r="45" spans="1:11" ht="3.75" customHeight="1" x14ac:dyDescent="0.15"/>
    <row r="46" spans="1:11" ht="36.75" customHeight="1" x14ac:dyDescent="0.15">
      <c r="A46" s="908" t="s">
        <v>514</v>
      </c>
      <c r="B46" s="908"/>
      <c r="C46" s="908"/>
      <c r="D46" s="908"/>
      <c r="E46" s="908"/>
      <c r="F46" s="908"/>
      <c r="G46" s="908"/>
      <c r="H46" s="908"/>
      <c r="I46" s="908"/>
      <c r="J46" s="908"/>
      <c r="K46" s="908"/>
    </row>
    <row r="47" spans="1:11" ht="4.5" customHeight="1" x14ac:dyDescent="0.15"/>
    <row r="48" spans="1:11" ht="18.75" customHeight="1" x14ac:dyDescent="0.15">
      <c r="A48" s="485" t="s">
        <v>397</v>
      </c>
      <c r="B48" s="302"/>
      <c r="C48" s="302"/>
      <c r="D48" s="302"/>
      <c r="E48" s="302"/>
      <c r="F48" s="302"/>
      <c r="G48" s="302"/>
      <c r="H48" s="302"/>
      <c r="I48" s="302"/>
      <c r="J48" s="302"/>
      <c r="K48" s="302"/>
    </row>
    <row r="49" spans="1:11" ht="18.75" customHeight="1" x14ac:dyDescent="0.15">
      <c r="A49" s="683" t="s">
        <v>398</v>
      </c>
      <c r="B49" s="684"/>
      <c r="C49" s="685"/>
      <c r="D49" s="359"/>
      <c r="E49" s="287" t="s">
        <v>408</v>
      </c>
      <c r="F49" s="639"/>
      <c r="G49" s="640"/>
      <c r="H49" s="640"/>
      <c r="I49" s="687"/>
      <c r="J49" s="302"/>
      <c r="K49" s="302"/>
    </row>
    <row r="50" spans="1:11" ht="18.75" customHeight="1" x14ac:dyDescent="0.15">
      <c r="A50" s="683" t="s">
        <v>399</v>
      </c>
      <c r="B50" s="684"/>
      <c r="C50" s="685"/>
      <c r="D50" s="596" t="s">
        <v>409</v>
      </c>
      <c r="E50" s="615"/>
      <c r="F50" s="615"/>
      <c r="G50" s="597"/>
      <c r="H50" s="639"/>
      <c r="I50" s="687"/>
      <c r="J50" s="302"/>
      <c r="K50" s="302"/>
    </row>
    <row r="51" spans="1:11" ht="18.75" customHeight="1" x14ac:dyDescent="0.15">
      <c r="A51" s="689" t="s">
        <v>400</v>
      </c>
      <c r="B51" s="690"/>
      <c r="C51" s="690"/>
      <c r="D51" s="690"/>
      <c r="E51" s="690"/>
      <c r="F51" s="690"/>
      <c r="G51" s="690"/>
      <c r="H51" s="690"/>
      <c r="I51" s="691"/>
      <c r="J51" s="302"/>
      <c r="K51" s="302"/>
    </row>
    <row r="52" spans="1:11" ht="18.75" customHeight="1" x14ac:dyDescent="0.15">
      <c r="A52" s="301"/>
      <c r="B52" s="683" t="s">
        <v>404</v>
      </c>
      <c r="C52" s="685"/>
      <c r="D52" s="286" t="s">
        <v>402</v>
      </c>
      <c r="E52" s="360"/>
      <c r="F52" s="295" t="s">
        <v>403</v>
      </c>
      <c r="G52" s="360"/>
      <c r="H52" s="295" t="s">
        <v>406</v>
      </c>
      <c r="I52" s="296"/>
      <c r="J52" s="302"/>
      <c r="K52" s="302"/>
    </row>
    <row r="53" spans="1:11" ht="18.75" customHeight="1" x14ac:dyDescent="0.15">
      <c r="A53" s="416"/>
      <c r="B53" s="683" t="s">
        <v>569</v>
      </c>
      <c r="C53" s="685"/>
      <c r="D53" s="411" t="s">
        <v>407</v>
      </c>
      <c r="E53" s="413"/>
      <c r="F53" s="414" t="s">
        <v>403</v>
      </c>
      <c r="G53" s="413"/>
      <c r="H53" s="414" t="s">
        <v>406</v>
      </c>
      <c r="I53" s="415"/>
      <c r="J53" s="417"/>
      <c r="K53" s="417"/>
    </row>
    <row r="54" spans="1:11" ht="18.75" customHeight="1" x14ac:dyDescent="0.15">
      <c r="A54" s="301"/>
      <c r="B54" s="683" t="s">
        <v>405</v>
      </c>
      <c r="C54" s="685"/>
      <c r="D54" s="286" t="s">
        <v>407</v>
      </c>
      <c r="E54" s="360"/>
      <c r="F54" s="295" t="s">
        <v>403</v>
      </c>
      <c r="G54" s="360"/>
      <c r="H54" s="295" t="s">
        <v>406</v>
      </c>
      <c r="I54" s="296"/>
      <c r="J54" s="302"/>
      <c r="K54" s="302"/>
    </row>
    <row r="55" spans="1:11" ht="18.75" customHeight="1" x14ac:dyDescent="0.15">
      <c r="A55" s="294"/>
      <c r="B55" s="683" t="s">
        <v>401</v>
      </c>
      <c r="C55" s="685"/>
      <c r="D55" s="596"/>
      <c r="E55" s="615"/>
      <c r="F55" s="615"/>
      <c r="G55" s="597"/>
      <c r="H55" s="289"/>
      <c r="I55" s="290"/>
      <c r="J55" s="302"/>
      <c r="K55" s="302"/>
    </row>
    <row r="56" spans="1:11" ht="11.25" customHeight="1" x14ac:dyDescent="0.15">
      <c r="A56" s="482"/>
      <c r="B56" s="302"/>
      <c r="C56" s="302"/>
      <c r="D56" s="302"/>
      <c r="E56" s="302"/>
      <c r="F56" s="302"/>
      <c r="G56" s="302"/>
      <c r="H56" s="302"/>
      <c r="I56" s="302"/>
      <c r="J56" s="302"/>
      <c r="K56" s="302"/>
    </row>
    <row r="57" spans="1:11" ht="11.25" customHeight="1" x14ac:dyDescent="0.15"/>
    <row r="58" spans="1:11"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517</v>
      </c>
    </row>
    <row r="2" spans="1:11" ht="18" customHeight="1" x14ac:dyDescent="0.15">
      <c r="A2" s="563" t="s">
        <v>262</v>
      </c>
      <c r="B2" s="563"/>
      <c r="C2" s="563"/>
      <c r="D2" s="563"/>
      <c r="E2" s="563"/>
      <c r="F2" s="563"/>
      <c r="G2" s="563"/>
      <c r="H2" s="563"/>
      <c r="I2" s="563"/>
      <c r="J2" s="563"/>
      <c r="K2" s="563"/>
    </row>
    <row r="5" spans="1:11" ht="18.75" customHeight="1" x14ac:dyDescent="0.15">
      <c r="A5" s="283" t="s">
        <v>86</v>
      </c>
      <c r="B5" s="601" t="s">
        <v>512</v>
      </c>
      <c r="C5" s="601"/>
      <c r="D5" s="601"/>
      <c r="E5" s="601"/>
      <c r="F5" s="601"/>
      <c r="G5" s="601"/>
    </row>
    <row r="6" spans="1:11" ht="12" customHeight="1" x14ac:dyDescent="0.15">
      <c r="A6" s="291"/>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304"/>
      <c r="B10" s="304"/>
      <c r="C10" s="304"/>
      <c r="D10" s="304"/>
      <c r="E10" s="304"/>
      <c r="F10" s="304"/>
      <c r="G10" s="304"/>
      <c r="H10" s="304"/>
      <c r="I10" s="304"/>
      <c r="J10" s="304"/>
      <c r="K10" s="304"/>
    </row>
    <row r="11" spans="1:11" ht="12" customHeight="1" x14ac:dyDescent="0.15">
      <c r="A11" s="304"/>
      <c r="B11" s="304"/>
      <c r="C11" s="304"/>
      <c r="D11" s="304"/>
      <c r="E11" s="304"/>
      <c r="F11" s="304"/>
      <c r="G11" s="304"/>
      <c r="H11" s="304"/>
      <c r="I11" s="304"/>
      <c r="J11" s="304"/>
      <c r="K11" s="304"/>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283" t="s">
        <v>279</v>
      </c>
      <c r="B16" s="569"/>
      <c r="C16" s="569"/>
      <c r="D16" s="569"/>
      <c r="E16" s="569"/>
      <c r="F16" s="569"/>
      <c r="G16" s="596"/>
      <c r="H16" s="615"/>
      <c r="I16" s="615"/>
      <c r="J16" s="615"/>
      <c r="K16" s="597"/>
    </row>
    <row r="17" spans="1:11" x14ac:dyDescent="0.15">
      <c r="A17" s="564" t="s">
        <v>335</v>
      </c>
      <c r="B17" s="564" t="s">
        <v>260</v>
      </c>
      <c r="C17" s="564"/>
      <c r="D17" s="564"/>
      <c r="E17" s="564"/>
      <c r="F17" s="564"/>
      <c r="G17" s="564" t="s">
        <v>261</v>
      </c>
      <c r="H17" s="564"/>
      <c r="I17" s="564"/>
      <c r="J17" s="564"/>
      <c r="K17" s="564"/>
    </row>
    <row r="18" spans="1:11" ht="18.75" customHeight="1" x14ac:dyDescent="0.15">
      <c r="A18" s="564"/>
      <c r="B18" s="569"/>
      <c r="C18" s="569"/>
      <c r="D18" s="579" t="s">
        <v>282</v>
      </c>
      <c r="E18" s="580"/>
      <c r="F18" s="340"/>
      <c r="G18" s="569"/>
      <c r="H18" s="569"/>
      <c r="I18" s="579" t="s">
        <v>282</v>
      </c>
      <c r="J18" s="580"/>
      <c r="K18" s="340"/>
    </row>
    <row r="19" spans="1:11" x14ac:dyDescent="0.15">
      <c r="A19" s="593" t="s">
        <v>269</v>
      </c>
      <c r="B19" s="564" t="s">
        <v>267</v>
      </c>
      <c r="C19" s="564"/>
      <c r="D19" s="564"/>
      <c r="E19" s="564"/>
      <c r="F19" s="564"/>
      <c r="G19" s="564" t="s">
        <v>268</v>
      </c>
      <c r="H19" s="564"/>
      <c r="I19" s="564"/>
      <c r="J19" s="564"/>
      <c r="K19" s="564"/>
    </row>
    <row r="20" spans="1:11" ht="18.75" customHeight="1" x14ac:dyDescent="0.15">
      <c r="A20" s="566"/>
      <c r="B20" s="569"/>
      <c r="C20" s="569"/>
      <c r="D20" s="569"/>
      <c r="E20" s="569"/>
      <c r="F20" s="569"/>
      <c r="G20" s="569"/>
      <c r="H20" s="569"/>
      <c r="I20" s="569"/>
      <c r="J20" s="569"/>
      <c r="K20" s="569"/>
    </row>
    <row r="21" spans="1:11" ht="12" customHeight="1" x14ac:dyDescent="0.15">
      <c r="A21" s="592" t="s">
        <v>513</v>
      </c>
      <c r="B21" s="283" t="s">
        <v>271</v>
      </c>
      <c r="C21" s="567" t="s">
        <v>272</v>
      </c>
      <c r="D21" s="567"/>
      <c r="E21" s="567"/>
      <c r="F21" s="567"/>
      <c r="G21" s="567"/>
      <c r="H21" s="567"/>
      <c r="I21" s="567"/>
      <c r="J21" s="567"/>
      <c r="K21" s="567"/>
    </row>
    <row r="22" spans="1:11" x14ac:dyDescent="0.15">
      <c r="A22" s="592"/>
      <c r="B22" s="569"/>
      <c r="C22" s="283" t="s">
        <v>273</v>
      </c>
      <c r="D22" s="283" t="s">
        <v>274</v>
      </c>
      <c r="E22" s="283" t="s">
        <v>275</v>
      </c>
      <c r="F22" s="577" t="s">
        <v>268</v>
      </c>
      <c r="G22" s="578"/>
      <c r="H22" s="564" t="s">
        <v>276</v>
      </c>
      <c r="I22" s="564"/>
      <c r="J22" s="564"/>
      <c r="K22" s="564"/>
    </row>
    <row r="23" spans="1:11" ht="18.75" customHeight="1" x14ac:dyDescent="0.15">
      <c r="A23" s="592"/>
      <c r="B23" s="569"/>
      <c r="C23" s="341"/>
      <c r="D23" s="342"/>
      <c r="E23" s="343"/>
      <c r="F23" s="576"/>
      <c r="G23" s="576"/>
      <c r="H23" s="298" t="s">
        <v>277</v>
      </c>
      <c r="I23" s="344"/>
      <c r="J23" s="298" t="s">
        <v>278</v>
      </c>
      <c r="K23" s="345"/>
    </row>
    <row r="24" spans="1:11" ht="18.75" customHeight="1" x14ac:dyDescent="0.15">
      <c r="A24" s="592"/>
      <c r="B24" s="569"/>
      <c r="C24" s="341"/>
      <c r="D24" s="342"/>
      <c r="E24" s="343"/>
      <c r="F24" s="576"/>
      <c r="G24" s="576"/>
      <c r="H24" s="298" t="s">
        <v>277</v>
      </c>
      <c r="I24" s="344"/>
      <c r="J24" s="298" t="s">
        <v>278</v>
      </c>
      <c r="K24" s="345"/>
    </row>
    <row r="27" spans="1:11" x14ac:dyDescent="0.15">
      <c r="A27" s="165" t="s">
        <v>284</v>
      </c>
    </row>
    <row r="28" spans="1:11" ht="3.75" customHeight="1" x14ac:dyDescent="0.15"/>
    <row r="29" spans="1:11" x14ac:dyDescent="0.15">
      <c r="A29" s="572" t="s">
        <v>63</v>
      </c>
      <c r="B29" s="573" t="s">
        <v>314</v>
      </c>
      <c r="C29" s="574"/>
      <c r="D29" s="574"/>
      <c r="E29" s="574"/>
      <c r="F29" s="574"/>
      <c r="G29" s="575"/>
      <c r="H29" s="573" t="s">
        <v>315</v>
      </c>
      <c r="I29" s="575"/>
      <c r="J29" s="572" t="s">
        <v>258</v>
      </c>
      <c r="K29" s="572" t="s">
        <v>259</v>
      </c>
    </row>
    <row r="30" spans="1:11" ht="24" x14ac:dyDescent="0.15">
      <c r="A30" s="571"/>
      <c r="B30" s="285" t="s">
        <v>251</v>
      </c>
      <c r="C30" s="285" t="s">
        <v>252</v>
      </c>
      <c r="D30" s="285" t="s">
        <v>253</v>
      </c>
      <c r="E30" s="285" t="s">
        <v>254</v>
      </c>
      <c r="F30" s="285" t="s">
        <v>255</v>
      </c>
      <c r="G30" s="285" t="s">
        <v>256</v>
      </c>
      <c r="H30" s="299" t="s">
        <v>266</v>
      </c>
      <c r="I30" s="292" t="s">
        <v>257</v>
      </c>
      <c r="J30" s="571"/>
      <c r="K30" s="571"/>
    </row>
    <row r="31" spans="1:11" ht="18.75" customHeight="1" x14ac:dyDescent="0.15">
      <c r="A31" s="283" t="s">
        <v>540</v>
      </c>
      <c r="B31" s="342"/>
      <c r="C31" s="342"/>
      <c r="D31" s="342"/>
      <c r="E31" s="342"/>
      <c r="F31" s="342"/>
      <c r="G31" s="342"/>
      <c r="H31" s="342"/>
      <c r="I31" s="342"/>
      <c r="J31" s="342"/>
      <c r="K31" s="175" t="str">
        <f>IF(SUM(B31:J31)=0,"",SUM(B31:J31))</f>
        <v/>
      </c>
    </row>
    <row r="32" spans="1:11" ht="15" customHeight="1" x14ac:dyDescent="0.15">
      <c r="A32" s="564" t="s">
        <v>541</v>
      </c>
      <c r="B32" s="425"/>
      <c r="C32" s="425"/>
      <c r="D32" s="425"/>
      <c r="E32" s="425"/>
      <c r="F32" s="425"/>
      <c r="G32" s="425"/>
      <c r="H32" s="425"/>
      <c r="I32" s="425"/>
      <c r="J32" s="425"/>
      <c r="K32" s="176" t="str">
        <f t="shared" ref="K32:K33" si="0">IF(SUM(B32:J32)=0,"",SUM(B32:J32))</f>
        <v/>
      </c>
    </row>
    <row r="33" spans="1:11" ht="15" customHeight="1" x14ac:dyDescent="0.15">
      <c r="A33" s="564"/>
      <c r="B33" s="347"/>
      <c r="C33" s="347"/>
      <c r="D33" s="347"/>
      <c r="E33" s="347"/>
      <c r="F33" s="347"/>
      <c r="G33" s="347"/>
      <c r="H33" s="347"/>
      <c r="I33" s="347"/>
      <c r="J33" s="347"/>
      <c r="K33" s="177" t="str">
        <f t="shared" si="0"/>
        <v/>
      </c>
    </row>
    <row r="34" spans="1:11" ht="12" customHeight="1" x14ac:dyDescent="0.15">
      <c r="A34" s="291"/>
      <c r="B34" s="297"/>
      <c r="C34" s="297"/>
      <c r="D34" s="297"/>
      <c r="E34" s="297"/>
      <c r="F34" s="297"/>
      <c r="G34" s="297"/>
      <c r="H34" s="297"/>
      <c r="I34" s="297"/>
      <c r="J34" s="297"/>
      <c r="K34" s="297"/>
    </row>
    <row r="36" spans="1:11" x14ac:dyDescent="0.15">
      <c r="A36" s="165" t="s">
        <v>285</v>
      </c>
    </row>
    <row r="37" spans="1:11" ht="3.75" customHeight="1" x14ac:dyDescent="0.15"/>
    <row r="38" spans="1:11" ht="18.75" customHeight="1" x14ac:dyDescent="0.15">
      <c r="A38" s="583"/>
      <c r="B38" s="584"/>
      <c r="C38" s="584"/>
      <c r="D38" s="584"/>
      <c r="E38" s="584"/>
      <c r="F38" s="584"/>
      <c r="G38" s="584"/>
      <c r="H38" s="584"/>
      <c r="I38" s="584"/>
      <c r="J38" s="584"/>
      <c r="K38" s="585"/>
    </row>
    <row r="39" spans="1:11" ht="18.75" customHeight="1" x14ac:dyDescent="0.15">
      <c r="A39" s="586"/>
      <c r="B39" s="587"/>
      <c r="C39" s="587"/>
      <c r="D39" s="587"/>
      <c r="E39" s="587"/>
      <c r="F39" s="587"/>
      <c r="G39" s="587"/>
      <c r="H39" s="587"/>
      <c r="I39" s="587"/>
      <c r="J39" s="587"/>
      <c r="K39" s="588"/>
    </row>
    <row r="40" spans="1:11" ht="18.75" customHeight="1" x14ac:dyDescent="0.15">
      <c r="A40" s="589"/>
      <c r="B40" s="590"/>
      <c r="C40" s="590"/>
      <c r="D40" s="590"/>
      <c r="E40" s="590"/>
      <c r="F40" s="590"/>
      <c r="G40" s="590"/>
      <c r="H40" s="590"/>
      <c r="I40" s="590"/>
      <c r="J40" s="590"/>
      <c r="K40" s="591"/>
    </row>
    <row r="43" spans="1:11" x14ac:dyDescent="0.15">
      <c r="A43" s="165" t="s">
        <v>286</v>
      </c>
    </row>
    <row r="44" spans="1:11" ht="3.75" customHeight="1" x14ac:dyDescent="0.15"/>
    <row r="45" spans="1:11" ht="36.75" customHeight="1" x14ac:dyDescent="0.15">
      <c r="A45" s="908" t="s">
        <v>514</v>
      </c>
      <c r="B45" s="908"/>
      <c r="C45" s="908"/>
      <c r="D45" s="908"/>
      <c r="E45" s="908"/>
      <c r="F45" s="908"/>
      <c r="G45" s="908"/>
      <c r="H45" s="908"/>
      <c r="I45" s="908"/>
      <c r="J45" s="908"/>
      <c r="K45" s="908"/>
    </row>
    <row r="46" spans="1:11" ht="4.5" customHeight="1" x14ac:dyDescent="0.15"/>
    <row r="47" spans="1:11" ht="18.75" customHeight="1" x14ac:dyDescent="0.15">
      <c r="A47" s="581" t="s">
        <v>281</v>
      </c>
      <c r="B47" s="582"/>
      <c r="C47" s="598"/>
      <c r="D47" s="599"/>
      <c r="E47" s="599"/>
      <c r="F47" s="599"/>
      <c r="G47" s="599"/>
      <c r="H47" s="600"/>
      <c r="I47" s="304"/>
      <c r="J47" s="304"/>
      <c r="K47" s="304"/>
    </row>
    <row r="48" spans="1:11" ht="18.75" customHeight="1" x14ac:dyDescent="0.15">
      <c r="A48" s="630" t="s">
        <v>303</v>
      </c>
      <c r="B48" s="631"/>
      <c r="C48" s="627"/>
      <c r="D48" s="628"/>
      <c r="E48" s="628"/>
      <c r="F48" s="628"/>
      <c r="G48" s="628"/>
      <c r="H48" s="629"/>
      <c r="I48" s="302"/>
      <c r="J48" s="302"/>
      <c r="K48" s="302"/>
    </row>
    <row r="49" spans="1:11" ht="18.75" customHeight="1" x14ac:dyDescent="0.15">
      <c r="A49" s="199"/>
      <c r="B49" s="594" t="s">
        <v>287</v>
      </c>
      <c r="C49" s="595"/>
      <c r="D49" s="601" t="s">
        <v>301</v>
      </c>
      <c r="E49" s="601"/>
      <c r="F49" s="601"/>
      <c r="G49" s="596"/>
      <c r="H49" s="597"/>
      <c r="I49" s="302"/>
      <c r="J49" s="302"/>
      <c r="K49" s="302"/>
    </row>
    <row r="50" spans="1:11" ht="18.75" customHeight="1" x14ac:dyDescent="0.15">
      <c r="A50" s="301"/>
      <c r="B50" s="618"/>
      <c r="C50" s="619"/>
      <c r="D50" s="601" t="s">
        <v>305</v>
      </c>
      <c r="E50" s="601"/>
      <c r="F50" s="601"/>
      <c r="G50" s="624"/>
      <c r="H50" s="625"/>
      <c r="I50" s="302"/>
      <c r="J50" s="302"/>
      <c r="K50" s="302"/>
    </row>
    <row r="51" spans="1:11" ht="18.75" customHeight="1" x14ac:dyDescent="0.15">
      <c r="A51" s="301"/>
      <c r="B51" s="594" t="s">
        <v>288</v>
      </c>
      <c r="C51" s="595"/>
      <c r="D51" s="626" t="s">
        <v>304</v>
      </c>
      <c r="E51" s="626"/>
      <c r="F51" s="626"/>
      <c r="G51" s="624"/>
      <c r="H51" s="625"/>
      <c r="I51" s="294"/>
      <c r="J51" s="289"/>
      <c r="K51" s="289"/>
    </row>
    <row r="52" spans="1:11" ht="18.75" customHeight="1" x14ac:dyDescent="0.15">
      <c r="A52" s="301"/>
      <c r="B52" s="620" t="s">
        <v>329</v>
      </c>
      <c r="C52" s="621"/>
      <c r="D52" s="626" t="s">
        <v>289</v>
      </c>
      <c r="E52" s="626"/>
      <c r="F52" s="626"/>
      <c r="G52" s="283" t="s">
        <v>297</v>
      </c>
      <c r="H52" s="616"/>
      <c r="I52" s="622"/>
      <c r="J52" s="622"/>
      <c r="K52" s="623"/>
    </row>
    <row r="53" spans="1:11" ht="18.75" customHeight="1" x14ac:dyDescent="0.15">
      <c r="A53" s="301"/>
      <c r="B53" s="620"/>
      <c r="C53" s="621"/>
      <c r="D53" s="199"/>
      <c r="E53" s="284" t="s">
        <v>295</v>
      </c>
      <c r="F53" s="576"/>
      <c r="G53" s="576"/>
      <c r="H53" s="283" t="s">
        <v>302</v>
      </c>
      <c r="I53" s="576"/>
      <c r="J53" s="576"/>
      <c r="K53" s="576"/>
    </row>
    <row r="54" spans="1:11" ht="18.75" customHeight="1" x14ac:dyDescent="0.15">
      <c r="A54" s="301"/>
      <c r="B54" s="301"/>
      <c r="C54" s="302"/>
      <c r="D54" s="301"/>
      <c r="E54" s="284" t="s">
        <v>265</v>
      </c>
      <c r="F54" s="348"/>
      <c r="G54" s="296" t="s">
        <v>300</v>
      </c>
      <c r="H54" s="283" t="s">
        <v>298</v>
      </c>
      <c r="I54" s="616"/>
      <c r="J54" s="617"/>
      <c r="K54" s="296" t="s">
        <v>299</v>
      </c>
    </row>
    <row r="55" spans="1:11" ht="18.75" customHeight="1" x14ac:dyDescent="0.15">
      <c r="A55" s="301"/>
      <c r="B55" s="301"/>
      <c r="C55" s="302"/>
      <c r="D55" s="301"/>
      <c r="E55" s="601" t="s">
        <v>294</v>
      </c>
      <c r="F55" s="601"/>
      <c r="G55" s="601"/>
      <c r="H55" s="601"/>
      <c r="I55" s="612"/>
      <c r="J55" s="612"/>
      <c r="K55" s="612"/>
    </row>
    <row r="56" spans="1:11" ht="18.75" customHeight="1" x14ac:dyDescent="0.15">
      <c r="A56" s="301"/>
      <c r="B56" s="301"/>
      <c r="C56" s="302"/>
      <c r="D56" s="301"/>
      <c r="E56" s="602" t="s">
        <v>290</v>
      </c>
      <c r="F56" s="603"/>
      <c r="G56" s="602" t="s">
        <v>292</v>
      </c>
      <c r="H56" s="604"/>
      <c r="I56" s="607"/>
      <c r="J56" s="608"/>
      <c r="K56" s="609"/>
    </row>
    <row r="57" spans="1:11" ht="18.75" customHeight="1" x14ac:dyDescent="0.15">
      <c r="A57" s="416"/>
      <c r="B57" s="416"/>
      <c r="C57" s="417"/>
      <c r="D57" s="416"/>
      <c r="E57" s="418"/>
      <c r="F57" s="195"/>
      <c r="G57" s="264"/>
      <c r="H57" s="593" t="s">
        <v>568</v>
      </c>
      <c r="I57" s="419"/>
      <c r="J57" s="422" t="s">
        <v>566</v>
      </c>
      <c r="K57" s="420" t="s">
        <v>567</v>
      </c>
    </row>
    <row r="58" spans="1:11" ht="18.75" customHeight="1" x14ac:dyDescent="0.15">
      <c r="A58" s="416"/>
      <c r="B58" s="416"/>
      <c r="C58" s="417"/>
      <c r="D58" s="416"/>
      <c r="E58" s="418"/>
      <c r="F58" s="195"/>
      <c r="G58" s="418"/>
      <c r="H58" s="613"/>
      <c r="I58" s="420" t="s">
        <v>565</v>
      </c>
      <c r="J58" s="423"/>
      <c r="K58" s="424"/>
    </row>
    <row r="59" spans="1:11" ht="18.75" customHeight="1" x14ac:dyDescent="0.15">
      <c r="A59" s="416"/>
      <c r="B59" s="416"/>
      <c r="C59" s="417"/>
      <c r="D59" s="416"/>
      <c r="E59" s="418"/>
      <c r="F59" s="195"/>
      <c r="G59" s="418"/>
      <c r="H59" s="613"/>
      <c r="I59" s="421" t="s">
        <v>563</v>
      </c>
      <c r="J59" s="424"/>
      <c r="K59" s="424"/>
    </row>
    <row r="60" spans="1:11" ht="18.75" customHeight="1" x14ac:dyDescent="0.15">
      <c r="A60" s="416"/>
      <c r="B60" s="416"/>
      <c r="C60" s="417"/>
      <c r="D60" s="416"/>
      <c r="E60" s="418"/>
      <c r="F60" s="195"/>
      <c r="G60" s="412"/>
      <c r="H60" s="614"/>
      <c r="I60" s="421" t="s">
        <v>564</v>
      </c>
      <c r="J60" s="424"/>
      <c r="K60" s="424"/>
    </row>
    <row r="61" spans="1:11" ht="18.75" customHeight="1" x14ac:dyDescent="0.15">
      <c r="A61" s="294"/>
      <c r="B61" s="294"/>
      <c r="C61" s="289"/>
      <c r="D61" s="294"/>
      <c r="E61" s="303"/>
      <c r="F61" s="288"/>
      <c r="G61" s="605" t="s">
        <v>291</v>
      </c>
      <c r="H61" s="606"/>
      <c r="I61" s="610"/>
      <c r="J61" s="610"/>
      <c r="K61" s="611"/>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#REF!</xm:f>
          </x14:formula1>
          <xm:sqref>C48:H48</xm:sqref>
        </x14:dataValidation>
        <x14:dataValidation type="list" allowBlank="1" showInputMessage="1" showErrorMessage="1">
          <x14:formula1>
            <xm:f>#REF!</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483</v>
      </c>
    </row>
    <row r="2" spans="1:11" ht="18" customHeight="1" x14ac:dyDescent="0.15">
      <c r="A2" s="563" t="s">
        <v>262</v>
      </c>
      <c r="B2" s="563"/>
      <c r="C2" s="563"/>
      <c r="D2" s="563"/>
      <c r="E2" s="563"/>
      <c r="F2" s="563"/>
      <c r="G2" s="563"/>
      <c r="H2" s="563"/>
      <c r="I2" s="563"/>
      <c r="J2" s="563"/>
      <c r="K2" s="563"/>
    </row>
    <row r="5" spans="1:11" ht="18.75" customHeight="1" x14ac:dyDescent="0.15">
      <c r="A5" s="272" t="s">
        <v>86</v>
      </c>
      <c r="B5" s="567" t="s">
        <v>484</v>
      </c>
      <c r="C5" s="567"/>
      <c r="D5" s="567"/>
      <c r="E5" s="567"/>
      <c r="F5" s="567"/>
    </row>
    <row r="6" spans="1:11" ht="12" customHeight="1" x14ac:dyDescent="0.15">
      <c r="A6" s="271"/>
      <c r="B6" s="174"/>
      <c r="C6" s="174"/>
      <c r="D6" s="174"/>
      <c r="E6" s="174"/>
      <c r="F6" s="174"/>
    </row>
    <row r="8" spans="1:11" ht="15" customHeight="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280"/>
      <c r="B10" s="280"/>
      <c r="C10" s="280"/>
      <c r="D10" s="280"/>
      <c r="E10" s="280"/>
      <c r="F10" s="280"/>
      <c r="G10" s="280"/>
      <c r="H10" s="280"/>
      <c r="I10" s="280"/>
      <c r="J10" s="280"/>
      <c r="K10" s="280"/>
    </row>
    <row r="11" spans="1:11" ht="12" customHeight="1" x14ac:dyDescent="0.15">
      <c r="A11" s="280"/>
      <c r="B11" s="280"/>
      <c r="C11" s="280"/>
      <c r="D11" s="280"/>
      <c r="E11" s="280"/>
      <c r="F11" s="280"/>
      <c r="G11" s="280"/>
      <c r="H11" s="280"/>
      <c r="I11" s="280"/>
      <c r="J11" s="280"/>
      <c r="K11" s="280"/>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272" t="s">
        <v>279</v>
      </c>
      <c r="B16" s="569"/>
      <c r="C16" s="569"/>
      <c r="D16" s="569"/>
      <c r="E16" s="569"/>
      <c r="F16" s="569"/>
      <c r="G16" s="596"/>
      <c r="H16" s="615"/>
      <c r="I16" s="615"/>
      <c r="J16" s="615"/>
      <c r="K16" s="597"/>
    </row>
    <row r="17" spans="1:11" ht="18.75" customHeight="1" x14ac:dyDescent="0.15">
      <c r="A17" s="334" t="s">
        <v>335</v>
      </c>
      <c r="B17" s="328" t="s">
        <v>528</v>
      </c>
      <c r="C17" s="368"/>
      <c r="D17" s="329" t="s">
        <v>529</v>
      </c>
      <c r="E17" s="369"/>
      <c r="F17" s="331" t="s">
        <v>530</v>
      </c>
      <c r="G17" s="369"/>
      <c r="H17" s="330" t="s">
        <v>531</v>
      </c>
      <c r="I17" s="369"/>
      <c r="J17" s="330" t="s">
        <v>532</v>
      </c>
      <c r="K17" s="489">
        <f>C17+E17+G17+I17</f>
        <v>0</v>
      </c>
    </row>
    <row r="18" spans="1:11" x14ac:dyDescent="0.15">
      <c r="A18" s="593" t="s">
        <v>269</v>
      </c>
      <c r="B18" s="564" t="s">
        <v>267</v>
      </c>
      <c r="C18" s="564"/>
      <c r="D18" s="564"/>
      <c r="E18" s="564"/>
      <c r="F18" s="564"/>
      <c r="G18" s="564" t="s">
        <v>268</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272" t="s">
        <v>271</v>
      </c>
      <c r="C20" s="567" t="s">
        <v>272</v>
      </c>
      <c r="D20" s="567"/>
      <c r="E20" s="567"/>
      <c r="F20" s="567"/>
      <c r="G20" s="567"/>
      <c r="H20" s="567"/>
      <c r="I20" s="567"/>
      <c r="J20" s="567"/>
      <c r="K20" s="567"/>
    </row>
    <row r="21" spans="1:11" x14ac:dyDescent="0.15">
      <c r="A21" s="592"/>
      <c r="B21" s="569"/>
      <c r="C21" s="272" t="s">
        <v>273</v>
      </c>
      <c r="D21" s="272" t="s">
        <v>274</v>
      </c>
      <c r="E21" s="272" t="s">
        <v>275</v>
      </c>
      <c r="F21" s="577" t="s">
        <v>268</v>
      </c>
      <c r="G21" s="578"/>
      <c r="H21" s="564" t="s">
        <v>276</v>
      </c>
      <c r="I21" s="564"/>
      <c r="J21" s="564"/>
      <c r="K21" s="564"/>
    </row>
    <row r="22" spans="1:11" ht="18.75" customHeight="1" x14ac:dyDescent="0.15">
      <c r="A22" s="592"/>
      <c r="B22" s="569"/>
      <c r="C22" s="341"/>
      <c r="D22" s="342"/>
      <c r="E22" s="343"/>
      <c r="F22" s="576"/>
      <c r="G22" s="576"/>
      <c r="H22" s="276" t="s">
        <v>277</v>
      </c>
      <c r="I22" s="344"/>
      <c r="J22" s="276" t="s">
        <v>278</v>
      </c>
      <c r="K22" s="345"/>
    </row>
    <row r="23" spans="1:11" ht="18.75" customHeight="1" x14ac:dyDescent="0.15">
      <c r="A23" s="592"/>
      <c r="B23" s="569"/>
      <c r="C23" s="341"/>
      <c r="D23" s="342"/>
      <c r="E23" s="343"/>
      <c r="F23" s="576"/>
      <c r="G23" s="576"/>
      <c r="H23" s="276" t="s">
        <v>277</v>
      </c>
      <c r="I23" s="344"/>
      <c r="J23" s="276" t="s">
        <v>278</v>
      </c>
      <c r="K23" s="345"/>
    </row>
    <row r="26" spans="1:11" x14ac:dyDescent="0.15">
      <c r="A26" s="165" t="s">
        <v>284</v>
      </c>
    </row>
    <row r="27" spans="1:11" ht="3.75" customHeight="1" x14ac:dyDescent="0.15"/>
    <row r="28" spans="1:11" ht="19.5" customHeight="1" x14ac:dyDescent="0.15">
      <c r="A28" s="630" t="s">
        <v>63</v>
      </c>
      <c r="B28" s="631"/>
      <c r="C28" s="752" t="s">
        <v>493</v>
      </c>
      <c r="D28" s="261"/>
      <c r="E28" s="752" t="s">
        <v>494</v>
      </c>
      <c r="F28" s="266"/>
      <c r="G28" s="752" t="s">
        <v>495</v>
      </c>
      <c r="H28" s="266"/>
      <c r="I28" s="752" t="s">
        <v>496</v>
      </c>
      <c r="J28" s="266"/>
      <c r="K28" s="572" t="s">
        <v>259</v>
      </c>
    </row>
    <row r="29" spans="1:11" ht="24" customHeight="1" x14ac:dyDescent="0.15">
      <c r="A29" s="632"/>
      <c r="B29" s="633"/>
      <c r="C29" s="753"/>
      <c r="D29" s="278" t="s">
        <v>492</v>
      </c>
      <c r="E29" s="753"/>
      <c r="F29" s="278" t="s">
        <v>492</v>
      </c>
      <c r="G29" s="753"/>
      <c r="H29" s="278" t="s">
        <v>492</v>
      </c>
      <c r="I29" s="753"/>
      <c r="J29" s="278" t="s">
        <v>492</v>
      </c>
      <c r="K29" s="571"/>
    </row>
    <row r="30" spans="1:11" ht="30" customHeight="1" x14ac:dyDescent="0.15">
      <c r="A30" s="914" t="s">
        <v>540</v>
      </c>
      <c r="B30" s="915"/>
      <c r="C30" s="342"/>
      <c r="D30" s="342"/>
      <c r="E30" s="350"/>
      <c r="F30" s="342"/>
      <c r="G30" s="350"/>
      <c r="H30" s="342"/>
      <c r="I30" s="350"/>
      <c r="J30" s="342"/>
      <c r="K30" s="175" t="str">
        <f>IF(SUM(C30+E30+G30+I30)=0,"",SUM(C30+E30+G30+I30))</f>
        <v/>
      </c>
    </row>
    <row r="31" spans="1:11" ht="15" customHeight="1" x14ac:dyDescent="0.15">
      <c r="A31" s="916" t="s">
        <v>541</v>
      </c>
      <c r="B31" s="917"/>
      <c r="C31" s="425"/>
      <c r="D31" s="425"/>
      <c r="E31" s="426"/>
      <c r="F31" s="425"/>
      <c r="G31" s="426"/>
      <c r="H31" s="425"/>
      <c r="I31" s="426"/>
      <c r="J31" s="425"/>
      <c r="K31" s="176" t="str">
        <f t="shared" ref="K31:K32" si="0">IF(SUM(C31+E31+G31+I31)=0,"",SUM(C31+E31+G31+I31))</f>
        <v/>
      </c>
    </row>
    <row r="32" spans="1:11" ht="15" customHeight="1" x14ac:dyDescent="0.15">
      <c r="A32" s="916"/>
      <c r="B32" s="917"/>
      <c r="C32" s="351"/>
      <c r="D32" s="351"/>
      <c r="E32" s="351"/>
      <c r="F32" s="351"/>
      <c r="G32" s="351"/>
      <c r="H32" s="351"/>
      <c r="I32" s="351"/>
      <c r="J32" s="351"/>
      <c r="K32" s="229" t="str">
        <f t="shared" si="0"/>
        <v/>
      </c>
    </row>
    <row r="33" spans="1:11" ht="37.5" customHeight="1" x14ac:dyDescent="0.15">
      <c r="A33" s="274"/>
      <c r="B33" s="275" t="s">
        <v>497</v>
      </c>
      <c r="C33" s="912"/>
      <c r="D33" s="913"/>
      <c r="E33" s="912"/>
      <c r="F33" s="913"/>
      <c r="G33" s="912"/>
      <c r="H33" s="913"/>
      <c r="I33" s="912"/>
      <c r="J33" s="913"/>
      <c r="K33" s="305" t="str">
        <f>IF(COUNTIF(C33:J33,"有")=0,"",COUNTIF(C33:J33,"有"))</f>
        <v/>
      </c>
    </row>
    <row r="34" spans="1:11" ht="15" customHeight="1" x14ac:dyDescent="0.15">
      <c r="A34" s="766" t="s">
        <v>498</v>
      </c>
      <c r="B34" s="766"/>
      <c r="C34" s="766"/>
      <c r="D34" s="766"/>
      <c r="E34" s="766"/>
      <c r="F34" s="766"/>
      <c r="G34" s="766"/>
      <c r="H34" s="766"/>
      <c r="I34" s="766"/>
      <c r="J34" s="766"/>
      <c r="K34" s="766"/>
    </row>
    <row r="35" spans="1:11" ht="15" customHeight="1" x14ac:dyDescent="0.15">
      <c r="A35" s="279"/>
      <c r="B35" s="279"/>
      <c r="C35" s="279"/>
      <c r="D35" s="279"/>
      <c r="E35" s="279"/>
      <c r="F35" s="279"/>
      <c r="G35" s="279"/>
      <c r="H35" s="279"/>
      <c r="I35" s="279"/>
      <c r="J35" s="279"/>
      <c r="K35" s="279"/>
    </row>
    <row r="36" spans="1:11" ht="15" customHeight="1" x14ac:dyDescent="0.15">
      <c r="A36" s="271"/>
      <c r="B36" s="277"/>
      <c r="C36" s="277"/>
      <c r="D36" s="277"/>
      <c r="E36" s="277"/>
      <c r="F36" s="277"/>
      <c r="G36" s="277"/>
      <c r="H36" s="277"/>
      <c r="I36" s="277"/>
      <c r="J36" s="277"/>
      <c r="K36" s="277"/>
    </row>
    <row r="37" spans="1:11" x14ac:dyDescent="0.15">
      <c r="A37" s="165" t="s">
        <v>285</v>
      </c>
    </row>
    <row r="38" spans="1:11" ht="3.75" customHeight="1" x14ac:dyDescent="0.15"/>
    <row r="39" spans="1:11" ht="18.75" customHeight="1" x14ac:dyDescent="0.15">
      <c r="A39" s="583"/>
      <c r="B39" s="584"/>
      <c r="C39" s="584"/>
      <c r="D39" s="584"/>
      <c r="E39" s="584"/>
      <c r="F39" s="584"/>
      <c r="G39" s="584"/>
      <c r="H39" s="584"/>
      <c r="I39" s="584"/>
      <c r="J39" s="584"/>
      <c r="K39" s="585"/>
    </row>
    <row r="40" spans="1:11" ht="18.75" customHeight="1" x14ac:dyDescent="0.15">
      <c r="A40" s="586"/>
      <c r="B40" s="587"/>
      <c r="C40" s="587"/>
      <c r="D40" s="587"/>
      <c r="E40" s="587"/>
      <c r="F40" s="587"/>
      <c r="G40" s="587"/>
      <c r="H40" s="587"/>
      <c r="I40" s="587"/>
      <c r="J40" s="587"/>
      <c r="K40" s="588"/>
    </row>
    <row r="41" spans="1:11" ht="18.75" customHeight="1" x14ac:dyDescent="0.15">
      <c r="A41" s="589"/>
      <c r="B41" s="590"/>
      <c r="C41" s="590"/>
      <c r="D41" s="590"/>
      <c r="E41" s="590"/>
      <c r="F41" s="590"/>
      <c r="G41" s="590"/>
      <c r="H41" s="590"/>
      <c r="I41" s="590"/>
      <c r="J41" s="590"/>
      <c r="K41" s="591"/>
    </row>
    <row r="44" spans="1:11" x14ac:dyDescent="0.15">
      <c r="A44" s="165" t="s">
        <v>396</v>
      </c>
    </row>
    <row r="45" spans="1:11" ht="3.75" customHeight="1" x14ac:dyDescent="0.15"/>
    <row r="46" spans="1:11" ht="18.75" customHeight="1" x14ac:dyDescent="0.15">
      <c r="A46" s="594" t="s">
        <v>485</v>
      </c>
      <c r="B46" s="766"/>
      <c r="C46" s="766"/>
      <c r="D46" s="766"/>
      <c r="E46" s="595"/>
      <c r="F46" s="272" t="s">
        <v>486</v>
      </c>
      <c r="G46" s="596"/>
      <c r="H46" s="615"/>
      <c r="I46" s="597"/>
    </row>
    <row r="47" spans="1:11" ht="18.75" customHeight="1" x14ac:dyDescent="0.15">
      <c r="A47" s="909"/>
      <c r="B47" s="910"/>
      <c r="C47" s="910"/>
      <c r="D47" s="910"/>
      <c r="E47" s="911"/>
      <c r="F47" s="272" t="s">
        <v>487</v>
      </c>
      <c r="G47" s="598" t="s">
        <v>488</v>
      </c>
      <c r="H47" s="599"/>
      <c r="I47" s="367" t="s">
        <v>489</v>
      </c>
    </row>
    <row r="48" spans="1:11" ht="6.75" customHeight="1" x14ac:dyDescent="0.15">
      <c r="A48" s="279"/>
      <c r="B48" s="279"/>
      <c r="C48" s="279"/>
      <c r="D48" s="279"/>
      <c r="E48" s="279"/>
      <c r="F48" s="271"/>
      <c r="G48" s="281"/>
      <c r="H48" s="281"/>
      <c r="I48" s="280"/>
    </row>
    <row r="49" spans="1:11" ht="18.75" customHeight="1" x14ac:dyDescent="0.15">
      <c r="A49" s="165" t="s">
        <v>490</v>
      </c>
    </row>
    <row r="50" spans="1:11" ht="3.75" customHeight="1" x14ac:dyDescent="0.15"/>
    <row r="51" spans="1:11" ht="18.75" customHeight="1" x14ac:dyDescent="0.15">
      <c r="A51" s="583"/>
      <c r="B51" s="584"/>
      <c r="C51" s="584"/>
      <c r="D51" s="584"/>
      <c r="E51" s="584"/>
      <c r="F51" s="584"/>
      <c r="G51" s="584"/>
      <c r="H51" s="584"/>
      <c r="I51" s="584"/>
      <c r="J51" s="584"/>
      <c r="K51" s="585"/>
    </row>
    <row r="52" spans="1:11" ht="18.75" customHeight="1" x14ac:dyDescent="0.15">
      <c r="A52" s="586"/>
      <c r="B52" s="587"/>
      <c r="C52" s="587"/>
      <c r="D52" s="587"/>
      <c r="E52" s="587"/>
      <c r="F52" s="587"/>
      <c r="G52" s="587"/>
      <c r="H52" s="587"/>
      <c r="I52" s="587"/>
      <c r="J52" s="587"/>
      <c r="K52" s="588"/>
    </row>
    <row r="53" spans="1:11" ht="18.75" customHeight="1" x14ac:dyDescent="0.15">
      <c r="A53" s="589"/>
      <c r="B53" s="590"/>
      <c r="C53" s="590"/>
      <c r="D53" s="590"/>
      <c r="E53" s="590"/>
      <c r="F53" s="590"/>
      <c r="G53" s="590"/>
      <c r="H53" s="590"/>
      <c r="I53" s="590"/>
      <c r="J53" s="590"/>
      <c r="K53" s="591"/>
    </row>
    <row r="54" spans="1:11" ht="6.75" customHeight="1" x14ac:dyDescent="0.15"/>
    <row r="55" spans="1:11" ht="18.75" customHeight="1" x14ac:dyDescent="0.15">
      <c r="A55" s="165" t="s">
        <v>491</v>
      </c>
    </row>
    <row r="56" spans="1:11" ht="3.75" customHeight="1" x14ac:dyDescent="0.15"/>
    <row r="57" spans="1:11" ht="18.75" customHeight="1" x14ac:dyDescent="0.15">
      <c r="A57" s="583"/>
      <c r="B57" s="584"/>
      <c r="C57" s="584"/>
      <c r="D57" s="584"/>
      <c r="E57" s="584"/>
      <c r="F57" s="584"/>
      <c r="G57" s="584"/>
      <c r="H57" s="584"/>
      <c r="I57" s="584"/>
      <c r="J57" s="584"/>
      <c r="K57" s="585"/>
    </row>
    <row r="58" spans="1:11" ht="18.75" customHeight="1" x14ac:dyDescent="0.15">
      <c r="A58" s="586"/>
      <c r="B58" s="587"/>
      <c r="C58" s="587"/>
      <c r="D58" s="587"/>
      <c r="E58" s="587"/>
      <c r="F58" s="587"/>
      <c r="G58" s="587"/>
      <c r="H58" s="587"/>
      <c r="I58" s="587"/>
      <c r="J58" s="587"/>
      <c r="K58" s="588"/>
    </row>
    <row r="59" spans="1:11" ht="18.75" customHeight="1" x14ac:dyDescent="0.15">
      <c r="A59" s="589"/>
      <c r="B59" s="590"/>
      <c r="C59" s="590"/>
      <c r="D59" s="590"/>
      <c r="E59" s="590"/>
      <c r="F59" s="590"/>
      <c r="G59" s="590"/>
      <c r="H59" s="590"/>
      <c r="I59" s="590"/>
      <c r="J59" s="590"/>
      <c r="K59" s="591"/>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B16:K16</xm:sqref>
        </x14:dataValidation>
        <x14:dataValidation type="list" allowBlank="1" showInputMessage="1" showErrorMessage="1">
          <x14:formula1>
            <xm:f>#REF!</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tabSelected="1" topLeftCell="A4" zoomScale="85" zoomScaleNormal="85" workbookViewId="0">
      <selection activeCell="D6" sqref="D6"/>
    </sheetView>
  </sheetViews>
  <sheetFormatPr defaultColWidth="8.875" defaultRowHeight="13.5" x14ac:dyDescent="0.15"/>
  <cols>
    <col min="1" max="1" width="9.375" style="504" customWidth="1"/>
    <col min="2" max="2" width="8.875" style="504"/>
    <col min="3" max="3" width="40.75" style="504" customWidth="1"/>
    <col min="4" max="4" width="70.125" style="504" customWidth="1"/>
    <col min="5" max="16384" width="8.875" style="504"/>
  </cols>
  <sheetData>
    <row r="1" spans="1:4" ht="29.25" customHeight="1" thickBot="1" x14ac:dyDescent="0.2">
      <c r="A1" s="918" t="s">
        <v>634</v>
      </c>
      <c r="B1" s="918"/>
      <c r="C1" s="918"/>
      <c r="D1" s="918"/>
    </row>
    <row r="2" spans="1:4" ht="15" thickBot="1" x14ac:dyDescent="0.2">
      <c r="A2" s="505" t="s">
        <v>574</v>
      </c>
      <c r="B2" s="506" t="s">
        <v>14</v>
      </c>
      <c r="C2" s="506" t="s">
        <v>575</v>
      </c>
      <c r="D2" s="506" t="s">
        <v>576</v>
      </c>
    </row>
    <row r="3" spans="1:4" ht="69.95" customHeight="1" thickBot="1" x14ac:dyDescent="0.2">
      <c r="A3" s="924" t="s">
        <v>577</v>
      </c>
      <c r="B3" s="507">
        <v>1</v>
      </c>
      <c r="C3" s="508" t="s">
        <v>582</v>
      </c>
      <c r="D3" s="508" t="s">
        <v>625</v>
      </c>
    </row>
    <row r="4" spans="1:4" ht="61.5" customHeight="1" thickBot="1" x14ac:dyDescent="0.2">
      <c r="A4" s="925"/>
      <c r="B4" s="507">
        <v>2</v>
      </c>
      <c r="C4" s="508" t="s">
        <v>583</v>
      </c>
      <c r="D4" s="508" t="s">
        <v>584</v>
      </c>
    </row>
    <row r="5" spans="1:4" ht="138" customHeight="1" thickBot="1" x14ac:dyDescent="0.2">
      <c r="A5" s="925"/>
      <c r="B5" s="507">
        <v>3</v>
      </c>
      <c r="C5" s="508" t="s">
        <v>612</v>
      </c>
      <c r="D5" s="508" t="s">
        <v>626</v>
      </c>
    </row>
    <row r="6" spans="1:4" ht="150" customHeight="1" thickBot="1" x14ac:dyDescent="0.2">
      <c r="A6" s="925"/>
      <c r="B6" s="507">
        <v>4</v>
      </c>
      <c r="C6" s="508" t="s">
        <v>585</v>
      </c>
      <c r="D6" s="508" t="s">
        <v>627</v>
      </c>
    </row>
    <row r="7" spans="1:4" ht="228.75" customHeight="1" thickBot="1" x14ac:dyDescent="0.2">
      <c r="A7" s="925"/>
      <c r="B7" s="507">
        <v>5</v>
      </c>
      <c r="C7" s="508" t="s">
        <v>613</v>
      </c>
      <c r="D7" s="508" t="s">
        <v>623</v>
      </c>
    </row>
    <row r="8" spans="1:4" ht="69.95" customHeight="1" thickBot="1" x14ac:dyDescent="0.2">
      <c r="A8" s="925"/>
      <c r="B8" s="507">
        <v>6</v>
      </c>
      <c r="C8" s="508" t="s">
        <v>586</v>
      </c>
      <c r="D8" s="508" t="s">
        <v>587</v>
      </c>
    </row>
    <row r="9" spans="1:4" ht="59.25" customHeight="1" thickBot="1" x14ac:dyDescent="0.2">
      <c r="A9" s="925"/>
      <c r="B9" s="507">
        <v>7</v>
      </c>
      <c r="C9" s="508" t="s">
        <v>614</v>
      </c>
      <c r="D9" s="508" t="s">
        <v>615</v>
      </c>
    </row>
    <row r="10" spans="1:4" ht="56.25" customHeight="1" thickBot="1" x14ac:dyDescent="0.2">
      <c r="A10" s="925"/>
      <c r="B10" s="507">
        <v>8</v>
      </c>
      <c r="C10" s="508" t="s">
        <v>588</v>
      </c>
      <c r="D10" s="508" t="s">
        <v>589</v>
      </c>
    </row>
    <row r="11" spans="1:4" ht="50.1" customHeight="1" thickBot="1" x14ac:dyDescent="0.2">
      <c r="A11" s="925"/>
      <c r="B11" s="507">
        <v>9</v>
      </c>
      <c r="C11" s="508" t="s">
        <v>590</v>
      </c>
      <c r="D11" s="508" t="s">
        <v>591</v>
      </c>
    </row>
    <row r="12" spans="1:4" ht="94.5" customHeight="1" thickBot="1" x14ac:dyDescent="0.2">
      <c r="A12" s="925"/>
      <c r="B12" s="507">
        <v>10</v>
      </c>
      <c r="C12" s="508" t="s">
        <v>592</v>
      </c>
      <c r="D12" s="508" t="s">
        <v>593</v>
      </c>
    </row>
    <row r="13" spans="1:4" ht="69" customHeight="1" thickBot="1" x14ac:dyDescent="0.2">
      <c r="A13" s="925"/>
      <c r="B13" s="507">
        <v>11</v>
      </c>
      <c r="C13" s="508" t="s">
        <v>594</v>
      </c>
      <c r="D13" s="508" t="s">
        <v>595</v>
      </c>
    </row>
    <row r="14" spans="1:4" ht="50.1" customHeight="1" thickBot="1" x14ac:dyDescent="0.2">
      <c r="A14" s="925"/>
      <c r="B14" s="507">
        <v>12</v>
      </c>
      <c r="C14" s="508" t="s">
        <v>596</v>
      </c>
      <c r="D14" s="508" t="s">
        <v>597</v>
      </c>
    </row>
    <row r="15" spans="1:4" ht="123.75" customHeight="1" thickBot="1" x14ac:dyDescent="0.2">
      <c r="A15" s="925"/>
      <c r="B15" s="507">
        <v>13</v>
      </c>
      <c r="C15" s="508" t="s">
        <v>610</v>
      </c>
      <c r="D15" s="508" t="s">
        <v>611</v>
      </c>
    </row>
    <row r="16" spans="1:4" ht="207" customHeight="1" thickBot="1" x14ac:dyDescent="0.2">
      <c r="A16" s="925"/>
      <c r="B16" s="510">
        <v>14</v>
      </c>
      <c r="C16" s="511" t="s">
        <v>630</v>
      </c>
      <c r="D16" s="511" t="s">
        <v>631</v>
      </c>
    </row>
    <row r="17" spans="1:4" ht="57.75" thickBot="1" x14ac:dyDescent="0.2">
      <c r="A17" s="925"/>
      <c r="B17" s="510">
        <v>15</v>
      </c>
      <c r="C17" s="511" t="s">
        <v>632</v>
      </c>
      <c r="D17" s="511" t="s">
        <v>633</v>
      </c>
    </row>
    <row r="18" spans="1:4" ht="54" customHeight="1" thickBot="1" x14ac:dyDescent="0.2">
      <c r="A18" s="922" t="s">
        <v>578</v>
      </c>
      <c r="B18" s="507">
        <v>16</v>
      </c>
      <c r="C18" s="508" t="s">
        <v>598</v>
      </c>
      <c r="D18" s="508" t="s">
        <v>609</v>
      </c>
    </row>
    <row r="19" spans="1:4" ht="54" customHeight="1" thickBot="1" x14ac:dyDescent="0.2">
      <c r="A19" s="923"/>
      <c r="B19" s="507">
        <v>17</v>
      </c>
      <c r="C19" s="508" t="s">
        <v>599</v>
      </c>
      <c r="D19" s="508" t="s">
        <v>579</v>
      </c>
    </row>
    <row r="20" spans="1:4" ht="54" customHeight="1" thickBot="1" x14ac:dyDescent="0.2">
      <c r="A20" s="923"/>
      <c r="B20" s="507">
        <v>18</v>
      </c>
      <c r="C20" s="508" t="s">
        <v>600</v>
      </c>
      <c r="D20" s="508" t="s">
        <v>601</v>
      </c>
    </row>
    <row r="21" spans="1:4" ht="55.5" customHeight="1" thickBot="1" x14ac:dyDescent="0.2">
      <c r="A21" s="923"/>
      <c r="B21" s="507">
        <v>19</v>
      </c>
      <c r="C21" s="508" t="s">
        <v>602</v>
      </c>
      <c r="D21" s="508" t="s">
        <v>622</v>
      </c>
    </row>
    <row r="22" spans="1:4" ht="65.25" customHeight="1" thickBot="1" x14ac:dyDescent="0.2">
      <c r="A22" s="923"/>
      <c r="B22" s="507">
        <v>20</v>
      </c>
      <c r="C22" s="508" t="s">
        <v>616</v>
      </c>
      <c r="D22" s="508" t="s">
        <v>617</v>
      </c>
    </row>
    <row r="23" spans="1:4" ht="42.75" customHeight="1" thickBot="1" x14ac:dyDescent="0.2">
      <c r="A23" s="923"/>
      <c r="B23" s="507">
        <v>21</v>
      </c>
      <c r="C23" s="508" t="s">
        <v>618</v>
      </c>
      <c r="D23" s="508" t="s">
        <v>619</v>
      </c>
    </row>
    <row r="24" spans="1:4" ht="87.75" customHeight="1" thickBot="1" x14ac:dyDescent="0.2">
      <c r="A24" s="923"/>
      <c r="B24" s="507">
        <v>22</v>
      </c>
      <c r="C24" s="508" t="s">
        <v>620</v>
      </c>
      <c r="D24" s="508" t="s">
        <v>621</v>
      </c>
    </row>
    <row r="25" spans="1:4" ht="64.5" customHeight="1" thickBot="1" x14ac:dyDescent="0.2">
      <c r="A25" s="923"/>
      <c r="B25" s="507">
        <v>23</v>
      </c>
      <c r="C25" s="508" t="s">
        <v>603</v>
      </c>
      <c r="D25" s="508" t="s">
        <v>604</v>
      </c>
    </row>
    <row r="26" spans="1:4" ht="114" customHeight="1" thickBot="1" x14ac:dyDescent="0.2">
      <c r="A26" s="923"/>
      <c r="B26" s="507">
        <v>24</v>
      </c>
      <c r="C26" s="508" t="s">
        <v>605</v>
      </c>
      <c r="D26" s="508" t="s">
        <v>628</v>
      </c>
    </row>
    <row r="27" spans="1:4" ht="39.950000000000003" customHeight="1" thickBot="1" x14ac:dyDescent="0.2">
      <c r="A27" s="919" t="s">
        <v>580</v>
      </c>
      <c r="B27" s="507">
        <v>25</v>
      </c>
      <c r="C27" s="508" t="s">
        <v>606</v>
      </c>
      <c r="D27" s="508" t="s">
        <v>581</v>
      </c>
    </row>
    <row r="28" spans="1:4" ht="84" customHeight="1" thickBot="1" x14ac:dyDescent="0.2">
      <c r="A28" s="920"/>
      <c r="B28" s="507">
        <v>26</v>
      </c>
      <c r="C28" s="508" t="s">
        <v>607</v>
      </c>
      <c r="D28" s="508" t="s">
        <v>624</v>
      </c>
    </row>
    <row r="29" spans="1:4" ht="69.95" customHeight="1" thickBot="1" x14ac:dyDescent="0.2">
      <c r="A29" s="921"/>
      <c r="B29" s="507">
        <v>27</v>
      </c>
      <c r="C29" s="509" t="s">
        <v>629</v>
      </c>
      <c r="D29" s="509" t="s">
        <v>608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x14ac:dyDescent="0.15"/>
  <cols>
    <col min="1" max="2" width="5" style="74" customWidth="1"/>
    <col min="3" max="3" width="24.875" style="74" customWidth="1"/>
    <col min="4" max="12" width="8.5" style="74" customWidth="1"/>
    <col min="13" max="21" width="8.5" style="74" hidden="1" customWidth="1" outlineLevel="1"/>
    <col min="22" max="22" width="9" style="74" collapsed="1"/>
    <col min="23" max="16384" width="9" style="74"/>
  </cols>
  <sheetData>
    <row r="1" spans="1:22" ht="19.5" customHeight="1" x14ac:dyDescent="0.15">
      <c r="A1" s="323" t="s">
        <v>62</v>
      </c>
    </row>
    <row r="2" spans="1:22" ht="17.25" customHeight="1" x14ac:dyDescent="0.15">
      <c r="A2" s="323"/>
      <c r="B2" s="323"/>
      <c r="C2" s="323"/>
      <c r="D2" s="522" t="s">
        <v>571</v>
      </c>
      <c r="E2" s="522"/>
      <c r="F2" s="522"/>
      <c r="G2" s="522"/>
      <c r="H2" s="522"/>
      <c r="I2" s="323"/>
      <c r="J2" s="323"/>
      <c r="K2" s="323"/>
      <c r="L2" s="323"/>
      <c r="M2" s="477"/>
      <c r="N2" s="477"/>
      <c r="O2" s="477"/>
      <c r="P2" s="477"/>
      <c r="Q2" s="477"/>
      <c r="R2" s="477"/>
      <c r="S2" s="477"/>
      <c r="T2" s="477"/>
      <c r="U2" s="477"/>
    </row>
    <row r="3" spans="1:22" ht="17.25" x14ac:dyDescent="0.15">
      <c r="A3" s="323"/>
      <c r="B3" s="323"/>
      <c r="C3" s="323"/>
      <c r="D3" s="522"/>
      <c r="E3" s="522"/>
      <c r="F3" s="522"/>
      <c r="G3" s="522"/>
      <c r="H3" s="522"/>
      <c r="I3" s="323"/>
      <c r="J3" s="323"/>
      <c r="K3" s="323"/>
      <c r="L3" s="323"/>
      <c r="M3" s="477"/>
      <c r="N3" s="477"/>
      <c r="O3" s="477"/>
      <c r="P3" s="477"/>
      <c r="Q3" s="477"/>
      <c r="R3" s="477"/>
      <c r="S3" s="477"/>
      <c r="T3" s="477"/>
      <c r="U3" s="477"/>
    </row>
    <row r="4" spans="1:22" ht="14.25" thickBot="1" x14ac:dyDescent="0.2">
      <c r="A4" s="75" t="s">
        <v>43</v>
      </c>
    </row>
    <row r="5" spans="1:22" s="77" customFormat="1" ht="19.5" customHeight="1" thickBot="1" x14ac:dyDescent="0.2">
      <c r="A5" s="557" t="s">
        <v>44</v>
      </c>
      <c r="B5" s="558"/>
      <c r="C5" s="478"/>
      <c r="D5" s="76" t="s">
        <v>72</v>
      </c>
      <c r="E5" s="559"/>
      <c r="F5" s="560"/>
      <c r="G5" s="560"/>
      <c r="H5" s="560"/>
      <c r="I5" s="561"/>
      <c r="V5" s="77" t="s">
        <v>87</v>
      </c>
    </row>
    <row r="6" spans="1:22" s="77" customFormat="1" ht="12.75" thickBot="1" x14ac:dyDescent="0.2">
      <c r="A6" s="73"/>
    </row>
    <row r="7" spans="1:22" s="77" customFormat="1" ht="18" customHeight="1" x14ac:dyDescent="0.15">
      <c r="A7" s="523" t="s">
        <v>63</v>
      </c>
      <c r="B7" s="524" t="s">
        <v>64</v>
      </c>
      <c r="C7" s="525"/>
      <c r="D7" s="523" t="s">
        <v>570</v>
      </c>
      <c r="E7" s="524"/>
      <c r="F7" s="525"/>
      <c r="G7" s="523" t="s">
        <v>45</v>
      </c>
      <c r="H7" s="524"/>
      <c r="I7" s="524"/>
      <c r="J7" s="524"/>
      <c r="K7" s="524"/>
      <c r="L7" s="525"/>
      <c r="M7" s="523" t="s">
        <v>45</v>
      </c>
      <c r="N7" s="524"/>
      <c r="O7" s="524"/>
      <c r="P7" s="524"/>
      <c r="Q7" s="524"/>
      <c r="R7" s="524"/>
      <c r="S7" s="524"/>
      <c r="T7" s="524"/>
      <c r="U7" s="525"/>
    </row>
    <row r="8" spans="1:22" s="77" customFormat="1" ht="18" customHeight="1" x14ac:dyDescent="0.15">
      <c r="A8" s="562"/>
      <c r="B8" s="543"/>
      <c r="C8" s="544"/>
      <c r="D8" s="562" t="s">
        <v>65</v>
      </c>
      <c r="E8" s="543" t="s">
        <v>66</v>
      </c>
      <c r="F8" s="544" t="s">
        <v>67</v>
      </c>
      <c r="G8" s="526" t="s">
        <v>545</v>
      </c>
      <c r="H8" s="527"/>
      <c r="I8" s="381" t="str">
        <f>IF(I28="","",ROUND(I28/F28*100,0))</f>
        <v/>
      </c>
      <c r="J8" s="528" t="s">
        <v>545</v>
      </c>
      <c r="K8" s="527"/>
      <c r="L8" s="382" t="str">
        <f>IF(I8="","",IF(I8=100,"",100-I8))</f>
        <v/>
      </c>
      <c r="M8" s="526" t="s">
        <v>545</v>
      </c>
      <c r="N8" s="527"/>
      <c r="O8" s="381" t="str">
        <f>IF(O28="","",ROUND(O28/L28*100,0))</f>
        <v/>
      </c>
      <c r="P8" s="526" t="s">
        <v>545</v>
      </c>
      <c r="Q8" s="527"/>
      <c r="R8" s="381" t="str">
        <f>IF(R28="","",ROUND(R28/O28*100,0))</f>
        <v/>
      </c>
      <c r="S8" s="528" t="s">
        <v>545</v>
      </c>
      <c r="T8" s="527"/>
      <c r="U8" s="382" t="str">
        <f>IF(O8="","",IF(O8=100,"",100-O8))</f>
        <v/>
      </c>
    </row>
    <row r="9" spans="1:22" s="77" customFormat="1" ht="18" customHeight="1" thickBot="1" x14ac:dyDescent="0.2">
      <c r="A9" s="552"/>
      <c r="B9" s="553"/>
      <c r="C9" s="554"/>
      <c r="D9" s="552"/>
      <c r="E9" s="553"/>
      <c r="F9" s="554"/>
      <c r="G9" s="471" t="s">
        <v>65</v>
      </c>
      <c r="H9" s="472" t="s">
        <v>66</v>
      </c>
      <c r="I9" s="472" t="s">
        <v>67</v>
      </c>
      <c r="J9" s="472" t="s">
        <v>65</v>
      </c>
      <c r="K9" s="472" t="s">
        <v>66</v>
      </c>
      <c r="L9" s="474" t="s">
        <v>67</v>
      </c>
      <c r="M9" s="471" t="s">
        <v>65</v>
      </c>
      <c r="N9" s="472" t="s">
        <v>66</v>
      </c>
      <c r="O9" s="472" t="s">
        <v>67</v>
      </c>
      <c r="P9" s="471" t="s">
        <v>65</v>
      </c>
      <c r="Q9" s="472" t="s">
        <v>66</v>
      </c>
      <c r="R9" s="472" t="s">
        <v>67</v>
      </c>
      <c r="S9" s="472" t="s">
        <v>65</v>
      </c>
      <c r="T9" s="472" t="s">
        <v>66</v>
      </c>
      <c r="U9" s="474" t="s">
        <v>67</v>
      </c>
    </row>
    <row r="10" spans="1:22" s="77" customFormat="1" ht="18" customHeight="1" x14ac:dyDescent="0.15">
      <c r="A10" s="534" t="s">
        <v>68</v>
      </c>
      <c r="B10" s="555" t="s">
        <v>70</v>
      </c>
      <c r="C10" s="78"/>
      <c r="D10" s="79" t="s">
        <v>46</v>
      </c>
      <c r="E10" s="80" t="s">
        <v>48</v>
      </c>
      <c r="F10" s="81" t="s">
        <v>50</v>
      </c>
      <c r="G10" s="79" t="s">
        <v>51</v>
      </c>
      <c r="H10" s="80" t="s">
        <v>48</v>
      </c>
      <c r="I10" s="80" t="s">
        <v>52</v>
      </c>
      <c r="J10" s="80" t="s">
        <v>46</v>
      </c>
      <c r="K10" s="80" t="s">
        <v>48</v>
      </c>
      <c r="L10" s="81" t="s">
        <v>52</v>
      </c>
      <c r="M10" s="79" t="s">
        <v>51</v>
      </c>
      <c r="N10" s="80" t="s">
        <v>48</v>
      </c>
      <c r="O10" s="80" t="s">
        <v>52</v>
      </c>
      <c r="P10" s="79" t="s">
        <v>51</v>
      </c>
      <c r="Q10" s="80" t="s">
        <v>48</v>
      </c>
      <c r="R10" s="80" t="s">
        <v>52</v>
      </c>
      <c r="S10" s="80" t="s">
        <v>46</v>
      </c>
      <c r="T10" s="80" t="s">
        <v>48</v>
      </c>
      <c r="U10" s="81" t="s">
        <v>52</v>
      </c>
    </row>
    <row r="11" spans="1:22" s="77" customFormat="1" ht="18" customHeight="1" x14ac:dyDescent="0.15">
      <c r="A11" s="535"/>
      <c r="B11" s="556"/>
      <c r="C11" s="475" t="s">
        <v>75</v>
      </c>
      <c r="D11" s="376"/>
      <c r="E11" s="377" t="str">
        <f>IF(D11="","",F11/D11)</f>
        <v/>
      </c>
      <c r="F11" s="378"/>
      <c r="G11" s="376"/>
      <c r="H11" s="377" t="str">
        <f>IF(G11="","",I11/G11)</f>
        <v/>
      </c>
      <c r="I11" s="379"/>
      <c r="J11" s="377"/>
      <c r="K11" s="377" t="str">
        <f>IF(J11="","",L11/J11)</f>
        <v/>
      </c>
      <c r="L11" s="380"/>
      <c r="M11" s="376"/>
      <c r="N11" s="377" t="str">
        <f>IF(M11="","",O11/M11)</f>
        <v/>
      </c>
      <c r="O11" s="379"/>
      <c r="P11" s="376"/>
      <c r="Q11" s="377" t="str">
        <f>IF(P11="","",R11/P11)</f>
        <v/>
      </c>
      <c r="R11" s="379"/>
      <c r="S11" s="377"/>
      <c r="T11" s="377" t="str">
        <f>IF(S11="","",U11/S11)</f>
        <v/>
      </c>
      <c r="U11" s="380"/>
    </row>
    <row r="12" spans="1:22" s="77" customFormat="1" ht="18" customHeight="1" x14ac:dyDescent="0.15">
      <c r="A12" s="535"/>
      <c r="B12" s="556"/>
      <c r="C12" s="383" t="s">
        <v>518</v>
      </c>
      <c r="D12" s="376"/>
      <c r="E12" s="377" t="str">
        <f>IF(D12="","",F12/D12)</f>
        <v/>
      </c>
      <c r="F12" s="378"/>
      <c r="G12" s="376"/>
      <c r="H12" s="377" t="str">
        <f>IF(G12="","",I12/G12)</f>
        <v/>
      </c>
      <c r="I12" s="379"/>
      <c r="J12" s="377"/>
      <c r="K12" s="377" t="str">
        <f t="shared" ref="K12:K47" si="0">IF(J12="","",L12/J12)</f>
        <v/>
      </c>
      <c r="L12" s="380"/>
      <c r="M12" s="376"/>
      <c r="N12" s="377" t="str">
        <f>IF(M12="","",O12/M12)</f>
        <v/>
      </c>
      <c r="O12" s="379"/>
      <c r="P12" s="376"/>
      <c r="Q12" s="377" t="str">
        <f>IF(P12="","",R12/P12)</f>
        <v/>
      </c>
      <c r="R12" s="379"/>
      <c r="S12" s="377"/>
      <c r="T12" s="377" t="str">
        <f t="shared" ref="T12:T47" si="1">IF(S12="","",U12/S12)</f>
        <v/>
      </c>
      <c r="U12" s="380"/>
    </row>
    <row r="13" spans="1:22" s="77" customFormat="1" ht="18" customHeight="1" x14ac:dyDescent="0.15">
      <c r="A13" s="535"/>
      <c r="B13" s="556"/>
      <c r="C13" s="479" t="s">
        <v>572</v>
      </c>
      <c r="D13" s="427"/>
      <c r="E13" s="469" t="str">
        <f>IF(D13="","",F13/D13)</f>
        <v/>
      </c>
      <c r="F13" s="429"/>
      <c r="G13" s="430"/>
      <c r="H13" s="428" t="str">
        <f>IF(G13="","",I13/G13)</f>
        <v/>
      </c>
      <c r="I13" s="431"/>
      <c r="J13" s="431"/>
      <c r="K13" s="428" t="str">
        <f t="shared" si="0"/>
        <v/>
      </c>
      <c r="L13" s="429"/>
      <c r="M13" s="430"/>
      <c r="N13" s="428" t="str">
        <f>IF(M13="","",O13/M13)</f>
        <v/>
      </c>
      <c r="O13" s="431"/>
      <c r="P13" s="430"/>
      <c r="Q13" s="428" t="str">
        <f>IF(P13="","",R13/P13)</f>
        <v/>
      </c>
      <c r="R13" s="431"/>
      <c r="S13" s="431"/>
      <c r="T13" s="428" t="str">
        <f t="shared" si="1"/>
        <v/>
      </c>
      <c r="U13" s="429"/>
    </row>
    <row r="14" spans="1:22" s="77" customFormat="1" ht="18" customHeight="1" x14ac:dyDescent="0.15">
      <c r="A14" s="535"/>
      <c r="B14" s="556"/>
      <c r="C14" s="475" t="s">
        <v>77</v>
      </c>
      <c r="D14" s="432"/>
      <c r="E14" s="428" t="str">
        <f t="shared" ref="E14:E47" si="2">IF(D14="","",F14/D14)</f>
        <v/>
      </c>
      <c r="F14" s="433"/>
      <c r="G14" s="432"/>
      <c r="H14" s="428" t="str">
        <f>IF(G14="","",I14/G14)</f>
        <v/>
      </c>
      <c r="I14" s="434"/>
      <c r="J14" s="428"/>
      <c r="K14" s="428" t="str">
        <f t="shared" si="0"/>
        <v/>
      </c>
      <c r="L14" s="433"/>
      <c r="M14" s="432"/>
      <c r="N14" s="428" t="str">
        <f>IF(M14="","",O14/M14)</f>
        <v/>
      </c>
      <c r="O14" s="434"/>
      <c r="P14" s="432"/>
      <c r="Q14" s="428" t="str">
        <f>IF(P14="","",R14/P14)</f>
        <v/>
      </c>
      <c r="R14" s="434"/>
      <c r="S14" s="428"/>
      <c r="T14" s="428" t="str">
        <f t="shared" si="1"/>
        <v/>
      </c>
      <c r="U14" s="433"/>
    </row>
    <row r="15" spans="1:22" s="77" customFormat="1" ht="18" customHeight="1" x14ac:dyDescent="0.15">
      <c r="A15" s="535"/>
      <c r="B15" s="556"/>
      <c r="C15" s="383" t="s">
        <v>80</v>
      </c>
      <c r="D15" s="430"/>
      <c r="E15" s="435" t="str">
        <f t="shared" si="2"/>
        <v/>
      </c>
      <c r="F15" s="431"/>
      <c r="G15" s="430"/>
      <c r="H15" s="428" t="str">
        <f t="shared" ref="H15:H47" si="3">IF(G15="","",I15/G15)</f>
        <v/>
      </c>
      <c r="I15" s="436"/>
      <c r="J15" s="431"/>
      <c r="K15" s="428" t="str">
        <f t="shared" si="0"/>
        <v/>
      </c>
      <c r="L15" s="429"/>
      <c r="M15" s="430"/>
      <c r="N15" s="428" t="str">
        <f t="shared" ref="N15:N47" si="4">IF(M15="","",O15/M15)</f>
        <v/>
      </c>
      <c r="O15" s="436"/>
      <c r="P15" s="430"/>
      <c r="Q15" s="428" t="str">
        <f t="shared" ref="Q15:Q47" si="5">IF(P15="","",R15/P15)</f>
        <v/>
      </c>
      <c r="R15" s="436"/>
      <c r="S15" s="431"/>
      <c r="T15" s="428" t="str">
        <f t="shared" si="1"/>
        <v/>
      </c>
      <c r="U15" s="429"/>
    </row>
    <row r="16" spans="1:22" s="77" customFormat="1" ht="18" customHeight="1" x14ac:dyDescent="0.15">
      <c r="A16" s="535"/>
      <c r="B16" s="556"/>
      <c r="C16" s="383" t="s">
        <v>79</v>
      </c>
      <c r="D16" s="430"/>
      <c r="E16" s="428" t="str">
        <f t="shared" si="2"/>
        <v/>
      </c>
      <c r="F16" s="429"/>
      <c r="G16" s="430"/>
      <c r="H16" s="428" t="str">
        <f t="shared" si="3"/>
        <v/>
      </c>
      <c r="I16" s="436"/>
      <c r="J16" s="431"/>
      <c r="K16" s="428" t="str">
        <f t="shared" si="0"/>
        <v/>
      </c>
      <c r="L16" s="429"/>
      <c r="M16" s="430"/>
      <c r="N16" s="428" t="str">
        <f t="shared" si="4"/>
        <v/>
      </c>
      <c r="O16" s="436"/>
      <c r="P16" s="430"/>
      <c r="Q16" s="428" t="str">
        <f t="shared" si="5"/>
        <v/>
      </c>
      <c r="R16" s="436"/>
      <c r="S16" s="431"/>
      <c r="T16" s="428" t="str">
        <f t="shared" si="1"/>
        <v/>
      </c>
      <c r="U16" s="429"/>
    </row>
    <row r="17" spans="1:24" s="77" customFormat="1" ht="18" customHeight="1" x14ac:dyDescent="0.15">
      <c r="A17" s="535"/>
      <c r="B17" s="556"/>
      <c r="C17" s="383"/>
      <c r="D17" s="430"/>
      <c r="E17" s="428" t="str">
        <f t="shared" si="2"/>
        <v/>
      </c>
      <c r="F17" s="429"/>
      <c r="G17" s="430"/>
      <c r="H17" s="428" t="str">
        <f t="shared" si="3"/>
        <v/>
      </c>
      <c r="I17" s="436"/>
      <c r="J17" s="436"/>
      <c r="K17" s="434" t="str">
        <f t="shared" si="0"/>
        <v/>
      </c>
      <c r="L17" s="429"/>
      <c r="M17" s="430"/>
      <c r="N17" s="428" t="str">
        <f t="shared" si="4"/>
        <v/>
      </c>
      <c r="O17" s="436"/>
      <c r="P17" s="430"/>
      <c r="Q17" s="428" t="str">
        <f t="shared" si="5"/>
        <v/>
      </c>
      <c r="R17" s="436"/>
      <c r="S17" s="436"/>
      <c r="T17" s="434" t="str">
        <f t="shared" si="1"/>
        <v/>
      </c>
      <c r="U17" s="429"/>
    </row>
    <row r="18" spans="1:24" s="77" customFormat="1" ht="18" customHeight="1" x14ac:dyDescent="0.15">
      <c r="A18" s="535"/>
      <c r="B18" s="556"/>
      <c r="C18" s="475" t="s">
        <v>76</v>
      </c>
      <c r="D18" s="432"/>
      <c r="E18" s="428" t="str">
        <f t="shared" si="2"/>
        <v/>
      </c>
      <c r="F18" s="433"/>
      <c r="G18" s="432"/>
      <c r="H18" s="434" t="str">
        <f t="shared" si="3"/>
        <v/>
      </c>
      <c r="I18" s="434"/>
      <c r="J18" s="434"/>
      <c r="K18" s="434" t="str">
        <f t="shared" si="0"/>
        <v/>
      </c>
      <c r="L18" s="433"/>
      <c r="M18" s="432"/>
      <c r="N18" s="434" t="str">
        <f t="shared" si="4"/>
        <v/>
      </c>
      <c r="O18" s="434"/>
      <c r="P18" s="432"/>
      <c r="Q18" s="434" t="str">
        <f t="shared" si="5"/>
        <v/>
      </c>
      <c r="R18" s="434"/>
      <c r="S18" s="434"/>
      <c r="T18" s="434" t="str">
        <f t="shared" si="1"/>
        <v/>
      </c>
      <c r="U18" s="433"/>
    </row>
    <row r="19" spans="1:24" s="77" customFormat="1" ht="18" customHeight="1" x14ac:dyDescent="0.15">
      <c r="A19" s="535"/>
      <c r="B19" s="556"/>
      <c r="C19" s="475" t="str">
        <f>C12</f>
        <v>&lt;建築工事&gt;</v>
      </c>
      <c r="D19" s="432"/>
      <c r="E19" s="428" t="str">
        <f t="shared" si="2"/>
        <v/>
      </c>
      <c r="F19" s="433"/>
      <c r="G19" s="437"/>
      <c r="H19" s="434" t="str">
        <f t="shared" si="3"/>
        <v/>
      </c>
      <c r="I19" s="434"/>
      <c r="J19" s="434"/>
      <c r="K19" s="434" t="str">
        <f t="shared" si="0"/>
        <v/>
      </c>
      <c r="L19" s="433"/>
      <c r="M19" s="437"/>
      <c r="N19" s="434" t="str">
        <f t="shared" si="4"/>
        <v/>
      </c>
      <c r="O19" s="434"/>
      <c r="P19" s="437"/>
      <c r="Q19" s="434" t="str">
        <f t="shared" si="5"/>
        <v/>
      </c>
      <c r="R19" s="434"/>
      <c r="S19" s="434"/>
      <c r="T19" s="434" t="str">
        <f t="shared" si="1"/>
        <v/>
      </c>
      <c r="U19" s="433"/>
    </row>
    <row r="20" spans="1:24" s="77" customFormat="1" ht="18" customHeight="1" x14ac:dyDescent="0.15">
      <c r="A20" s="535"/>
      <c r="B20" s="556"/>
      <c r="C20" s="476" t="str">
        <f>IF(C13="","",C13)</f>
        <v>　（新築）</v>
      </c>
      <c r="D20" s="432"/>
      <c r="E20" s="428" t="str">
        <f t="shared" si="2"/>
        <v/>
      </c>
      <c r="F20" s="433"/>
      <c r="G20" s="437"/>
      <c r="H20" s="434" t="str">
        <f t="shared" si="3"/>
        <v/>
      </c>
      <c r="I20" s="434"/>
      <c r="J20" s="434"/>
      <c r="K20" s="434" t="str">
        <f t="shared" si="0"/>
        <v/>
      </c>
      <c r="L20" s="433"/>
      <c r="M20" s="437"/>
      <c r="N20" s="434" t="str">
        <f t="shared" si="4"/>
        <v/>
      </c>
      <c r="O20" s="434"/>
      <c r="P20" s="437"/>
      <c r="Q20" s="434" t="str">
        <f t="shared" si="5"/>
        <v/>
      </c>
      <c r="R20" s="434"/>
      <c r="S20" s="434"/>
      <c r="T20" s="434" t="str">
        <f t="shared" si="1"/>
        <v/>
      </c>
      <c r="U20" s="433"/>
    </row>
    <row r="21" spans="1:24" s="77" customFormat="1" ht="18" customHeight="1" x14ac:dyDescent="0.15">
      <c r="A21" s="535"/>
      <c r="B21" s="556"/>
      <c r="C21" s="475" t="s">
        <v>77</v>
      </c>
      <c r="D21" s="432"/>
      <c r="E21" s="428" t="str">
        <f t="shared" si="2"/>
        <v/>
      </c>
      <c r="F21" s="433"/>
      <c r="G21" s="437"/>
      <c r="H21" s="434" t="str">
        <f t="shared" si="3"/>
        <v/>
      </c>
      <c r="I21" s="434"/>
      <c r="J21" s="434"/>
      <c r="K21" s="434" t="str">
        <f t="shared" si="0"/>
        <v/>
      </c>
      <c r="L21" s="433"/>
      <c r="M21" s="437"/>
      <c r="N21" s="434" t="str">
        <f t="shared" si="4"/>
        <v/>
      </c>
      <c r="O21" s="434"/>
      <c r="P21" s="437"/>
      <c r="Q21" s="434" t="str">
        <f t="shared" si="5"/>
        <v/>
      </c>
      <c r="R21" s="434"/>
      <c r="S21" s="434"/>
      <c r="T21" s="434" t="str">
        <f t="shared" si="1"/>
        <v/>
      </c>
      <c r="U21" s="433"/>
    </row>
    <row r="22" spans="1:24" s="77" customFormat="1" ht="18" customHeight="1" x14ac:dyDescent="0.15">
      <c r="A22" s="535"/>
      <c r="B22" s="556"/>
      <c r="C22" s="383" t="s">
        <v>80</v>
      </c>
      <c r="D22" s="430"/>
      <c r="E22" s="428" t="str">
        <f t="shared" si="2"/>
        <v/>
      </c>
      <c r="F22" s="429"/>
      <c r="G22" s="438"/>
      <c r="H22" s="434" t="str">
        <f t="shared" si="3"/>
        <v/>
      </c>
      <c r="I22" s="436"/>
      <c r="J22" s="436"/>
      <c r="K22" s="434" t="str">
        <f t="shared" si="0"/>
        <v/>
      </c>
      <c r="L22" s="429"/>
      <c r="M22" s="438"/>
      <c r="N22" s="434" t="str">
        <f t="shared" si="4"/>
        <v/>
      </c>
      <c r="O22" s="436"/>
      <c r="P22" s="438"/>
      <c r="Q22" s="434" t="str">
        <f t="shared" si="5"/>
        <v/>
      </c>
      <c r="R22" s="436"/>
      <c r="S22" s="436"/>
      <c r="T22" s="434" t="str">
        <f t="shared" si="1"/>
        <v/>
      </c>
      <c r="U22" s="429"/>
    </row>
    <row r="23" spans="1:24" s="77" customFormat="1" ht="18" customHeight="1" x14ac:dyDescent="0.15">
      <c r="A23" s="535"/>
      <c r="B23" s="556"/>
      <c r="C23" s="383" t="s">
        <v>79</v>
      </c>
      <c r="D23" s="430"/>
      <c r="E23" s="428" t="str">
        <f t="shared" si="2"/>
        <v/>
      </c>
      <c r="F23" s="429"/>
      <c r="G23" s="438"/>
      <c r="H23" s="434" t="str">
        <f t="shared" si="3"/>
        <v/>
      </c>
      <c r="I23" s="436"/>
      <c r="J23" s="436"/>
      <c r="K23" s="434" t="str">
        <f t="shared" si="0"/>
        <v/>
      </c>
      <c r="L23" s="429"/>
      <c r="M23" s="438"/>
      <c r="N23" s="434" t="str">
        <f t="shared" si="4"/>
        <v/>
      </c>
      <c r="O23" s="436"/>
      <c r="P23" s="438"/>
      <c r="Q23" s="434" t="str">
        <f t="shared" si="5"/>
        <v/>
      </c>
      <c r="R23" s="436"/>
      <c r="S23" s="436"/>
      <c r="T23" s="434" t="str">
        <f t="shared" si="1"/>
        <v/>
      </c>
      <c r="U23" s="429"/>
    </row>
    <row r="24" spans="1:24" s="77" customFormat="1" ht="18" customHeight="1" x14ac:dyDescent="0.15">
      <c r="A24" s="535"/>
      <c r="B24" s="556"/>
      <c r="C24" s="383"/>
      <c r="D24" s="430"/>
      <c r="E24" s="428" t="str">
        <f t="shared" si="2"/>
        <v/>
      </c>
      <c r="F24" s="439"/>
      <c r="G24" s="438"/>
      <c r="H24" s="434" t="str">
        <f t="shared" si="3"/>
        <v/>
      </c>
      <c r="I24" s="436"/>
      <c r="J24" s="436"/>
      <c r="K24" s="434" t="str">
        <f t="shared" si="0"/>
        <v/>
      </c>
      <c r="L24" s="429"/>
      <c r="M24" s="438"/>
      <c r="N24" s="434" t="str">
        <f t="shared" si="4"/>
        <v/>
      </c>
      <c r="O24" s="436"/>
      <c r="P24" s="438"/>
      <c r="Q24" s="434" t="str">
        <f t="shared" si="5"/>
        <v/>
      </c>
      <c r="R24" s="436"/>
      <c r="S24" s="436"/>
      <c r="T24" s="434" t="str">
        <f t="shared" si="1"/>
        <v/>
      </c>
      <c r="U24" s="429"/>
    </row>
    <row r="25" spans="1:24" s="77" customFormat="1" ht="18" customHeight="1" x14ac:dyDescent="0.15">
      <c r="A25" s="535"/>
      <c r="B25" s="556"/>
      <c r="C25" s="383"/>
      <c r="D25" s="430"/>
      <c r="E25" s="428" t="str">
        <f t="shared" si="2"/>
        <v/>
      </c>
      <c r="F25" s="439"/>
      <c r="G25" s="438"/>
      <c r="H25" s="434" t="str">
        <f t="shared" si="3"/>
        <v/>
      </c>
      <c r="I25" s="436"/>
      <c r="J25" s="436"/>
      <c r="K25" s="434" t="str">
        <f t="shared" si="0"/>
        <v/>
      </c>
      <c r="L25" s="429"/>
      <c r="M25" s="438"/>
      <c r="N25" s="434" t="str">
        <f t="shared" si="4"/>
        <v/>
      </c>
      <c r="O25" s="436"/>
      <c r="P25" s="438"/>
      <c r="Q25" s="434" t="str">
        <f t="shared" si="5"/>
        <v/>
      </c>
      <c r="R25" s="436"/>
      <c r="S25" s="436"/>
      <c r="T25" s="434" t="str">
        <f t="shared" si="1"/>
        <v/>
      </c>
      <c r="U25" s="429"/>
    </row>
    <row r="26" spans="1:24" s="77" customFormat="1" ht="18" customHeight="1" x14ac:dyDescent="0.15">
      <c r="A26" s="535"/>
      <c r="B26" s="556"/>
      <c r="C26" s="383"/>
      <c r="D26" s="430"/>
      <c r="E26" s="428" t="str">
        <f t="shared" si="2"/>
        <v/>
      </c>
      <c r="F26" s="439"/>
      <c r="G26" s="438"/>
      <c r="H26" s="434" t="str">
        <f t="shared" si="3"/>
        <v/>
      </c>
      <c r="I26" s="436"/>
      <c r="J26" s="436"/>
      <c r="K26" s="434" t="str">
        <f t="shared" si="0"/>
        <v/>
      </c>
      <c r="L26" s="429"/>
      <c r="M26" s="438"/>
      <c r="N26" s="434" t="str">
        <f t="shared" si="4"/>
        <v/>
      </c>
      <c r="O26" s="436"/>
      <c r="P26" s="438"/>
      <c r="Q26" s="434" t="str">
        <f t="shared" si="5"/>
        <v/>
      </c>
      <c r="R26" s="436"/>
      <c r="S26" s="436"/>
      <c r="T26" s="434" t="str">
        <f t="shared" si="1"/>
        <v/>
      </c>
      <c r="U26" s="429"/>
    </row>
    <row r="27" spans="1:24" s="77" customFormat="1" ht="18" customHeight="1" x14ac:dyDescent="0.15">
      <c r="A27" s="535"/>
      <c r="B27" s="556"/>
      <c r="C27" s="383"/>
      <c r="D27" s="430"/>
      <c r="E27" s="434" t="str">
        <f t="shared" si="2"/>
        <v/>
      </c>
      <c r="F27" s="439"/>
      <c r="G27" s="438"/>
      <c r="H27" s="434" t="str">
        <f t="shared" si="3"/>
        <v/>
      </c>
      <c r="I27" s="436"/>
      <c r="J27" s="436"/>
      <c r="K27" s="434" t="str">
        <f t="shared" si="0"/>
        <v/>
      </c>
      <c r="L27" s="429"/>
      <c r="M27" s="438"/>
      <c r="N27" s="434" t="str">
        <f t="shared" si="4"/>
        <v/>
      </c>
      <c r="O27" s="436"/>
      <c r="P27" s="438"/>
      <c r="Q27" s="434" t="str">
        <f t="shared" si="5"/>
        <v/>
      </c>
      <c r="R27" s="436"/>
      <c r="S27" s="436"/>
      <c r="T27" s="434" t="str">
        <f t="shared" si="1"/>
        <v/>
      </c>
      <c r="U27" s="429"/>
    </row>
    <row r="28" spans="1:24" s="77" customFormat="1" ht="18" customHeight="1" x14ac:dyDescent="0.15">
      <c r="A28" s="535"/>
      <c r="B28" s="556"/>
      <c r="C28" s="473" t="s">
        <v>83</v>
      </c>
      <c r="D28" s="440"/>
      <c r="E28" s="441" t="str">
        <f t="shared" si="2"/>
        <v/>
      </c>
      <c r="F28" s="442" t="str">
        <f>IF(SUM(F12:F27)=0,"",SUM(F12:F27))</f>
        <v/>
      </c>
      <c r="G28" s="443"/>
      <c r="H28" s="441" t="str">
        <f t="shared" si="3"/>
        <v/>
      </c>
      <c r="I28" s="441" t="str">
        <f>IF(SUM(I12:I27)=0,"",SUM(I12:I27))</f>
        <v/>
      </c>
      <c r="J28" s="444"/>
      <c r="K28" s="441" t="str">
        <f t="shared" si="0"/>
        <v/>
      </c>
      <c r="L28" s="442" t="str">
        <f>IF(SUM(L12:L27)=0,"",SUM(L12:L27))</f>
        <v/>
      </c>
      <c r="M28" s="443"/>
      <c r="N28" s="441" t="str">
        <f t="shared" si="4"/>
        <v/>
      </c>
      <c r="O28" s="441" t="str">
        <f>IF(SUM(O12:O27)=0,"",SUM(O12:O27))</f>
        <v/>
      </c>
      <c r="P28" s="443"/>
      <c r="Q28" s="441" t="str">
        <f t="shared" si="5"/>
        <v/>
      </c>
      <c r="R28" s="441" t="str">
        <f>IF(SUM(R12:R27)=0,"",SUM(R12:R27))</f>
        <v/>
      </c>
      <c r="S28" s="444"/>
      <c r="T28" s="441" t="str">
        <f t="shared" si="1"/>
        <v/>
      </c>
      <c r="U28" s="442" t="str">
        <f>IF(SUM(U12:U27)=0,"",SUM(U12:U27))</f>
        <v/>
      </c>
    </row>
    <row r="29" spans="1:24" s="77" customFormat="1" ht="18" customHeight="1" x14ac:dyDescent="0.15">
      <c r="A29" s="535"/>
      <c r="B29" s="556" t="s">
        <v>71</v>
      </c>
      <c r="C29" s="385"/>
      <c r="D29" s="445"/>
      <c r="E29" s="446" t="str">
        <f t="shared" si="2"/>
        <v/>
      </c>
      <c r="F29" s="447"/>
      <c r="G29" s="445"/>
      <c r="H29" s="446" t="str">
        <f t="shared" si="3"/>
        <v/>
      </c>
      <c r="I29" s="448"/>
      <c r="J29" s="448"/>
      <c r="K29" s="446" t="str">
        <f t="shared" si="0"/>
        <v/>
      </c>
      <c r="L29" s="447"/>
      <c r="M29" s="445"/>
      <c r="N29" s="446" t="str">
        <f t="shared" si="4"/>
        <v/>
      </c>
      <c r="O29" s="448"/>
      <c r="P29" s="445"/>
      <c r="Q29" s="446" t="str">
        <f t="shared" si="5"/>
        <v/>
      </c>
      <c r="R29" s="448"/>
      <c r="S29" s="448"/>
      <c r="T29" s="446" t="str">
        <f t="shared" si="1"/>
        <v/>
      </c>
      <c r="U29" s="447"/>
    </row>
    <row r="30" spans="1:24" s="77" customFormat="1" ht="18" customHeight="1" x14ac:dyDescent="0.15">
      <c r="A30" s="535"/>
      <c r="B30" s="556"/>
      <c r="C30" s="386"/>
      <c r="D30" s="449"/>
      <c r="E30" s="450" t="str">
        <f t="shared" si="2"/>
        <v/>
      </c>
      <c r="F30" s="451"/>
      <c r="G30" s="449"/>
      <c r="H30" s="450" t="str">
        <f t="shared" si="3"/>
        <v/>
      </c>
      <c r="I30" s="452"/>
      <c r="J30" s="452"/>
      <c r="K30" s="450" t="str">
        <f t="shared" si="0"/>
        <v/>
      </c>
      <c r="L30" s="451"/>
      <c r="M30" s="449"/>
      <c r="N30" s="450" t="str">
        <f t="shared" si="4"/>
        <v/>
      </c>
      <c r="O30" s="452"/>
      <c r="P30" s="449"/>
      <c r="Q30" s="450" t="str">
        <f t="shared" si="5"/>
        <v/>
      </c>
      <c r="R30" s="452"/>
      <c r="S30" s="452"/>
      <c r="T30" s="450" t="str">
        <f t="shared" si="1"/>
        <v/>
      </c>
      <c r="U30" s="451"/>
    </row>
    <row r="31" spans="1:24" s="77" customFormat="1" ht="18" customHeight="1" x14ac:dyDescent="0.15">
      <c r="A31" s="535"/>
      <c r="B31" s="556"/>
      <c r="C31" s="386"/>
      <c r="D31" s="449"/>
      <c r="E31" s="450" t="str">
        <f t="shared" si="2"/>
        <v/>
      </c>
      <c r="F31" s="451"/>
      <c r="G31" s="449"/>
      <c r="H31" s="450" t="str">
        <f t="shared" si="3"/>
        <v/>
      </c>
      <c r="I31" s="452"/>
      <c r="J31" s="452"/>
      <c r="K31" s="450" t="str">
        <f t="shared" si="0"/>
        <v/>
      </c>
      <c r="L31" s="451"/>
      <c r="M31" s="449"/>
      <c r="N31" s="450" t="str">
        <f t="shared" si="4"/>
        <v/>
      </c>
      <c r="O31" s="452"/>
      <c r="P31" s="449"/>
      <c r="Q31" s="450" t="str">
        <f t="shared" si="5"/>
        <v/>
      </c>
      <c r="R31" s="452"/>
      <c r="S31" s="452"/>
      <c r="T31" s="450" t="str">
        <f t="shared" si="1"/>
        <v/>
      </c>
      <c r="U31" s="451"/>
    </row>
    <row r="32" spans="1:24" s="77" customFormat="1" ht="18" customHeight="1" x14ac:dyDescent="0.15">
      <c r="A32" s="535"/>
      <c r="B32" s="556"/>
      <c r="C32" s="386"/>
      <c r="D32" s="449"/>
      <c r="E32" s="450" t="str">
        <f t="shared" si="2"/>
        <v/>
      </c>
      <c r="F32" s="451"/>
      <c r="G32" s="449"/>
      <c r="H32" s="450" t="str">
        <f t="shared" si="3"/>
        <v/>
      </c>
      <c r="I32" s="452"/>
      <c r="J32" s="452"/>
      <c r="K32" s="450" t="str">
        <f t="shared" si="0"/>
        <v/>
      </c>
      <c r="L32" s="451"/>
      <c r="M32" s="449"/>
      <c r="N32" s="450" t="str">
        <f t="shared" si="4"/>
        <v/>
      </c>
      <c r="O32" s="452"/>
      <c r="P32" s="449"/>
      <c r="Q32" s="450" t="str">
        <f t="shared" si="5"/>
        <v/>
      </c>
      <c r="R32" s="452"/>
      <c r="S32" s="452"/>
      <c r="T32" s="450" t="str">
        <f t="shared" si="1"/>
        <v/>
      </c>
      <c r="U32" s="451"/>
      <c r="V32" s="541" t="s">
        <v>92</v>
      </c>
      <c r="W32" s="542"/>
      <c r="X32" s="542"/>
    </row>
    <row r="33" spans="1:24" s="77" customFormat="1" ht="18" customHeight="1" x14ac:dyDescent="0.15">
      <c r="A33" s="535"/>
      <c r="B33" s="556"/>
      <c r="C33" s="387"/>
      <c r="D33" s="453"/>
      <c r="E33" s="454" t="str">
        <f t="shared" si="2"/>
        <v/>
      </c>
      <c r="F33" s="455"/>
      <c r="G33" s="453"/>
      <c r="H33" s="454" t="str">
        <f t="shared" si="3"/>
        <v/>
      </c>
      <c r="I33" s="456"/>
      <c r="J33" s="456"/>
      <c r="K33" s="454" t="str">
        <f t="shared" si="0"/>
        <v/>
      </c>
      <c r="L33" s="455"/>
      <c r="M33" s="453"/>
      <c r="N33" s="454" t="str">
        <f t="shared" si="4"/>
        <v/>
      </c>
      <c r="O33" s="456"/>
      <c r="P33" s="453"/>
      <c r="Q33" s="454" t="str">
        <f t="shared" si="5"/>
        <v/>
      </c>
      <c r="R33" s="456"/>
      <c r="S33" s="456"/>
      <c r="T33" s="454" t="str">
        <f t="shared" si="1"/>
        <v/>
      </c>
      <c r="U33" s="455"/>
      <c r="V33" s="541"/>
      <c r="W33" s="542"/>
      <c r="X33" s="542"/>
    </row>
    <row r="34" spans="1:24" s="77" customFormat="1" ht="18" customHeight="1" x14ac:dyDescent="0.15">
      <c r="A34" s="535"/>
      <c r="B34" s="556"/>
      <c r="C34" s="470" t="s">
        <v>83</v>
      </c>
      <c r="D34" s="443"/>
      <c r="E34" s="441" t="str">
        <f t="shared" si="2"/>
        <v/>
      </c>
      <c r="F34" s="442" t="str">
        <f>IF(SUM(F29:F33)=0,"",(SUM(F29:F33)))</f>
        <v/>
      </c>
      <c r="G34" s="443"/>
      <c r="H34" s="441" t="str">
        <f t="shared" si="3"/>
        <v/>
      </c>
      <c r="I34" s="441" t="str">
        <f>IF(SUM(I29:I33)=0,"",(SUM(I29:I33)))</f>
        <v/>
      </c>
      <c r="J34" s="444"/>
      <c r="K34" s="441" t="str">
        <f t="shared" si="0"/>
        <v/>
      </c>
      <c r="L34" s="442" t="str">
        <f>IF(SUM(L29:L33)=0,"",(SUM(L29:L33)))</f>
        <v/>
      </c>
      <c r="M34" s="443"/>
      <c r="N34" s="441" t="str">
        <f t="shared" si="4"/>
        <v/>
      </c>
      <c r="O34" s="441" t="str">
        <f>IF(SUM(O29:O33)=0,"",(SUM(O29:O33)))</f>
        <v/>
      </c>
      <c r="P34" s="443"/>
      <c r="Q34" s="441" t="str">
        <f t="shared" si="5"/>
        <v/>
      </c>
      <c r="R34" s="441" t="str">
        <f>IF(SUM(R29:R33)=0,"",(SUM(R29:R33)))</f>
        <v/>
      </c>
      <c r="S34" s="444"/>
      <c r="T34" s="441" t="str">
        <f t="shared" si="1"/>
        <v/>
      </c>
      <c r="U34" s="442" t="str">
        <f>IF(SUM(U29:U33)=0,"",(SUM(U29:U33)))</f>
        <v/>
      </c>
    </row>
    <row r="35" spans="1:24" s="77" customFormat="1" ht="18" customHeight="1" x14ac:dyDescent="0.15">
      <c r="A35" s="535"/>
      <c r="B35" s="543" t="s">
        <v>81</v>
      </c>
      <c r="C35" s="544"/>
      <c r="D35" s="443"/>
      <c r="E35" s="441" t="str">
        <f t="shared" si="2"/>
        <v/>
      </c>
      <c r="F35" s="442" t="str">
        <f>IF(F28="","",IF(F34="",F28,F28+F34))</f>
        <v/>
      </c>
      <c r="G35" s="443"/>
      <c r="H35" s="441" t="str">
        <f t="shared" si="3"/>
        <v/>
      </c>
      <c r="I35" s="441" t="str">
        <f>IF(I28="","",IF(I34="",I28,I28+I34))</f>
        <v/>
      </c>
      <c r="J35" s="444"/>
      <c r="K35" s="441" t="str">
        <f t="shared" si="0"/>
        <v/>
      </c>
      <c r="L35" s="442" t="str">
        <f>IF(L28="","",IF(L34="",L28,L28+L34))</f>
        <v/>
      </c>
      <c r="M35" s="443"/>
      <c r="N35" s="441" t="str">
        <f t="shared" si="4"/>
        <v/>
      </c>
      <c r="O35" s="441" t="str">
        <f>IF(O28="","",IF(O34="",O28,O28+O34))</f>
        <v/>
      </c>
      <c r="P35" s="443"/>
      <c r="Q35" s="441" t="str">
        <f t="shared" si="5"/>
        <v/>
      </c>
      <c r="R35" s="441" t="str">
        <f>IF(R28="","",IF(R34="",R28,R28+R34))</f>
        <v/>
      </c>
      <c r="S35" s="444"/>
      <c r="T35" s="441" t="str">
        <f t="shared" si="1"/>
        <v/>
      </c>
      <c r="U35" s="442" t="str">
        <f>IF(U28="","",IF(U34="",U28,U28+U34))</f>
        <v/>
      </c>
    </row>
    <row r="36" spans="1:24" s="77" customFormat="1" ht="18" customHeight="1" x14ac:dyDescent="0.15">
      <c r="A36" s="535" t="s">
        <v>69</v>
      </c>
      <c r="B36" s="546" t="str">
        <f>C12</f>
        <v>&lt;建築工事&gt;</v>
      </c>
      <c r="C36" s="547"/>
      <c r="D36" s="457"/>
      <c r="E36" s="446" t="str">
        <f t="shared" si="2"/>
        <v/>
      </c>
      <c r="F36" s="458"/>
      <c r="G36" s="457"/>
      <c r="H36" s="446" t="str">
        <f t="shared" si="3"/>
        <v/>
      </c>
      <c r="I36" s="446"/>
      <c r="J36" s="446"/>
      <c r="K36" s="446" t="str">
        <f t="shared" si="0"/>
        <v/>
      </c>
      <c r="L36" s="458"/>
      <c r="M36" s="457"/>
      <c r="N36" s="446" t="str">
        <f t="shared" si="4"/>
        <v/>
      </c>
      <c r="O36" s="446"/>
      <c r="P36" s="457"/>
      <c r="Q36" s="446" t="str">
        <f t="shared" si="5"/>
        <v/>
      </c>
      <c r="R36" s="446"/>
      <c r="S36" s="446"/>
      <c r="T36" s="446" t="str">
        <f t="shared" si="1"/>
        <v/>
      </c>
      <c r="U36" s="458"/>
    </row>
    <row r="37" spans="1:24" s="77" customFormat="1" ht="18" customHeight="1" x14ac:dyDescent="0.15">
      <c r="A37" s="535"/>
      <c r="B37" s="548" t="str">
        <f>C20</f>
        <v>　（新築）</v>
      </c>
      <c r="C37" s="549"/>
      <c r="D37" s="459"/>
      <c r="E37" s="450" t="str">
        <f t="shared" si="2"/>
        <v/>
      </c>
      <c r="F37" s="460"/>
      <c r="G37" s="459"/>
      <c r="H37" s="450" t="str">
        <f t="shared" si="3"/>
        <v/>
      </c>
      <c r="I37" s="450"/>
      <c r="J37" s="450"/>
      <c r="K37" s="450" t="str">
        <f t="shared" si="0"/>
        <v/>
      </c>
      <c r="L37" s="460"/>
      <c r="M37" s="459"/>
      <c r="N37" s="450" t="str">
        <f t="shared" si="4"/>
        <v/>
      </c>
      <c r="O37" s="450"/>
      <c r="P37" s="459"/>
      <c r="Q37" s="450" t="str">
        <f t="shared" si="5"/>
        <v/>
      </c>
      <c r="R37" s="450"/>
      <c r="S37" s="450"/>
      <c r="T37" s="450" t="str">
        <f t="shared" si="1"/>
        <v/>
      </c>
      <c r="U37" s="460"/>
    </row>
    <row r="38" spans="1:24" s="77" customFormat="1" ht="18" customHeight="1" x14ac:dyDescent="0.15">
      <c r="A38" s="535"/>
      <c r="B38" s="82" t="s">
        <v>74</v>
      </c>
      <c r="C38" s="383"/>
      <c r="D38" s="449"/>
      <c r="E38" s="450" t="str">
        <f t="shared" si="2"/>
        <v/>
      </c>
      <c r="F38" s="451"/>
      <c r="G38" s="449"/>
      <c r="H38" s="450" t="str">
        <f t="shared" si="3"/>
        <v/>
      </c>
      <c r="I38" s="452"/>
      <c r="J38" s="452"/>
      <c r="K38" s="450" t="str">
        <f t="shared" si="0"/>
        <v/>
      </c>
      <c r="L38" s="451"/>
      <c r="M38" s="449"/>
      <c r="N38" s="450" t="str">
        <f t="shared" si="4"/>
        <v/>
      </c>
      <c r="O38" s="452"/>
      <c r="P38" s="449"/>
      <c r="Q38" s="450" t="str">
        <f t="shared" si="5"/>
        <v/>
      </c>
      <c r="R38" s="452"/>
      <c r="S38" s="452"/>
      <c r="T38" s="450" t="str">
        <f t="shared" si="1"/>
        <v/>
      </c>
      <c r="U38" s="451"/>
    </row>
    <row r="39" spans="1:24" s="77" customFormat="1" ht="18" customHeight="1" x14ac:dyDescent="0.15">
      <c r="A39" s="535"/>
      <c r="B39" s="82" t="s">
        <v>74</v>
      </c>
      <c r="C39" s="383"/>
      <c r="D39" s="449"/>
      <c r="E39" s="450" t="str">
        <f t="shared" si="2"/>
        <v/>
      </c>
      <c r="F39" s="451"/>
      <c r="G39" s="449"/>
      <c r="H39" s="450" t="str">
        <f t="shared" si="3"/>
        <v/>
      </c>
      <c r="I39" s="452"/>
      <c r="J39" s="452"/>
      <c r="K39" s="450" t="str">
        <f t="shared" si="0"/>
        <v/>
      </c>
      <c r="L39" s="451"/>
      <c r="M39" s="449"/>
      <c r="N39" s="450" t="str">
        <f t="shared" si="4"/>
        <v/>
      </c>
      <c r="O39" s="452"/>
      <c r="P39" s="449"/>
      <c r="Q39" s="450" t="str">
        <f t="shared" si="5"/>
        <v/>
      </c>
      <c r="R39" s="452"/>
      <c r="S39" s="452"/>
      <c r="T39" s="450" t="str">
        <f t="shared" si="1"/>
        <v/>
      </c>
      <c r="U39" s="451"/>
    </row>
    <row r="40" spans="1:24" s="77" customFormat="1" ht="18" customHeight="1" x14ac:dyDescent="0.15">
      <c r="A40" s="535"/>
      <c r="B40" s="83" t="s">
        <v>73</v>
      </c>
      <c r="C40" s="383"/>
      <c r="D40" s="449"/>
      <c r="E40" s="450" t="str">
        <f t="shared" si="2"/>
        <v/>
      </c>
      <c r="F40" s="451"/>
      <c r="G40" s="449"/>
      <c r="H40" s="450" t="str">
        <f t="shared" si="3"/>
        <v/>
      </c>
      <c r="I40" s="452"/>
      <c r="J40" s="452"/>
      <c r="K40" s="450" t="str">
        <f t="shared" si="0"/>
        <v/>
      </c>
      <c r="L40" s="451"/>
      <c r="M40" s="449"/>
      <c r="N40" s="450" t="str">
        <f t="shared" si="4"/>
        <v/>
      </c>
      <c r="O40" s="452"/>
      <c r="P40" s="449"/>
      <c r="Q40" s="450" t="str">
        <f t="shared" si="5"/>
        <v/>
      </c>
      <c r="R40" s="452"/>
      <c r="S40" s="452"/>
      <c r="T40" s="450" t="str">
        <f t="shared" si="1"/>
        <v/>
      </c>
      <c r="U40" s="451"/>
    </row>
    <row r="41" spans="1:24" s="77" customFormat="1" ht="18" customHeight="1" x14ac:dyDescent="0.15">
      <c r="A41" s="535"/>
      <c r="B41" s="546" t="s">
        <v>78</v>
      </c>
      <c r="C41" s="547"/>
      <c r="D41" s="459"/>
      <c r="E41" s="450" t="str">
        <f t="shared" si="2"/>
        <v/>
      </c>
      <c r="F41" s="460"/>
      <c r="G41" s="459"/>
      <c r="H41" s="450" t="str">
        <f t="shared" si="3"/>
        <v/>
      </c>
      <c r="I41" s="450"/>
      <c r="J41" s="450"/>
      <c r="K41" s="450" t="str">
        <f t="shared" si="0"/>
        <v/>
      </c>
      <c r="L41" s="460"/>
      <c r="M41" s="459"/>
      <c r="N41" s="450" t="str">
        <f t="shared" si="4"/>
        <v/>
      </c>
      <c r="O41" s="450"/>
      <c r="P41" s="459"/>
      <c r="Q41" s="450" t="str">
        <f t="shared" si="5"/>
        <v/>
      </c>
      <c r="R41" s="450"/>
      <c r="S41" s="450"/>
      <c r="T41" s="450" t="str">
        <f t="shared" si="1"/>
        <v/>
      </c>
      <c r="U41" s="460"/>
    </row>
    <row r="42" spans="1:24" s="77" customFormat="1" ht="18" customHeight="1" x14ac:dyDescent="0.15">
      <c r="A42" s="535"/>
      <c r="B42" s="548" t="str">
        <f>C20</f>
        <v>　（新築）</v>
      </c>
      <c r="C42" s="549"/>
      <c r="D42" s="459"/>
      <c r="E42" s="450" t="str">
        <f t="shared" si="2"/>
        <v/>
      </c>
      <c r="F42" s="460"/>
      <c r="G42" s="459"/>
      <c r="H42" s="450" t="str">
        <f t="shared" si="3"/>
        <v/>
      </c>
      <c r="I42" s="450"/>
      <c r="J42" s="450"/>
      <c r="K42" s="450" t="str">
        <f t="shared" si="0"/>
        <v/>
      </c>
      <c r="L42" s="460"/>
      <c r="M42" s="459"/>
      <c r="N42" s="450" t="str">
        <f t="shared" si="4"/>
        <v/>
      </c>
      <c r="O42" s="450"/>
      <c r="P42" s="459"/>
      <c r="Q42" s="450" t="str">
        <f t="shared" si="5"/>
        <v/>
      </c>
      <c r="R42" s="450"/>
      <c r="S42" s="450"/>
      <c r="T42" s="450" t="str">
        <f t="shared" si="1"/>
        <v/>
      </c>
      <c r="U42" s="460"/>
    </row>
    <row r="43" spans="1:24" s="77" customFormat="1" ht="18" customHeight="1" x14ac:dyDescent="0.15">
      <c r="A43" s="535"/>
      <c r="B43" s="83" t="s">
        <v>73</v>
      </c>
      <c r="C43" s="383"/>
      <c r="D43" s="449"/>
      <c r="E43" s="450" t="str">
        <f t="shared" si="2"/>
        <v/>
      </c>
      <c r="F43" s="451"/>
      <c r="G43" s="449"/>
      <c r="H43" s="450" t="str">
        <f t="shared" si="3"/>
        <v/>
      </c>
      <c r="I43" s="452"/>
      <c r="J43" s="452"/>
      <c r="K43" s="450" t="str">
        <f t="shared" si="0"/>
        <v/>
      </c>
      <c r="L43" s="451"/>
      <c r="M43" s="449"/>
      <c r="N43" s="450" t="str">
        <f t="shared" si="4"/>
        <v/>
      </c>
      <c r="O43" s="452"/>
      <c r="P43" s="449"/>
      <c r="Q43" s="450" t="str">
        <f t="shared" si="5"/>
        <v/>
      </c>
      <c r="R43" s="452"/>
      <c r="S43" s="452"/>
      <c r="T43" s="450" t="str">
        <f t="shared" si="1"/>
        <v/>
      </c>
      <c r="U43" s="451"/>
    </row>
    <row r="44" spans="1:24" s="77" customFormat="1" ht="18" customHeight="1" x14ac:dyDescent="0.15">
      <c r="A44" s="535"/>
      <c r="B44" s="82" t="s">
        <v>73</v>
      </c>
      <c r="C44" s="383"/>
      <c r="D44" s="449"/>
      <c r="E44" s="450" t="str">
        <f t="shared" si="2"/>
        <v/>
      </c>
      <c r="F44" s="451"/>
      <c r="G44" s="449"/>
      <c r="H44" s="450" t="str">
        <f t="shared" si="3"/>
        <v/>
      </c>
      <c r="I44" s="452"/>
      <c r="J44" s="452"/>
      <c r="K44" s="450" t="str">
        <f t="shared" si="0"/>
        <v/>
      </c>
      <c r="L44" s="451"/>
      <c r="M44" s="449"/>
      <c r="N44" s="450" t="str">
        <f t="shared" si="4"/>
        <v/>
      </c>
      <c r="O44" s="452"/>
      <c r="P44" s="449"/>
      <c r="Q44" s="450" t="str">
        <f t="shared" si="5"/>
        <v/>
      </c>
      <c r="R44" s="452"/>
      <c r="S44" s="452"/>
      <c r="T44" s="450" t="str">
        <f t="shared" si="1"/>
        <v/>
      </c>
      <c r="U44" s="451"/>
    </row>
    <row r="45" spans="1:24" s="77" customFormat="1" ht="18" customHeight="1" x14ac:dyDescent="0.15">
      <c r="A45" s="535"/>
      <c r="B45" s="84" t="s">
        <v>74</v>
      </c>
      <c r="C45" s="388"/>
      <c r="D45" s="453"/>
      <c r="E45" s="454" t="str">
        <f t="shared" si="2"/>
        <v/>
      </c>
      <c r="F45" s="455"/>
      <c r="G45" s="453"/>
      <c r="H45" s="454" t="str">
        <f t="shared" si="3"/>
        <v/>
      </c>
      <c r="I45" s="456"/>
      <c r="J45" s="456"/>
      <c r="K45" s="454" t="str">
        <f t="shared" si="0"/>
        <v/>
      </c>
      <c r="L45" s="455"/>
      <c r="M45" s="453"/>
      <c r="N45" s="454" t="str">
        <f t="shared" si="4"/>
        <v/>
      </c>
      <c r="O45" s="456"/>
      <c r="P45" s="453"/>
      <c r="Q45" s="454" t="str">
        <f t="shared" si="5"/>
        <v/>
      </c>
      <c r="R45" s="456"/>
      <c r="S45" s="456"/>
      <c r="T45" s="454" t="str">
        <f t="shared" si="1"/>
        <v/>
      </c>
      <c r="U45" s="455"/>
    </row>
    <row r="46" spans="1:24" s="77" customFormat="1" ht="18" customHeight="1" x14ac:dyDescent="0.15">
      <c r="A46" s="545"/>
      <c r="B46" s="550" t="s">
        <v>84</v>
      </c>
      <c r="C46" s="551"/>
      <c r="D46" s="443"/>
      <c r="E46" s="441" t="str">
        <f t="shared" si="2"/>
        <v/>
      </c>
      <c r="F46" s="442" t="str">
        <f>IF(SUM(F36:F45)=0,"",(SUM(F36:F45)))</f>
        <v/>
      </c>
      <c r="G46" s="443"/>
      <c r="H46" s="441" t="str">
        <f t="shared" si="3"/>
        <v/>
      </c>
      <c r="I46" s="441" t="str">
        <f>IF(SUM(I36:I45)=0,"",(SUM(I36:I45)))</f>
        <v/>
      </c>
      <c r="J46" s="444"/>
      <c r="K46" s="441" t="str">
        <f t="shared" si="0"/>
        <v/>
      </c>
      <c r="L46" s="442" t="str">
        <f>IF(SUM(L36:L45)=0,"",(SUM(L36:L45)))</f>
        <v/>
      </c>
      <c r="M46" s="443"/>
      <c r="N46" s="441" t="str">
        <f t="shared" si="4"/>
        <v/>
      </c>
      <c r="O46" s="441" t="str">
        <f>IF(SUM(O36:O45)=0,"",(SUM(O36:O45)))</f>
        <v/>
      </c>
      <c r="P46" s="443"/>
      <c r="Q46" s="441" t="str">
        <f t="shared" si="5"/>
        <v/>
      </c>
      <c r="R46" s="441" t="str">
        <f>IF(SUM(R36:R45)=0,"",(SUM(R36:R45)))</f>
        <v/>
      </c>
      <c r="S46" s="444"/>
      <c r="T46" s="441" t="str">
        <f t="shared" si="1"/>
        <v/>
      </c>
      <c r="U46" s="442" t="str">
        <f>IF(SUM(U36:U45)=0,"",(SUM(U36:U45)))</f>
        <v/>
      </c>
    </row>
    <row r="47" spans="1:24" s="77" customFormat="1" ht="18" customHeight="1" thickBot="1" x14ac:dyDescent="0.2">
      <c r="A47" s="552" t="s">
        <v>85</v>
      </c>
      <c r="B47" s="553"/>
      <c r="C47" s="554"/>
      <c r="D47" s="461"/>
      <c r="E47" s="462" t="str">
        <f t="shared" si="2"/>
        <v/>
      </c>
      <c r="F47" s="463" t="str">
        <f>IF(F35="","",IF(F46="",F35,F35+F46))</f>
        <v/>
      </c>
      <c r="G47" s="461"/>
      <c r="H47" s="462" t="str">
        <f t="shared" si="3"/>
        <v/>
      </c>
      <c r="I47" s="462" t="str">
        <f>IF(I35="","",IF(I46="",I35,I35+I46))</f>
        <v/>
      </c>
      <c r="J47" s="464"/>
      <c r="K47" s="462" t="str">
        <f t="shared" si="0"/>
        <v/>
      </c>
      <c r="L47" s="463" t="str">
        <f>IF(L35="","",IF(L46="",L35,L35+L46))</f>
        <v/>
      </c>
      <c r="M47" s="461"/>
      <c r="N47" s="462" t="str">
        <f t="shared" si="4"/>
        <v/>
      </c>
      <c r="O47" s="462" t="str">
        <f>IF(O35="","",IF(O46="",O35,O35+O46))</f>
        <v/>
      </c>
      <c r="P47" s="461"/>
      <c r="Q47" s="462" t="str">
        <f t="shared" si="5"/>
        <v/>
      </c>
      <c r="R47" s="462" t="str">
        <f>IF(R35="","",IF(R46="",R35,R35+R46))</f>
        <v/>
      </c>
      <c r="S47" s="464"/>
      <c r="T47" s="462" t="str">
        <f t="shared" si="1"/>
        <v/>
      </c>
      <c r="U47" s="463" t="str">
        <f>IF(U35="","",IF(U46="",U35,U35+U46))</f>
        <v/>
      </c>
    </row>
    <row r="48" spans="1:24" s="77" customFormat="1" ht="18" customHeight="1" x14ac:dyDescent="0.15">
      <c r="A48" s="534" t="s">
        <v>53</v>
      </c>
      <c r="B48" s="537" t="s">
        <v>54</v>
      </c>
      <c r="C48" s="538"/>
      <c r="D48" s="529" t="s">
        <v>49</v>
      </c>
      <c r="E48" s="519" t="s">
        <v>49</v>
      </c>
      <c r="F48" s="465"/>
      <c r="G48" s="529"/>
      <c r="H48" s="519"/>
      <c r="I48" s="466"/>
      <c r="J48" s="519"/>
      <c r="K48" s="519" t="s">
        <v>49</v>
      </c>
      <c r="L48" s="465" t="s">
        <v>49</v>
      </c>
      <c r="M48" s="529"/>
      <c r="N48" s="519"/>
      <c r="O48" s="466"/>
      <c r="P48" s="529"/>
      <c r="Q48" s="519"/>
      <c r="R48" s="466"/>
      <c r="S48" s="519"/>
      <c r="T48" s="519" t="s">
        <v>49</v>
      </c>
      <c r="U48" s="465" t="s">
        <v>49</v>
      </c>
    </row>
    <row r="49" spans="1:21" s="77" customFormat="1" ht="18" customHeight="1" x14ac:dyDescent="0.15">
      <c r="A49" s="535"/>
      <c r="B49" s="532" t="s">
        <v>546</v>
      </c>
      <c r="C49" s="533"/>
      <c r="D49" s="530"/>
      <c r="E49" s="520"/>
      <c r="F49" s="451" t="s">
        <v>49</v>
      </c>
      <c r="G49" s="530"/>
      <c r="H49" s="520"/>
      <c r="I49" s="452"/>
      <c r="J49" s="520"/>
      <c r="K49" s="520"/>
      <c r="L49" s="451" t="s">
        <v>49</v>
      </c>
      <c r="M49" s="530"/>
      <c r="N49" s="520"/>
      <c r="O49" s="452"/>
      <c r="P49" s="530"/>
      <c r="Q49" s="520"/>
      <c r="R49" s="452"/>
      <c r="S49" s="520"/>
      <c r="T49" s="520"/>
      <c r="U49" s="451" t="s">
        <v>49</v>
      </c>
    </row>
    <row r="50" spans="1:21" s="77" customFormat="1" ht="18" customHeight="1" x14ac:dyDescent="0.15">
      <c r="A50" s="535"/>
      <c r="B50" s="532" t="s">
        <v>55</v>
      </c>
      <c r="C50" s="533"/>
      <c r="D50" s="530"/>
      <c r="E50" s="520"/>
      <c r="F50" s="451" t="s">
        <v>49</v>
      </c>
      <c r="G50" s="530"/>
      <c r="H50" s="520"/>
      <c r="I50" s="452"/>
      <c r="J50" s="520"/>
      <c r="K50" s="520"/>
      <c r="L50" s="451" t="s">
        <v>49</v>
      </c>
      <c r="M50" s="530"/>
      <c r="N50" s="520"/>
      <c r="O50" s="452"/>
      <c r="P50" s="530"/>
      <c r="Q50" s="520"/>
      <c r="R50" s="452"/>
      <c r="S50" s="520"/>
      <c r="T50" s="520"/>
      <c r="U50" s="451" t="s">
        <v>49</v>
      </c>
    </row>
    <row r="51" spans="1:21" s="77" customFormat="1" ht="18" customHeight="1" x14ac:dyDescent="0.15">
      <c r="A51" s="535"/>
      <c r="B51" s="532" t="s">
        <v>56</v>
      </c>
      <c r="C51" s="533"/>
      <c r="D51" s="530"/>
      <c r="E51" s="520"/>
      <c r="F51" s="451" t="s">
        <v>59</v>
      </c>
      <c r="G51" s="530"/>
      <c r="H51" s="520"/>
      <c r="I51" s="452"/>
      <c r="J51" s="520"/>
      <c r="K51" s="520"/>
      <c r="L51" s="451" t="s">
        <v>49</v>
      </c>
      <c r="M51" s="530"/>
      <c r="N51" s="520"/>
      <c r="O51" s="452"/>
      <c r="P51" s="530"/>
      <c r="Q51" s="520"/>
      <c r="R51" s="452"/>
      <c r="S51" s="520"/>
      <c r="T51" s="520"/>
      <c r="U51" s="451" t="s">
        <v>49</v>
      </c>
    </row>
    <row r="52" spans="1:21" s="77" customFormat="1" ht="18" customHeight="1" x14ac:dyDescent="0.15">
      <c r="A52" s="535"/>
      <c r="B52" s="532" t="s">
        <v>118</v>
      </c>
      <c r="C52" s="533"/>
      <c r="D52" s="530"/>
      <c r="E52" s="520"/>
      <c r="F52" s="439"/>
      <c r="G52" s="530"/>
      <c r="H52" s="520"/>
      <c r="I52" s="452"/>
      <c r="J52" s="520"/>
      <c r="K52" s="520"/>
      <c r="L52" s="451" t="s">
        <v>49</v>
      </c>
      <c r="M52" s="530"/>
      <c r="N52" s="520"/>
      <c r="O52" s="452"/>
      <c r="P52" s="530"/>
      <c r="Q52" s="520"/>
      <c r="R52" s="452"/>
      <c r="S52" s="520"/>
      <c r="T52" s="520"/>
      <c r="U52" s="451" t="s">
        <v>49</v>
      </c>
    </row>
    <row r="53" spans="1:21" s="77" customFormat="1" ht="18" customHeight="1" x14ac:dyDescent="0.15">
      <c r="A53" s="535"/>
      <c r="B53" s="532" t="s">
        <v>57</v>
      </c>
      <c r="C53" s="533"/>
      <c r="D53" s="530"/>
      <c r="E53" s="520"/>
      <c r="F53" s="439"/>
      <c r="G53" s="530"/>
      <c r="H53" s="520"/>
      <c r="I53" s="452"/>
      <c r="J53" s="520"/>
      <c r="K53" s="520"/>
      <c r="L53" s="451" t="s">
        <v>49</v>
      </c>
      <c r="M53" s="530"/>
      <c r="N53" s="520"/>
      <c r="O53" s="452"/>
      <c r="P53" s="530"/>
      <c r="Q53" s="520"/>
      <c r="R53" s="452"/>
      <c r="S53" s="520"/>
      <c r="T53" s="520"/>
      <c r="U53" s="451" t="s">
        <v>49</v>
      </c>
    </row>
    <row r="54" spans="1:21" s="77" customFormat="1" ht="18" customHeight="1" x14ac:dyDescent="0.15">
      <c r="A54" s="535"/>
      <c r="B54" s="532" t="s">
        <v>58</v>
      </c>
      <c r="C54" s="533"/>
      <c r="D54" s="531"/>
      <c r="E54" s="521"/>
      <c r="F54" s="439"/>
      <c r="G54" s="531"/>
      <c r="H54" s="521"/>
      <c r="I54" s="456"/>
      <c r="J54" s="521"/>
      <c r="K54" s="521"/>
      <c r="L54" s="451" t="s">
        <v>49</v>
      </c>
      <c r="M54" s="531"/>
      <c r="N54" s="521"/>
      <c r="O54" s="456"/>
      <c r="P54" s="531"/>
      <c r="Q54" s="521"/>
      <c r="R54" s="456"/>
      <c r="S54" s="521"/>
      <c r="T54" s="521"/>
      <c r="U54" s="451" t="s">
        <v>49</v>
      </c>
    </row>
    <row r="55" spans="1:21" s="77" customFormat="1" ht="18" customHeight="1" thickBot="1" x14ac:dyDescent="0.2">
      <c r="A55" s="536"/>
      <c r="B55" s="539" t="s">
        <v>82</v>
      </c>
      <c r="C55" s="540"/>
      <c r="D55" s="467" t="s">
        <v>47</v>
      </c>
      <c r="E55" s="468" t="s">
        <v>47</v>
      </c>
      <c r="F55" s="463" t="str">
        <f>IF(SUM(F48:F54)=0,"",SUM(F48:F54))</f>
        <v/>
      </c>
      <c r="G55" s="467" t="s">
        <v>60</v>
      </c>
      <c r="H55" s="468" t="s">
        <v>60</v>
      </c>
      <c r="I55" s="462" t="str">
        <f>IF(SUM(I48:I54)=0,"",SUM(I48:I54))</f>
        <v/>
      </c>
      <c r="J55" s="468" t="s">
        <v>60</v>
      </c>
      <c r="K55" s="468" t="s">
        <v>60</v>
      </c>
      <c r="L55" s="463" t="str">
        <f>IF(SUM(L48:L54)=0,"",SUM(L48:L54))</f>
        <v/>
      </c>
      <c r="M55" s="467" t="s">
        <v>60</v>
      </c>
      <c r="N55" s="468" t="s">
        <v>60</v>
      </c>
      <c r="O55" s="462" t="str">
        <f>IF(SUM(O48:O54)=0,"",SUM(O48:O54))</f>
        <v/>
      </c>
      <c r="P55" s="467" t="s">
        <v>60</v>
      </c>
      <c r="Q55" s="468" t="s">
        <v>60</v>
      </c>
      <c r="R55" s="462" t="str">
        <f>IF(SUM(R48:R54)=0,"",SUM(R48:R54))</f>
        <v/>
      </c>
      <c r="S55" s="468" t="s">
        <v>60</v>
      </c>
      <c r="T55" s="468" t="s">
        <v>60</v>
      </c>
      <c r="U55" s="463" t="str">
        <f>IF(SUM(U48:U54)=0,"",SUM(U48:U54))</f>
        <v/>
      </c>
    </row>
    <row r="56" spans="1:21" x14ac:dyDescent="0.15">
      <c r="F56" s="384" t="str">
        <f>IF(F47=F55,"","↑【確認】「事業財源」の合計と「合計（総事業費）」が不一致")</f>
        <v/>
      </c>
    </row>
    <row r="57" spans="1:21" x14ac:dyDescent="0.15">
      <c r="F57" s="384"/>
    </row>
    <row r="58" spans="1:21" x14ac:dyDescent="0.15">
      <c r="A58" s="85" t="s">
        <v>61</v>
      </c>
    </row>
    <row r="59" spans="1:21" x14ac:dyDescent="0.15">
      <c r="A59" s="85"/>
    </row>
    <row r="60" spans="1:21" x14ac:dyDescent="0.15">
      <c r="A60" s="86" t="s">
        <v>100</v>
      </c>
      <c r="B60" s="389" t="s">
        <v>107</v>
      </c>
      <c r="C60" s="389"/>
      <c r="D60" s="389"/>
      <c r="E60" s="389"/>
      <c r="F60" s="389"/>
      <c r="G60" s="389"/>
      <c r="H60" s="389"/>
      <c r="I60" s="389"/>
      <c r="J60" s="389"/>
      <c r="K60" s="389"/>
      <c r="L60" s="389"/>
    </row>
    <row r="61" spans="1:21" x14ac:dyDescent="0.15">
      <c r="A61" s="86"/>
      <c r="B61" s="389" t="s">
        <v>88</v>
      </c>
      <c r="C61" s="389"/>
      <c r="D61" s="389"/>
      <c r="E61" s="389"/>
      <c r="F61" s="389"/>
      <c r="G61" s="389"/>
      <c r="H61" s="389"/>
      <c r="I61" s="389"/>
      <c r="J61" s="389"/>
      <c r="K61" s="389"/>
      <c r="L61" s="389"/>
    </row>
    <row r="62" spans="1:21" x14ac:dyDescent="0.15">
      <c r="A62" s="86" t="s">
        <v>101</v>
      </c>
      <c r="B62" s="389" t="s">
        <v>108</v>
      </c>
      <c r="C62" s="389"/>
      <c r="D62" s="389"/>
      <c r="E62" s="389"/>
      <c r="F62" s="389"/>
      <c r="G62" s="389"/>
      <c r="H62" s="389"/>
      <c r="I62" s="389"/>
      <c r="J62" s="389"/>
      <c r="K62" s="389"/>
      <c r="L62" s="389"/>
    </row>
    <row r="63" spans="1:21" x14ac:dyDescent="0.15">
      <c r="A63" s="86"/>
      <c r="B63" s="389" t="s">
        <v>89</v>
      </c>
      <c r="C63" s="389"/>
      <c r="D63" s="389"/>
      <c r="E63" s="389"/>
      <c r="F63" s="389"/>
      <c r="G63" s="389"/>
      <c r="H63" s="389"/>
      <c r="I63" s="389"/>
      <c r="J63" s="389"/>
      <c r="K63" s="389"/>
      <c r="L63" s="389"/>
    </row>
    <row r="64" spans="1:21" x14ac:dyDescent="0.15">
      <c r="A64" s="86" t="s">
        <v>90</v>
      </c>
      <c r="B64" s="389" t="s">
        <v>547</v>
      </c>
      <c r="C64" s="389"/>
      <c r="D64" s="389"/>
      <c r="E64" s="389"/>
      <c r="F64" s="389"/>
      <c r="G64" s="389"/>
      <c r="H64" s="389"/>
      <c r="I64" s="389"/>
      <c r="J64" s="389"/>
      <c r="K64" s="389"/>
      <c r="L64" s="389"/>
    </row>
    <row r="65" spans="1:12" x14ac:dyDescent="0.15">
      <c r="A65" s="86" t="s">
        <v>102</v>
      </c>
      <c r="B65" s="389" t="s">
        <v>109</v>
      </c>
      <c r="C65" s="389"/>
      <c r="D65" s="389"/>
      <c r="E65" s="389"/>
      <c r="F65" s="389"/>
      <c r="G65" s="389"/>
      <c r="H65" s="389"/>
      <c r="I65" s="389"/>
      <c r="J65" s="389"/>
      <c r="K65" s="389"/>
      <c r="L65" s="389"/>
    </row>
    <row r="66" spans="1:12" x14ac:dyDescent="0.15">
      <c r="A66" s="86"/>
      <c r="B66" s="389" t="s">
        <v>110</v>
      </c>
      <c r="C66" s="389"/>
      <c r="D66" s="389"/>
      <c r="E66" s="389"/>
      <c r="F66" s="389"/>
      <c r="G66" s="389"/>
      <c r="H66" s="389"/>
      <c r="I66" s="389"/>
      <c r="J66" s="389"/>
      <c r="K66" s="389"/>
      <c r="L66" s="389"/>
    </row>
    <row r="67" spans="1:12" x14ac:dyDescent="0.15">
      <c r="A67" s="86"/>
      <c r="B67" s="389" t="s">
        <v>111</v>
      </c>
      <c r="C67" s="389"/>
      <c r="D67" s="389"/>
      <c r="E67" s="389"/>
      <c r="F67" s="389"/>
      <c r="G67" s="389"/>
      <c r="H67" s="389"/>
      <c r="I67" s="389"/>
      <c r="J67" s="389"/>
      <c r="K67" s="389"/>
      <c r="L67" s="389"/>
    </row>
    <row r="68" spans="1:12" x14ac:dyDescent="0.15">
      <c r="A68" s="86"/>
      <c r="B68" s="389" t="s">
        <v>112</v>
      </c>
      <c r="C68" s="389"/>
      <c r="D68" s="389"/>
      <c r="E68" s="389"/>
      <c r="F68" s="389"/>
      <c r="G68" s="389"/>
      <c r="H68" s="389"/>
      <c r="I68" s="389"/>
      <c r="J68" s="389"/>
      <c r="K68" s="389"/>
      <c r="L68" s="389"/>
    </row>
    <row r="69" spans="1:12" x14ac:dyDescent="0.15">
      <c r="A69" s="86" t="s">
        <v>103</v>
      </c>
      <c r="B69" s="389" t="s">
        <v>113</v>
      </c>
      <c r="C69" s="389"/>
      <c r="D69" s="389"/>
      <c r="E69" s="389"/>
      <c r="F69" s="389"/>
      <c r="G69" s="389"/>
      <c r="H69" s="389"/>
      <c r="I69" s="389"/>
      <c r="J69" s="389"/>
      <c r="K69" s="389"/>
      <c r="L69" s="389"/>
    </row>
    <row r="70" spans="1:12" x14ac:dyDescent="0.15">
      <c r="A70" s="86"/>
      <c r="B70" s="389" t="s">
        <v>114</v>
      </c>
      <c r="C70" s="389"/>
      <c r="D70" s="389"/>
      <c r="E70" s="389"/>
      <c r="F70" s="389"/>
      <c r="G70" s="389"/>
      <c r="H70" s="389"/>
      <c r="I70" s="389"/>
      <c r="J70" s="389"/>
      <c r="K70" s="389"/>
      <c r="L70" s="389"/>
    </row>
    <row r="71" spans="1:12" x14ac:dyDescent="0.15">
      <c r="A71" s="86" t="s">
        <v>104</v>
      </c>
      <c r="B71" s="389" t="s">
        <v>93</v>
      </c>
      <c r="C71" s="389"/>
      <c r="D71" s="389"/>
      <c r="E71" s="389"/>
      <c r="F71" s="389"/>
      <c r="G71" s="389"/>
      <c r="H71" s="389"/>
      <c r="I71" s="389"/>
      <c r="J71" s="389"/>
      <c r="K71" s="389"/>
      <c r="L71" s="389"/>
    </row>
    <row r="72" spans="1:12" x14ac:dyDescent="0.15">
      <c r="A72" s="86" t="s">
        <v>94</v>
      </c>
      <c r="B72" s="389" t="s">
        <v>95</v>
      </c>
      <c r="C72" s="389"/>
      <c r="D72" s="389"/>
      <c r="E72" s="389"/>
      <c r="F72" s="389"/>
      <c r="G72" s="389"/>
      <c r="H72" s="389"/>
      <c r="I72" s="389"/>
      <c r="J72" s="389"/>
      <c r="K72" s="389"/>
      <c r="L72" s="389"/>
    </row>
    <row r="73" spans="1:12" x14ac:dyDescent="0.15">
      <c r="A73" s="86" t="s">
        <v>94</v>
      </c>
      <c r="B73" s="389" t="s">
        <v>115</v>
      </c>
      <c r="C73" s="389"/>
      <c r="D73" s="389"/>
      <c r="E73" s="389"/>
      <c r="F73" s="389"/>
      <c r="G73" s="389"/>
      <c r="H73" s="389"/>
      <c r="I73" s="389"/>
      <c r="J73" s="389"/>
      <c r="K73" s="389"/>
      <c r="L73" s="389"/>
    </row>
    <row r="74" spans="1:12" x14ac:dyDescent="0.15">
      <c r="A74" s="86" t="s">
        <v>96</v>
      </c>
      <c r="B74" s="390" t="s">
        <v>548</v>
      </c>
      <c r="C74" s="390"/>
      <c r="D74" s="389"/>
      <c r="E74" s="389"/>
      <c r="F74" s="389"/>
      <c r="G74" s="389"/>
      <c r="H74" s="389"/>
      <c r="I74" s="389"/>
      <c r="J74" s="389"/>
      <c r="K74" s="389"/>
      <c r="L74" s="389"/>
    </row>
    <row r="75" spans="1:12" x14ac:dyDescent="0.15">
      <c r="A75" s="86" t="s">
        <v>97</v>
      </c>
      <c r="B75" s="390" t="s">
        <v>116</v>
      </c>
      <c r="C75" s="390"/>
      <c r="D75" s="389"/>
      <c r="E75" s="389"/>
      <c r="F75" s="389"/>
      <c r="G75" s="389"/>
      <c r="H75" s="389"/>
      <c r="I75" s="389"/>
      <c r="J75" s="389"/>
      <c r="K75" s="389"/>
      <c r="L75" s="389"/>
    </row>
    <row r="76" spans="1:12" x14ac:dyDescent="0.15">
      <c r="A76" s="86" t="s">
        <v>94</v>
      </c>
      <c r="B76" s="390" t="s">
        <v>117</v>
      </c>
      <c r="C76" s="390"/>
      <c r="D76" s="389"/>
      <c r="E76" s="389"/>
      <c r="F76" s="389"/>
      <c r="G76" s="389"/>
      <c r="H76" s="389"/>
      <c r="I76" s="389"/>
      <c r="J76" s="389"/>
      <c r="K76" s="389"/>
      <c r="L76" s="389"/>
    </row>
    <row r="77" spans="1:12" x14ac:dyDescent="0.15">
      <c r="A77" s="86" t="s">
        <v>94</v>
      </c>
      <c r="B77" s="390" t="s">
        <v>549</v>
      </c>
      <c r="C77" s="390"/>
      <c r="D77" s="389"/>
      <c r="E77" s="389"/>
      <c r="F77" s="389"/>
      <c r="G77" s="389"/>
      <c r="H77" s="389"/>
      <c r="I77" s="389"/>
      <c r="J77" s="389"/>
      <c r="K77" s="389"/>
      <c r="L77" s="389"/>
    </row>
    <row r="78" spans="1:12" x14ac:dyDescent="0.15">
      <c r="A78" s="86" t="s">
        <v>105</v>
      </c>
      <c r="B78" s="389" t="s">
        <v>98</v>
      </c>
      <c r="C78" s="389"/>
      <c r="D78" s="389"/>
      <c r="E78" s="389"/>
      <c r="F78" s="389"/>
      <c r="G78" s="389"/>
      <c r="H78" s="389"/>
      <c r="I78" s="389"/>
      <c r="J78" s="389"/>
      <c r="K78" s="389"/>
      <c r="L78" s="389"/>
    </row>
    <row r="79" spans="1:12" x14ac:dyDescent="0.15">
      <c r="A79" s="86" t="s">
        <v>106</v>
      </c>
      <c r="B79" s="389" t="s">
        <v>99</v>
      </c>
      <c r="C79" s="389"/>
      <c r="D79" s="389"/>
      <c r="E79" s="389"/>
      <c r="F79" s="389"/>
      <c r="G79" s="389"/>
      <c r="H79" s="389"/>
      <c r="I79" s="389"/>
      <c r="J79" s="389"/>
      <c r="K79" s="389"/>
      <c r="L79" s="389"/>
    </row>
    <row r="80" spans="1:12" x14ac:dyDescent="0.15">
      <c r="A80" s="87"/>
      <c r="B80" s="389" t="s">
        <v>91</v>
      </c>
      <c r="C80" s="389"/>
      <c r="D80" s="389"/>
      <c r="E80" s="389"/>
      <c r="F80" s="389"/>
      <c r="G80" s="389"/>
      <c r="H80" s="389"/>
      <c r="I80" s="389"/>
      <c r="J80" s="389"/>
      <c r="K80" s="389"/>
      <c r="L80" s="389"/>
    </row>
    <row r="81" spans="1:1" x14ac:dyDescent="0.15">
      <c r="A81" s="8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246</v>
      </c>
    </row>
    <row r="2" spans="1:11" ht="18" customHeight="1" x14ac:dyDescent="0.15">
      <c r="A2" s="563" t="s">
        <v>262</v>
      </c>
      <c r="B2" s="563"/>
      <c r="C2" s="563"/>
      <c r="D2" s="563"/>
      <c r="E2" s="563"/>
      <c r="F2" s="563"/>
      <c r="G2" s="563"/>
      <c r="H2" s="563"/>
      <c r="I2" s="563"/>
      <c r="J2" s="563"/>
      <c r="K2" s="563"/>
    </row>
    <row r="5" spans="1:11" ht="18.75" customHeight="1" x14ac:dyDescent="0.15">
      <c r="A5" s="167" t="s">
        <v>86</v>
      </c>
      <c r="B5" s="567" t="s">
        <v>247</v>
      </c>
      <c r="C5" s="567"/>
      <c r="D5" s="567"/>
      <c r="E5" s="567"/>
      <c r="F5" s="567"/>
    </row>
    <row r="6" spans="1:11" ht="12" customHeight="1" x14ac:dyDescent="0.15">
      <c r="A6" s="173"/>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20" t="s">
        <v>523</v>
      </c>
      <c r="C15" s="338" t="s">
        <v>524</v>
      </c>
      <c r="D15" s="321" t="s">
        <v>525</v>
      </c>
      <c r="E15" s="321" t="s">
        <v>526</v>
      </c>
      <c r="F15" s="339" t="s">
        <v>527</v>
      </c>
      <c r="G15" s="336" t="s">
        <v>523</v>
      </c>
      <c r="H15" s="338" t="s">
        <v>524</v>
      </c>
      <c r="I15" s="337" t="s">
        <v>525</v>
      </c>
      <c r="J15" s="337" t="s">
        <v>526</v>
      </c>
      <c r="K15" s="339" t="s">
        <v>524</v>
      </c>
    </row>
    <row r="16" spans="1:11" ht="18.75" customHeight="1" x14ac:dyDescent="0.15">
      <c r="A16" s="167" t="s">
        <v>279</v>
      </c>
      <c r="B16" s="569"/>
      <c r="C16" s="569"/>
      <c r="D16" s="569"/>
      <c r="E16" s="569"/>
      <c r="F16" s="569"/>
      <c r="G16" s="596"/>
      <c r="H16" s="615"/>
      <c r="I16" s="615"/>
      <c r="J16" s="615"/>
      <c r="K16" s="597"/>
    </row>
    <row r="17" spans="1:11" x14ac:dyDescent="0.15">
      <c r="A17" s="564" t="s">
        <v>335</v>
      </c>
      <c r="B17" s="564" t="s">
        <v>260</v>
      </c>
      <c r="C17" s="564"/>
      <c r="D17" s="564"/>
      <c r="E17" s="564"/>
      <c r="F17" s="564"/>
      <c r="G17" s="564" t="s">
        <v>261</v>
      </c>
      <c r="H17" s="564"/>
      <c r="I17" s="564"/>
      <c r="J17" s="564"/>
      <c r="K17" s="564"/>
    </row>
    <row r="18" spans="1:11" ht="18.75" customHeight="1" x14ac:dyDescent="0.15">
      <c r="A18" s="564"/>
      <c r="B18" s="569"/>
      <c r="C18" s="569"/>
      <c r="D18" s="579" t="s">
        <v>282</v>
      </c>
      <c r="E18" s="580"/>
      <c r="F18" s="340"/>
      <c r="G18" s="569"/>
      <c r="H18" s="569"/>
      <c r="I18" s="579" t="s">
        <v>282</v>
      </c>
      <c r="J18" s="580"/>
      <c r="K18" s="340"/>
    </row>
    <row r="19" spans="1:11" x14ac:dyDescent="0.15">
      <c r="A19" s="593" t="s">
        <v>269</v>
      </c>
      <c r="B19" s="564" t="s">
        <v>267</v>
      </c>
      <c r="C19" s="564"/>
      <c r="D19" s="564"/>
      <c r="E19" s="564"/>
      <c r="F19" s="564"/>
      <c r="G19" s="564" t="s">
        <v>268</v>
      </c>
      <c r="H19" s="564"/>
      <c r="I19" s="564"/>
      <c r="J19" s="564"/>
      <c r="K19" s="564"/>
    </row>
    <row r="20" spans="1:11" ht="18.75" customHeight="1" x14ac:dyDescent="0.15">
      <c r="A20" s="566"/>
      <c r="B20" s="569"/>
      <c r="C20" s="569"/>
      <c r="D20" s="569"/>
      <c r="E20" s="569"/>
      <c r="F20" s="569"/>
      <c r="G20" s="569"/>
      <c r="H20" s="569"/>
      <c r="I20" s="569"/>
      <c r="J20" s="569"/>
      <c r="K20" s="569"/>
    </row>
    <row r="21" spans="1:11" ht="12" customHeight="1" x14ac:dyDescent="0.15">
      <c r="A21" s="592" t="s">
        <v>270</v>
      </c>
      <c r="B21" s="167" t="s">
        <v>271</v>
      </c>
      <c r="C21" s="567" t="s">
        <v>272</v>
      </c>
      <c r="D21" s="567"/>
      <c r="E21" s="567"/>
      <c r="F21" s="567"/>
      <c r="G21" s="567"/>
      <c r="H21" s="567"/>
      <c r="I21" s="567"/>
      <c r="J21" s="567"/>
      <c r="K21" s="567"/>
    </row>
    <row r="22" spans="1:11" x14ac:dyDescent="0.15">
      <c r="A22" s="592"/>
      <c r="B22" s="569"/>
      <c r="C22" s="167" t="s">
        <v>273</v>
      </c>
      <c r="D22" s="167" t="s">
        <v>274</v>
      </c>
      <c r="E22" s="167" t="s">
        <v>275</v>
      </c>
      <c r="F22" s="577" t="s">
        <v>268</v>
      </c>
      <c r="G22" s="578"/>
      <c r="H22" s="564" t="s">
        <v>276</v>
      </c>
      <c r="I22" s="564"/>
      <c r="J22" s="564"/>
      <c r="K22" s="564"/>
    </row>
    <row r="23" spans="1:11" ht="18.75" customHeight="1" x14ac:dyDescent="0.15">
      <c r="A23" s="592"/>
      <c r="B23" s="569"/>
      <c r="C23" s="341"/>
      <c r="D23" s="342"/>
      <c r="E23" s="343"/>
      <c r="F23" s="576"/>
      <c r="G23" s="576"/>
      <c r="H23" s="171" t="s">
        <v>277</v>
      </c>
      <c r="I23" s="344"/>
      <c r="J23" s="171" t="s">
        <v>278</v>
      </c>
      <c r="K23" s="345"/>
    </row>
    <row r="24" spans="1:11" ht="18.75" customHeight="1" x14ac:dyDescent="0.15">
      <c r="A24" s="592"/>
      <c r="B24" s="569"/>
      <c r="C24" s="341"/>
      <c r="D24" s="342"/>
      <c r="E24" s="343"/>
      <c r="F24" s="576"/>
      <c r="G24" s="576"/>
      <c r="H24" s="171" t="s">
        <v>277</v>
      </c>
      <c r="I24" s="344"/>
      <c r="J24" s="171" t="s">
        <v>278</v>
      </c>
      <c r="K24" s="345"/>
    </row>
    <row r="27" spans="1:11" x14ac:dyDescent="0.15">
      <c r="A27" s="165" t="s">
        <v>284</v>
      </c>
    </row>
    <row r="28" spans="1:11" ht="3.75" customHeight="1" x14ac:dyDescent="0.15"/>
    <row r="29" spans="1:11" x14ac:dyDescent="0.15">
      <c r="A29" s="572" t="s">
        <v>63</v>
      </c>
      <c r="B29" s="573" t="s">
        <v>314</v>
      </c>
      <c r="C29" s="574"/>
      <c r="D29" s="574"/>
      <c r="E29" s="574"/>
      <c r="F29" s="574"/>
      <c r="G29" s="575"/>
      <c r="H29" s="573" t="s">
        <v>315</v>
      </c>
      <c r="I29" s="575"/>
      <c r="J29" s="570" t="s">
        <v>542</v>
      </c>
      <c r="K29" s="572" t="s">
        <v>259</v>
      </c>
    </row>
    <row r="30" spans="1:11" ht="24" x14ac:dyDescent="0.15">
      <c r="A30" s="571"/>
      <c r="B30" s="166" t="s">
        <v>251</v>
      </c>
      <c r="C30" s="166" t="s">
        <v>252</v>
      </c>
      <c r="D30" s="166" t="s">
        <v>254</v>
      </c>
      <c r="E30" s="166" t="s">
        <v>255</v>
      </c>
      <c r="F30" s="166" t="s">
        <v>253</v>
      </c>
      <c r="G30" s="166" t="s">
        <v>256</v>
      </c>
      <c r="H30" s="170" t="s">
        <v>266</v>
      </c>
      <c r="I30" s="168" t="s">
        <v>257</v>
      </c>
      <c r="J30" s="571"/>
      <c r="K30" s="571"/>
    </row>
    <row r="31" spans="1:11" ht="18.75" customHeight="1" x14ac:dyDescent="0.15">
      <c r="A31" s="167" t="s">
        <v>540</v>
      </c>
      <c r="B31" s="342"/>
      <c r="C31" s="342"/>
      <c r="D31" s="342"/>
      <c r="E31" s="342"/>
      <c r="F31" s="342"/>
      <c r="G31" s="342"/>
      <c r="H31" s="342"/>
      <c r="I31" s="342"/>
      <c r="J31" s="342"/>
      <c r="K31" s="175" t="str">
        <f>IF(SUM(B31:J31)=0,"",SUM(B31:J31))</f>
        <v/>
      </c>
    </row>
    <row r="32" spans="1:11" ht="15" customHeight="1" x14ac:dyDescent="0.15">
      <c r="A32" s="564" t="s">
        <v>541</v>
      </c>
      <c r="B32" s="425"/>
      <c r="C32" s="425"/>
      <c r="D32" s="425"/>
      <c r="E32" s="425"/>
      <c r="F32" s="425"/>
      <c r="G32" s="425"/>
      <c r="H32" s="425"/>
      <c r="I32" s="425"/>
      <c r="J32" s="425"/>
      <c r="K32" s="176" t="str">
        <f t="shared" ref="K32:K33" si="0">IF(SUM(B32:J32)=0,"",SUM(B32:J32))</f>
        <v/>
      </c>
    </row>
    <row r="33" spans="1:11" ht="15" customHeight="1" x14ac:dyDescent="0.15">
      <c r="A33" s="564"/>
      <c r="B33" s="347"/>
      <c r="C33" s="347"/>
      <c r="D33" s="347"/>
      <c r="E33" s="347"/>
      <c r="F33" s="347"/>
      <c r="G33" s="347"/>
      <c r="H33" s="347"/>
      <c r="I33" s="347"/>
      <c r="J33" s="347"/>
      <c r="K33" s="177" t="str">
        <f t="shared" si="0"/>
        <v/>
      </c>
    </row>
    <row r="34" spans="1:11" ht="12" customHeight="1" x14ac:dyDescent="0.15">
      <c r="A34" s="173"/>
      <c r="B34" s="180"/>
      <c r="C34" s="180"/>
      <c r="D34" s="180"/>
      <c r="E34" s="180"/>
      <c r="F34" s="180"/>
      <c r="G34" s="180"/>
      <c r="H34" s="180"/>
      <c r="I34" s="180"/>
      <c r="J34" s="180"/>
      <c r="K34" s="180"/>
    </row>
    <row r="36" spans="1:11" x14ac:dyDescent="0.15">
      <c r="A36" s="165" t="s">
        <v>285</v>
      </c>
    </row>
    <row r="37" spans="1:11" ht="3.75" customHeight="1" x14ac:dyDescent="0.15"/>
    <row r="38" spans="1:11" ht="18.75" customHeight="1" x14ac:dyDescent="0.15">
      <c r="A38" s="583"/>
      <c r="B38" s="584"/>
      <c r="C38" s="584"/>
      <c r="D38" s="584"/>
      <c r="E38" s="584"/>
      <c r="F38" s="584"/>
      <c r="G38" s="584"/>
      <c r="H38" s="584"/>
      <c r="I38" s="584"/>
      <c r="J38" s="584"/>
      <c r="K38" s="585"/>
    </row>
    <row r="39" spans="1:11" ht="18.75" customHeight="1" x14ac:dyDescent="0.15">
      <c r="A39" s="586"/>
      <c r="B39" s="587"/>
      <c r="C39" s="587"/>
      <c r="D39" s="587"/>
      <c r="E39" s="587"/>
      <c r="F39" s="587"/>
      <c r="G39" s="587"/>
      <c r="H39" s="587"/>
      <c r="I39" s="587"/>
      <c r="J39" s="587"/>
      <c r="K39" s="588"/>
    </row>
    <row r="40" spans="1:11" ht="18.75" customHeight="1" x14ac:dyDescent="0.15">
      <c r="A40" s="586"/>
      <c r="B40" s="587"/>
      <c r="C40" s="587"/>
      <c r="D40" s="587"/>
      <c r="E40" s="587"/>
      <c r="F40" s="587"/>
      <c r="G40" s="587"/>
      <c r="H40" s="587"/>
      <c r="I40" s="587"/>
      <c r="J40" s="587"/>
      <c r="K40" s="588"/>
    </row>
    <row r="41" spans="1:11" ht="18.75" customHeight="1" x14ac:dyDescent="0.15">
      <c r="A41" s="589"/>
      <c r="B41" s="590"/>
      <c r="C41" s="590"/>
      <c r="D41" s="590"/>
      <c r="E41" s="590"/>
      <c r="F41" s="590"/>
      <c r="G41" s="590"/>
      <c r="H41" s="590"/>
      <c r="I41" s="590"/>
      <c r="J41" s="590"/>
      <c r="K41" s="591"/>
    </row>
    <row r="44" spans="1:11" x14ac:dyDescent="0.15">
      <c r="A44" s="165" t="s">
        <v>286</v>
      </c>
    </row>
    <row r="45" spans="1:11" ht="3.75" customHeight="1" x14ac:dyDescent="0.15"/>
    <row r="46" spans="1:11" ht="18.75" customHeight="1" x14ac:dyDescent="0.15">
      <c r="A46" s="581" t="s">
        <v>281</v>
      </c>
      <c r="B46" s="582"/>
      <c r="C46" s="598"/>
      <c r="D46" s="599"/>
      <c r="E46" s="599"/>
      <c r="F46" s="599"/>
      <c r="G46" s="599"/>
      <c r="H46" s="600"/>
      <c r="I46" s="172"/>
      <c r="J46" s="172"/>
      <c r="K46" s="172"/>
    </row>
    <row r="47" spans="1:11" ht="18.75" customHeight="1" x14ac:dyDescent="0.15">
      <c r="A47" s="630" t="s">
        <v>303</v>
      </c>
      <c r="B47" s="631"/>
      <c r="C47" s="627"/>
      <c r="D47" s="628"/>
      <c r="E47" s="628"/>
      <c r="F47" s="628"/>
      <c r="G47" s="628"/>
      <c r="H47" s="629"/>
      <c r="I47" s="193"/>
      <c r="J47" s="193"/>
      <c r="K47" s="193"/>
    </row>
    <row r="48" spans="1:11" ht="18.75" customHeight="1" x14ac:dyDescent="0.15">
      <c r="A48" s="199"/>
      <c r="B48" s="594" t="s">
        <v>287</v>
      </c>
      <c r="C48" s="595"/>
      <c r="D48" s="601" t="s">
        <v>301</v>
      </c>
      <c r="E48" s="601"/>
      <c r="F48" s="601"/>
      <c r="G48" s="596"/>
      <c r="H48" s="597"/>
      <c r="I48" s="193"/>
      <c r="J48" s="193"/>
      <c r="K48" s="193"/>
    </row>
    <row r="49" spans="1:11" ht="18.75" customHeight="1" x14ac:dyDescent="0.15">
      <c r="A49" s="192"/>
      <c r="B49" s="618"/>
      <c r="C49" s="619"/>
      <c r="D49" s="601" t="s">
        <v>305</v>
      </c>
      <c r="E49" s="601"/>
      <c r="F49" s="601"/>
      <c r="G49" s="624"/>
      <c r="H49" s="625"/>
      <c r="I49" s="193"/>
      <c r="J49" s="193"/>
      <c r="K49" s="193"/>
    </row>
    <row r="50" spans="1:11" ht="18.75" customHeight="1" x14ac:dyDescent="0.15">
      <c r="A50" s="192"/>
      <c r="B50" s="594" t="s">
        <v>288</v>
      </c>
      <c r="C50" s="595"/>
      <c r="D50" s="626" t="s">
        <v>304</v>
      </c>
      <c r="E50" s="626"/>
      <c r="F50" s="626"/>
      <c r="G50" s="624"/>
      <c r="H50" s="625"/>
      <c r="I50" s="197"/>
      <c r="J50" s="198"/>
      <c r="K50" s="198"/>
    </row>
    <row r="51" spans="1:11" ht="18.75" customHeight="1" x14ac:dyDescent="0.15">
      <c r="A51" s="192"/>
      <c r="B51" s="620" t="s">
        <v>329</v>
      </c>
      <c r="C51" s="621"/>
      <c r="D51" s="626" t="s">
        <v>289</v>
      </c>
      <c r="E51" s="626"/>
      <c r="F51" s="626"/>
      <c r="G51" s="181" t="s">
        <v>297</v>
      </c>
      <c r="H51" s="616"/>
      <c r="I51" s="622"/>
      <c r="J51" s="622"/>
      <c r="K51" s="623"/>
    </row>
    <row r="52" spans="1:11" ht="18.75" customHeight="1" x14ac:dyDescent="0.15">
      <c r="A52" s="192"/>
      <c r="B52" s="620"/>
      <c r="C52" s="621"/>
      <c r="D52" s="199"/>
      <c r="E52" s="183" t="s">
        <v>295</v>
      </c>
      <c r="F52" s="576"/>
      <c r="G52" s="576"/>
      <c r="H52" s="181" t="s">
        <v>302</v>
      </c>
      <c r="I52" s="576"/>
      <c r="J52" s="576"/>
      <c r="K52" s="576"/>
    </row>
    <row r="53" spans="1:11" ht="18.75" customHeight="1" x14ac:dyDescent="0.15">
      <c r="A53" s="192"/>
      <c r="B53" s="192"/>
      <c r="C53" s="193"/>
      <c r="D53" s="192"/>
      <c r="E53" s="183" t="s">
        <v>296</v>
      </c>
      <c r="F53" s="348"/>
      <c r="G53" s="169" t="s">
        <v>300</v>
      </c>
      <c r="H53" s="181" t="s">
        <v>298</v>
      </c>
      <c r="I53" s="616"/>
      <c r="J53" s="617"/>
      <c r="K53" s="169" t="s">
        <v>299</v>
      </c>
    </row>
    <row r="54" spans="1:11" ht="18.75" customHeight="1" x14ac:dyDescent="0.15">
      <c r="A54" s="192"/>
      <c r="B54" s="192"/>
      <c r="C54" s="193"/>
      <c r="D54" s="192"/>
      <c r="E54" s="601" t="s">
        <v>294</v>
      </c>
      <c r="F54" s="601"/>
      <c r="G54" s="601"/>
      <c r="H54" s="601"/>
      <c r="I54" s="612"/>
      <c r="J54" s="612"/>
      <c r="K54" s="612"/>
    </row>
    <row r="55" spans="1:11" ht="18.75" customHeight="1" x14ac:dyDescent="0.15">
      <c r="A55" s="192"/>
      <c r="B55" s="192"/>
      <c r="C55" s="193"/>
      <c r="D55" s="192"/>
      <c r="E55" s="602" t="s">
        <v>290</v>
      </c>
      <c r="F55" s="603"/>
      <c r="G55" s="602" t="s">
        <v>292</v>
      </c>
      <c r="H55" s="604"/>
      <c r="I55" s="607"/>
      <c r="J55" s="608"/>
      <c r="K55" s="609"/>
    </row>
    <row r="56" spans="1:11" ht="18.75" customHeight="1" x14ac:dyDescent="0.15">
      <c r="A56" s="416"/>
      <c r="B56" s="416"/>
      <c r="C56" s="417"/>
      <c r="D56" s="416"/>
      <c r="E56" s="418"/>
      <c r="F56" s="195"/>
      <c r="G56" s="264"/>
      <c r="H56" s="593" t="s">
        <v>568</v>
      </c>
      <c r="I56" s="419"/>
      <c r="J56" s="422" t="s">
        <v>566</v>
      </c>
      <c r="K56" s="420" t="s">
        <v>567</v>
      </c>
    </row>
    <row r="57" spans="1:11" ht="18.75" customHeight="1" x14ac:dyDescent="0.15">
      <c r="A57" s="416"/>
      <c r="B57" s="416"/>
      <c r="C57" s="417"/>
      <c r="D57" s="416"/>
      <c r="E57" s="418"/>
      <c r="F57" s="195"/>
      <c r="G57" s="418"/>
      <c r="H57" s="613"/>
      <c r="I57" s="420" t="s">
        <v>565</v>
      </c>
      <c r="J57" s="423"/>
      <c r="K57" s="424"/>
    </row>
    <row r="58" spans="1:11" ht="18.75" customHeight="1" x14ac:dyDescent="0.15">
      <c r="A58" s="416"/>
      <c r="B58" s="416"/>
      <c r="C58" s="417"/>
      <c r="D58" s="416"/>
      <c r="E58" s="418"/>
      <c r="F58" s="195"/>
      <c r="G58" s="418"/>
      <c r="H58" s="613"/>
      <c r="I58" s="421" t="s">
        <v>563</v>
      </c>
      <c r="J58" s="424"/>
      <c r="K58" s="424"/>
    </row>
    <row r="59" spans="1:11" ht="18.75" customHeight="1" x14ac:dyDescent="0.15">
      <c r="A59" s="416"/>
      <c r="B59" s="416"/>
      <c r="C59" s="417"/>
      <c r="D59" s="416"/>
      <c r="E59" s="418"/>
      <c r="F59" s="195"/>
      <c r="G59" s="412"/>
      <c r="H59" s="614"/>
      <c r="I59" s="421" t="s">
        <v>564</v>
      </c>
      <c r="J59" s="424"/>
      <c r="K59" s="424"/>
    </row>
    <row r="60" spans="1:11" ht="18.75" customHeight="1" x14ac:dyDescent="0.15">
      <c r="A60" s="197"/>
      <c r="B60" s="197"/>
      <c r="C60" s="198"/>
      <c r="D60" s="197"/>
      <c r="E60" s="194"/>
      <c r="F60" s="200"/>
      <c r="G60" s="605" t="s">
        <v>291</v>
      </c>
      <c r="H60" s="606"/>
      <c r="I60" s="610"/>
      <c r="J60" s="610"/>
      <c r="K60" s="611"/>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B20:K20</xm:sqref>
        </x14:dataValidation>
        <x14:dataValidation type="list" allowBlank="1" showInputMessage="1" showErrorMessage="1">
          <x14:formula1>
            <xm:f>#REF!</xm:f>
          </x14:formula1>
          <xm:sqref>C47:H47</xm:sqref>
        </x14:dataValidation>
        <x14:dataValidation type="list" allowBlank="1" showInputMessage="1" showErrorMessage="1">
          <x14:formula1>
            <xm:f>#REF!</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311</v>
      </c>
    </row>
    <row r="2" spans="1:11" ht="18" customHeight="1" x14ac:dyDescent="0.15">
      <c r="A2" s="563" t="s">
        <v>262</v>
      </c>
      <c r="B2" s="563"/>
      <c r="C2" s="563"/>
      <c r="D2" s="563"/>
      <c r="E2" s="563"/>
      <c r="F2" s="563"/>
      <c r="G2" s="563"/>
      <c r="H2" s="563"/>
      <c r="I2" s="563"/>
      <c r="J2" s="563"/>
      <c r="K2" s="563"/>
    </row>
    <row r="5" spans="1:11" ht="18.75" customHeight="1" x14ac:dyDescent="0.15">
      <c r="A5" s="181" t="s">
        <v>86</v>
      </c>
      <c r="B5" s="567" t="s">
        <v>306</v>
      </c>
      <c r="C5" s="567"/>
      <c r="D5" s="567"/>
      <c r="E5" s="567"/>
      <c r="F5" s="567"/>
    </row>
    <row r="6" spans="1:11" ht="18.75" customHeight="1" x14ac:dyDescent="0.15">
      <c r="A6" s="181" t="s">
        <v>312</v>
      </c>
      <c r="B6" s="576"/>
      <c r="C6" s="576"/>
      <c r="D6" s="576"/>
      <c r="E6" s="576"/>
      <c r="F6" s="576"/>
    </row>
    <row r="7" spans="1:11" ht="12" customHeight="1" x14ac:dyDescent="0.15">
      <c r="A7" s="173"/>
      <c r="B7" s="174"/>
      <c r="C7" s="174"/>
      <c r="D7" s="174"/>
      <c r="E7" s="174"/>
      <c r="F7" s="174"/>
    </row>
    <row r="9" spans="1:11" x14ac:dyDescent="0.15">
      <c r="A9" s="567" t="s">
        <v>248</v>
      </c>
      <c r="B9" s="567"/>
      <c r="C9" s="567"/>
      <c r="D9" s="567" t="s">
        <v>280</v>
      </c>
      <c r="E9" s="567"/>
      <c r="F9" s="567"/>
      <c r="G9" s="567" t="s">
        <v>249</v>
      </c>
      <c r="H9" s="567"/>
      <c r="I9" s="567"/>
      <c r="J9" s="567"/>
      <c r="K9" s="567"/>
    </row>
    <row r="10" spans="1:11" ht="18.75" customHeight="1" x14ac:dyDescent="0.15">
      <c r="A10" s="568"/>
      <c r="B10" s="568"/>
      <c r="C10" s="568"/>
      <c r="D10" s="568"/>
      <c r="E10" s="568"/>
      <c r="F10" s="568"/>
      <c r="G10" s="568"/>
      <c r="H10" s="568"/>
      <c r="I10" s="568"/>
      <c r="J10" s="568"/>
      <c r="K10" s="568"/>
    </row>
    <row r="11" spans="1:11" ht="12" customHeight="1" x14ac:dyDescent="0.15">
      <c r="A11" s="172"/>
      <c r="B11" s="172"/>
      <c r="C11" s="172"/>
      <c r="D11" s="172"/>
      <c r="E11" s="172"/>
      <c r="F11" s="172"/>
      <c r="G11" s="172"/>
      <c r="H11" s="172"/>
      <c r="I11" s="172"/>
      <c r="J11" s="172"/>
      <c r="K11" s="172"/>
    </row>
    <row r="12" spans="1:11" ht="12" customHeight="1" x14ac:dyDescent="0.15">
      <c r="A12" s="172"/>
      <c r="B12" s="172"/>
      <c r="C12" s="172"/>
      <c r="D12" s="172"/>
      <c r="E12" s="172"/>
      <c r="F12" s="172"/>
      <c r="G12" s="172"/>
      <c r="H12" s="172"/>
      <c r="I12" s="172"/>
      <c r="J12" s="172"/>
      <c r="K12" s="172"/>
    </row>
    <row r="13" spans="1:11" x14ac:dyDescent="0.15">
      <c r="A13" s="165" t="s">
        <v>283</v>
      </c>
    </row>
    <row r="14" spans="1:11" ht="3.75" customHeight="1" x14ac:dyDescent="0.15"/>
    <row r="15" spans="1:11" x14ac:dyDescent="0.15">
      <c r="A15" s="565" t="s">
        <v>250</v>
      </c>
      <c r="B15" s="564" t="s">
        <v>263</v>
      </c>
      <c r="C15" s="564"/>
      <c r="D15" s="564"/>
      <c r="E15" s="564"/>
      <c r="F15" s="564"/>
      <c r="G15" s="564" t="s">
        <v>264</v>
      </c>
      <c r="H15" s="564"/>
      <c r="I15" s="564"/>
      <c r="J15" s="564"/>
      <c r="K15" s="564"/>
    </row>
    <row r="16" spans="1:11" ht="18.75" customHeight="1" x14ac:dyDescent="0.15">
      <c r="A16" s="566"/>
      <c r="B16" s="336" t="s">
        <v>523</v>
      </c>
      <c r="C16" s="338" t="s">
        <v>524</v>
      </c>
      <c r="D16" s="337" t="s">
        <v>525</v>
      </c>
      <c r="E16" s="337" t="s">
        <v>526</v>
      </c>
      <c r="F16" s="339" t="s">
        <v>524</v>
      </c>
      <c r="G16" s="336" t="s">
        <v>523</v>
      </c>
      <c r="H16" s="338" t="s">
        <v>524</v>
      </c>
      <c r="I16" s="337" t="s">
        <v>525</v>
      </c>
      <c r="J16" s="337" t="s">
        <v>526</v>
      </c>
      <c r="K16" s="339" t="s">
        <v>524</v>
      </c>
    </row>
    <row r="17" spans="1:11" ht="18.75" customHeight="1" x14ac:dyDescent="0.15">
      <c r="A17" s="181" t="s">
        <v>279</v>
      </c>
      <c r="B17" s="569"/>
      <c r="C17" s="569"/>
      <c r="D17" s="569"/>
      <c r="E17" s="569"/>
      <c r="F17" s="569"/>
      <c r="G17" s="596"/>
      <c r="H17" s="615"/>
      <c r="I17" s="615"/>
      <c r="J17" s="615"/>
      <c r="K17" s="597"/>
    </row>
    <row r="18" spans="1:11" x14ac:dyDescent="0.15">
      <c r="A18" s="564" t="s">
        <v>335</v>
      </c>
      <c r="B18" s="564" t="s">
        <v>260</v>
      </c>
      <c r="C18" s="564"/>
      <c r="D18" s="564"/>
      <c r="E18" s="564"/>
      <c r="F18" s="564"/>
      <c r="G18" s="564" t="s">
        <v>261</v>
      </c>
      <c r="H18" s="564"/>
      <c r="I18" s="564"/>
      <c r="J18" s="564"/>
      <c r="K18" s="564"/>
    </row>
    <row r="19" spans="1:11" ht="18.75" customHeight="1" x14ac:dyDescent="0.15">
      <c r="A19" s="564"/>
      <c r="B19" s="569"/>
      <c r="C19" s="569"/>
      <c r="D19" s="579" t="s">
        <v>282</v>
      </c>
      <c r="E19" s="580"/>
      <c r="F19" s="340"/>
      <c r="G19" s="569"/>
      <c r="H19" s="569"/>
      <c r="I19" s="579" t="s">
        <v>282</v>
      </c>
      <c r="J19" s="580"/>
      <c r="K19" s="340"/>
    </row>
    <row r="20" spans="1:11" x14ac:dyDescent="0.15">
      <c r="A20" s="593" t="s">
        <v>269</v>
      </c>
      <c r="B20" s="564" t="s">
        <v>267</v>
      </c>
      <c r="C20" s="564"/>
      <c r="D20" s="564"/>
      <c r="E20" s="564"/>
      <c r="F20" s="564"/>
      <c r="G20" s="564" t="s">
        <v>268</v>
      </c>
      <c r="H20" s="564"/>
      <c r="I20" s="564"/>
      <c r="J20" s="564"/>
      <c r="K20" s="564"/>
    </row>
    <row r="21" spans="1:11" ht="18.75" customHeight="1" x14ac:dyDescent="0.15">
      <c r="A21" s="566"/>
      <c r="B21" s="569"/>
      <c r="C21" s="569"/>
      <c r="D21" s="569"/>
      <c r="E21" s="569"/>
      <c r="F21" s="569"/>
      <c r="G21" s="569"/>
      <c r="H21" s="569"/>
      <c r="I21" s="569"/>
      <c r="J21" s="569"/>
      <c r="K21" s="569"/>
    </row>
    <row r="22" spans="1:11" ht="12" customHeight="1" x14ac:dyDescent="0.15">
      <c r="A22" s="592" t="s">
        <v>270</v>
      </c>
      <c r="B22" s="181" t="s">
        <v>271</v>
      </c>
      <c r="C22" s="567" t="s">
        <v>272</v>
      </c>
      <c r="D22" s="567"/>
      <c r="E22" s="567"/>
      <c r="F22" s="567"/>
      <c r="G22" s="567"/>
      <c r="H22" s="567"/>
      <c r="I22" s="567"/>
      <c r="J22" s="567"/>
      <c r="K22" s="567"/>
    </row>
    <row r="23" spans="1:11" x14ac:dyDescent="0.15">
      <c r="A23" s="592"/>
      <c r="B23" s="569"/>
      <c r="C23" s="181" t="s">
        <v>273</v>
      </c>
      <c r="D23" s="181" t="s">
        <v>274</v>
      </c>
      <c r="E23" s="181" t="s">
        <v>275</v>
      </c>
      <c r="F23" s="577" t="s">
        <v>268</v>
      </c>
      <c r="G23" s="578"/>
      <c r="H23" s="564" t="s">
        <v>276</v>
      </c>
      <c r="I23" s="564"/>
      <c r="J23" s="564"/>
      <c r="K23" s="564"/>
    </row>
    <row r="24" spans="1:11" ht="18.75" customHeight="1" x14ac:dyDescent="0.15">
      <c r="A24" s="592"/>
      <c r="B24" s="569"/>
      <c r="C24" s="341"/>
      <c r="D24" s="342"/>
      <c r="E24" s="343"/>
      <c r="F24" s="576"/>
      <c r="G24" s="576"/>
      <c r="H24" s="171" t="s">
        <v>277</v>
      </c>
      <c r="I24" s="344"/>
      <c r="J24" s="171" t="s">
        <v>278</v>
      </c>
      <c r="K24" s="345"/>
    </row>
    <row r="25" spans="1:11" ht="18.75" customHeight="1" x14ac:dyDescent="0.15">
      <c r="A25" s="592"/>
      <c r="B25" s="569"/>
      <c r="C25" s="341"/>
      <c r="D25" s="342"/>
      <c r="E25" s="343"/>
      <c r="F25" s="576"/>
      <c r="G25" s="576"/>
      <c r="H25" s="171" t="s">
        <v>277</v>
      </c>
      <c r="I25" s="344"/>
      <c r="J25" s="171" t="s">
        <v>278</v>
      </c>
      <c r="K25" s="345"/>
    </row>
    <row r="28" spans="1:11" x14ac:dyDescent="0.15">
      <c r="A28" s="165" t="s">
        <v>284</v>
      </c>
    </row>
    <row r="29" spans="1:11" ht="3.75" customHeight="1" x14ac:dyDescent="0.15"/>
    <row r="30" spans="1:11" ht="13.5" customHeight="1" x14ac:dyDescent="0.15">
      <c r="A30" s="572" t="s">
        <v>63</v>
      </c>
      <c r="B30" s="573" t="s">
        <v>314</v>
      </c>
      <c r="C30" s="574"/>
      <c r="D30" s="574"/>
      <c r="E30" s="574"/>
      <c r="F30" s="574"/>
      <c r="G30" s="575"/>
      <c r="H30" s="573" t="s">
        <v>315</v>
      </c>
      <c r="I30" s="575"/>
      <c r="J30" s="630" t="s">
        <v>259</v>
      </c>
      <c r="K30" s="631"/>
    </row>
    <row r="31" spans="1:11" ht="24" x14ac:dyDescent="0.15">
      <c r="A31" s="571"/>
      <c r="B31" s="182" t="s">
        <v>251</v>
      </c>
      <c r="C31" s="182" t="s">
        <v>252</v>
      </c>
      <c r="D31" s="182" t="s">
        <v>254</v>
      </c>
      <c r="E31" s="182" t="s">
        <v>255</v>
      </c>
      <c r="F31" s="182" t="s">
        <v>253</v>
      </c>
      <c r="G31" s="182" t="s">
        <v>256</v>
      </c>
      <c r="H31" s="170" t="s">
        <v>266</v>
      </c>
      <c r="I31" s="168" t="s">
        <v>257</v>
      </c>
      <c r="J31" s="632"/>
      <c r="K31" s="633"/>
    </row>
    <row r="32" spans="1:11" ht="18.75" customHeight="1" x14ac:dyDescent="0.15">
      <c r="A32" s="181" t="s">
        <v>540</v>
      </c>
      <c r="B32" s="342"/>
      <c r="C32" s="342"/>
      <c r="D32" s="342"/>
      <c r="E32" s="342"/>
      <c r="F32" s="342"/>
      <c r="G32" s="342"/>
      <c r="H32" s="342"/>
      <c r="I32" s="342"/>
      <c r="J32" s="634" t="str">
        <f>IF(SUM(B32:I32)=0,"",SUM(B32:I32))</f>
        <v/>
      </c>
      <c r="K32" s="635"/>
    </row>
    <row r="33" spans="1:11" ht="15" customHeight="1" x14ac:dyDescent="0.15">
      <c r="A33" s="564" t="s">
        <v>541</v>
      </c>
      <c r="B33" s="425"/>
      <c r="C33" s="425"/>
      <c r="D33" s="425"/>
      <c r="E33" s="425"/>
      <c r="F33" s="425"/>
      <c r="G33" s="425"/>
      <c r="H33" s="425"/>
      <c r="I33" s="425"/>
      <c r="J33" s="641" t="str">
        <f>IF(SUM(B33:I33)=0,"",SUM(B33:I33))</f>
        <v/>
      </c>
      <c r="K33" s="642"/>
    </row>
    <row r="34" spans="1:11" ht="15" customHeight="1" x14ac:dyDescent="0.15">
      <c r="A34" s="564"/>
      <c r="B34" s="347"/>
      <c r="C34" s="347"/>
      <c r="D34" s="347"/>
      <c r="E34" s="347"/>
      <c r="F34" s="347"/>
      <c r="G34" s="347"/>
      <c r="H34" s="347"/>
      <c r="I34" s="347"/>
      <c r="J34" s="643" t="str">
        <f>IF(SUM(B34:I34)=0,"",SUM(B34:I34))</f>
        <v/>
      </c>
      <c r="K34" s="644"/>
    </row>
    <row r="35" spans="1:11" ht="12" customHeight="1" x14ac:dyDescent="0.15">
      <c r="A35" s="173"/>
      <c r="B35" s="180"/>
      <c r="C35" s="180"/>
      <c r="D35" s="180"/>
      <c r="E35" s="180"/>
      <c r="F35" s="180"/>
      <c r="G35" s="180"/>
      <c r="H35" s="180"/>
      <c r="I35" s="180"/>
      <c r="J35" s="180"/>
      <c r="K35" s="180"/>
    </row>
    <row r="37" spans="1:11" x14ac:dyDescent="0.15">
      <c r="A37" s="165" t="s">
        <v>285</v>
      </c>
    </row>
    <row r="38" spans="1:11" ht="3.75" customHeight="1" x14ac:dyDescent="0.15"/>
    <row r="39" spans="1:11" ht="18.75" customHeight="1" x14ac:dyDescent="0.15">
      <c r="A39" s="583"/>
      <c r="B39" s="584"/>
      <c r="C39" s="584"/>
      <c r="D39" s="584"/>
      <c r="E39" s="584"/>
      <c r="F39" s="584"/>
      <c r="G39" s="584"/>
      <c r="H39" s="584"/>
      <c r="I39" s="584"/>
      <c r="J39" s="584"/>
      <c r="K39" s="585"/>
    </row>
    <row r="40" spans="1:11" ht="18.75" customHeight="1" x14ac:dyDescent="0.15">
      <c r="A40" s="586"/>
      <c r="B40" s="587"/>
      <c r="C40" s="587"/>
      <c r="D40" s="587"/>
      <c r="E40" s="587"/>
      <c r="F40" s="587"/>
      <c r="G40" s="587"/>
      <c r="H40" s="587"/>
      <c r="I40" s="587"/>
      <c r="J40" s="587"/>
      <c r="K40" s="588"/>
    </row>
    <row r="41" spans="1:11" ht="18.75" customHeight="1" x14ac:dyDescent="0.15">
      <c r="A41" s="586"/>
      <c r="B41" s="587"/>
      <c r="C41" s="587"/>
      <c r="D41" s="587"/>
      <c r="E41" s="587"/>
      <c r="F41" s="587"/>
      <c r="G41" s="587"/>
      <c r="H41" s="587"/>
      <c r="I41" s="587"/>
      <c r="J41" s="587"/>
      <c r="K41" s="588"/>
    </row>
    <row r="42" spans="1:11" ht="18.75" customHeight="1" x14ac:dyDescent="0.15">
      <c r="A42" s="589"/>
      <c r="B42" s="590"/>
      <c r="C42" s="590"/>
      <c r="D42" s="590"/>
      <c r="E42" s="590"/>
      <c r="F42" s="590"/>
      <c r="G42" s="590"/>
      <c r="H42" s="590"/>
      <c r="I42" s="590"/>
      <c r="J42" s="590"/>
      <c r="K42" s="591"/>
    </row>
    <row r="45" spans="1:11" x14ac:dyDescent="0.15">
      <c r="A45" s="165" t="s">
        <v>307</v>
      </c>
    </row>
    <row r="46" spans="1:11" ht="3.75" customHeight="1" x14ac:dyDescent="0.15"/>
    <row r="47" spans="1:11" ht="18.75" customHeight="1" x14ac:dyDescent="0.15">
      <c r="A47" s="581" t="s">
        <v>308</v>
      </c>
      <c r="B47" s="582"/>
      <c r="C47" s="596"/>
      <c r="D47" s="615"/>
      <c r="E47" s="615"/>
      <c r="F47" s="615"/>
      <c r="G47" s="615"/>
      <c r="H47" s="597"/>
      <c r="I47" s="193"/>
      <c r="J47" s="193"/>
      <c r="K47" s="193"/>
    </row>
    <row r="48" spans="1:11" ht="18.75" customHeight="1" x14ac:dyDescent="0.15">
      <c r="A48" s="636" t="s">
        <v>313</v>
      </c>
      <c r="B48" s="637"/>
      <c r="C48" s="637"/>
      <c r="D48" s="637"/>
      <c r="E48" s="638"/>
      <c r="F48" s="596"/>
      <c r="G48" s="615"/>
      <c r="H48" s="597"/>
    </row>
    <row r="49" spans="1:11" ht="18.75" customHeight="1" x14ac:dyDescent="0.15">
      <c r="A49" s="639" t="s">
        <v>309</v>
      </c>
      <c r="B49" s="640"/>
      <c r="C49" s="597"/>
      <c r="D49" s="569"/>
      <c r="E49" s="569"/>
      <c r="F49" s="645"/>
      <c r="G49" s="645"/>
      <c r="H49" s="645"/>
    </row>
    <row r="50" spans="1:11" ht="7.5" customHeight="1" x14ac:dyDescent="0.15"/>
    <row r="51" spans="1:11" x14ac:dyDescent="0.15">
      <c r="A51" s="165" t="s">
        <v>310</v>
      </c>
    </row>
    <row r="52" spans="1:11" ht="18.75" customHeight="1" x14ac:dyDescent="0.15">
      <c r="A52" s="583"/>
      <c r="B52" s="584"/>
      <c r="C52" s="584"/>
      <c r="D52" s="584"/>
      <c r="E52" s="584"/>
      <c r="F52" s="584"/>
      <c r="G52" s="584"/>
      <c r="H52" s="584"/>
      <c r="I52" s="584"/>
      <c r="J52" s="584"/>
      <c r="K52" s="585"/>
    </row>
    <row r="53" spans="1:11" ht="18.75" customHeight="1" x14ac:dyDescent="0.15">
      <c r="A53" s="586"/>
      <c r="B53" s="587"/>
      <c r="C53" s="587"/>
      <c r="D53" s="587"/>
      <c r="E53" s="587"/>
      <c r="F53" s="587"/>
      <c r="G53" s="587"/>
      <c r="H53" s="587"/>
      <c r="I53" s="587"/>
      <c r="J53" s="587"/>
      <c r="K53" s="588"/>
    </row>
    <row r="54" spans="1:11" ht="18.75" customHeight="1" x14ac:dyDescent="0.15">
      <c r="A54" s="586"/>
      <c r="B54" s="587"/>
      <c r="C54" s="587"/>
      <c r="D54" s="587"/>
      <c r="E54" s="587"/>
      <c r="F54" s="587"/>
      <c r="G54" s="587"/>
      <c r="H54" s="587"/>
      <c r="I54" s="587"/>
      <c r="J54" s="587"/>
      <c r="K54" s="588"/>
    </row>
    <row r="55" spans="1:11" ht="18.75" customHeight="1" x14ac:dyDescent="0.15">
      <c r="A55" s="589"/>
      <c r="B55" s="590"/>
      <c r="C55" s="590"/>
      <c r="D55" s="590"/>
      <c r="E55" s="590"/>
      <c r="F55" s="590"/>
      <c r="G55" s="590"/>
      <c r="H55" s="590"/>
      <c r="I55" s="590"/>
      <c r="J55" s="590"/>
      <c r="K55" s="591"/>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B17:K17</xm:sqref>
        </x14:dataValidation>
        <x14:dataValidation type="list" allowBlank="1" showInputMessage="1" showErrorMessage="1">
          <x14:formula1>
            <xm:f>#REF!</xm:f>
          </x14:formula1>
          <xm:sqref>C47:H47</xm:sqref>
        </x14:dataValidation>
        <x14:dataValidation type="list" allowBlank="1" showInputMessage="1" showErrorMessage="1">
          <x14:formula1>
            <xm:f>#REF!</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332</v>
      </c>
    </row>
    <row r="2" spans="1:11" ht="18" customHeight="1" x14ac:dyDescent="0.15">
      <c r="A2" s="563" t="s">
        <v>262</v>
      </c>
      <c r="B2" s="563"/>
      <c r="C2" s="563"/>
      <c r="D2" s="563"/>
      <c r="E2" s="563"/>
      <c r="F2" s="563"/>
      <c r="G2" s="563"/>
      <c r="H2" s="563"/>
      <c r="I2" s="563"/>
      <c r="J2" s="563"/>
      <c r="K2" s="563"/>
    </row>
    <row r="5" spans="1:11" ht="18.75" customHeight="1" x14ac:dyDescent="0.15">
      <c r="A5" s="184" t="s">
        <v>86</v>
      </c>
      <c r="B5" s="567" t="s">
        <v>316</v>
      </c>
      <c r="C5" s="567"/>
      <c r="D5" s="567"/>
      <c r="E5" s="567"/>
      <c r="F5" s="567"/>
    </row>
    <row r="6" spans="1:11" ht="12" customHeight="1" x14ac:dyDescent="0.15">
      <c r="A6" s="191"/>
      <c r="B6" s="174"/>
      <c r="C6" s="174"/>
      <c r="D6" s="174"/>
      <c r="E6" s="174"/>
      <c r="F6" s="174"/>
    </row>
    <row r="8" spans="1:11" x14ac:dyDescent="0.15">
      <c r="A8" s="567" t="s">
        <v>317</v>
      </c>
      <c r="B8" s="567"/>
      <c r="C8" s="567"/>
      <c r="D8" s="567" t="s">
        <v>318</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184" t="s">
        <v>279</v>
      </c>
      <c r="B16" s="569"/>
      <c r="C16" s="569"/>
      <c r="D16" s="569"/>
      <c r="E16" s="569"/>
      <c r="F16" s="569"/>
      <c r="G16" s="596"/>
      <c r="H16" s="615"/>
      <c r="I16" s="615"/>
      <c r="J16" s="615"/>
      <c r="K16" s="597"/>
    </row>
    <row r="17" spans="1:11" x14ac:dyDescent="0.15">
      <c r="A17" s="593" t="s">
        <v>269</v>
      </c>
      <c r="B17" s="564" t="s">
        <v>267</v>
      </c>
      <c r="C17" s="564"/>
      <c r="D17" s="564"/>
      <c r="E17" s="564"/>
      <c r="F17" s="564"/>
      <c r="G17" s="564" t="s">
        <v>268</v>
      </c>
      <c r="H17" s="564"/>
      <c r="I17" s="564"/>
      <c r="J17" s="564"/>
      <c r="K17" s="564"/>
    </row>
    <row r="18" spans="1:11" ht="18.75" customHeight="1" x14ac:dyDescent="0.15">
      <c r="A18" s="566"/>
      <c r="B18" s="569"/>
      <c r="C18" s="569"/>
      <c r="D18" s="569"/>
      <c r="E18" s="569"/>
      <c r="F18" s="569"/>
      <c r="G18" s="569"/>
      <c r="H18" s="569"/>
      <c r="I18" s="569"/>
      <c r="J18" s="569"/>
      <c r="K18" s="569"/>
    </row>
    <row r="21" spans="1:11" x14ac:dyDescent="0.15">
      <c r="A21" s="165" t="s">
        <v>284</v>
      </c>
    </row>
    <row r="22" spans="1:11" ht="3.75" customHeight="1" x14ac:dyDescent="0.15"/>
    <row r="23" spans="1:11" x14ac:dyDescent="0.15">
      <c r="A23" s="572" t="s">
        <v>63</v>
      </c>
      <c r="B23" s="573" t="s">
        <v>319</v>
      </c>
      <c r="C23" s="574"/>
      <c r="D23" s="574"/>
      <c r="E23" s="574"/>
      <c r="F23" s="574"/>
      <c r="G23" s="574"/>
      <c r="H23" s="574"/>
      <c r="I23" s="575"/>
      <c r="J23" s="570" t="s">
        <v>320</v>
      </c>
      <c r="K23" s="572" t="s">
        <v>259</v>
      </c>
    </row>
    <row r="24" spans="1:11" x14ac:dyDescent="0.15">
      <c r="A24" s="571"/>
      <c r="B24" s="187" t="s">
        <v>321</v>
      </c>
      <c r="C24" s="187" t="s">
        <v>251</v>
      </c>
      <c r="D24" s="187" t="s">
        <v>322</v>
      </c>
      <c r="E24" s="187" t="s">
        <v>323</v>
      </c>
      <c r="F24" s="187" t="s">
        <v>324</v>
      </c>
      <c r="G24" s="187" t="s">
        <v>326</v>
      </c>
      <c r="H24" s="170" t="s">
        <v>325</v>
      </c>
      <c r="I24" s="204" t="s">
        <v>253</v>
      </c>
      <c r="J24" s="571"/>
      <c r="K24" s="571"/>
    </row>
    <row r="25" spans="1:11" ht="15" customHeight="1" x14ac:dyDescent="0.15">
      <c r="A25" s="564" t="s">
        <v>541</v>
      </c>
      <c r="B25" s="425"/>
      <c r="C25" s="425"/>
      <c r="D25" s="425"/>
      <c r="E25" s="425"/>
      <c r="F25" s="425"/>
      <c r="G25" s="425"/>
      <c r="H25" s="425"/>
      <c r="I25" s="425"/>
      <c r="J25" s="425"/>
      <c r="K25" s="176" t="str">
        <f t="shared" ref="K25:K26" si="0">IF(SUM(B25:J25)=0,"",SUM(B25:J25))</f>
        <v/>
      </c>
    </row>
    <row r="26" spans="1:11" ht="15" customHeight="1" x14ac:dyDescent="0.15">
      <c r="A26" s="564"/>
      <c r="B26" s="347"/>
      <c r="C26" s="347"/>
      <c r="D26" s="347"/>
      <c r="E26" s="347"/>
      <c r="F26" s="347"/>
      <c r="G26" s="347"/>
      <c r="H26" s="347"/>
      <c r="I26" s="347"/>
      <c r="J26" s="347"/>
      <c r="K26" s="177" t="str">
        <f t="shared" si="0"/>
        <v/>
      </c>
    </row>
    <row r="27" spans="1:11" ht="12" customHeight="1" x14ac:dyDescent="0.15">
      <c r="A27" s="191"/>
      <c r="B27" s="180"/>
      <c r="C27" s="180"/>
      <c r="D27" s="180"/>
      <c r="E27" s="180"/>
      <c r="F27" s="180"/>
      <c r="G27" s="180"/>
      <c r="H27" s="180"/>
      <c r="I27" s="180"/>
      <c r="J27" s="180"/>
      <c r="K27" s="180"/>
    </row>
    <row r="29" spans="1:11" x14ac:dyDescent="0.15">
      <c r="A29" s="165" t="s">
        <v>285</v>
      </c>
    </row>
    <row r="30" spans="1:11" ht="3.75" customHeight="1" x14ac:dyDescent="0.15"/>
    <row r="31" spans="1:11" ht="18.75" customHeight="1" x14ac:dyDescent="0.15">
      <c r="A31" s="583"/>
      <c r="B31" s="584"/>
      <c r="C31" s="584"/>
      <c r="D31" s="584"/>
      <c r="E31" s="584"/>
      <c r="F31" s="584"/>
      <c r="G31" s="584"/>
      <c r="H31" s="584"/>
      <c r="I31" s="584"/>
      <c r="J31" s="584"/>
      <c r="K31" s="585"/>
    </row>
    <row r="32" spans="1:11" ht="18.75" customHeight="1" x14ac:dyDescent="0.15">
      <c r="A32" s="586"/>
      <c r="B32" s="587"/>
      <c r="C32" s="587"/>
      <c r="D32" s="587"/>
      <c r="E32" s="587"/>
      <c r="F32" s="587"/>
      <c r="G32" s="587"/>
      <c r="H32" s="587"/>
      <c r="I32" s="587"/>
      <c r="J32" s="587"/>
      <c r="K32" s="588"/>
    </row>
    <row r="33" spans="1:11" ht="18.75" customHeight="1" x14ac:dyDescent="0.15">
      <c r="A33" s="589"/>
      <c r="B33" s="590"/>
      <c r="C33" s="590"/>
      <c r="D33" s="590"/>
      <c r="E33" s="590"/>
      <c r="F33" s="590"/>
      <c r="G33" s="590"/>
      <c r="H33" s="590"/>
      <c r="I33" s="590"/>
      <c r="J33" s="590"/>
      <c r="K33" s="591"/>
    </row>
    <row r="36" spans="1:11" x14ac:dyDescent="0.15">
      <c r="A36" s="165" t="s">
        <v>286</v>
      </c>
    </row>
    <row r="37" spans="1:11" ht="3.75" customHeight="1" x14ac:dyDescent="0.15"/>
    <row r="38" spans="1:11" ht="18.75" customHeight="1" x14ac:dyDescent="0.15">
      <c r="A38" s="581" t="s">
        <v>281</v>
      </c>
      <c r="B38" s="582"/>
      <c r="C38" s="598"/>
      <c r="D38" s="599"/>
      <c r="E38" s="599"/>
      <c r="F38" s="599"/>
      <c r="G38" s="599"/>
      <c r="H38" s="600"/>
      <c r="I38" s="172"/>
      <c r="J38" s="172"/>
      <c r="K38" s="172"/>
    </row>
    <row r="39" spans="1:11" ht="18.75" customHeight="1" x14ac:dyDescent="0.15">
      <c r="A39" s="630" t="s">
        <v>303</v>
      </c>
      <c r="B39" s="631"/>
      <c r="C39" s="627"/>
      <c r="D39" s="628"/>
      <c r="E39" s="628"/>
      <c r="F39" s="628"/>
      <c r="G39" s="628"/>
      <c r="H39" s="629"/>
      <c r="I39" s="193"/>
      <c r="J39" s="193"/>
      <c r="K39" s="193"/>
    </row>
    <row r="40" spans="1:11" ht="18.75" customHeight="1" x14ac:dyDescent="0.15">
      <c r="A40" s="199"/>
      <c r="B40" s="594" t="s">
        <v>287</v>
      </c>
      <c r="C40" s="595"/>
      <c r="D40" s="601" t="s">
        <v>301</v>
      </c>
      <c r="E40" s="601"/>
      <c r="F40" s="601"/>
      <c r="G40" s="596"/>
      <c r="H40" s="597"/>
      <c r="I40" s="193"/>
      <c r="J40" s="193"/>
      <c r="K40" s="193"/>
    </row>
    <row r="41" spans="1:11" ht="18.75" customHeight="1" x14ac:dyDescent="0.15">
      <c r="A41" s="192"/>
      <c r="B41" s="618"/>
      <c r="C41" s="619"/>
      <c r="D41" s="601" t="s">
        <v>305</v>
      </c>
      <c r="E41" s="601"/>
      <c r="F41" s="601"/>
      <c r="G41" s="624"/>
      <c r="H41" s="625"/>
      <c r="I41" s="193"/>
      <c r="J41" s="193"/>
      <c r="K41" s="193"/>
    </row>
    <row r="42" spans="1:11" ht="18.75" customHeight="1" x14ac:dyDescent="0.15">
      <c r="A42" s="192"/>
      <c r="B42" s="594" t="s">
        <v>288</v>
      </c>
      <c r="C42" s="595"/>
      <c r="D42" s="626" t="s">
        <v>304</v>
      </c>
      <c r="E42" s="626"/>
      <c r="F42" s="626"/>
      <c r="G42" s="624"/>
      <c r="H42" s="625"/>
      <c r="I42" s="197"/>
      <c r="J42" s="198"/>
      <c r="K42" s="198"/>
    </row>
    <row r="43" spans="1:11" ht="18.75" customHeight="1" x14ac:dyDescent="0.15">
      <c r="A43" s="192"/>
      <c r="B43" s="620" t="s">
        <v>329</v>
      </c>
      <c r="C43" s="621"/>
      <c r="D43" s="626" t="s">
        <v>289</v>
      </c>
      <c r="E43" s="626"/>
      <c r="F43" s="626"/>
      <c r="G43" s="184" t="s">
        <v>297</v>
      </c>
      <c r="H43" s="616"/>
      <c r="I43" s="622"/>
      <c r="J43" s="622"/>
      <c r="K43" s="623"/>
    </row>
    <row r="44" spans="1:11" ht="18.75" customHeight="1" x14ac:dyDescent="0.15">
      <c r="A44" s="192"/>
      <c r="B44" s="620"/>
      <c r="C44" s="621"/>
      <c r="D44" s="199"/>
      <c r="E44" s="186" t="s">
        <v>295</v>
      </c>
      <c r="F44" s="576"/>
      <c r="G44" s="576"/>
      <c r="H44" s="184" t="s">
        <v>302</v>
      </c>
      <c r="I44" s="576"/>
      <c r="J44" s="576"/>
      <c r="K44" s="576"/>
    </row>
    <row r="45" spans="1:11" ht="18.75" customHeight="1" x14ac:dyDescent="0.15">
      <c r="A45" s="192"/>
      <c r="B45" s="192"/>
      <c r="C45" s="193"/>
      <c r="D45" s="192"/>
      <c r="E45" s="186" t="s">
        <v>265</v>
      </c>
      <c r="F45" s="348"/>
      <c r="G45" s="169" t="s">
        <v>300</v>
      </c>
      <c r="H45" s="184" t="s">
        <v>298</v>
      </c>
      <c r="I45" s="616"/>
      <c r="J45" s="617"/>
      <c r="K45" s="169" t="s">
        <v>299</v>
      </c>
    </row>
    <row r="46" spans="1:11" ht="18.75" customHeight="1" x14ac:dyDescent="0.15">
      <c r="A46" s="192"/>
      <c r="B46" s="192"/>
      <c r="C46" s="193"/>
      <c r="D46" s="192"/>
      <c r="E46" s="601" t="s">
        <v>327</v>
      </c>
      <c r="F46" s="601"/>
      <c r="G46" s="601"/>
      <c r="H46" s="601"/>
      <c r="I46" s="612"/>
      <c r="J46" s="612"/>
      <c r="K46" s="612"/>
    </row>
    <row r="47" spans="1:11" ht="18.75" customHeight="1" x14ac:dyDescent="0.15">
      <c r="A47" s="192"/>
      <c r="B47" s="192"/>
      <c r="C47" s="193"/>
      <c r="D47" s="192"/>
      <c r="E47" s="602" t="s">
        <v>328</v>
      </c>
      <c r="F47" s="603"/>
      <c r="G47" s="602" t="s">
        <v>292</v>
      </c>
      <c r="H47" s="604"/>
      <c r="I47" s="607"/>
      <c r="J47" s="608"/>
      <c r="K47" s="609"/>
    </row>
    <row r="48" spans="1:11" ht="18.75" customHeight="1" x14ac:dyDescent="0.15">
      <c r="A48" s="416"/>
      <c r="B48" s="416"/>
      <c r="C48" s="417"/>
      <c r="D48" s="416"/>
      <c r="E48" s="418"/>
      <c r="F48" s="195"/>
      <c r="G48" s="264"/>
      <c r="H48" s="593" t="s">
        <v>568</v>
      </c>
      <c r="I48" s="419"/>
      <c r="J48" s="422" t="s">
        <v>566</v>
      </c>
      <c r="K48" s="420" t="s">
        <v>567</v>
      </c>
    </row>
    <row r="49" spans="1:11" ht="18.75" customHeight="1" x14ac:dyDescent="0.15">
      <c r="A49" s="416"/>
      <c r="B49" s="416"/>
      <c r="C49" s="417"/>
      <c r="D49" s="416"/>
      <c r="E49" s="418"/>
      <c r="F49" s="195"/>
      <c r="G49" s="418"/>
      <c r="H49" s="613"/>
      <c r="I49" s="420" t="s">
        <v>565</v>
      </c>
      <c r="J49" s="423"/>
      <c r="K49" s="424"/>
    </row>
    <row r="50" spans="1:11" ht="18.75" customHeight="1" x14ac:dyDescent="0.15">
      <c r="A50" s="416"/>
      <c r="B50" s="416"/>
      <c r="C50" s="417"/>
      <c r="D50" s="416"/>
      <c r="E50" s="418"/>
      <c r="F50" s="195"/>
      <c r="G50" s="418"/>
      <c r="H50" s="613"/>
      <c r="I50" s="421" t="s">
        <v>563</v>
      </c>
      <c r="J50" s="424"/>
      <c r="K50" s="424"/>
    </row>
    <row r="51" spans="1:11" ht="18.75" customHeight="1" x14ac:dyDescent="0.15">
      <c r="A51" s="416"/>
      <c r="B51" s="416"/>
      <c r="C51" s="417"/>
      <c r="D51" s="416"/>
      <c r="E51" s="418"/>
      <c r="F51" s="195"/>
      <c r="G51" s="412"/>
      <c r="H51" s="614"/>
      <c r="I51" s="421" t="s">
        <v>564</v>
      </c>
      <c r="J51" s="424"/>
      <c r="K51" s="424"/>
    </row>
    <row r="52" spans="1:11" ht="18.75" customHeight="1" x14ac:dyDescent="0.15">
      <c r="A52" s="197"/>
      <c r="B52" s="197"/>
      <c r="C52" s="198"/>
      <c r="D52" s="197"/>
      <c r="E52" s="194"/>
      <c r="F52" s="200"/>
      <c r="G52" s="605" t="s">
        <v>291</v>
      </c>
      <c r="H52" s="606"/>
      <c r="I52" s="610"/>
      <c r="J52" s="610"/>
      <c r="K52" s="611"/>
    </row>
    <row r="53" spans="1:11" ht="6.75" customHeight="1" x14ac:dyDescent="0.15"/>
    <row r="54" spans="1:11" x14ac:dyDescent="0.15">
      <c r="A54" s="165" t="s">
        <v>330</v>
      </c>
    </row>
    <row r="55" spans="1:11" ht="18.75" customHeight="1" x14ac:dyDescent="0.15">
      <c r="A55" s="583"/>
      <c r="B55" s="584"/>
      <c r="C55" s="584"/>
      <c r="D55" s="584"/>
      <c r="E55" s="584"/>
      <c r="F55" s="584"/>
      <c r="G55" s="584"/>
      <c r="H55" s="584"/>
      <c r="I55" s="584"/>
      <c r="J55" s="584"/>
      <c r="K55" s="585"/>
    </row>
    <row r="56" spans="1:11" ht="18.75" customHeight="1" x14ac:dyDescent="0.15">
      <c r="A56" s="586"/>
      <c r="B56" s="587"/>
      <c r="C56" s="587"/>
      <c r="D56" s="587"/>
      <c r="E56" s="587"/>
      <c r="F56" s="587"/>
      <c r="G56" s="587"/>
      <c r="H56" s="587"/>
      <c r="I56" s="587"/>
      <c r="J56" s="587"/>
      <c r="K56" s="588"/>
    </row>
    <row r="57" spans="1:11" ht="18.75" customHeight="1" x14ac:dyDescent="0.15">
      <c r="A57" s="589"/>
      <c r="B57" s="590"/>
      <c r="C57" s="590"/>
      <c r="D57" s="590"/>
      <c r="E57" s="590"/>
      <c r="F57" s="590"/>
      <c r="G57" s="590"/>
      <c r="H57" s="590"/>
      <c r="I57" s="590"/>
      <c r="J57" s="590"/>
      <c r="K57" s="591"/>
    </row>
    <row r="59" spans="1:11" x14ac:dyDescent="0.15">
      <c r="A59" s="165" t="s">
        <v>331</v>
      </c>
    </row>
    <row r="60" spans="1:11" ht="18.75" customHeight="1" x14ac:dyDescent="0.15">
      <c r="A60" s="583"/>
      <c r="B60" s="584"/>
      <c r="C60" s="584"/>
      <c r="D60" s="584"/>
      <c r="E60" s="584"/>
      <c r="F60" s="584"/>
      <c r="G60" s="584"/>
      <c r="H60" s="584"/>
      <c r="I60" s="584"/>
      <c r="J60" s="584"/>
      <c r="K60" s="585"/>
    </row>
    <row r="61" spans="1:11" ht="18.75" customHeight="1" x14ac:dyDescent="0.15">
      <c r="A61" s="586"/>
      <c r="B61" s="587"/>
      <c r="C61" s="587"/>
      <c r="D61" s="587"/>
      <c r="E61" s="587"/>
      <c r="F61" s="587"/>
      <c r="G61" s="587"/>
      <c r="H61" s="587"/>
      <c r="I61" s="587"/>
      <c r="J61" s="587"/>
      <c r="K61" s="588"/>
    </row>
    <row r="62" spans="1:11" ht="18.75" customHeight="1" x14ac:dyDescent="0.15">
      <c r="A62" s="589"/>
      <c r="B62" s="590"/>
      <c r="C62" s="590"/>
      <c r="D62" s="590"/>
      <c r="E62" s="590"/>
      <c r="F62" s="590"/>
      <c r="G62" s="590"/>
      <c r="H62" s="590"/>
      <c r="I62" s="590"/>
      <c r="J62" s="590"/>
      <c r="K62" s="591"/>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C39:H39</xm:sqref>
        </x14:dataValidation>
        <x14:dataValidation type="list" allowBlank="1" showInputMessage="1" showErrorMessage="1">
          <x14:formula1>
            <xm:f>#REF!</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333</v>
      </c>
    </row>
    <row r="2" spans="1:11" ht="18" customHeight="1" x14ac:dyDescent="0.15">
      <c r="A2" s="563" t="s">
        <v>262</v>
      </c>
      <c r="B2" s="563"/>
      <c r="C2" s="563"/>
      <c r="D2" s="563"/>
      <c r="E2" s="563"/>
      <c r="F2" s="563"/>
      <c r="G2" s="563"/>
      <c r="H2" s="563"/>
      <c r="I2" s="563"/>
      <c r="J2" s="563"/>
      <c r="K2" s="563"/>
    </row>
    <row r="5" spans="1:11" ht="18.75" customHeight="1" x14ac:dyDescent="0.15">
      <c r="A5" s="184" t="s">
        <v>86</v>
      </c>
      <c r="B5" s="567" t="s">
        <v>334</v>
      </c>
      <c r="C5" s="567"/>
      <c r="D5" s="567"/>
      <c r="E5" s="567"/>
      <c r="F5" s="567"/>
    </row>
    <row r="6" spans="1:11" ht="12" customHeight="1" x14ac:dyDescent="0.15">
      <c r="A6" s="191"/>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184" t="s">
        <v>279</v>
      </c>
      <c r="B16" s="569"/>
      <c r="C16" s="569"/>
      <c r="D16" s="569"/>
      <c r="E16" s="569"/>
      <c r="F16" s="569"/>
      <c r="G16" s="596"/>
      <c r="H16" s="615"/>
      <c r="I16" s="615"/>
      <c r="J16" s="615"/>
      <c r="K16" s="597"/>
    </row>
    <row r="17" spans="1:11" ht="18.75" customHeight="1" x14ac:dyDescent="0.15">
      <c r="A17" s="334" t="s">
        <v>335</v>
      </c>
      <c r="B17" s="328" t="s">
        <v>528</v>
      </c>
      <c r="C17" s="368"/>
      <c r="D17" s="329" t="s">
        <v>529</v>
      </c>
      <c r="E17" s="369"/>
      <c r="F17" s="331" t="s">
        <v>530</v>
      </c>
      <c r="G17" s="369"/>
      <c r="H17" s="330" t="s">
        <v>531</v>
      </c>
      <c r="I17" s="369"/>
      <c r="J17" s="330" t="s">
        <v>532</v>
      </c>
      <c r="K17" s="332">
        <f>C17+E17+G17+I17</f>
        <v>0</v>
      </c>
    </row>
    <row r="18" spans="1:11" x14ac:dyDescent="0.15">
      <c r="A18" s="593" t="s">
        <v>269</v>
      </c>
      <c r="B18" s="564" t="s">
        <v>336</v>
      </c>
      <c r="C18" s="564"/>
      <c r="D18" s="564"/>
      <c r="E18" s="564"/>
      <c r="F18" s="564"/>
      <c r="G18" s="564" t="s">
        <v>337</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184" t="s">
        <v>271</v>
      </c>
      <c r="C20" s="567" t="s">
        <v>272</v>
      </c>
      <c r="D20" s="567"/>
      <c r="E20" s="567"/>
      <c r="F20" s="567"/>
      <c r="G20" s="567"/>
      <c r="H20" s="567"/>
      <c r="I20" s="567"/>
      <c r="J20" s="567"/>
      <c r="K20" s="567"/>
    </row>
    <row r="21" spans="1:11" x14ac:dyDescent="0.15">
      <c r="A21" s="592"/>
      <c r="B21" s="569"/>
      <c r="C21" s="184" t="s">
        <v>273</v>
      </c>
      <c r="D21" s="184" t="s">
        <v>274</v>
      </c>
      <c r="E21" s="184" t="s">
        <v>275</v>
      </c>
      <c r="F21" s="577" t="s">
        <v>268</v>
      </c>
      <c r="G21" s="578"/>
      <c r="H21" s="564" t="s">
        <v>276</v>
      </c>
      <c r="I21" s="564"/>
      <c r="J21" s="564"/>
      <c r="K21" s="564"/>
    </row>
    <row r="22" spans="1:11" ht="18.75" customHeight="1" x14ac:dyDescent="0.15">
      <c r="A22" s="592"/>
      <c r="B22" s="569"/>
      <c r="C22" s="341"/>
      <c r="D22" s="342"/>
      <c r="E22" s="343"/>
      <c r="F22" s="576"/>
      <c r="G22" s="576"/>
      <c r="H22" s="171" t="s">
        <v>277</v>
      </c>
      <c r="I22" s="344"/>
      <c r="J22" s="171" t="s">
        <v>278</v>
      </c>
      <c r="K22" s="345"/>
    </row>
    <row r="23" spans="1:11" ht="18.75" customHeight="1" x14ac:dyDescent="0.15">
      <c r="A23" s="592"/>
      <c r="B23" s="569"/>
      <c r="C23" s="341"/>
      <c r="D23" s="342"/>
      <c r="E23" s="343"/>
      <c r="F23" s="576"/>
      <c r="G23" s="576"/>
      <c r="H23" s="171" t="s">
        <v>277</v>
      </c>
      <c r="I23" s="344"/>
      <c r="J23" s="171" t="s">
        <v>278</v>
      </c>
      <c r="K23" s="345"/>
    </row>
    <row r="24" spans="1:11" ht="7.5" customHeight="1" x14ac:dyDescent="0.15"/>
    <row r="25" spans="1:11" ht="7.5" customHeight="1" x14ac:dyDescent="0.15"/>
    <row r="26" spans="1:11" x14ac:dyDescent="0.15">
      <c r="A26" s="165" t="s">
        <v>284</v>
      </c>
    </row>
    <row r="27" spans="1:11" ht="3.75" customHeight="1" x14ac:dyDescent="0.15"/>
    <row r="28" spans="1:11" x14ac:dyDescent="0.15">
      <c r="A28" s="572" t="s">
        <v>63</v>
      </c>
      <c r="B28" s="581" t="s">
        <v>433</v>
      </c>
      <c r="C28" s="582"/>
      <c r="D28" s="581" t="s">
        <v>434</v>
      </c>
      <c r="E28" s="670"/>
      <c r="F28" s="582"/>
      <c r="G28" s="581" t="s">
        <v>435</v>
      </c>
      <c r="H28" s="670"/>
      <c r="I28" s="670"/>
      <c r="J28" s="670"/>
      <c r="K28" s="582"/>
    </row>
    <row r="29" spans="1:11" x14ac:dyDescent="0.15">
      <c r="A29" s="571"/>
      <c r="B29" s="187" t="s">
        <v>338</v>
      </c>
      <c r="C29" s="187" t="s">
        <v>339</v>
      </c>
      <c r="D29" s="187" t="s">
        <v>343</v>
      </c>
      <c r="E29" s="187" t="s">
        <v>519</v>
      </c>
      <c r="F29" s="187" t="s">
        <v>340</v>
      </c>
      <c r="G29" s="228" t="s">
        <v>344</v>
      </c>
      <c r="H29" s="226" t="s">
        <v>345</v>
      </c>
      <c r="I29" s="227" t="s">
        <v>346</v>
      </c>
      <c r="J29" s="188" t="s">
        <v>347</v>
      </c>
      <c r="K29" s="188" t="s">
        <v>256</v>
      </c>
    </row>
    <row r="30" spans="1:11" ht="18.75" customHeight="1" x14ac:dyDescent="0.15">
      <c r="A30" s="184" t="s">
        <v>540</v>
      </c>
      <c r="B30" s="342"/>
      <c r="C30" s="342"/>
      <c r="D30" s="342"/>
      <c r="E30" s="342"/>
      <c r="F30" s="342"/>
      <c r="G30" s="350"/>
      <c r="H30" s="342"/>
      <c r="I30" s="342"/>
      <c r="J30" s="342"/>
      <c r="K30" s="342"/>
    </row>
    <row r="31" spans="1:11" ht="15" customHeight="1" x14ac:dyDescent="0.15">
      <c r="A31" s="564" t="s">
        <v>541</v>
      </c>
      <c r="B31" s="425"/>
      <c r="C31" s="425"/>
      <c r="D31" s="425"/>
      <c r="E31" s="425"/>
      <c r="F31" s="425"/>
      <c r="G31" s="425"/>
      <c r="H31" s="425"/>
      <c r="I31" s="425"/>
      <c r="J31" s="425"/>
      <c r="K31" s="425"/>
    </row>
    <row r="32" spans="1:11" ht="15" customHeight="1" x14ac:dyDescent="0.15">
      <c r="A32" s="564"/>
      <c r="B32" s="347"/>
      <c r="C32" s="347"/>
      <c r="D32" s="347"/>
      <c r="E32" s="351"/>
      <c r="F32" s="351"/>
      <c r="G32" s="351"/>
      <c r="H32" s="351"/>
      <c r="I32" s="351"/>
      <c r="J32" s="351"/>
      <c r="K32" s="351"/>
    </row>
    <row r="33" spans="1:13" x14ac:dyDescent="0.15">
      <c r="A33" s="572" t="s">
        <v>63</v>
      </c>
      <c r="B33" s="572" t="s">
        <v>341</v>
      </c>
      <c r="C33" s="572" t="s">
        <v>348</v>
      </c>
      <c r="D33" s="572" t="s">
        <v>256</v>
      </c>
      <c r="E33" s="572" t="s">
        <v>259</v>
      </c>
      <c r="F33" s="667" t="s">
        <v>349</v>
      </c>
      <c r="G33" s="667"/>
      <c r="H33" s="667"/>
      <c r="I33" s="667"/>
      <c r="J33" s="667"/>
      <c r="K33" s="667"/>
    </row>
    <row r="34" spans="1:13" x14ac:dyDescent="0.15">
      <c r="A34" s="571"/>
      <c r="B34" s="571"/>
      <c r="C34" s="571"/>
      <c r="D34" s="571"/>
      <c r="E34" s="571"/>
      <c r="F34" s="667" t="s">
        <v>342</v>
      </c>
      <c r="G34" s="667"/>
      <c r="H34" s="667"/>
      <c r="I34" s="667" t="s">
        <v>256</v>
      </c>
      <c r="J34" s="667"/>
      <c r="K34" s="667"/>
    </row>
    <row r="35" spans="1:13" ht="18.75" customHeight="1" x14ac:dyDescent="0.15">
      <c r="A35" s="184" t="s">
        <v>540</v>
      </c>
      <c r="B35" s="342"/>
      <c r="C35" s="342"/>
      <c r="D35" s="352"/>
      <c r="E35" s="205" t="str">
        <f>IF(SUM(B30:K30)+SUM(B35:D35)=0,"",SUM(B30:K30)+SUM(B35:D35))</f>
        <v/>
      </c>
      <c r="F35" s="668"/>
      <c r="G35" s="668"/>
      <c r="H35" s="668"/>
      <c r="I35" s="669"/>
      <c r="J35" s="669"/>
      <c r="K35" s="669"/>
    </row>
    <row r="36" spans="1:13" ht="15" customHeight="1" x14ac:dyDescent="0.15">
      <c r="A36" s="564" t="s">
        <v>541</v>
      </c>
      <c r="B36" s="425"/>
      <c r="C36" s="425"/>
      <c r="D36" s="425"/>
      <c r="E36" s="206" t="str">
        <f>IF(SUM(B31:K31)+SUM(B36:D36)=0,"",SUM(B31:K31)+SUM(B36:D36))</f>
        <v/>
      </c>
      <c r="F36" s="668"/>
      <c r="G36" s="668"/>
      <c r="H36" s="668"/>
      <c r="I36" s="669"/>
      <c r="J36" s="669"/>
      <c r="K36" s="669"/>
    </row>
    <row r="37" spans="1:13" ht="15" customHeight="1" x14ac:dyDescent="0.15">
      <c r="A37" s="564"/>
      <c r="B37" s="347"/>
      <c r="C37" s="347"/>
      <c r="D37" s="353"/>
      <c r="E37" s="207" t="str">
        <f>IF(SUM(B32:K32)+SUM(B37:D37)=0,"",SUM(B32:K32)+SUM(B37:D37))</f>
        <v/>
      </c>
      <c r="F37" s="668"/>
      <c r="G37" s="668"/>
      <c r="H37" s="668"/>
      <c r="I37" s="669"/>
      <c r="J37" s="669"/>
      <c r="K37" s="669"/>
    </row>
    <row r="38" spans="1:13" ht="7.5" customHeight="1" x14ac:dyDescent="0.15">
      <c r="A38" s="191"/>
      <c r="B38" s="180"/>
      <c r="C38" s="180"/>
      <c r="D38" s="180"/>
      <c r="E38" s="180"/>
      <c r="F38" s="180"/>
      <c r="G38" s="180"/>
      <c r="H38" s="180"/>
      <c r="I38" s="180"/>
      <c r="J38" s="180"/>
      <c r="K38" s="180"/>
    </row>
    <row r="39" spans="1:13" ht="7.5" customHeight="1" x14ac:dyDescent="0.15">
      <c r="A39" s="191"/>
      <c r="B39" s="180"/>
      <c r="C39" s="180"/>
      <c r="D39" s="180"/>
      <c r="E39" s="180"/>
      <c r="F39" s="180"/>
      <c r="G39" s="180"/>
      <c r="H39" s="180"/>
      <c r="I39" s="180"/>
      <c r="J39" s="180"/>
      <c r="K39" s="180"/>
    </row>
    <row r="40" spans="1:13" x14ac:dyDescent="0.15">
      <c r="A40" s="165" t="s">
        <v>350</v>
      </c>
    </row>
    <row r="41" spans="1:13" ht="3.75" customHeight="1" x14ac:dyDescent="0.15">
      <c r="J41" s="237"/>
    </row>
    <row r="42" spans="1:13" ht="15" customHeight="1" x14ac:dyDescent="0.15">
      <c r="A42" s="655" t="s">
        <v>351</v>
      </c>
      <c r="B42" s="656"/>
      <c r="C42" s="656"/>
      <c r="D42" s="657"/>
      <c r="E42" s="647" t="s">
        <v>355</v>
      </c>
      <c r="F42" s="648"/>
      <c r="G42" s="648"/>
      <c r="H42" s="649"/>
      <c r="I42" s="662" t="s">
        <v>259</v>
      </c>
      <c r="J42" s="232"/>
      <c r="K42" s="237"/>
    </row>
    <row r="43" spans="1:13" ht="15" customHeight="1" x14ac:dyDescent="0.15">
      <c r="A43" s="658"/>
      <c r="B43" s="659"/>
      <c r="C43" s="659"/>
      <c r="D43" s="660"/>
      <c r="E43" s="665" t="s">
        <v>352</v>
      </c>
      <c r="F43" s="231"/>
      <c r="G43" s="665" t="s">
        <v>353</v>
      </c>
      <c r="H43" s="236"/>
      <c r="I43" s="663"/>
      <c r="J43" s="232"/>
      <c r="K43" s="237"/>
    </row>
    <row r="44" spans="1:13" ht="27" customHeight="1" x14ac:dyDescent="0.15">
      <c r="A44" s="618"/>
      <c r="B44" s="661"/>
      <c r="C44" s="661"/>
      <c r="D44" s="619"/>
      <c r="E44" s="666"/>
      <c r="F44" s="240" t="s">
        <v>356</v>
      </c>
      <c r="G44" s="666"/>
      <c r="H44" s="248" t="s">
        <v>356</v>
      </c>
      <c r="I44" s="664"/>
      <c r="J44" s="232"/>
      <c r="K44" s="237"/>
    </row>
    <row r="45" spans="1:13" ht="15" customHeight="1" x14ac:dyDescent="0.15">
      <c r="A45" s="650"/>
      <c r="B45" s="650"/>
      <c r="C45" s="650"/>
      <c r="D45" s="650"/>
      <c r="E45" s="354"/>
      <c r="F45" s="324" t="str">
        <f>L45</f>
        <v/>
      </c>
      <c r="G45" s="486"/>
      <c r="H45" s="325" t="str">
        <f>M45</f>
        <v/>
      </c>
      <c r="I45" s="247" t="str">
        <f>IF(E45+G45=0,"",F45+H45)</f>
        <v/>
      </c>
      <c r="J45" s="237"/>
      <c r="K45" s="237"/>
      <c r="L45" s="165" t="str">
        <f>IF(E45="","",ROUND(E45/12,2))</f>
        <v/>
      </c>
      <c r="M45" s="165" t="str">
        <f>IF(G45="","",ROUND(G45/12,2))</f>
        <v/>
      </c>
    </row>
    <row r="46" spans="1:13" ht="15" customHeight="1" x14ac:dyDescent="0.15">
      <c r="A46" s="650"/>
      <c r="B46" s="650"/>
      <c r="C46" s="650"/>
      <c r="D46" s="650"/>
      <c r="E46" s="354"/>
      <c r="F46" s="324" t="str">
        <f t="shared" ref="F46:F56" si="0">L46</f>
        <v/>
      </c>
      <c r="G46" s="486"/>
      <c r="H46" s="325" t="str">
        <f t="shared" ref="H46:H56" si="1">M46</f>
        <v/>
      </c>
      <c r="I46" s="247" t="str">
        <f t="shared" ref="I46:I56" si="2">IF(E46+G46=0,"",F46+H46)</f>
        <v/>
      </c>
      <c r="J46" s="237"/>
      <c r="K46" s="237"/>
      <c r="L46" s="165" t="str">
        <f t="shared" ref="L46:L56" si="3">IF(E46="","",ROUND(E46/12,2))</f>
        <v/>
      </c>
      <c r="M46" s="165" t="str">
        <f t="shared" ref="M46:M56" si="4">IF(G46="","",ROUND(G46/12,2))</f>
        <v/>
      </c>
    </row>
    <row r="47" spans="1:13" ht="15" customHeight="1" x14ac:dyDescent="0.15">
      <c r="A47" s="650"/>
      <c r="B47" s="650"/>
      <c r="C47" s="650"/>
      <c r="D47" s="650"/>
      <c r="E47" s="354"/>
      <c r="F47" s="324" t="str">
        <f t="shared" si="0"/>
        <v/>
      </c>
      <c r="G47" s="486"/>
      <c r="H47" s="325" t="str">
        <f t="shared" si="1"/>
        <v/>
      </c>
      <c r="I47" s="247" t="str">
        <f t="shared" si="2"/>
        <v/>
      </c>
      <c r="J47" s="237"/>
      <c r="K47" s="237"/>
      <c r="L47" s="165" t="str">
        <f t="shared" si="3"/>
        <v/>
      </c>
      <c r="M47" s="165" t="str">
        <f t="shared" si="4"/>
        <v/>
      </c>
    </row>
    <row r="48" spans="1:13" ht="15" customHeight="1" x14ac:dyDescent="0.15">
      <c r="A48" s="650"/>
      <c r="B48" s="650"/>
      <c r="C48" s="650"/>
      <c r="D48" s="650"/>
      <c r="E48" s="354"/>
      <c r="F48" s="324" t="str">
        <f t="shared" si="0"/>
        <v/>
      </c>
      <c r="G48" s="486"/>
      <c r="H48" s="325" t="str">
        <f t="shared" si="1"/>
        <v/>
      </c>
      <c r="I48" s="247" t="str">
        <f t="shared" si="2"/>
        <v/>
      </c>
      <c r="J48" s="237"/>
      <c r="K48" s="237"/>
      <c r="L48" s="165" t="str">
        <f t="shared" si="3"/>
        <v/>
      </c>
      <c r="M48" s="165" t="str">
        <f t="shared" si="4"/>
        <v/>
      </c>
    </row>
    <row r="49" spans="1:13" ht="15" customHeight="1" x14ac:dyDescent="0.15">
      <c r="A49" s="650"/>
      <c r="B49" s="650"/>
      <c r="C49" s="650"/>
      <c r="D49" s="650"/>
      <c r="E49" s="354"/>
      <c r="F49" s="324" t="str">
        <f t="shared" si="0"/>
        <v/>
      </c>
      <c r="G49" s="486"/>
      <c r="H49" s="325" t="str">
        <f t="shared" si="1"/>
        <v/>
      </c>
      <c r="I49" s="247" t="str">
        <f t="shared" si="2"/>
        <v/>
      </c>
      <c r="J49" s="237"/>
      <c r="K49" s="237"/>
      <c r="L49" s="165" t="str">
        <f t="shared" si="3"/>
        <v/>
      </c>
      <c r="M49" s="165" t="str">
        <f t="shared" si="4"/>
        <v/>
      </c>
    </row>
    <row r="50" spans="1:13" ht="15" customHeight="1" x14ac:dyDescent="0.15">
      <c r="A50" s="650"/>
      <c r="B50" s="650"/>
      <c r="C50" s="650"/>
      <c r="D50" s="650"/>
      <c r="E50" s="354"/>
      <c r="F50" s="324" t="str">
        <f t="shared" si="0"/>
        <v/>
      </c>
      <c r="G50" s="486"/>
      <c r="H50" s="325" t="str">
        <f t="shared" si="1"/>
        <v/>
      </c>
      <c r="I50" s="247" t="str">
        <f t="shared" si="2"/>
        <v/>
      </c>
      <c r="J50" s="237"/>
      <c r="K50" s="237"/>
      <c r="L50" s="165" t="str">
        <f t="shared" si="3"/>
        <v/>
      </c>
      <c r="M50" s="165" t="str">
        <f t="shared" si="4"/>
        <v/>
      </c>
    </row>
    <row r="51" spans="1:13" ht="15" customHeight="1" x14ac:dyDescent="0.15">
      <c r="A51" s="650"/>
      <c r="B51" s="650"/>
      <c r="C51" s="650"/>
      <c r="D51" s="650"/>
      <c r="E51" s="354"/>
      <c r="F51" s="324" t="str">
        <f t="shared" si="0"/>
        <v/>
      </c>
      <c r="G51" s="486"/>
      <c r="H51" s="325" t="str">
        <f t="shared" si="1"/>
        <v/>
      </c>
      <c r="I51" s="247" t="str">
        <f t="shared" si="2"/>
        <v/>
      </c>
      <c r="J51" s="237"/>
      <c r="K51" s="237"/>
      <c r="L51" s="165" t="str">
        <f t="shared" si="3"/>
        <v/>
      </c>
      <c r="M51" s="165" t="str">
        <f t="shared" si="4"/>
        <v/>
      </c>
    </row>
    <row r="52" spans="1:13" ht="15" customHeight="1" x14ac:dyDescent="0.15">
      <c r="A52" s="650"/>
      <c r="B52" s="650"/>
      <c r="C52" s="650"/>
      <c r="D52" s="650"/>
      <c r="E52" s="354"/>
      <c r="F52" s="324" t="str">
        <f t="shared" si="0"/>
        <v/>
      </c>
      <c r="G52" s="486"/>
      <c r="H52" s="325" t="str">
        <f t="shared" si="1"/>
        <v/>
      </c>
      <c r="I52" s="247" t="str">
        <f t="shared" si="2"/>
        <v/>
      </c>
      <c r="J52" s="237"/>
      <c r="K52" s="237"/>
      <c r="L52" s="165" t="str">
        <f t="shared" si="3"/>
        <v/>
      </c>
      <c r="M52" s="165" t="str">
        <f t="shared" si="4"/>
        <v/>
      </c>
    </row>
    <row r="53" spans="1:13" ht="15" customHeight="1" x14ac:dyDescent="0.15">
      <c r="A53" s="650"/>
      <c r="B53" s="650"/>
      <c r="C53" s="650"/>
      <c r="D53" s="650"/>
      <c r="E53" s="354"/>
      <c r="F53" s="324" t="str">
        <f t="shared" si="0"/>
        <v/>
      </c>
      <c r="G53" s="486"/>
      <c r="H53" s="325" t="str">
        <f t="shared" si="1"/>
        <v/>
      </c>
      <c r="I53" s="247" t="str">
        <f t="shared" si="2"/>
        <v/>
      </c>
      <c r="J53" s="237"/>
      <c r="K53" s="237"/>
      <c r="L53" s="165" t="str">
        <f t="shared" si="3"/>
        <v/>
      </c>
      <c r="M53" s="165" t="str">
        <f t="shared" si="4"/>
        <v/>
      </c>
    </row>
    <row r="54" spans="1:13" ht="15" customHeight="1" x14ac:dyDescent="0.15">
      <c r="A54" s="650"/>
      <c r="B54" s="650"/>
      <c r="C54" s="650"/>
      <c r="D54" s="650"/>
      <c r="E54" s="354"/>
      <c r="F54" s="324" t="str">
        <f t="shared" si="0"/>
        <v/>
      </c>
      <c r="G54" s="486"/>
      <c r="H54" s="325" t="str">
        <f t="shared" si="1"/>
        <v/>
      </c>
      <c r="I54" s="247" t="str">
        <f t="shared" si="2"/>
        <v/>
      </c>
      <c r="J54" s="237"/>
      <c r="K54" s="237"/>
      <c r="L54" s="165" t="str">
        <f t="shared" si="3"/>
        <v/>
      </c>
      <c r="M54" s="165" t="str">
        <f t="shared" si="4"/>
        <v/>
      </c>
    </row>
    <row r="55" spans="1:13" ht="15" customHeight="1" x14ac:dyDescent="0.15">
      <c r="A55" s="650"/>
      <c r="B55" s="650"/>
      <c r="C55" s="650"/>
      <c r="D55" s="650"/>
      <c r="E55" s="354"/>
      <c r="F55" s="324" t="str">
        <f t="shared" si="0"/>
        <v/>
      </c>
      <c r="G55" s="486"/>
      <c r="H55" s="325" t="str">
        <f t="shared" si="1"/>
        <v/>
      </c>
      <c r="I55" s="247" t="str">
        <f t="shared" si="2"/>
        <v/>
      </c>
      <c r="J55" s="237"/>
      <c r="K55" s="237"/>
      <c r="L55" s="165" t="str">
        <f t="shared" si="3"/>
        <v/>
      </c>
      <c r="M55" s="165" t="str">
        <f t="shared" si="4"/>
        <v/>
      </c>
    </row>
    <row r="56" spans="1:13" ht="15" customHeight="1" thickBot="1" x14ac:dyDescent="0.2">
      <c r="A56" s="651"/>
      <c r="B56" s="651"/>
      <c r="C56" s="651"/>
      <c r="D56" s="651"/>
      <c r="E56" s="355"/>
      <c r="F56" s="326" t="str">
        <f t="shared" si="0"/>
        <v/>
      </c>
      <c r="G56" s="487"/>
      <c r="H56" s="327" t="str">
        <f t="shared" si="1"/>
        <v/>
      </c>
      <c r="I56" s="246" t="str">
        <f t="shared" si="2"/>
        <v/>
      </c>
      <c r="J56" s="237"/>
      <c r="K56" s="237"/>
      <c r="L56" s="165" t="str">
        <f t="shared" si="3"/>
        <v/>
      </c>
      <c r="M56" s="165" t="str">
        <f t="shared" si="4"/>
        <v/>
      </c>
    </row>
    <row r="57" spans="1:13" ht="15" customHeight="1" thickTop="1" thickBot="1" x14ac:dyDescent="0.2">
      <c r="A57" s="652" t="s">
        <v>259</v>
      </c>
      <c r="B57" s="653"/>
      <c r="C57" s="653"/>
      <c r="D57" s="654"/>
      <c r="E57" s="239" t="str">
        <f>IF(E45="","",SUM(E45:E56))</f>
        <v/>
      </c>
      <c r="F57" s="243" t="str">
        <f t="shared" ref="F57" si="5">IF(F45="","",SUM(F45:F56))</f>
        <v/>
      </c>
      <c r="G57" s="488" t="str">
        <f t="shared" ref="G57" si="6">IF(G45="","",SUM(G45:G56))</f>
        <v/>
      </c>
      <c r="H57" s="249" t="str">
        <f t="shared" ref="H57:I57" si="7">IF(H45="","",SUM(H45:H56))</f>
        <v/>
      </c>
      <c r="I57" s="373" t="str">
        <f t="shared" si="7"/>
        <v/>
      </c>
      <c r="J57" s="237"/>
      <c r="K57" s="237"/>
    </row>
    <row r="58" spans="1:13" ht="15" customHeight="1" thickBot="1" x14ac:dyDescent="0.2">
      <c r="A58" s="191"/>
      <c r="B58" s="180"/>
      <c r="C58" s="180"/>
      <c r="D58" s="180"/>
      <c r="E58" s="180"/>
      <c r="F58" s="646" t="s">
        <v>357</v>
      </c>
      <c r="G58" s="646"/>
      <c r="H58" s="646"/>
      <c r="I58" s="374" t="str">
        <f>IF(I57="","",ROUNDDOWN(I57,0))</f>
        <v/>
      </c>
      <c r="J58" s="237"/>
      <c r="K58" s="237"/>
    </row>
    <row r="59" spans="1:13" ht="7.5" customHeight="1" x14ac:dyDescent="0.15">
      <c r="A59" s="191"/>
      <c r="B59" s="180"/>
      <c r="C59" s="180"/>
      <c r="D59" s="180"/>
      <c r="E59" s="180"/>
      <c r="F59" s="180"/>
      <c r="G59" s="180"/>
      <c r="H59" s="180"/>
      <c r="I59" s="180"/>
      <c r="J59" s="237"/>
      <c r="K59" s="237"/>
    </row>
    <row r="60" spans="1:13" ht="7.5" customHeight="1" x14ac:dyDescent="0.15">
      <c r="A60" s="191"/>
      <c r="B60" s="180"/>
      <c r="C60" s="180"/>
      <c r="D60" s="180"/>
      <c r="E60" s="180"/>
      <c r="F60" s="180"/>
      <c r="G60" s="180"/>
      <c r="H60" s="180"/>
      <c r="I60" s="180"/>
      <c r="J60" s="237"/>
      <c r="K60" s="237"/>
    </row>
    <row r="61" spans="1:13" x14ac:dyDescent="0.15">
      <c r="A61" s="165" t="s">
        <v>354</v>
      </c>
      <c r="J61" s="238"/>
      <c r="K61" s="238"/>
    </row>
    <row r="62" spans="1:13" ht="3.75" customHeight="1" x14ac:dyDescent="0.15"/>
    <row r="63" spans="1:13" ht="18.75" customHeight="1" x14ac:dyDescent="0.15">
      <c r="A63" s="583"/>
      <c r="B63" s="584"/>
      <c r="C63" s="584"/>
      <c r="D63" s="584"/>
      <c r="E63" s="584"/>
      <c r="F63" s="584"/>
      <c r="G63" s="584"/>
      <c r="H63" s="584"/>
      <c r="I63" s="584"/>
      <c r="J63" s="584"/>
      <c r="K63" s="585"/>
    </row>
    <row r="64" spans="1:13" ht="18.75" customHeight="1" x14ac:dyDescent="0.15">
      <c r="A64" s="586"/>
      <c r="B64" s="587"/>
      <c r="C64" s="587"/>
      <c r="D64" s="587"/>
      <c r="E64" s="587"/>
      <c r="F64" s="587"/>
      <c r="G64" s="587"/>
      <c r="H64" s="587"/>
      <c r="I64" s="587"/>
      <c r="J64" s="587"/>
      <c r="K64" s="588"/>
    </row>
    <row r="65" spans="1:11" ht="18.75" customHeight="1" x14ac:dyDescent="0.15">
      <c r="A65" s="586"/>
      <c r="B65" s="587"/>
      <c r="C65" s="587"/>
      <c r="D65" s="587"/>
      <c r="E65" s="587"/>
      <c r="F65" s="587"/>
      <c r="G65" s="587"/>
      <c r="H65" s="587"/>
      <c r="I65" s="587"/>
      <c r="J65" s="587"/>
      <c r="K65" s="588"/>
    </row>
    <row r="66" spans="1:11" ht="18.75" customHeight="1" x14ac:dyDescent="0.15">
      <c r="A66" s="589"/>
      <c r="B66" s="590"/>
      <c r="C66" s="590"/>
      <c r="D66" s="590"/>
      <c r="E66" s="590"/>
      <c r="F66" s="590"/>
      <c r="G66" s="590"/>
      <c r="H66" s="590"/>
      <c r="I66" s="590"/>
      <c r="J66" s="590"/>
      <c r="K66" s="591"/>
    </row>
    <row r="69" spans="1:11" ht="18.75" customHeight="1" x14ac:dyDescent="0.15"/>
    <row r="70" spans="1:11" ht="18.75" customHeight="1" x14ac:dyDescent="0.15"/>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358</v>
      </c>
    </row>
    <row r="2" spans="1:11" ht="18" customHeight="1" x14ac:dyDescent="0.15">
      <c r="A2" s="563" t="s">
        <v>262</v>
      </c>
      <c r="B2" s="563"/>
      <c r="C2" s="563"/>
      <c r="D2" s="563"/>
      <c r="E2" s="563"/>
      <c r="F2" s="563"/>
      <c r="G2" s="563"/>
      <c r="H2" s="563"/>
      <c r="I2" s="563"/>
      <c r="J2" s="563"/>
      <c r="K2" s="563"/>
    </row>
    <row r="5" spans="1:11" ht="18.75" customHeight="1" x14ac:dyDescent="0.15">
      <c r="A5" s="184" t="s">
        <v>86</v>
      </c>
      <c r="B5" s="567" t="s">
        <v>359</v>
      </c>
      <c r="C5" s="567"/>
      <c r="D5" s="567"/>
      <c r="E5" s="567"/>
      <c r="F5" s="567"/>
    </row>
    <row r="6" spans="1:11" ht="12" customHeight="1" x14ac:dyDescent="0.15">
      <c r="A6" s="191"/>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184" t="s">
        <v>279</v>
      </c>
      <c r="B16" s="569"/>
      <c r="C16" s="569"/>
      <c r="D16" s="569"/>
      <c r="E16" s="569"/>
      <c r="F16" s="569"/>
      <c r="G16" s="596"/>
      <c r="H16" s="615"/>
      <c r="I16" s="615"/>
      <c r="J16" s="615"/>
      <c r="K16" s="597"/>
    </row>
    <row r="17" spans="1:11" ht="18.75" customHeight="1" x14ac:dyDescent="0.15">
      <c r="A17" s="334" t="s">
        <v>335</v>
      </c>
      <c r="B17" s="328" t="s">
        <v>528</v>
      </c>
      <c r="C17" s="368"/>
      <c r="D17" s="329" t="s">
        <v>529</v>
      </c>
      <c r="E17" s="369"/>
      <c r="F17" s="331" t="s">
        <v>530</v>
      </c>
      <c r="G17" s="369"/>
      <c r="H17" s="330" t="s">
        <v>531</v>
      </c>
      <c r="I17" s="369"/>
      <c r="J17" s="330" t="s">
        <v>532</v>
      </c>
      <c r="K17" s="332">
        <f>C17+E17+G17+I17</f>
        <v>0</v>
      </c>
    </row>
    <row r="18" spans="1:11" x14ac:dyDescent="0.15">
      <c r="A18" s="593" t="s">
        <v>269</v>
      </c>
      <c r="B18" s="564" t="s">
        <v>360</v>
      </c>
      <c r="C18" s="564"/>
      <c r="D18" s="564"/>
      <c r="E18" s="564"/>
      <c r="F18" s="564"/>
      <c r="G18" s="564" t="s">
        <v>361</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184" t="s">
        <v>271</v>
      </c>
      <c r="C20" s="567" t="s">
        <v>272</v>
      </c>
      <c r="D20" s="567"/>
      <c r="E20" s="567"/>
      <c r="F20" s="567"/>
      <c r="G20" s="567"/>
      <c r="H20" s="567"/>
      <c r="I20" s="567"/>
      <c r="J20" s="567"/>
      <c r="K20" s="567"/>
    </row>
    <row r="21" spans="1:11" x14ac:dyDescent="0.15">
      <c r="A21" s="592"/>
      <c r="B21" s="569"/>
      <c r="C21" s="184" t="s">
        <v>273</v>
      </c>
      <c r="D21" s="184" t="s">
        <v>274</v>
      </c>
      <c r="E21" s="184" t="s">
        <v>275</v>
      </c>
      <c r="F21" s="577" t="s">
        <v>268</v>
      </c>
      <c r="G21" s="578"/>
      <c r="H21" s="564" t="s">
        <v>276</v>
      </c>
      <c r="I21" s="564"/>
      <c r="J21" s="564"/>
      <c r="K21" s="564"/>
    </row>
    <row r="22" spans="1:11" ht="18.75" customHeight="1" x14ac:dyDescent="0.15">
      <c r="A22" s="592"/>
      <c r="B22" s="569"/>
      <c r="C22" s="341"/>
      <c r="D22" s="342"/>
      <c r="E22" s="343"/>
      <c r="F22" s="576"/>
      <c r="G22" s="576"/>
      <c r="H22" s="171" t="s">
        <v>277</v>
      </c>
      <c r="I22" s="344"/>
      <c r="J22" s="171" t="s">
        <v>278</v>
      </c>
      <c r="K22" s="345"/>
    </row>
    <row r="23" spans="1:11" ht="18.75" customHeight="1" x14ac:dyDescent="0.15">
      <c r="A23" s="592"/>
      <c r="B23" s="569"/>
      <c r="C23" s="341"/>
      <c r="D23" s="342"/>
      <c r="E23" s="343"/>
      <c r="F23" s="576"/>
      <c r="G23" s="576"/>
      <c r="H23" s="171" t="s">
        <v>277</v>
      </c>
      <c r="I23" s="344"/>
      <c r="J23" s="171" t="s">
        <v>278</v>
      </c>
      <c r="K23" s="345"/>
    </row>
    <row r="24" spans="1:11" ht="12" customHeight="1" x14ac:dyDescent="0.15"/>
    <row r="25" spans="1:11" ht="12" customHeight="1" x14ac:dyDescent="0.15"/>
    <row r="26" spans="1:11" x14ac:dyDescent="0.15">
      <c r="A26" s="165" t="s">
        <v>284</v>
      </c>
    </row>
    <row r="27" spans="1:11" ht="3.75" customHeight="1" x14ac:dyDescent="0.15"/>
    <row r="28" spans="1:11" x14ac:dyDescent="0.15">
      <c r="A28" s="630" t="s">
        <v>63</v>
      </c>
      <c r="B28" s="573" t="s">
        <v>436</v>
      </c>
      <c r="C28" s="574"/>
      <c r="D28" s="574"/>
      <c r="E28" s="574"/>
      <c r="F28" s="574"/>
      <c r="G28" s="574"/>
      <c r="H28" s="574"/>
      <c r="I28" s="574"/>
      <c r="J28" s="574"/>
      <c r="K28" s="575"/>
    </row>
    <row r="29" spans="1:11" x14ac:dyDescent="0.15">
      <c r="A29" s="632"/>
      <c r="B29" s="185" t="s">
        <v>362</v>
      </c>
      <c r="C29" s="185" t="s">
        <v>363</v>
      </c>
      <c r="D29" s="185" t="s">
        <v>364</v>
      </c>
      <c r="E29" s="185" t="s">
        <v>365</v>
      </c>
      <c r="F29" s="185" t="s">
        <v>366</v>
      </c>
      <c r="G29" s="185" t="s">
        <v>367</v>
      </c>
      <c r="H29" s="185" t="s">
        <v>368</v>
      </c>
      <c r="I29" s="230" t="s">
        <v>369</v>
      </c>
      <c r="J29" s="188" t="s">
        <v>370</v>
      </c>
      <c r="K29" s="188" t="s">
        <v>371</v>
      </c>
    </row>
    <row r="30" spans="1:11" ht="18.75" customHeight="1" x14ac:dyDescent="0.15">
      <c r="A30" s="184" t="s">
        <v>540</v>
      </c>
      <c r="B30" s="347"/>
      <c r="C30" s="347"/>
      <c r="D30" s="347"/>
      <c r="E30" s="347"/>
      <c r="F30" s="347"/>
      <c r="G30" s="356"/>
      <c r="H30" s="347"/>
      <c r="I30" s="342"/>
      <c r="J30" s="342"/>
      <c r="K30" s="342"/>
    </row>
    <row r="31" spans="1:11" ht="15" customHeight="1" x14ac:dyDescent="0.15">
      <c r="A31" s="564" t="s">
        <v>541</v>
      </c>
      <c r="B31" s="346"/>
      <c r="C31" s="346"/>
      <c r="D31" s="346"/>
      <c r="E31" s="346"/>
      <c r="F31" s="346"/>
      <c r="G31" s="346"/>
      <c r="H31" s="346"/>
      <c r="I31" s="346"/>
      <c r="J31" s="346"/>
      <c r="K31" s="346"/>
    </row>
    <row r="32" spans="1:11" ht="15" customHeight="1" x14ac:dyDescent="0.15">
      <c r="A32" s="564"/>
      <c r="B32" s="347"/>
      <c r="C32" s="347"/>
      <c r="D32" s="347"/>
      <c r="E32" s="351"/>
      <c r="F32" s="351"/>
      <c r="G32" s="351"/>
      <c r="H32" s="351"/>
      <c r="I32" s="351"/>
      <c r="J32" s="351"/>
      <c r="K32" s="351"/>
    </row>
    <row r="33" spans="1:11" x14ac:dyDescent="0.15">
      <c r="A33" s="630" t="s">
        <v>63</v>
      </c>
      <c r="B33" s="189"/>
      <c r="C33" s="189" t="s">
        <v>373</v>
      </c>
      <c r="D33" s="189" t="s">
        <v>374</v>
      </c>
      <c r="E33" s="189" t="s">
        <v>375</v>
      </c>
      <c r="F33" s="572" t="s">
        <v>376</v>
      </c>
      <c r="G33" s="572" t="s">
        <v>256</v>
      </c>
      <c r="H33" s="572" t="s">
        <v>259</v>
      </c>
      <c r="I33" s="630" t="s">
        <v>349</v>
      </c>
      <c r="J33" s="680"/>
      <c r="K33" s="631"/>
    </row>
    <row r="34" spans="1:11" ht="24" x14ac:dyDescent="0.15">
      <c r="A34" s="632"/>
      <c r="B34" s="250" t="s">
        <v>372</v>
      </c>
      <c r="C34" s="250" t="s">
        <v>377</v>
      </c>
      <c r="D34" s="250" t="s">
        <v>378</v>
      </c>
      <c r="E34" s="250" t="s">
        <v>379</v>
      </c>
      <c r="F34" s="571"/>
      <c r="G34" s="571"/>
      <c r="H34" s="571"/>
      <c r="I34" s="632"/>
      <c r="J34" s="681"/>
      <c r="K34" s="633"/>
    </row>
    <row r="35" spans="1:11" ht="18.75" customHeight="1" x14ac:dyDescent="0.15">
      <c r="A35" s="184" t="s">
        <v>540</v>
      </c>
      <c r="B35" s="347"/>
      <c r="C35" s="347"/>
      <c r="D35" s="347"/>
      <c r="E35" s="347"/>
      <c r="F35" s="347"/>
      <c r="G35" s="356"/>
      <c r="H35" s="177" t="str">
        <f>IF(SUM(B30:K30)+SUM(B35:G35)=0,"",SUM((B30:K30)+SUM(B35:G35)))</f>
        <v/>
      </c>
      <c r="I35" s="671"/>
      <c r="J35" s="672"/>
      <c r="K35" s="673"/>
    </row>
    <row r="36" spans="1:11" ht="15" customHeight="1" x14ac:dyDescent="0.15">
      <c r="A36" s="564" t="s">
        <v>541</v>
      </c>
      <c r="B36" s="425"/>
      <c r="C36" s="425"/>
      <c r="D36" s="425"/>
      <c r="E36" s="425"/>
      <c r="F36" s="425"/>
      <c r="G36" s="425"/>
      <c r="H36" s="176" t="str">
        <f t="shared" ref="H36:H37" si="0">IF(SUM(B31:K31)+SUM(B36:G36)=0,"",SUM((B31:K31)+SUM(B36:G36)))</f>
        <v/>
      </c>
      <c r="I36" s="674"/>
      <c r="J36" s="675"/>
      <c r="K36" s="676"/>
    </row>
    <row r="37" spans="1:11" ht="15" customHeight="1" x14ac:dyDescent="0.15">
      <c r="A37" s="564"/>
      <c r="B37" s="347"/>
      <c r="C37" s="347"/>
      <c r="D37" s="347"/>
      <c r="E37" s="347"/>
      <c r="F37" s="347"/>
      <c r="G37" s="347"/>
      <c r="H37" s="177" t="str">
        <f t="shared" si="0"/>
        <v/>
      </c>
      <c r="I37" s="677"/>
      <c r="J37" s="678"/>
      <c r="K37" s="679"/>
    </row>
    <row r="38" spans="1:11" ht="12" customHeight="1" x14ac:dyDescent="0.15">
      <c r="A38" s="191"/>
      <c r="B38" s="180"/>
      <c r="C38" s="180"/>
      <c r="D38" s="180"/>
      <c r="E38" s="180"/>
      <c r="F38" s="232"/>
      <c r="G38" s="232"/>
      <c r="H38" s="232"/>
      <c r="I38" s="234"/>
      <c r="J38" s="234"/>
      <c r="K38" s="234"/>
    </row>
    <row r="39" spans="1:11" ht="12" customHeight="1" x14ac:dyDescent="0.15">
      <c r="A39" s="191"/>
      <c r="B39" s="180"/>
      <c r="C39" s="180"/>
      <c r="D39" s="180"/>
      <c r="E39" s="180"/>
      <c r="F39" s="232"/>
      <c r="G39" s="232"/>
      <c r="H39" s="232"/>
      <c r="I39" s="234"/>
      <c r="J39" s="234"/>
      <c r="K39" s="234"/>
    </row>
    <row r="40" spans="1:11" x14ac:dyDescent="0.15">
      <c r="A40" s="165" t="s">
        <v>380</v>
      </c>
    </row>
    <row r="41" spans="1:11" ht="3.75" customHeight="1" x14ac:dyDescent="0.15">
      <c r="J41" s="237"/>
    </row>
    <row r="42" spans="1:11" ht="15" customHeight="1" x14ac:dyDescent="0.15">
      <c r="A42" s="683" t="s">
        <v>381</v>
      </c>
      <c r="B42" s="684"/>
      <c r="C42" s="684"/>
      <c r="D42" s="684"/>
      <c r="E42" s="684"/>
      <c r="F42" s="684"/>
      <c r="G42" s="684"/>
      <c r="H42" s="684"/>
      <c r="I42" s="685"/>
      <c r="J42" s="232"/>
      <c r="K42" s="237"/>
    </row>
    <row r="43" spans="1:11" ht="15" customHeight="1" x14ac:dyDescent="0.15">
      <c r="A43" s="683" t="s">
        <v>383</v>
      </c>
      <c r="B43" s="684"/>
      <c r="C43" s="684"/>
      <c r="D43" s="684"/>
      <c r="E43" s="684"/>
      <c r="F43" s="684"/>
      <c r="G43" s="684"/>
      <c r="H43" s="684"/>
      <c r="I43" s="685"/>
      <c r="J43" s="237"/>
      <c r="K43" s="237"/>
    </row>
    <row r="44" spans="1:11" ht="15" customHeight="1" x14ac:dyDescent="0.15">
      <c r="A44" s="579" t="s">
        <v>382</v>
      </c>
      <c r="B44" s="682"/>
      <c r="C44" s="357"/>
      <c r="D44" s="579" t="s">
        <v>363</v>
      </c>
      <c r="E44" s="682"/>
      <c r="F44" s="358"/>
      <c r="G44" s="579" t="s">
        <v>364</v>
      </c>
      <c r="H44" s="580"/>
      <c r="I44" s="358"/>
      <c r="J44" s="237"/>
      <c r="K44" s="237"/>
    </row>
    <row r="45" spans="1:11" ht="15" customHeight="1" x14ac:dyDescent="0.15">
      <c r="A45" s="579" t="s">
        <v>365</v>
      </c>
      <c r="B45" s="682"/>
      <c r="C45" s="357"/>
      <c r="D45" s="579" t="s">
        <v>366</v>
      </c>
      <c r="E45" s="682"/>
      <c r="F45" s="358"/>
      <c r="G45" s="579" t="s">
        <v>367</v>
      </c>
      <c r="H45" s="580"/>
      <c r="I45" s="358"/>
      <c r="J45" s="237"/>
      <c r="K45" s="237"/>
    </row>
    <row r="46" spans="1:11" ht="15" customHeight="1" x14ac:dyDescent="0.15">
      <c r="A46" s="579" t="s">
        <v>368</v>
      </c>
      <c r="B46" s="682"/>
      <c r="C46" s="357"/>
      <c r="D46" s="686" t="s">
        <v>369</v>
      </c>
      <c r="E46" s="686"/>
      <c r="F46" s="358"/>
      <c r="G46" s="682" t="s">
        <v>370</v>
      </c>
      <c r="H46" s="686"/>
      <c r="I46" s="358"/>
      <c r="J46" s="237"/>
      <c r="K46" s="237"/>
    </row>
    <row r="47" spans="1:11" ht="15" customHeight="1" x14ac:dyDescent="0.15">
      <c r="A47" s="579" t="s">
        <v>371</v>
      </c>
      <c r="B47" s="682"/>
      <c r="C47" s="357"/>
      <c r="D47" s="686" t="s">
        <v>372</v>
      </c>
      <c r="E47" s="686"/>
      <c r="F47" s="358"/>
      <c r="G47" s="688"/>
      <c r="H47" s="688"/>
      <c r="I47" s="243"/>
      <c r="J47" s="237"/>
      <c r="K47" s="237"/>
    </row>
    <row r="48" spans="1:11" ht="15" customHeight="1" x14ac:dyDescent="0.15">
      <c r="A48" s="639" t="s">
        <v>384</v>
      </c>
      <c r="B48" s="687"/>
      <c r="C48" s="345"/>
      <c r="D48" s="237"/>
      <c r="E48" s="237"/>
      <c r="F48" s="237"/>
      <c r="G48" s="237"/>
      <c r="H48" s="237"/>
      <c r="I48" s="252"/>
      <c r="J48" s="237"/>
      <c r="K48" s="237"/>
    </row>
    <row r="49" spans="1:11" ht="15" customHeight="1" x14ac:dyDescent="0.15">
      <c r="A49" s="639" t="s">
        <v>385</v>
      </c>
      <c r="B49" s="687"/>
      <c r="C49" s="345"/>
      <c r="D49" s="237"/>
      <c r="E49" s="237"/>
      <c r="F49" s="237"/>
      <c r="G49" s="237"/>
      <c r="H49" s="237"/>
      <c r="I49" s="252"/>
      <c r="J49" s="237"/>
      <c r="K49" s="237"/>
    </row>
    <row r="50" spans="1:11" ht="15" customHeight="1" x14ac:dyDescent="0.15">
      <c r="A50" s="639" t="s">
        <v>386</v>
      </c>
      <c r="B50" s="687"/>
      <c r="C50" s="345"/>
      <c r="D50" s="253"/>
      <c r="E50" s="253"/>
      <c r="F50" s="253"/>
      <c r="G50" s="253"/>
      <c r="H50" s="253"/>
      <c r="I50" s="254"/>
      <c r="J50" s="237"/>
      <c r="K50" s="237"/>
    </row>
    <row r="51" spans="1:11" ht="12" customHeight="1" x14ac:dyDescent="0.15">
      <c r="A51" s="237"/>
      <c r="B51" s="237"/>
      <c r="C51" s="237"/>
      <c r="D51" s="237"/>
      <c r="E51" s="237"/>
      <c r="F51" s="237"/>
      <c r="G51" s="237"/>
      <c r="H51" s="237"/>
      <c r="I51" s="237"/>
      <c r="J51" s="237"/>
      <c r="K51" s="237"/>
    </row>
    <row r="52" spans="1:11" ht="12" customHeight="1" x14ac:dyDescent="0.15">
      <c r="A52" s="237"/>
      <c r="B52" s="237"/>
      <c r="C52" s="237"/>
      <c r="D52" s="237"/>
      <c r="E52" s="237"/>
      <c r="F52" s="237"/>
      <c r="G52" s="237"/>
      <c r="H52" s="237"/>
      <c r="I52" s="237"/>
      <c r="J52" s="237"/>
      <c r="K52" s="237"/>
    </row>
    <row r="53" spans="1:11" x14ac:dyDescent="0.15">
      <c r="A53" s="165" t="s">
        <v>354</v>
      </c>
      <c r="J53" s="238"/>
      <c r="K53" s="238"/>
    </row>
    <row r="54" spans="1:11" ht="3.75" customHeight="1" x14ac:dyDescent="0.15"/>
    <row r="55" spans="1:11" ht="18.75" customHeight="1" x14ac:dyDescent="0.15">
      <c r="A55" s="583"/>
      <c r="B55" s="584"/>
      <c r="C55" s="584"/>
      <c r="D55" s="584"/>
      <c r="E55" s="584"/>
      <c r="F55" s="584"/>
      <c r="G55" s="584"/>
      <c r="H55" s="584"/>
      <c r="I55" s="584"/>
      <c r="J55" s="584"/>
      <c r="K55" s="585"/>
    </row>
    <row r="56" spans="1:11" ht="18.75" customHeight="1" x14ac:dyDescent="0.15">
      <c r="A56" s="586"/>
      <c r="B56" s="587"/>
      <c r="C56" s="587"/>
      <c r="D56" s="587"/>
      <c r="E56" s="587"/>
      <c r="F56" s="587"/>
      <c r="G56" s="587"/>
      <c r="H56" s="587"/>
      <c r="I56" s="587"/>
      <c r="J56" s="587"/>
      <c r="K56" s="588"/>
    </row>
    <row r="57" spans="1:11" ht="18.75" customHeight="1" x14ac:dyDescent="0.15">
      <c r="A57" s="586"/>
      <c r="B57" s="587"/>
      <c r="C57" s="587"/>
      <c r="D57" s="587"/>
      <c r="E57" s="587"/>
      <c r="F57" s="587"/>
      <c r="G57" s="587"/>
      <c r="H57" s="587"/>
      <c r="I57" s="587"/>
      <c r="J57" s="587"/>
      <c r="K57" s="588"/>
    </row>
    <row r="58" spans="1:11" ht="18.75" customHeight="1" x14ac:dyDescent="0.15">
      <c r="A58" s="589"/>
      <c r="B58" s="590"/>
      <c r="C58" s="590"/>
      <c r="D58" s="590"/>
      <c r="E58" s="590"/>
      <c r="F58" s="590"/>
      <c r="G58" s="590"/>
      <c r="H58" s="590"/>
      <c r="I58" s="590"/>
      <c r="J58" s="590"/>
      <c r="K58" s="591"/>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387</v>
      </c>
    </row>
    <row r="2" spans="1:11" ht="18" customHeight="1" x14ac:dyDescent="0.15">
      <c r="A2" s="563" t="s">
        <v>262</v>
      </c>
      <c r="B2" s="563"/>
      <c r="C2" s="563"/>
      <c r="D2" s="563"/>
      <c r="E2" s="563"/>
      <c r="F2" s="563"/>
      <c r="G2" s="563"/>
      <c r="H2" s="563"/>
      <c r="I2" s="563"/>
      <c r="J2" s="563"/>
      <c r="K2" s="563"/>
    </row>
    <row r="5" spans="1:11" ht="18.75" customHeight="1" x14ac:dyDescent="0.15">
      <c r="A5" s="184" t="s">
        <v>86</v>
      </c>
      <c r="B5" s="567" t="s">
        <v>388</v>
      </c>
      <c r="C5" s="567"/>
      <c r="D5" s="567"/>
      <c r="E5" s="567"/>
      <c r="F5" s="567"/>
    </row>
    <row r="6" spans="1:11" ht="12" customHeight="1" x14ac:dyDescent="0.15">
      <c r="A6" s="191"/>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184" t="s">
        <v>279</v>
      </c>
      <c r="B16" s="569"/>
      <c r="C16" s="569"/>
      <c r="D16" s="569"/>
      <c r="E16" s="569"/>
      <c r="F16" s="569"/>
      <c r="G16" s="577"/>
      <c r="H16" s="694"/>
      <c r="I16" s="694"/>
      <c r="J16" s="694"/>
      <c r="K16" s="578"/>
    </row>
    <row r="17" spans="1:11" ht="18.75" customHeight="1" x14ac:dyDescent="0.15">
      <c r="A17" s="334" t="s">
        <v>335</v>
      </c>
      <c r="B17" s="328" t="s">
        <v>528</v>
      </c>
      <c r="C17" s="368"/>
      <c r="D17" s="329" t="s">
        <v>529</v>
      </c>
      <c r="E17" s="369"/>
      <c r="F17" s="331" t="s">
        <v>530</v>
      </c>
      <c r="G17" s="369"/>
      <c r="H17" s="330" t="s">
        <v>531</v>
      </c>
      <c r="I17" s="369"/>
      <c r="J17" s="330" t="s">
        <v>532</v>
      </c>
      <c r="K17" s="489">
        <f>C17+E17+G17+I17</f>
        <v>0</v>
      </c>
    </row>
    <row r="18" spans="1:11" x14ac:dyDescent="0.15">
      <c r="A18" s="593" t="s">
        <v>269</v>
      </c>
      <c r="B18" s="564" t="s">
        <v>267</v>
      </c>
      <c r="C18" s="564"/>
      <c r="D18" s="564"/>
      <c r="E18" s="564"/>
      <c r="F18" s="564"/>
      <c r="G18" s="564" t="s">
        <v>268</v>
      </c>
      <c r="H18" s="564"/>
      <c r="I18" s="564"/>
      <c r="J18" s="564"/>
      <c r="K18" s="564"/>
    </row>
    <row r="19" spans="1:11" ht="18.75" customHeight="1" x14ac:dyDescent="0.15">
      <c r="A19" s="566"/>
      <c r="B19" s="569"/>
      <c r="C19" s="569"/>
      <c r="D19" s="569"/>
      <c r="E19" s="569"/>
      <c r="F19" s="569"/>
      <c r="G19" s="569"/>
      <c r="H19" s="569"/>
      <c r="I19" s="569"/>
      <c r="J19" s="569"/>
      <c r="K19" s="569"/>
    </row>
    <row r="20" spans="1:11" ht="12" customHeight="1" x14ac:dyDescent="0.15">
      <c r="A20" s="592" t="s">
        <v>270</v>
      </c>
      <c r="B20" s="184" t="s">
        <v>271</v>
      </c>
      <c r="C20" s="567" t="s">
        <v>272</v>
      </c>
      <c r="D20" s="567"/>
      <c r="E20" s="567"/>
      <c r="F20" s="567"/>
      <c r="G20" s="567"/>
      <c r="H20" s="567"/>
      <c r="I20" s="567"/>
      <c r="J20" s="567"/>
      <c r="K20" s="567"/>
    </row>
    <row r="21" spans="1:11" x14ac:dyDescent="0.15">
      <c r="A21" s="592"/>
      <c r="B21" s="569"/>
      <c r="C21" s="184" t="s">
        <v>273</v>
      </c>
      <c r="D21" s="184" t="s">
        <v>274</v>
      </c>
      <c r="E21" s="184" t="s">
        <v>275</v>
      </c>
      <c r="F21" s="577" t="s">
        <v>268</v>
      </c>
      <c r="G21" s="578"/>
      <c r="H21" s="564" t="s">
        <v>276</v>
      </c>
      <c r="I21" s="564"/>
      <c r="J21" s="564"/>
      <c r="K21" s="564"/>
    </row>
    <row r="22" spans="1:11" ht="18.75" customHeight="1" x14ac:dyDescent="0.15">
      <c r="A22" s="592"/>
      <c r="B22" s="569"/>
      <c r="C22" s="341"/>
      <c r="D22" s="342"/>
      <c r="E22" s="343"/>
      <c r="F22" s="576"/>
      <c r="G22" s="576"/>
      <c r="H22" s="171" t="s">
        <v>277</v>
      </c>
      <c r="I22" s="344"/>
      <c r="J22" s="171" t="s">
        <v>278</v>
      </c>
      <c r="K22" s="345"/>
    </row>
    <row r="23" spans="1:11" ht="18.75" customHeight="1" x14ac:dyDescent="0.15">
      <c r="A23" s="592"/>
      <c r="B23" s="569"/>
      <c r="C23" s="341"/>
      <c r="D23" s="342"/>
      <c r="E23" s="343"/>
      <c r="F23" s="576"/>
      <c r="G23" s="576"/>
      <c r="H23" s="171" t="s">
        <v>277</v>
      </c>
      <c r="I23" s="344"/>
      <c r="J23" s="171" t="s">
        <v>278</v>
      </c>
      <c r="K23" s="345"/>
    </row>
    <row r="26" spans="1:11" x14ac:dyDescent="0.15">
      <c r="A26" s="165" t="s">
        <v>284</v>
      </c>
    </row>
    <row r="27" spans="1:11" ht="3.75" customHeight="1" x14ac:dyDescent="0.15"/>
    <row r="28" spans="1:11" ht="15" customHeight="1" x14ac:dyDescent="0.15">
      <c r="A28" s="572" t="s">
        <v>63</v>
      </c>
      <c r="B28" s="573" t="s">
        <v>437</v>
      </c>
      <c r="C28" s="574"/>
      <c r="D28" s="574"/>
      <c r="E28" s="575"/>
      <c r="F28" s="574" t="s">
        <v>438</v>
      </c>
      <c r="G28" s="574"/>
      <c r="H28" s="574"/>
      <c r="I28" s="575"/>
      <c r="J28" s="692" t="s">
        <v>389</v>
      </c>
      <c r="K28" s="572" t="s">
        <v>259</v>
      </c>
    </row>
    <row r="29" spans="1:11" ht="58.5" customHeight="1" x14ac:dyDescent="0.15">
      <c r="A29" s="571"/>
      <c r="B29" s="187"/>
      <c r="C29" s="187" t="s">
        <v>391</v>
      </c>
      <c r="D29" s="187" t="s">
        <v>392</v>
      </c>
      <c r="E29" s="319" t="s">
        <v>520</v>
      </c>
      <c r="F29" s="187" t="s">
        <v>393</v>
      </c>
      <c r="G29" s="187" t="s">
        <v>394</v>
      </c>
      <c r="H29" s="170" t="s">
        <v>395</v>
      </c>
      <c r="I29" s="204" t="s">
        <v>256</v>
      </c>
      <c r="J29" s="693"/>
      <c r="K29" s="571"/>
    </row>
    <row r="30" spans="1:11" ht="18.75" customHeight="1" x14ac:dyDescent="0.15">
      <c r="A30" s="184" t="s">
        <v>540</v>
      </c>
      <c r="B30" s="342"/>
      <c r="C30" s="342"/>
      <c r="D30" s="342"/>
      <c r="E30" s="350"/>
      <c r="F30" s="342"/>
      <c r="G30" s="342"/>
      <c r="H30" s="342"/>
      <c r="I30" s="342"/>
      <c r="J30" s="342"/>
      <c r="K30" s="175" t="str">
        <f>IF(SUM(B30:J30)=0,"",SUM(B30:J30))</f>
        <v/>
      </c>
    </row>
    <row r="31" spans="1:11" ht="15" customHeight="1" x14ac:dyDescent="0.15">
      <c r="A31" s="564" t="s">
        <v>541</v>
      </c>
      <c r="B31" s="425"/>
      <c r="C31" s="425"/>
      <c r="D31" s="425"/>
      <c r="E31" s="426"/>
      <c r="F31" s="425"/>
      <c r="G31" s="425"/>
      <c r="H31" s="425"/>
      <c r="I31" s="425"/>
      <c r="J31" s="425"/>
      <c r="K31" s="176" t="str">
        <f t="shared" ref="K31:K32" si="0">IF(SUM(B31:J31)=0,"",SUM(B31:J31))</f>
        <v/>
      </c>
    </row>
    <row r="32" spans="1:11" ht="15" customHeight="1" x14ac:dyDescent="0.15">
      <c r="A32" s="564"/>
      <c r="B32" s="347"/>
      <c r="C32" s="347"/>
      <c r="D32" s="347"/>
      <c r="E32" s="356"/>
      <c r="F32" s="347"/>
      <c r="G32" s="347"/>
      <c r="H32" s="347"/>
      <c r="I32" s="347"/>
      <c r="J32" s="347"/>
      <c r="K32" s="177" t="str">
        <f t="shared" si="0"/>
        <v/>
      </c>
    </row>
    <row r="33" spans="1:11" ht="12" customHeight="1" x14ac:dyDescent="0.15">
      <c r="A33" s="191"/>
      <c r="B33" s="180"/>
      <c r="C33" s="180"/>
      <c r="D33" s="180"/>
      <c r="E33" s="180"/>
      <c r="F33" s="180"/>
      <c r="G33" s="180"/>
      <c r="H33" s="180"/>
      <c r="I33" s="180"/>
      <c r="J33" s="180"/>
      <c r="K33" s="180"/>
    </row>
    <row r="35" spans="1:11" x14ac:dyDescent="0.15">
      <c r="A35" s="165" t="s">
        <v>285</v>
      </c>
    </row>
    <row r="36" spans="1:11" ht="3.75" customHeight="1" x14ac:dyDescent="0.15"/>
    <row r="37" spans="1:11" ht="18.75" customHeight="1" x14ac:dyDescent="0.15">
      <c r="A37" s="583"/>
      <c r="B37" s="584"/>
      <c r="C37" s="584"/>
      <c r="D37" s="584"/>
      <c r="E37" s="584"/>
      <c r="F37" s="584"/>
      <c r="G37" s="584"/>
      <c r="H37" s="584"/>
      <c r="I37" s="584"/>
      <c r="J37" s="584"/>
      <c r="K37" s="585"/>
    </row>
    <row r="38" spans="1:11" ht="18.75" customHeight="1" x14ac:dyDescent="0.15">
      <c r="A38" s="586"/>
      <c r="B38" s="587"/>
      <c r="C38" s="587"/>
      <c r="D38" s="587"/>
      <c r="E38" s="587"/>
      <c r="F38" s="587"/>
      <c r="G38" s="587"/>
      <c r="H38" s="587"/>
      <c r="I38" s="587"/>
      <c r="J38" s="587"/>
      <c r="K38" s="588"/>
    </row>
    <row r="39" spans="1:11" ht="18.75" customHeight="1" x14ac:dyDescent="0.15">
      <c r="A39" s="586"/>
      <c r="B39" s="587"/>
      <c r="C39" s="587"/>
      <c r="D39" s="587"/>
      <c r="E39" s="587"/>
      <c r="F39" s="587"/>
      <c r="G39" s="587"/>
      <c r="H39" s="587"/>
      <c r="I39" s="587"/>
      <c r="J39" s="587"/>
      <c r="K39" s="588"/>
    </row>
    <row r="40" spans="1:11" ht="18.75" customHeight="1" x14ac:dyDescent="0.15">
      <c r="A40" s="589"/>
      <c r="B40" s="590"/>
      <c r="C40" s="590"/>
      <c r="D40" s="590"/>
      <c r="E40" s="590"/>
      <c r="F40" s="590"/>
      <c r="G40" s="590"/>
      <c r="H40" s="590"/>
      <c r="I40" s="590"/>
      <c r="J40" s="590"/>
      <c r="K40" s="591"/>
    </row>
    <row r="43" spans="1:11" x14ac:dyDescent="0.15">
      <c r="A43" s="165" t="s">
        <v>396</v>
      </c>
    </row>
    <row r="44" spans="1:11" ht="3.75" customHeight="1" x14ac:dyDescent="0.15"/>
    <row r="45" spans="1:11" ht="18.75" customHeight="1" x14ac:dyDescent="0.15">
      <c r="A45" s="485" t="s">
        <v>397</v>
      </c>
      <c r="B45" s="193"/>
      <c r="C45" s="193"/>
      <c r="D45" s="193"/>
      <c r="E45" s="193"/>
      <c r="F45" s="193"/>
      <c r="G45" s="193"/>
      <c r="H45" s="193"/>
      <c r="I45" s="193"/>
      <c r="J45" s="193"/>
      <c r="K45" s="193"/>
    </row>
    <row r="46" spans="1:11" ht="18.75" customHeight="1" x14ac:dyDescent="0.15">
      <c r="A46" s="683" t="s">
        <v>398</v>
      </c>
      <c r="B46" s="684"/>
      <c r="C46" s="685"/>
      <c r="D46" s="359"/>
      <c r="E46" s="196" t="s">
        <v>408</v>
      </c>
      <c r="F46" s="639"/>
      <c r="G46" s="640"/>
      <c r="H46" s="640"/>
      <c r="I46" s="687"/>
      <c r="J46" s="193"/>
      <c r="K46" s="193"/>
    </row>
    <row r="47" spans="1:11" ht="18.75" customHeight="1" x14ac:dyDescent="0.15">
      <c r="A47" s="683" t="s">
        <v>399</v>
      </c>
      <c r="B47" s="684"/>
      <c r="C47" s="685"/>
      <c r="D47" s="596" t="s">
        <v>409</v>
      </c>
      <c r="E47" s="615"/>
      <c r="F47" s="615"/>
      <c r="G47" s="597"/>
      <c r="H47" s="639"/>
      <c r="I47" s="687"/>
      <c r="J47" s="193"/>
      <c r="K47" s="193"/>
    </row>
    <row r="48" spans="1:11" ht="18.75" customHeight="1" x14ac:dyDescent="0.15">
      <c r="A48" s="689" t="s">
        <v>400</v>
      </c>
      <c r="B48" s="690"/>
      <c r="C48" s="690"/>
      <c r="D48" s="690"/>
      <c r="E48" s="690"/>
      <c r="F48" s="690"/>
      <c r="G48" s="690"/>
      <c r="H48" s="690"/>
      <c r="I48" s="691"/>
      <c r="J48" s="193"/>
      <c r="K48" s="193"/>
    </row>
    <row r="49" spans="1:11" ht="18.75" customHeight="1" x14ac:dyDescent="0.15">
      <c r="A49" s="192"/>
      <c r="B49" s="683" t="s">
        <v>404</v>
      </c>
      <c r="C49" s="685"/>
      <c r="D49" s="190" t="s">
        <v>402</v>
      </c>
      <c r="E49" s="360"/>
      <c r="F49" s="256" t="s">
        <v>403</v>
      </c>
      <c r="G49" s="360"/>
      <c r="H49" s="256" t="s">
        <v>406</v>
      </c>
      <c r="I49" s="169"/>
      <c r="J49" s="193"/>
      <c r="K49" s="193"/>
    </row>
    <row r="50" spans="1:11" ht="18.75" customHeight="1" x14ac:dyDescent="0.15">
      <c r="A50" s="416"/>
      <c r="B50" s="683" t="s">
        <v>569</v>
      </c>
      <c r="C50" s="685"/>
      <c r="D50" s="411" t="s">
        <v>407</v>
      </c>
      <c r="E50" s="413"/>
      <c r="F50" s="414" t="s">
        <v>403</v>
      </c>
      <c r="G50" s="413"/>
      <c r="H50" s="414" t="s">
        <v>406</v>
      </c>
      <c r="I50" s="415"/>
      <c r="J50" s="417"/>
      <c r="K50" s="417"/>
    </row>
    <row r="51" spans="1:11" ht="18.75" customHeight="1" x14ac:dyDescent="0.15">
      <c r="A51" s="192"/>
      <c r="B51" s="683" t="s">
        <v>405</v>
      </c>
      <c r="C51" s="685"/>
      <c r="D51" s="190" t="s">
        <v>407</v>
      </c>
      <c r="E51" s="360"/>
      <c r="F51" s="256" t="s">
        <v>403</v>
      </c>
      <c r="G51" s="360"/>
      <c r="H51" s="256" t="s">
        <v>406</v>
      </c>
      <c r="I51" s="169"/>
      <c r="J51" s="193"/>
      <c r="K51" s="193"/>
    </row>
    <row r="52" spans="1:11" ht="18.75" customHeight="1" x14ac:dyDescent="0.15">
      <c r="A52" s="197"/>
      <c r="B52" s="683" t="s">
        <v>401</v>
      </c>
      <c r="C52" s="685"/>
      <c r="D52" s="596"/>
      <c r="E52" s="615"/>
      <c r="F52" s="615"/>
      <c r="G52" s="597"/>
      <c r="H52" s="198"/>
      <c r="I52" s="203"/>
      <c r="J52" s="193"/>
      <c r="K52" s="193"/>
    </row>
    <row r="53" spans="1:11" ht="11.25" customHeight="1" x14ac:dyDescent="0.15">
      <c r="A53" s="482"/>
      <c r="B53" s="193"/>
      <c r="C53" s="193"/>
      <c r="D53" s="193"/>
      <c r="E53" s="193"/>
      <c r="F53" s="193"/>
      <c r="G53" s="193"/>
      <c r="H53" s="193"/>
      <c r="I53" s="193"/>
      <c r="J53" s="193"/>
      <c r="K53" s="193"/>
    </row>
    <row r="54" spans="1:11" ht="11.25" customHeight="1" x14ac:dyDescent="0.15"/>
    <row r="55" spans="1:11"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410</v>
      </c>
    </row>
    <row r="2" spans="1:11" ht="18" customHeight="1" x14ac:dyDescent="0.15">
      <c r="A2" s="563" t="s">
        <v>262</v>
      </c>
      <c r="B2" s="563"/>
      <c r="C2" s="563"/>
      <c r="D2" s="563"/>
      <c r="E2" s="563"/>
      <c r="F2" s="563"/>
      <c r="G2" s="563"/>
      <c r="H2" s="563"/>
      <c r="I2" s="563"/>
      <c r="J2" s="563"/>
      <c r="K2" s="563"/>
    </row>
    <row r="5" spans="1:11" ht="18.75" customHeight="1" x14ac:dyDescent="0.15">
      <c r="A5" s="184" t="s">
        <v>86</v>
      </c>
      <c r="B5" s="567" t="s">
        <v>411</v>
      </c>
      <c r="C5" s="567"/>
      <c r="D5" s="567"/>
      <c r="E5" s="567"/>
      <c r="F5" s="567"/>
    </row>
    <row r="6" spans="1:11" ht="12" customHeight="1" x14ac:dyDescent="0.15">
      <c r="A6" s="191"/>
      <c r="B6" s="174"/>
      <c r="C6" s="174"/>
      <c r="D6" s="174"/>
      <c r="E6" s="174"/>
      <c r="F6" s="174"/>
    </row>
    <row r="8" spans="1:11" x14ac:dyDescent="0.15">
      <c r="A8" s="567" t="s">
        <v>248</v>
      </c>
      <c r="B8" s="567"/>
      <c r="C8" s="567"/>
      <c r="D8" s="567" t="s">
        <v>280</v>
      </c>
      <c r="E8" s="567"/>
      <c r="F8" s="567"/>
      <c r="G8" s="567" t="s">
        <v>249</v>
      </c>
      <c r="H8" s="567"/>
      <c r="I8" s="567"/>
      <c r="J8" s="567"/>
      <c r="K8" s="567"/>
    </row>
    <row r="9" spans="1:11" ht="18.75" customHeight="1" x14ac:dyDescent="0.15">
      <c r="A9" s="568"/>
      <c r="B9" s="568"/>
      <c r="C9" s="568"/>
      <c r="D9" s="568"/>
      <c r="E9" s="568"/>
      <c r="F9" s="568"/>
      <c r="G9" s="568"/>
      <c r="H9" s="568"/>
      <c r="I9" s="568"/>
      <c r="J9" s="568"/>
      <c r="K9" s="568"/>
    </row>
    <row r="10" spans="1:11" ht="12" customHeight="1" x14ac:dyDescent="0.15">
      <c r="A10" s="172"/>
      <c r="B10" s="172"/>
      <c r="C10" s="172"/>
      <c r="D10" s="172"/>
      <c r="E10" s="172"/>
      <c r="F10" s="172"/>
      <c r="G10" s="172"/>
      <c r="H10" s="172"/>
      <c r="I10" s="172"/>
      <c r="J10" s="172"/>
      <c r="K10" s="172"/>
    </row>
    <row r="11" spans="1:11" ht="12" customHeight="1" x14ac:dyDescent="0.15">
      <c r="A11" s="172"/>
      <c r="B11" s="172"/>
      <c r="C11" s="172"/>
      <c r="D11" s="172"/>
      <c r="E11" s="172"/>
      <c r="F11" s="172"/>
      <c r="G11" s="172"/>
      <c r="H11" s="172"/>
      <c r="I11" s="172"/>
      <c r="J11" s="172"/>
      <c r="K11" s="172"/>
    </row>
    <row r="12" spans="1:11" x14ac:dyDescent="0.15">
      <c r="A12" s="165" t="s">
        <v>283</v>
      </c>
    </row>
    <row r="13" spans="1:11" ht="3.75" customHeight="1" x14ac:dyDescent="0.15"/>
    <row r="14" spans="1:11" x14ac:dyDescent="0.15">
      <c r="A14" s="565" t="s">
        <v>250</v>
      </c>
      <c r="B14" s="564" t="s">
        <v>263</v>
      </c>
      <c r="C14" s="564"/>
      <c r="D14" s="564"/>
      <c r="E14" s="564"/>
      <c r="F14" s="564"/>
      <c r="G14" s="564" t="s">
        <v>264</v>
      </c>
      <c r="H14" s="564"/>
      <c r="I14" s="564"/>
      <c r="J14" s="564"/>
      <c r="K14" s="564"/>
    </row>
    <row r="15" spans="1:11" ht="18.75" customHeight="1" x14ac:dyDescent="0.15">
      <c r="A15" s="566"/>
      <c r="B15" s="336" t="s">
        <v>523</v>
      </c>
      <c r="C15" s="338" t="s">
        <v>524</v>
      </c>
      <c r="D15" s="337" t="s">
        <v>525</v>
      </c>
      <c r="E15" s="337" t="s">
        <v>526</v>
      </c>
      <c r="F15" s="339" t="s">
        <v>524</v>
      </c>
      <c r="G15" s="336" t="s">
        <v>523</v>
      </c>
      <c r="H15" s="338" t="s">
        <v>524</v>
      </c>
      <c r="I15" s="337" t="s">
        <v>525</v>
      </c>
      <c r="J15" s="337" t="s">
        <v>526</v>
      </c>
      <c r="K15" s="339" t="s">
        <v>524</v>
      </c>
    </row>
    <row r="16" spans="1:11" ht="18.75" customHeight="1" x14ac:dyDescent="0.15">
      <c r="A16" s="184" t="s">
        <v>279</v>
      </c>
      <c r="B16" s="710"/>
      <c r="C16" s="710"/>
      <c r="D16" s="710"/>
      <c r="E16" s="710"/>
      <c r="F16" s="710"/>
      <c r="G16" s="577"/>
      <c r="H16" s="694"/>
      <c r="I16" s="694"/>
      <c r="J16" s="694"/>
      <c r="K16" s="578"/>
    </row>
    <row r="17" spans="1:11" ht="18.75" customHeight="1" x14ac:dyDescent="0.15">
      <c r="A17" s="334" t="s">
        <v>335</v>
      </c>
      <c r="B17" s="328" t="s">
        <v>528</v>
      </c>
      <c r="C17" s="368"/>
      <c r="D17" s="329" t="s">
        <v>529</v>
      </c>
      <c r="E17" s="369"/>
      <c r="F17" s="331" t="s">
        <v>530</v>
      </c>
      <c r="G17" s="369"/>
      <c r="H17" s="330" t="s">
        <v>531</v>
      </c>
      <c r="I17" s="369"/>
      <c r="J17" s="330" t="s">
        <v>532</v>
      </c>
      <c r="K17" s="332">
        <f>C17+E17+G17+I17</f>
        <v>0</v>
      </c>
    </row>
    <row r="18" spans="1:11" ht="12" customHeight="1" x14ac:dyDescent="0.15">
      <c r="A18" s="564" t="s">
        <v>472</v>
      </c>
      <c r="B18" s="722"/>
      <c r="C18" s="723"/>
      <c r="D18" s="723"/>
      <c r="E18" s="723"/>
      <c r="F18" s="724"/>
      <c r="G18" s="639" t="s">
        <v>419</v>
      </c>
      <c r="H18" s="640"/>
      <c r="I18" s="640"/>
      <c r="J18" s="640"/>
      <c r="K18" s="687"/>
    </row>
    <row r="19" spans="1:11" ht="19.5" customHeight="1" x14ac:dyDescent="0.15">
      <c r="A19" s="564"/>
      <c r="B19" s="725"/>
      <c r="C19" s="726"/>
      <c r="D19" s="726"/>
      <c r="E19" s="726"/>
      <c r="F19" s="727"/>
      <c r="G19" s="579" t="s">
        <v>473</v>
      </c>
      <c r="H19" s="682"/>
      <c r="I19" s="728"/>
      <c r="J19" s="729"/>
      <c r="K19" s="730"/>
    </row>
    <row r="20" spans="1:11" x14ac:dyDescent="0.15">
      <c r="A20" s="593" t="s">
        <v>269</v>
      </c>
      <c r="B20" s="710" t="s">
        <v>40</v>
      </c>
      <c r="C20" s="710"/>
      <c r="D20" s="710"/>
      <c r="E20" s="710"/>
      <c r="F20" s="710"/>
      <c r="G20" s="731"/>
      <c r="H20" s="731"/>
      <c r="I20" s="731"/>
      <c r="J20" s="731"/>
      <c r="K20" s="731"/>
    </row>
    <row r="21" spans="1:11" ht="18.75" customHeight="1" x14ac:dyDescent="0.15">
      <c r="A21" s="566"/>
      <c r="B21" s="569"/>
      <c r="C21" s="569"/>
      <c r="D21" s="569"/>
      <c r="E21" s="569"/>
      <c r="F21" s="569"/>
      <c r="G21" s="732"/>
      <c r="H21" s="732"/>
      <c r="I21" s="732"/>
      <c r="J21" s="732"/>
      <c r="K21" s="732"/>
    </row>
    <row r="22" spans="1:11" ht="12" customHeight="1" x14ac:dyDescent="0.15">
      <c r="A22" s="592" t="s">
        <v>270</v>
      </c>
      <c r="B22" s="184" t="s">
        <v>271</v>
      </c>
      <c r="C22" s="567" t="s">
        <v>272</v>
      </c>
      <c r="D22" s="567"/>
      <c r="E22" s="567"/>
      <c r="F22" s="567"/>
      <c r="G22" s="567"/>
      <c r="H22" s="567"/>
      <c r="I22" s="567"/>
      <c r="J22" s="567"/>
      <c r="K22" s="567"/>
    </row>
    <row r="23" spans="1:11" x14ac:dyDescent="0.15">
      <c r="A23" s="592"/>
      <c r="B23" s="569"/>
      <c r="C23" s="184" t="s">
        <v>273</v>
      </c>
      <c r="D23" s="184" t="s">
        <v>274</v>
      </c>
      <c r="E23" s="184" t="s">
        <v>275</v>
      </c>
      <c r="F23" s="577" t="s">
        <v>268</v>
      </c>
      <c r="G23" s="578"/>
      <c r="H23" s="564" t="s">
        <v>276</v>
      </c>
      <c r="I23" s="564"/>
      <c r="J23" s="564"/>
      <c r="K23" s="564"/>
    </row>
    <row r="24" spans="1:11" ht="18.75" customHeight="1" x14ac:dyDescent="0.15">
      <c r="A24" s="592"/>
      <c r="B24" s="569"/>
      <c r="C24" s="341"/>
      <c r="D24" s="342"/>
      <c r="E24" s="343"/>
      <c r="F24" s="576"/>
      <c r="G24" s="576"/>
      <c r="H24" s="171" t="s">
        <v>277</v>
      </c>
      <c r="I24" s="344"/>
      <c r="J24" s="171" t="s">
        <v>278</v>
      </c>
      <c r="K24" s="345"/>
    </row>
    <row r="25" spans="1:11" ht="18.75" customHeight="1" x14ac:dyDescent="0.15">
      <c r="A25" s="592"/>
      <c r="B25" s="569"/>
      <c r="C25" s="341"/>
      <c r="D25" s="342"/>
      <c r="E25" s="343"/>
      <c r="F25" s="576"/>
      <c r="G25" s="576"/>
      <c r="H25" s="171" t="s">
        <v>277</v>
      </c>
      <c r="I25" s="344"/>
      <c r="J25" s="171" t="s">
        <v>278</v>
      </c>
      <c r="K25" s="345"/>
    </row>
    <row r="26" spans="1:11" ht="7.5" customHeight="1" x14ac:dyDescent="0.15"/>
    <row r="27" spans="1:11" ht="7.5" customHeight="1" x14ac:dyDescent="0.15"/>
    <row r="28" spans="1:11" s="306" customFormat="1" x14ac:dyDescent="0.15">
      <c r="A28" s="306" t="s">
        <v>510</v>
      </c>
    </row>
    <row r="29" spans="1:11" s="306" customFormat="1" ht="3.75" customHeight="1" x14ac:dyDescent="0.15"/>
    <row r="30" spans="1:11" s="306" customFormat="1" x14ac:dyDescent="0.15">
      <c r="A30" s="572" t="s">
        <v>63</v>
      </c>
      <c r="B30" s="716" t="s">
        <v>431</v>
      </c>
      <c r="C30" s="717"/>
      <c r="D30" s="718"/>
      <c r="E30" s="719" t="s">
        <v>432</v>
      </c>
      <c r="F30" s="720"/>
      <c r="G30" s="721"/>
      <c r="H30" s="572" t="s">
        <v>259</v>
      </c>
      <c r="I30" s="667" t="s">
        <v>349</v>
      </c>
      <c r="J30" s="667"/>
      <c r="K30" s="667"/>
    </row>
    <row r="31" spans="1:11" ht="18.75" customHeight="1" x14ac:dyDescent="0.15">
      <c r="A31" s="715"/>
      <c r="B31" s="711" t="s">
        <v>425</v>
      </c>
      <c r="C31" s="261"/>
      <c r="D31" s="261"/>
      <c r="E31" s="570" t="s">
        <v>427</v>
      </c>
      <c r="F31" s="572" t="s">
        <v>500</v>
      </c>
      <c r="G31" s="631" t="s">
        <v>256</v>
      </c>
      <c r="H31" s="715"/>
      <c r="I31" s="667"/>
      <c r="J31" s="667"/>
      <c r="K31" s="667"/>
    </row>
    <row r="32" spans="1:11" ht="18.75" customHeight="1" x14ac:dyDescent="0.15">
      <c r="A32" s="571"/>
      <c r="B32" s="712"/>
      <c r="C32" s="273" t="s">
        <v>426</v>
      </c>
      <c r="D32" s="273" t="s">
        <v>499</v>
      </c>
      <c r="E32" s="713"/>
      <c r="F32" s="571"/>
      <c r="G32" s="633"/>
      <c r="H32" s="571"/>
      <c r="I32" s="667"/>
      <c r="J32" s="667"/>
      <c r="K32" s="667"/>
    </row>
    <row r="33" spans="1:11" ht="30" customHeight="1" x14ac:dyDescent="0.15">
      <c r="A33" s="375" t="s">
        <v>543</v>
      </c>
      <c r="B33" s="342"/>
      <c r="C33" s="342"/>
      <c r="D33" s="342"/>
      <c r="E33" s="342"/>
      <c r="F33" s="342"/>
      <c r="G33" s="342"/>
      <c r="H33" s="175" t="str">
        <f>IF(SUM(B33+E33+F33+G33)=0,"",SUM(B33+E33+F33+G33))</f>
        <v/>
      </c>
      <c r="I33" s="671"/>
      <c r="J33" s="672"/>
      <c r="K33" s="673"/>
    </row>
    <row r="34" spans="1:11" ht="15" customHeight="1" x14ac:dyDescent="0.15">
      <c r="A34" s="714" t="s">
        <v>544</v>
      </c>
      <c r="B34" s="425"/>
      <c r="C34" s="425"/>
      <c r="D34" s="425"/>
      <c r="E34" s="425"/>
      <c r="F34" s="425"/>
      <c r="G34" s="425"/>
      <c r="H34" s="176" t="str">
        <f t="shared" ref="H34:H35" si="0">IF(SUM(B34+E34+F34+G34)=0,"",SUM(B34+E34+F34+G34))</f>
        <v/>
      </c>
      <c r="I34" s="674"/>
      <c r="J34" s="675"/>
      <c r="K34" s="676"/>
    </row>
    <row r="35" spans="1:11" ht="15" customHeight="1" x14ac:dyDescent="0.15">
      <c r="A35" s="569"/>
      <c r="B35" s="347"/>
      <c r="C35" s="347"/>
      <c r="D35" s="347"/>
      <c r="E35" s="347"/>
      <c r="F35" s="347"/>
      <c r="G35" s="347"/>
      <c r="H35" s="177" t="str">
        <f t="shared" si="0"/>
        <v/>
      </c>
      <c r="I35" s="677"/>
      <c r="J35" s="678"/>
      <c r="K35" s="679"/>
    </row>
    <row r="36" spans="1:11" ht="7.5" customHeight="1" x14ac:dyDescent="0.15">
      <c r="A36" s="271"/>
      <c r="B36" s="277"/>
      <c r="C36" s="277"/>
      <c r="D36" s="277"/>
      <c r="E36" s="277"/>
      <c r="F36" s="277"/>
      <c r="G36" s="277"/>
      <c r="H36" s="277"/>
      <c r="I36" s="277"/>
      <c r="J36" s="277"/>
      <c r="K36" s="277"/>
    </row>
    <row r="37" spans="1:11" ht="7.5" customHeight="1" x14ac:dyDescent="0.15">
      <c r="A37" s="271"/>
      <c r="B37" s="277"/>
      <c r="C37" s="277"/>
      <c r="D37" s="277"/>
      <c r="E37" s="277"/>
      <c r="F37" s="277"/>
      <c r="G37" s="277"/>
      <c r="H37" s="277"/>
      <c r="I37" s="277"/>
      <c r="J37" s="277"/>
      <c r="K37" s="277"/>
    </row>
    <row r="38" spans="1:11" x14ac:dyDescent="0.15">
      <c r="A38" s="165" t="s">
        <v>412</v>
      </c>
    </row>
    <row r="39" spans="1:11" ht="3.75" customHeight="1" x14ac:dyDescent="0.15">
      <c r="J39" s="237"/>
    </row>
    <row r="40" spans="1:11" ht="12" customHeight="1" x14ac:dyDescent="0.15">
      <c r="A40" s="704" t="s">
        <v>501</v>
      </c>
      <c r="B40" s="705"/>
      <c r="C40" s="695" t="s">
        <v>534</v>
      </c>
      <c r="D40" s="696"/>
      <c r="E40" s="696"/>
      <c r="F40" s="697"/>
      <c r="G40" s="695" t="s">
        <v>535</v>
      </c>
      <c r="H40" s="696"/>
      <c r="I40" s="696"/>
      <c r="J40" s="697"/>
      <c r="K40" s="307"/>
    </row>
    <row r="41" spans="1:11" ht="12" customHeight="1" x14ac:dyDescent="0.15">
      <c r="A41" s="706"/>
      <c r="B41" s="707"/>
      <c r="C41" s="698" t="s">
        <v>506</v>
      </c>
      <c r="D41" s="701" t="s">
        <v>507</v>
      </c>
      <c r="E41" s="308"/>
      <c r="F41" s="309"/>
      <c r="G41" s="698" t="s">
        <v>506</v>
      </c>
      <c r="H41" s="701" t="s">
        <v>507</v>
      </c>
      <c r="I41" s="308"/>
      <c r="J41" s="309"/>
      <c r="K41" s="307"/>
    </row>
    <row r="42" spans="1:11" ht="12" customHeight="1" x14ac:dyDescent="0.15">
      <c r="A42" s="706"/>
      <c r="B42" s="707"/>
      <c r="C42" s="699"/>
      <c r="D42" s="702"/>
      <c r="E42" s="695" t="s">
        <v>508</v>
      </c>
      <c r="F42" s="697"/>
      <c r="G42" s="699"/>
      <c r="H42" s="702"/>
      <c r="I42" s="695" t="s">
        <v>508</v>
      </c>
      <c r="J42" s="697"/>
      <c r="K42" s="307"/>
    </row>
    <row r="43" spans="1:11" ht="12" customHeight="1" x14ac:dyDescent="0.15">
      <c r="A43" s="708"/>
      <c r="B43" s="709"/>
      <c r="C43" s="700"/>
      <c r="D43" s="703"/>
      <c r="E43" s="310" t="s">
        <v>506</v>
      </c>
      <c r="F43" s="310" t="s">
        <v>509</v>
      </c>
      <c r="G43" s="700"/>
      <c r="H43" s="703"/>
      <c r="I43" s="310" t="s">
        <v>506</v>
      </c>
      <c r="J43" s="310" t="s">
        <v>509</v>
      </c>
      <c r="K43" s="307"/>
    </row>
    <row r="44" spans="1:11" ht="15" customHeight="1" x14ac:dyDescent="0.15">
      <c r="A44" s="710" t="s">
        <v>502</v>
      </c>
      <c r="B44" s="310" t="s">
        <v>504</v>
      </c>
      <c r="C44" s="490"/>
      <c r="D44" s="490"/>
      <c r="E44" s="490"/>
      <c r="F44" s="490"/>
      <c r="G44" s="490"/>
      <c r="H44" s="490"/>
      <c r="I44" s="490"/>
      <c r="J44" s="490"/>
      <c r="K44" s="307"/>
    </row>
    <row r="45" spans="1:11" ht="15" customHeight="1" x14ac:dyDescent="0.15">
      <c r="A45" s="710"/>
      <c r="B45" s="310" t="s">
        <v>505</v>
      </c>
      <c r="C45" s="490"/>
      <c r="D45" s="490"/>
      <c r="E45" s="490"/>
      <c r="F45" s="490"/>
      <c r="G45" s="490"/>
      <c r="H45" s="490"/>
      <c r="I45" s="490"/>
      <c r="J45" s="490"/>
      <c r="K45" s="307"/>
    </row>
    <row r="46" spans="1:11" ht="15" customHeight="1" x14ac:dyDescent="0.15">
      <c r="A46" s="706" t="s">
        <v>503</v>
      </c>
      <c r="B46" s="310" t="s">
        <v>504</v>
      </c>
      <c r="C46" s="490"/>
      <c r="D46" s="490"/>
      <c r="E46" s="490"/>
      <c r="F46" s="490"/>
      <c r="G46" s="490"/>
      <c r="H46" s="490"/>
      <c r="I46" s="490"/>
      <c r="J46" s="490"/>
      <c r="K46" s="307"/>
    </row>
    <row r="47" spans="1:11" ht="15" customHeight="1" x14ac:dyDescent="0.15">
      <c r="A47" s="708"/>
      <c r="B47" s="310" t="s">
        <v>505</v>
      </c>
      <c r="C47" s="490"/>
      <c r="D47" s="490"/>
      <c r="E47" s="490"/>
      <c r="F47" s="490"/>
      <c r="G47" s="490"/>
      <c r="H47" s="490"/>
      <c r="I47" s="490"/>
      <c r="J47" s="490"/>
      <c r="K47" s="307"/>
    </row>
    <row r="48" spans="1:11" s="306" customFormat="1" ht="7.5" customHeight="1" x14ac:dyDescent="0.15">
      <c r="A48" s="300"/>
      <c r="B48" s="307"/>
      <c r="C48" s="307"/>
      <c r="D48" s="307"/>
      <c r="E48" s="307"/>
      <c r="F48" s="307"/>
      <c r="G48" s="307"/>
      <c r="H48" s="307"/>
      <c r="I48" s="307"/>
      <c r="J48" s="307"/>
      <c r="K48" s="307"/>
    </row>
    <row r="49" spans="1:13" ht="7.5" customHeight="1" x14ac:dyDescent="0.15">
      <c r="A49" s="191"/>
      <c r="B49" s="180"/>
      <c r="C49" s="180"/>
      <c r="D49" s="180"/>
      <c r="E49" s="180"/>
      <c r="F49" s="180"/>
      <c r="G49" s="180"/>
      <c r="H49" s="180"/>
      <c r="I49" s="180"/>
      <c r="J49" s="180"/>
      <c r="K49" s="180"/>
    </row>
    <row r="50" spans="1:13" x14ac:dyDescent="0.15">
      <c r="A50" s="165" t="s">
        <v>350</v>
      </c>
    </row>
    <row r="51" spans="1:13" ht="3.75" customHeight="1" x14ac:dyDescent="0.15">
      <c r="J51" s="237"/>
    </row>
    <row r="52" spans="1:13" ht="15" customHeight="1" x14ac:dyDescent="0.15">
      <c r="A52" s="655" t="s">
        <v>351</v>
      </c>
      <c r="B52" s="656"/>
      <c r="C52" s="656"/>
      <c r="D52" s="657"/>
      <c r="E52" s="647" t="s">
        <v>355</v>
      </c>
      <c r="F52" s="648"/>
      <c r="G52" s="648"/>
      <c r="H52" s="649"/>
      <c r="I52" s="662" t="s">
        <v>259</v>
      </c>
      <c r="J52" s="232"/>
      <c r="K52" s="237"/>
    </row>
    <row r="53" spans="1:13" ht="15" customHeight="1" x14ac:dyDescent="0.15">
      <c r="A53" s="658"/>
      <c r="B53" s="659"/>
      <c r="C53" s="659"/>
      <c r="D53" s="660"/>
      <c r="E53" s="665" t="s">
        <v>352</v>
      </c>
      <c r="F53" s="231"/>
      <c r="G53" s="665" t="s">
        <v>353</v>
      </c>
      <c r="H53" s="236"/>
      <c r="I53" s="663"/>
      <c r="J53" s="232"/>
      <c r="K53" s="237"/>
    </row>
    <row r="54" spans="1:13" ht="27" customHeight="1" x14ac:dyDescent="0.15">
      <c r="A54" s="618"/>
      <c r="B54" s="661"/>
      <c r="C54" s="661"/>
      <c r="D54" s="619"/>
      <c r="E54" s="666"/>
      <c r="F54" s="240" t="s">
        <v>356</v>
      </c>
      <c r="G54" s="666"/>
      <c r="H54" s="248" t="s">
        <v>356</v>
      </c>
      <c r="I54" s="664"/>
      <c r="J54" s="232"/>
      <c r="K54" s="237"/>
    </row>
    <row r="55" spans="1:13" ht="15" customHeight="1" x14ac:dyDescent="0.15">
      <c r="A55" s="650"/>
      <c r="B55" s="650"/>
      <c r="C55" s="650"/>
      <c r="D55" s="650"/>
      <c r="E55" s="354"/>
      <c r="F55" s="241" t="str">
        <f>L55</f>
        <v/>
      </c>
      <c r="G55" s="492"/>
      <c r="H55" s="244" t="str">
        <f>M55</f>
        <v/>
      </c>
      <c r="I55" s="247" t="str">
        <f>IF(E55+G55=0,"",F55+H55)</f>
        <v/>
      </c>
      <c r="J55" s="237"/>
      <c r="K55" s="237"/>
      <c r="L55" s="165" t="str">
        <f>IF(E55="","",ROUND(E55/12,2))</f>
        <v/>
      </c>
      <c r="M55" s="165" t="str">
        <f>IF(G55="","",ROUND(G55/12,2))</f>
        <v/>
      </c>
    </row>
    <row r="56" spans="1:13" ht="15" customHeight="1" x14ac:dyDescent="0.15">
      <c r="A56" s="650"/>
      <c r="B56" s="650"/>
      <c r="C56" s="650"/>
      <c r="D56" s="650"/>
      <c r="E56" s="354"/>
      <c r="F56" s="241" t="str">
        <f t="shared" ref="F56:F59" si="1">L56</f>
        <v/>
      </c>
      <c r="G56" s="492"/>
      <c r="H56" s="244" t="str">
        <f t="shared" ref="H56:H59" si="2">M56</f>
        <v/>
      </c>
      <c r="I56" s="247" t="str">
        <f t="shared" ref="I56:I59" si="3">IF(E56+G56=0,"",F56+H56)</f>
        <v/>
      </c>
      <c r="J56" s="237"/>
      <c r="K56" s="237"/>
      <c r="L56" s="165" t="str">
        <f t="shared" ref="L56:L59" si="4">IF(E56="","",ROUND(E56/12,2))</f>
        <v/>
      </c>
      <c r="M56" s="165" t="str">
        <f t="shared" ref="M56:M59" si="5">IF(G56="","",ROUND(G56/12,2))</f>
        <v/>
      </c>
    </row>
    <row r="57" spans="1:13" ht="15" customHeight="1" x14ac:dyDescent="0.15">
      <c r="A57" s="650"/>
      <c r="B57" s="650"/>
      <c r="C57" s="650"/>
      <c r="D57" s="650"/>
      <c r="E57" s="354"/>
      <c r="F57" s="241" t="str">
        <f t="shared" si="1"/>
        <v/>
      </c>
      <c r="G57" s="492"/>
      <c r="H57" s="244" t="str">
        <f t="shared" si="2"/>
        <v/>
      </c>
      <c r="I57" s="247" t="str">
        <f t="shared" si="3"/>
        <v/>
      </c>
      <c r="J57" s="237"/>
      <c r="K57" s="237"/>
      <c r="L57" s="165" t="str">
        <f t="shared" si="4"/>
        <v/>
      </c>
      <c r="M57" s="165" t="str">
        <f t="shared" si="5"/>
        <v/>
      </c>
    </row>
    <row r="58" spans="1:13" ht="15" customHeight="1" x14ac:dyDescent="0.15">
      <c r="A58" s="650"/>
      <c r="B58" s="650"/>
      <c r="C58" s="650"/>
      <c r="D58" s="650"/>
      <c r="E58" s="354"/>
      <c r="F58" s="241" t="str">
        <f t="shared" si="1"/>
        <v/>
      </c>
      <c r="G58" s="492"/>
      <c r="H58" s="244" t="str">
        <f t="shared" si="2"/>
        <v/>
      </c>
      <c r="I58" s="247" t="str">
        <f t="shared" si="3"/>
        <v/>
      </c>
      <c r="J58" s="237"/>
      <c r="K58" s="237"/>
      <c r="L58" s="165" t="str">
        <f t="shared" si="4"/>
        <v/>
      </c>
      <c r="M58" s="165" t="str">
        <f t="shared" si="5"/>
        <v/>
      </c>
    </row>
    <row r="59" spans="1:13" ht="15" customHeight="1" thickBot="1" x14ac:dyDescent="0.2">
      <c r="A59" s="651"/>
      <c r="B59" s="651"/>
      <c r="C59" s="651"/>
      <c r="D59" s="651"/>
      <c r="E59" s="355"/>
      <c r="F59" s="242" t="str">
        <f t="shared" si="1"/>
        <v/>
      </c>
      <c r="G59" s="493"/>
      <c r="H59" s="245" t="str">
        <f t="shared" si="2"/>
        <v/>
      </c>
      <c r="I59" s="246" t="str">
        <f t="shared" si="3"/>
        <v/>
      </c>
      <c r="J59" s="237"/>
      <c r="K59" s="237"/>
      <c r="L59" s="165" t="str">
        <f t="shared" si="4"/>
        <v/>
      </c>
      <c r="M59" s="165" t="str">
        <f t="shared" si="5"/>
        <v/>
      </c>
    </row>
    <row r="60" spans="1:13" ht="15" customHeight="1" thickTop="1" thickBot="1" x14ac:dyDescent="0.2">
      <c r="A60" s="652" t="s">
        <v>259</v>
      </c>
      <c r="B60" s="653"/>
      <c r="C60" s="653"/>
      <c r="D60" s="654"/>
      <c r="E60" s="239" t="str">
        <f>IF(E55="","",SUM(E55:E59))</f>
        <v/>
      </c>
      <c r="F60" s="243" t="str">
        <f>IF(F55="","",SUM(F55:F59))</f>
        <v/>
      </c>
      <c r="G60" s="491" t="str">
        <f>IF(G55="","",SUM(G55:G59))</f>
        <v/>
      </c>
      <c r="H60" s="249" t="str">
        <f>IF(H55="","",SUM(H55:H59))</f>
        <v/>
      </c>
      <c r="I60" s="373" t="str">
        <f>IF(I55="","",SUM(I55:I59))</f>
        <v/>
      </c>
      <c r="J60" s="237"/>
      <c r="K60" s="237"/>
    </row>
    <row r="61" spans="1:13" ht="15" customHeight="1" thickBot="1" x14ac:dyDescent="0.2">
      <c r="A61" s="191"/>
      <c r="B61" s="180"/>
      <c r="C61" s="180"/>
      <c r="D61" s="180"/>
      <c r="E61" s="180"/>
      <c r="F61" s="646" t="s">
        <v>357</v>
      </c>
      <c r="G61" s="646"/>
      <c r="H61" s="646"/>
      <c r="I61" s="374" t="str">
        <f>IF(I60="","",ROUNDDOWN(I60,0))</f>
        <v/>
      </c>
      <c r="J61" s="237"/>
      <c r="K61" s="237"/>
    </row>
    <row r="62" spans="1:13" ht="7.5" customHeight="1" x14ac:dyDescent="0.15">
      <c r="A62" s="191"/>
      <c r="B62" s="180"/>
      <c r="C62" s="180"/>
      <c r="D62" s="180"/>
      <c r="E62" s="180"/>
      <c r="F62" s="180"/>
      <c r="G62" s="180"/>
      <c r="H62" s="180"/>
      <c r="I62" s="180"/>
      <c r="J62" s="237"/>
      <c r="K62" s="237"/>
    </row>
    <row r="63" spans="1:13" ht="7.5" customHeight="1" x14ac:dyDescent="0.15">
      <c r="A63" s="191"/>
      <c r="B63" s="180"/>
      <c r="C63" s="180"/>
      <c r="D63" s="180"/>
      <c r="E63" s="180"/>
      <c r="F63" s="180"/>
      <c r="G63" s="180"/>
      <c r="H63" s="180"/>
      <c r="I63" s="180"/>
      <c r="J63" s="237"/>
      <c r="K63" s="237"/>
    </row>
    <row r="64" spans="1:13" x14ac:dyDescent="0.15">
      <c r="A64" s="165" t="s">
        <v>354</v>
      </c>
      <c r="J64" s="238"/>
      <c r="K64" s="238"/>
    </row>
    <row r="65" spans="1:11" ht="3.75" customHeight="1" x14ac:dyDescent="0.15"/>
    <row r="66" spans="1:11" ht="18.75" customHeight="1" x14ac:dyDescent="0.15">
      <c r="A66" s="583"/>
      <c r="B66" s="584"/>
      <c r="C66" s="584"/>
      <c r="D66" s="584"/>
      <c r="E66" s="584"/>
      <c r="F66" s="584"/>
      <c r="G66" s="584"/>
      <c r="H66" s="584"/>
      <c r="I66" s="584"/>
      <c r="J66" s="584"/>
      <c r="K66" s="585"/>
    </row>
    <row r="67" spans="1:11" ht="18.75" customHeight="1" x14ac:dyDescent="0.15">
      <c r="A67" s="586"/>
      <c r="B67" s="587"/>
      <c r="C67" s="587"/>
      <c r="D67" s="587"/>
      <c r="E67" s="587"/>
      <c r="F67" s="587"/>
      <c r="G67" s="587"/>
      <c r="H67" s="587"/>
      <c r="I67" s="587"/>
      <c r="J67" s="587"/>
      <c r="K67" s="588"/>
    </row>
    <row r="68" spans="1:11" ht="18.75" customHeight="1" x14ac:dyDescent="0.15">
      <c r="A68" s="589"/>
      <c r="B68" s="590"/>
      <c r="C68" s="590"/>
      <c r="D68" s="590"/>
      <c r="E68" s="590"/>
      <c r="F68" s="590"/>
      <c r="G68" s="590"/>
      <c r="H68" s="590"/>
      <c r="I68" s="590"/>
      <c r="J68" s="590"/>
      <c r="K68" s="591"/>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G21:K21</xm:sqref>
        </x14:dataValidation>
        <x14:dataValidation type="list" allowBlank="1" showInputMessage="1" showErrorMessage="1">
          <x14:formula1>
            <xm:f>#REF!</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Q＆A集</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'（様式1）総括表'!Print_Titles</vt:lpstr>
      <vt:lpstr>'（様式2）事業費内訳書'!Print_Titles</vt:lpstr>
      <vt:lpstr>'Q＆A集'!Print_Titles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板垣　麻由子</cp:lastModifiedBy>
  <cp:lastPrinted>2020-02-12T00:59:29Z</cp:lastPrinted>
  <dcterms:created xsi:type="dcterms:W3CDTF">2000-07-04T04:40:42Z</dcterms:created>
  <dcterms:modified xsi:type="dcterms:W3CDTF">2024-07-19T06:54:11Z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