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610" tabRatio="717"/>
  </bookViews>
  <sheets>
    <sheet name="効果検証様式（集計値）" sheetId="1" r:id="rId1"/>
    <sheet name="R3.4" sheetId="90" r:id="rId2"/>
    <sheet name="R3.5" sheetId="102" r:id="rId3"/>
    <sheet name="R3.6" sheetId="103" r:id="rId4"/>
    <sheet name="R3.7" sheetId="105" r:id="rId5"/>
    <sheet name="R3.8" sheetId="106" r:id="rId6"/>
    <sheet name="R3.9" sheetId="107" r:id="rId7"/>
    <sheet name="R3.10" sheetId="108" r:id="rId8"/>
    <sheet name="R3.11" sheetId="109" r:id="rId9"/>
    <sheet name="R3.12" sheetId="110" r:id="rId10"/>
    <sheet name="R4.1" sheetId="111" r:id="rId11"/>
    <sheet name="R4.2" sheetId="113" r:id="rId12"/>
    <sheet name="R4.3" sheetId="114" r:id="rId13"/>
    <sheet name="R4.4" sheetId="115" r:id="rId14"/>
    <sheet name="R4.5" sheetId="116" r:id="rId15"/>
    <sheet name="R4.6" sheetId="117" r:id="rId16"/>
    <sheet name="R4.7" sheetId="118" r:id="rId17"/>
    <sheet name="R4.8" sheetId="119" r:id="rId18"/>
    <sheet name="R4.9" sheetId="120" r:id="rId19"/>
    <sheet name="R4.10" sheetId="121" r:id="rId20"/>
    <sheet name="・・・" sheetId="104" r:id="rId21"/>
  </sheets>
  <definedNames>
    <definedName name="_xlnm.Print_Area" localSheetId="20">・・・!#REF!</definedName>
    <definedName name="_xlnm.Print_Area" localSheetId="7">'R3.10'!$A$1:$J$86</definedName>
    <definedName name="_xlnm.Print_Area" localSheetId="8">'R3.11'!$A$1:$J$86</definedName>
    <definedName name="_xlnm.Print_Area" localSheetId="9">'R3.12'!$A$1:$J$86</definedName>
    <definedName name="_xlnm.Print_Area" localSheetId="1">'R3.4'!$A$1:$J$86</definedName>
    <definedName name="_xlnm.Print_Area" localSheetId="2">'R3.5'!$A$1:$J$86</definedName>
    <definedName name="_xlnm.Print_Area" localSheetId="3">'R3.6'!$A$1:$J$86</definedName>
    <definedName name="_xlnm.Print_Area" localSheetId="4">'R3.7'!$A$1:$J$86</definedName>
    <definedName name="_xlnm.Print_Area" localSheetId="5">'R3.8'!$A$1:$J$86</definedName>
    <definedName name="_xlnm.Print_Area" localSheetId="6">'R3.9'!$A$1:$J$86</definedName>
    <definedName name="_xlnm.Print_Area" localSheetId="10">'R4.1'!$A$1:$J$86</definedName>
    <definedName name="_xlnm.Print_Area" localSheetId="19">'R4.10'!$A$1:$J$86</definedName>
    <definedName name="_xlnm.Print_Area" localSheetId="11">'R4.2'!$A$1:$J$86</definedName>
    <definedName name="_xlnm.Print_Area" localSheetId="12">'R4.3'!$A$1:$J$86</definedName>
    <definedName name="_xlnm.Print_Area" localSheetId="13">'R4.4'!$A$1:$J$86</definedName>
    <definedName name="_xlnm.Print_Area" localSheetId="14">'R4.5'!$A$1:$J$86</definedName>
    <definedName name="_xlnm.Print_Area" localSheetId="15">'R4.6'!$A$1:$J$86</definedName>
    <definedName name="_xlnm.Print_Area" localSheetId="16">'R4.7'!$A$1:$J$86</definedName>
    <definedName name="_xlnm.Print_Area" localSheetId="17">'R4.8'!$A$1:$J$86</definedName>
    <definedName name="_xlnm.Print_Area" localSheetId="18">'R4.9'!$A$1:$J$86</definedName>
    <definedName name="_xlnm.Print_Area" localSheetId="0">'効果検証様式（集計値）'!$A$1:$H$37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72" i="113"/>
  <c r="E68" i="105"/>
  <c r="E68" i="115" l="1"/>
  <c r="E10" i="121"/>
  <c r="E68" i="106"/>
  <c r="E82" i="121" l="1"/>
  <c r="E81" i="121"/>
  <c r="E29" i="1"/>
  <c r="E10" i="103"/>
  <c r="E10" i="111"/>
  <c r="E10" i="113"/>
  <c r="E10" i="114"/>
  <c r="E10" i="115"/>
  <c r="E10" i="116"/>
  <c r="E10" i="117"/>
  <c r="E10" i="118"/>
  <c r="E10" i="119"/>
  <c r="E82" i="119" l="1"/>
  <c r="E81" i="119"/>
  <c r="E82" i="118"/>
  <c r="E81" i="118"/>
  <c r="E82" i="117"/>
  <c r="E81" i="117"/>
  <c r="E82" i="116"/>
  <c r="E81" i="116"/>
  <c r="E82" i="115"/>
  <c r="E81" i="115"/>
  <c r="E82" i="114"/>
  <c r="E81" i="114"/>
  <c r="E82" i="113"/>
  <c r="E81" i="113"/>
  <c r="E82" i="111"/>
  <c r="E81" i="111"/>
  <c r="AC53" i="113" l="1"/>
  <c r="E68" i="121"/>
  <c r="E68" i="108"/>
  <c r="E68" i="109"/>
  <c r="E68" i="110"/>
  <c r="E68" i="111"/>
  <c r="E68" i="113"/>
  <c r="E68" i="114"/>
  <c r="E68" i="116"/>
  <c r="E68" i="117"/>
  <c r="E68" i="118"/>
  <c r="E68" i="120" l="1"/>
  <c r="E10" i="120"/>
  <c r="E82" i="120" s="1"/>
  <c r="E68" i="119"/>
  <c r="E10" i="107"/>
  <c r="E82" i="107" s="1"/>
  <c r="E10" i="102"/>
  <c r="E10" i="90"/>
  <c r="E10" i="110"/>
  <c r="E10" i="109"/>
  <c r="E10" i="108"/>
  <c r="E10" i="105"/>
  <c r="E82" i="105" s="1"/>
  <c r="E10" i="106"/>
  <c r="E81" i="106" s="1"/>
  <c r="E71" i="102"/>
  <c r="E71" i="103"/>
  <c r="E71" i="105"/>
  <c r="E71" i="106"/>
  <c r="E71" i="107"/>
  <c r="E71" i="108"/>
  <c r="E71" i="109"/>
  <c r="E71" i="110"/>
  <c r="E71" i="111"/>
  <c r="E71" i="113"/>
  <c r="E71" i="114"/>
  <c r="E71" i="115"/>
  <c r="E71" i="116"/>
  <c r="E71" i="117"/>
  <c r="E71" i="118"/>
  <c r="E71" i="119"/>
  <c r="E71" i="120"/>
  <c r="E71" i="121"/>
  <c r="E71" i="90"/>
  <c r="E81" i="120" l="1"/>
  <c r="E82" i="110"/>
  <c r="E81" i="110"/>
  <c r="E82" i="109"/>
  <c r="E81" i="109"/>
  <c r="E82" i="108"/>
  <c r="E81" i="108"/>
  <c r="E81" i="107"/>
  <c r="E82" i="106"/>
  <c r="E81" i="105"/>
  <c r="E72" i="117"/>
  <c r="E72" i="103"/>
  <c r="E72" i="106"/>
  <c r="E72" i="116"/>
  <c r="E72" i="102"/>
  <c r="E72" i="115"/>
  <c r="E72" i="119"/>
  <c r="E72" i="118"/>
  <c r="E72" i="111"/>
  <c r="E72" i="105"/>
  <c r="E72" i="110"/>
  <c r="E72" i="114"/>
  <c r="E72" i="90"/>
  <c r="E72" i="109"/>
  <c r="E72" i="121"/>
  <c r="E72" i="108"/>
  <c r="E72" i="120"/>
  <c r="E72" i="107"/>
  <c r="E68" i="107"/>
  <c r="E22" i="1" l="1"/>
  <c r="E12" i="1"/>
  <c r="E23" i="1"/>
  <c r="E32" i="1" l="1"/>
  <c r="E33" i="1"/>
</calcChain>
</file>

<file path=xl/sharedStrings.xml><?xml version="1.0" encoding="utf-8"?>
<sst xmlns="http://schemas.openxmlformats.org/spreadsheetml/2006/main" count="1370" uniqueCount="67">
  <si>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</si>
  <si>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</si>
  <si>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</si>
  <si>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</si>
  <si>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</si>
  <si>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</si>
  <si>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</si>
  <si>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</si>
  <si>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</si>
  <si>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</si>
  <si>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</si>
  <si>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</si>
  <si>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</si>
  <si>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</si>
  <si>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</si>
  <si>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</si>
  <si>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</si>
  <si>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</si>
  <si>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</si>
  <si>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</si>
  <si>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</si>
  <si>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</si>
  <si>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</si>
  <si>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</si>
  <si>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</si>
  <si>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</si>
  <si>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</si>
  <si>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</si>
  <si>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</si>
  <si>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</si>
  <si>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</si>
  <si>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</si>
  <si>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</si>
  <si>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</si>
  <si>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事業名</t>
    <rPh sb="0" eb="3">
      <t>ジギョウメイ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</si>
  <si>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</si>
  <si>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</si>
  <si>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</si>
  <si>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</si>
  <si>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</si>
  <si>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</si>
  <si>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</si>
  <si>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</si>
  <si>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</si>
  <si>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</si>
  <si>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-</t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</si>
  <si>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</si>
  <si>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</si>
  <si>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</si>
  <si>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</si>
  <si>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おかやま旅応援割</t>
    <rPh sb="4" eb="5">
      <t>タビ</t>
    </rPh>
    <rPh sb="5" eb="7">
      <t>オウエン</t>
    </rPh>
    <rPh sb="7" eb="8">
      <t>ワリ</t>
    </rPh>
    <phoneticPr fontId="1"/>
  </si>
  <si>
    <t>岡山県</t>
    <rPh sb="0" eb="2">
      <t>オカヤマ</t>
    </rPh>
    <rPh sb="2" eb="3">
      <t>ケン</t>
    </rPh>
    <phoneticPr fontId="1"/>
  </si>
  <si>
    <t>１人旅行代金10,000円以上</t>
    <rPh sb="1" eb="2">
      <t>ニン</t>
    </rPh>
    <rPh sb="2" eb="6">
      <t>リョコウダイキン</t>
    </rPh>
    <rPh sb="12" eb="13">
      <t>エン</t>
    </rPh>
    <rPh sb="13" eb="15">
      <t>イジョウ</t>
    </rPh>
    <phoneticPr fontId="1"/>
  </si>
  <si>
    <t>１人旅行代金6,000円以上</t>
    <rPh sb="11" eb="14">
      <t>エンイジョウ</t>
    </rPh>
    <phoneticPr fontId="1"/>
  </si>
  <si>
    <t>１人旅行代金6,000円以上</t>
    <rPh sb="8" eb="11">
      <t>エンイジョウ</t>
    </rPh>
    <phoneticPr fontId="1"/>
  </si>
  <si>
    <t>宿泊旅行1人1泊あたり付与</t>
    <rPh sb="0" eb="2">
      <t>シュクハク</t>
    </rPh>
    <rPh sb="2" eb="4">
      <t>リョコウ</t>
    </rPh>
    <rPh sb="5" eb="6">
      <t>ニン</t>
    </rPh>
    <rPh sb="7" eb="8">
      <t>ハク</t>
    </rPh>
    <rPh sb="11" eb="13">
      <t>フヨ</t>
    </rPh>
    <phoneticPr fontId="1"/>
  </si>
  <si>
    <t>日帰り旅行1人あたり付与</t>
    <rPh sb="0" eb="2">
      <t>ヒガエ</t>
    </rPh>
    <rPh sb="3" eb="5">
      <t>リョコウ</t>
    </rPh>
    <rPh sb="6" eb="7">
      <t>ニン</t>
    </rPh>
    <rPh sb="10" eb="12">
      <t>フヨ</t>
    </rPh>
    <phoneticPr fontId="1"/>
  </si>
  <si>
    <t>おかやま旅応援割（R3.7.5～R4.10.10）</t>
    <rPh sb="4" eb="5">
      <t>タビ</t>
    </rPh>
    <rPh sb="5" eb="7">
      <t>オウエン</t>
    </rPh>
    <rPh sb="7" eb="8">
      <t>ワリ</t>
    </rPh>
    <phoneticPr fontId="1"/>
  </si>
  <si>
    <r>
      <rPr>
        <sz val="9"/>
        <color theme="1"/>
        <rFont val="ＭＳ Ｐゴシック"/>
        <family val="3"/>
        <charset val="128"/>
      </rPr>
      <t>・参加事業者には、ルール遵守や不正行為を行わない旨の誓約書を提出させた。</t>
    </r>
    <r>
      <rPr>
        <sz val="9"/>
        <color rgb="FFFF0000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・宿泊・旅行事業者が利用者に渡したクーポンの券番を管理徹底し、発券枚数や残枚数に誤りが無いかを確認した。
・事業者からの申請書類に領収書の添付を必須とした。</t>
    </r>
    <rPh sb="12" eb="14">
      <t>ジュンシュ</t>
    </rPh>
    <rPh sb="15" eb="19">
      <t>フセイコウイ</t>
    </rPh>
    <rPh sb="20" eb="21">
      <t>オコナ</t>
    </rPh>
    <rPh sb="24" eb="25">
      <t>ムネ</t>
    </rPh>
    <rPh sb="38" eb="40">
      <t>シュクハク</t>
    </rPh>
    <rPh sb="41" eb="46">
      <t>リョコウジギョウシャ</t>
    </rPh>
    <rPh sb="47" eb="50">
      <t>リヨウシャ</t>
    </rPh>
    <rPh sb="51" eb="52">
      <t>ワタ</t>
    </rPh>
    <rPh sb="59" eb="61">
      <t>ケンバン</t>
    </rPh>
    <rPh sb="62" eb="64">
      <t>カンリ</t>
    </rPh>
    <rPh sb="64" eb="66">
      <t>テッテイ</t>
    </rPh>
    <rPh sb="68" eb="72">
      <t>ハッケンマイスウ</t>
    </rPh>
    <rPh sb="73" eb="76">
      <t>ザンマイスウ</t>
    </rPh>
    <rPh sb="77" eb="78">
      <t>アヤマ</t>
    </rPh>
    <rPh sb="80" eb="81">
      <t>ナ</t>
    </rPh>
    <rPh sb="84" eb="86">
      <t>カクニン</t>
    </rPh>
    <rPh sb="91" eb="94">
      <t>ジギョウシャ</t>
    </rPh>
    <rPh sb="97" eb="101">
      <t>シンセイショルイ</t>
    </rPh>
    <rPh sb="102" eb="105">
      <t>リョウシュウショ</t>
    </rPh>
    <rPh sb="106" eb="108">
      <t>テンプ</t>
    </rPh>
    <rPh sb="109" eb="111">
      <t>ヒッス</t>
    </rPh>
    <phoneticPr fontId="1"/>
  </si>
  <si>
    <t>②-10：延べ宿泊者数（人泊）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</si>
  <si>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②-12：1人泊あたりの平均旅行代金（円）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</si>
  <si>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</si>
  <si>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③-3：延べ対象旅行期間（日）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</si>
  <si>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</si>
  <si>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②-13：1人あたりの平均旅行代金（日帰り）（円）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</si>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</sst>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yyyy\.m\.d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5" fillId="2" borderId="23" xfId="0" applyNumberFormat="1" applyFont="1" applyFill="1" applyBorder="1" applyAlignment="1">
      <alignment horizontal="center" vertical="center"/>
    </xf>
    <xf numFmtId="57" fontId="5" fillId="2" borderId="24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2" fillId="0" borderId="0" xfId="2" applyFont="1" applyAlignment="1">
      <alignment vertical="center"/>
    </xf>
    <xf numFmtId="0" fontId="4" fillId="0" borderId="30" xfId="0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3" fontId="6" fillId="0" borderId="33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" fontId="6" fillId="0" borderId="35" xfId="0" applyNumberFormat="1" applyFont="1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3" fontId="5" fillId="2" borderId="40" xfId="0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177" fontId="5" fillId="0" borderId="40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horizontal="right" vertical="center"/>
    </xf>
    <xf numFmtId="3" fontId="5" fillId="2" borderId="45" xfId="0" applyNumberFormat="1" applyFont="1" applyFill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3" fontId="5" fillId="2" borderId="46" xfId="0" applyNumberFormat="1" applyFont="1" applyFill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2" borderId="49" xfId="0" applyNumberFormat="1" applyFont="1" applyFill="1" applyBorder="1" applyAlignment="1">
      <alignment horizontal="right" vertical="center"/>
    </xf>
    <xf numFmtId="177" fontId="5" fillId="2" borderId="49" xfId="0" applyNumberFormat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5" fillId="2" borderId="53" xfId="0" applyNumberFormat="1" applyFont="1" applyFill="1" applyBorder="1" applyAlignment="1">
      <alignment horizontal="right" vertical="center"/>
    </xf>
    <xf numFmtId="177" fontId="5" fillId="2" borderId="53" xfId="0" applyNumberFormat="1" applyFont="1" applyFill="1" applyBorder="1" applyAlignment="1">
      <alignment horizontal="center" vertical="center"/>
    </xf>
    <xf numFmtId="3" fontId="5" fillId="2" borderId="53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center"/>
    </xf>
    <xf numFmtId="177" fontId="5" fillId="2" borderId="49" xfId="0" applyNumberFormat="1" applyFont="1" applyFill="1" applyBorder="1" applyAlignment="1">
      <alignment vertical="center"/>
    </xf>
    <xf numFmtId="3" fontId="5" fillId="2" borderId="49" xfId="0" applyNumberFormat="1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176" fontId="6" fillId="0" borderId="31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7" xfId="0" applyFont="1" applyBorder="1" applyAlignment="1">
      <alignment horizontal="left" vertical="center"/>
    </xf>
    <xf numFmtId="3" fontId="4" fillId="0" borderId="40" xfId="0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3" fontId="4" fillId="0" borderId="46" xfId="0" applyNumberFormat="1" applyFont="1" applyBorder="1" applyAlignment="1">
      <alignment horizontal="right" vertical="center"/>
    </xf>
    <xf numFmtId="177" fontId="4" fillId="0" borderId="46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6" fillId="0" borderId="43" xfId="0" applyNumberFormat="1" applyFont="1" applyBorder="1" applyAlignment="1">
      <alignment horizontal="righ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40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8" fontId="4" fillId="0" borderId="3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3" fontId="6" fillId="0" borderId="38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4" fillId="0" borderId="5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76" fontId="6" fillId="0" borderId="40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8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57" fontId="5" fillId="2" borderId="21" xfId="0" applyNumberFormat="1" applyFont="1" applyFill="1" applyBorder="1" applyAlignment="1">
      <alignment horizontal="center" vertical="center"/>
    </xf>
    <xf numFmtId="57" fontId="5" fillId="2" borderId="22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4" fillId="0" borderId="3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selection activeCell="C26" sqref="C26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0" width="9" style="1" customWidth="1"/>
    <col min="11" max="12" width="9.125" style="1" bestFit="1" customWidth="1"/>
    <col min="13" max="14" width="10.125" style="1" bestFit="1" customWidth="1"/>
    <col min="15" max="15" width="9.125" style="1" bestFit="1" customWidth="1"/>
    <col min="16" max="19" width="10.125" style="1" bestFit="1" customWidth="1"/>
    <col min="20" max="21" width="9.125" style="1" bestFit="1" customWidth="1"/>
    <col min="22" max="28" width="10.125" style="1" bestFit="1" customWidth="1"/>
    <col min="29" max="16384" width="9" style="1"/>
  </cols>
  <sheetData>
    <row r="1" spans="1:28" ht="18.75" customHeight="1" x14ac:dyDescent="0.4">
      <c r="A1" s="117" t="s">
        <v>65</v>
      </c>
      <c r="B1" s="117"/>
      <c r="C1" s="117"/>
      <c r="D1" s="117"/>
      <c r="E1" s="117"/>
      <c r="F1" s="117"/>
      <c r="G1" s="117"/>
      <c r="H1" s="117"/>
    </row>
    <row r="2" spans="1:28" x14ac:dyDescent="0.4">
      <c r="B2" s="2"/>
      <c r="C2" s="8" t="s">
        <v>0</v>
      </c>
      <c r="D2" s="19" t="s">
        <v>51</v>
      </c>
      <c r="E2" s="6"/>
      <c r="F2" s="8" t="s">
        <v>1</v>
      </c>
      <c r="G2" s="76">
        <v>45382</v>
      </c>
    </row>
    <row r="3" spans="1:28" ht="15" customHeight="1" x14ac:dyDescent="0.4">
      <c r="B3" s="2"/>
      <c r="C3" s="6"/>
      <c r="D3" s="6"/>
      <c r="E3" s="6"/>
      <c r="F3" s="6"/>
      <c r="G3" s="6"/>
      <c r="H3" s="6"/>
    </row>
    <row r="4" spans="1:28" ht="15" customHeight="1" thickBot="1" x14ac:dyDescent="0.45">
      <c r="B4" s="1" t="s">
        <v>2</v>
      </c>
      <c r="C4" s="113" t="s">
        <v>3</v>
      </c>
      <c r="D4" s="113"/>
      <c r="E4" s="113"/>
      <c r="F4" s="113"/>
      <c r="G4" s="6"/>
    </row>
    <row r="5" spans="1:28" ht="32.25" customHeight="1" thickBot="1" x14ac:dyDescent="0.45">
      <c r="C5" s="118" t="s">
        <v>4</v>
      </c>
      <c r="D5" s="119"/>
      <c r="E5" s="120" t="s">
        <v>57</v>
      </c>
      <c r="F5" s="98"/>
      <c r="G5" s="99"/>
      <c r="H5" s="13"/>
    </row>
    <row r="6" spans="1:28" ht="15" customHeight="1" x14ac:dyDescent="0.4"/>
    <row r="7" spans="1:28" ht="15" customHeight="1" thickBot="1" x14ac:dyDescent="0.45">
      <c r="B7" s="1" t="s">
        <v>5</v>
      </c>
      <c r="C7" s="113" t="s">
        <v>6</v>
      </c>
      <c r="D7" s="113"/>
      <c r="E7" s="113"/>
      <c r="F7" s="113"/>
    </row>
    <row r="8" spans="1:28" ht="15" customHeight="1" x14ac:dyDescent="0.4">
      <c r="C8" s="125" t="s">
        <v>7</v>
      </c>
      <c r="D8" s="61" t="s">
        <v>8</v>
      </c>
      <c r="E8" s="130">
        <v>1671355938</v>
      </c>
      <c r="F8" s="130"/>
      <c r="G8" s="131"/>
      <c r="H8" s="9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" customHeight="1" x14ac:dyDescent="0.4">
      <c r="C9" s="126"/>
      <c r="D9" s="66" t="s">
        <v>9</v>
      </c>
      <c r="E9" s="88">
        <v>1027690126</v>
      </c>
      <c r="F9" s="88"/>
      <c r="G9" s="89"/>
      <c r="H9" s="9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15" customHeight="1" x14ac:dyDescent="0.4">
      <c r="C10" s="126"/>
      <c r="D10" s="66" t="s">
        <v>10</v>
      </c>
      <c r="E10" s="88">
        <v>4115531607</v>
      </c>
      <c r="F10" s="88"/>
      <c r="G10" s="89"/>
      <c r="H10" s="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5" customHeight="1" x14ac:dyDescent="0.4">
      <c r="C11" s="127"/>
      <c r="D11" s="67" t="s">
        <v>11</v>
      </c>
      <c r="E11" s="132">
        <v>0</v>
      </c>
      <c r="F11" s="132"/>
      <c r="G11" s="133"/>
      <c r="H11" s="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5" customHeight="1" thickBot="1" x14ac:dyDescent="0.45">
      <c r="C12" s="91" t="s">
        <v>48</v>
      </c>
      <c r="D12" s="92"/>
      <c r="E12" s="93">
        <f>SUM(E8:G11)</f>
        <v>6814577671</v>
      </c>
      <c r="F12" s="93"/>
      <c r="G12" s="94"/>
      <c r="H12" s="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2" customHeight="1" x14ac:dyDescent="0.4">
      <c r="C13" s="95" t="s">
        <v>12</v>
      </c>
      <c r="D13" s="96"/>
      <c r="E13" s="96"/>
      <c r="F13" s="96"/>
      <c r="G13" s="97"/>
      <c r="H13" s="12"/>
      <c r="N13" s="15"/>
      <c r="O13" s="15"/>
    </row>
    <row r="14" spans="1:28" ht="15" customHeight="1" x14ac:dyDescent="0.4">
      <c r="C14" s="90" t="s">
        <v>13</v>
      </c>
      <c r="D14" s="66" t="s">
        <v>14</v>
      </c>
      <c r="E14" s="88">
        <v>597726000</v>
      </c>
      <c r="F14" s="88"/>
      <c r="G14" s="89"/>
      <c r="H14" s="10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5" customHeight="1" x14ac:dyDescent="0.4">
      <c r="C15" s="90"/>
      <c r="D15" s="29" t="s">
        <v>15</v>
      </c>
      <c r="E15" s="88">
        <v>438596000</v>
      </c>
      <c r="F15" s="88"/>
      <c r="G15" s="89"/>
      <c r="H15" s="10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15" customHeight="1" x14ac:dyDescent="0.4">
      <c r="C16" s="90"/>
      <c r="D16" s="66" t="s">
        <v>16</v>
      </c>
      <c r="E16" s="88">
        <v>1382940000</v>
      </c>
      <c r="F16" s="88"/>
      <c r="G16" s="89"/>
      <c r="H16" s="1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28" ht="15" customHeight="1" x14ac:dyDescent="0.4">
      <c r="C17" s="90"/>
      <c r="D17" s="29" t="s">
        <v>17</v>
      </c>
      <c r="E17" s="88">
        <v>0</v>
      </c>
      <c r="F17" s="88"/>
      <c r="G17" s="89"/>
      <c r="H17" s="1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28" ht="15" customHeight="1" x14ac:dyDescent="0.4">
      <c r="C18" s="81" t="s">
        <v>18</v>
      </c>
      <c r="D18" s="82"/>
      <c r="E18" s="88">
        <v>977219000</v>
      </c>
      <c r="F18" s="88"/>
      <c r="G18" s="89"/>
      <c r="H18" s="1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2:28" ht="15" customHeight="1" thickBot="1" x14ac:dyDescent="0.45">
      <c r="C19" s="83" t="s">
        <v>48</v>
      </c>
      <c r="D19" s="84"/>
      <c r="E19" s="85">
        <f>SUM(E14:G18)</f>
        <v>3396481000</v>
      </c>
      <c r="F19" s="86"/>
      <c r="G19" s="87"/>
      <c r="H19" s="10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2:28" ht="15" customHeight="1" x14ac:dyDescent="0.4">
      <c r="C20" s="128" t="s">
        <v>59</v>
      </c>
      <c r="D20" s="129"/>
      <c r="E20" s="142">
        <v>478800</v>
      </c>
      <c r="F20" s="142"/>
      <c r="G20" s="143"/>
      <c r="H20" s="9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28" ht="15" customHeight="1" thickBot="1" x14ac:dyDescent="0.45">
      <c r="C21" s="136" t="s">
        <v>19</v>
      </c>
      <c r="D21" s="137"/>
      <c r="E21" s="138">
        <v>97688</v>
      </c>
      <c r="F21" s="138"/>
      <c r="G21" s="139"/>
      <c r="H21" s="9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28" ht="15" customHeight="1" x14ac:dyDescent="0.4">
      <c r="C22" s="140" t="s">
        <v>60</v>
      </c>
      <c r="D22" s="141"/>
      <c r="E22" s="130">
        <f>(E8+E10)/E20</f>
        <v>12086.231296992481</v>
      </c>
      <c r="F22" s="130"/>
      <c r="G22" s="131"/>
      <c r="H22" s="9"/>
      <c r="J22" s="22"/>
    </row>
    <row r="23" spans="2:28" ht="15" customHeight="1" thickBot="1" x14ac:dyDescent="0.45">
      <c r="C23" s="121" t="s">
        <v>61</v>
      </c>
      <c r="D23" s="122"/>
      <c r="E23" s="134">
        <f>(E9+E11)/E21</f>
        <v>10520.126586684137</v>
      </c>
      <c r="F23" s="134"/>
      <c r="G23" s="135"/>
      <c r="H23" s="9"/>
      <c r="J23" s="22"/>
    </row>
    <row r="24" spans="2:28" ht="15" customHeight="1" x14ac:dyDescent="0.4">
      <c r="C24" s="9"/>
      <c r="D24" s="9"/>
      <c r="E24" s="9"/>
      <c r="F24" s="9"/>
      <c r="G24" s="9"/>
      <c r="H24" s="9"/>
    </row>
    <row r="25" spans="2:28" ht="15" customHeight="1" x14ac:dyDescent="0.4">
      <c r="B25" s="1" t="s">
        <v>20</v>
      </c>
      <c r="C25" s="113" t="s">
        <v>21</v>
      </c>
      <c r="D25" s="113"/>
      <c r="E25" s="113"/>
      <c r="F25" s="113"/>
    </row>
    <row r="26" spans="2:28" ht="12.75" thickBot="1" x14ac:dyDescent="0.45">
      <c r="C26" s="6"/>
      <c r="D26" s="6"/>
      <c r="E26" s="7" t="s">
        <v>22</v>
      </c>
      <c r="F26" s="104" t="s">
        <v>23</v>
      </c>
      <c r="G26" s="104"/>
      <c r="H26" s="7"/>
    </row>
    <row r="27" spans="2:28" ht="15" customHeight="1" x14ac:dyDescent="0.4">
      <c r="C27" s="109" t="s">
        <v>24</v>
      </c>
      <c r="D27" s="110"/>
      <c r="E27" s="77">
        <v>44382</v>
      </c>
      <c r="F27" s="100">
        <v>44844</v>
      </c>
      <c r="G27" s="101"/>
      <c r="H27" s="11"/>
    </row>
    <row r="28" spans="2:28" ht="15" customHeight="1" thickBot="1" x14ac:dyDescent="0.45">
      <c r="C28" s="111" t="s">
        <v>25</v>
      </c>
      <c r="D28" s="112"/>
      <c r="E28" s="78">
        <v>44382</v>
      </c>
      <c r="F28" s="102">
        <v>44844</v>
      </c>
      <c r="G28" s="103"/>
      <c r="H28" s="11"/>
    </row>
    <row r="29" spans="2:28" ht="15" customHeight="1" thickBot="1" x14ac:dyDescent="0.45">
      <c r="C29" s="111" t="s">
        <v>62</v>
      </c>
      <c r="D29" s="112"/>
      <c r="E29" s="114">
        <f>(SUM('R3.7'!E78+'R3.8'!E78+'R3.9'!E78+'R3.10'!E78+'R3.11'!E78+'R3.12'!E78+'R4.1'!E78+'R4.2'!E78+'R4.3'!E78+'R4.4'!E78+'R4.5'!E78+'R4.6'!E78+'R4.7'!E78+'R4.8'!E78+'R4.9'!E78+'R4.10'!E78))</f>
        <v>349</v>
      </c>
      <c r="F29" s="115"/>
      <c r="G29" s="116"/>
      <c r="H29" s="11"/>
    </row>
    <row r="30" spans="2:28" ht="15" customHeight="1" x14ac:dyDescent="0.4">
      <c r="C30" s="9"/>
      <c r="D30" s="9"/>
      <c r="E30" s="18"/>
      <c r="F30" s="18"/>
      <c r="G30" s="18"/>
      <c r="H30" s="11"/>
    </row>
    <row r="31" spans="2:28" ht="15" customHeight="1" thickBot="1" x14ac:dyDescent="0.45">
      <c r="B31" s="1" t="s">
        <v>26</v>
      </c>
      <c r="C31" s="113" t="s">
        <v>27</v>
      </c>
      <c r="D31" s="113"/>
      <c r="E31" s="113"/>
      <c r="F31" s="113"/>
    </row>
    <row r="32" spans="2:28" ht="15" customHeight="1" x14ac:dyDescent="0.4">
      <c r="C32" s="123" t="s">
        <v>28</v>
      </c>
      <c r="D32" s="4" t="s">
        <v>29</v>
      </c>
      <c r="E32" s="105">
        <f>(E8+E9)/E12</f>
        <v>0.39606945496945678</v>
      </c>
      <c r="F32" s="105"/>
      <c r="G32" s="106"/>
    </row>
    <row r="33" spans="2:8" ht="15" customHeight="1" thickBot="1" x14ac:dyDescent="0.45">
      <c r="C33" s="124"/>
      <c r="D33" s="5" t="s">
        <v>30</v>
      </c>
      <c r="E33" s="107">
        <f>(E10+E11)/E12</f>
        <v>0.60393054503054322</v>
      </c>
      <c r="F33" s="107"/>
      <c r="G33" s="108"/>
    </row>
    <row r="34" spans="2:8" ht="15" customHeight="1" x14ac:dyDescent="0.4"/>
    <row r="35" spans="2:8" ht="15" customHeight="1" thickBot="1" x14ac:dyDescent="0.45">
      <c r="B35" s="1" t="s">
        <v>31</v>
      </c>
      <c r="C35" s="113" t="s">
        <v>32</v>
      </c>
      <c r="D35" s="113"/>
      <c r="E35" s="113"/>
      <c r="F35" s="113"/>
      <c r="G35" s="113"/>
      <c r="H35" s="113"/>
    </row>
    <row r="36" spans="2:8" ht="69.95" customHeight="1" thickBot="1" x14ac:dyDescent="0.45">
      <c r="C36" s="3" t="s">
        <v>33</v>
      </c>
      <c r="D36" s="98" t="s">
        <v>58</v>
      </c>
      <c r="E36" s="98"/>
      <c r="F36" s="98"/>
      <c r="G36" s="99"/>
      <c r="H36" s="13"/>
    </row>
  </sheetData>
  <mergeCells count="44">
    <mergeCell ref="C23:D23"/>
    <mergeCell ref="C32:C33"/>
    <mergeCell ref="C8:C11"/>
    <mergeCell ref="C25:F25"/>
    <mergeCell ref="C31:F31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A1:H1"/>
    <mergeCell ref="C5:D5"/>
    <mergeCell ref="E5:G5"/>
    <mergeCell ref="C4:F4"/>
    <mergeCell ref="C7:F7"/>
    <mergeCell ref="D36:G36"/>
    <mergeCell ref="F27:G27"/>
    <mergeCell ref="F28:G28"/>
    <mergeCell ref="F26:G26"/>
    <mergeCell ref="E32:G32"/>
    <mergeCell ref="E33:G33"/>
    <mergeCell ref="C27:D27"/>
    <mergeCell ref="C28:D28"/>
    <mergeCell ref="C35:H35"/>
    <mergeCell ref="C29:D29"/>
    <mergeCell ref="E29:G29"/>
    <mergeCell ref="C18:D18"/>
    <mergeCell ref="C19:D19"/>
    <mergeCell ref="E19:G19"/>
    <mergeCell ref="E9:G9"/>
    <mergeCell ref="E10:G10"/>
    <mergeCell ref="C14:C17"/>
    <mergeCell ref="E15:G15"/>
    <mergeCell ref="E17:G17"/>
    <mergeCell ref="E16:G16"/>
    <mergeCell ref="C12:D12"/>
    <mergeCell ref="E12:G12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8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267943262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124624281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428091365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820658908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93221000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53861000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145264000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119821000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412167000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60287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11825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11545.351850315988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10539.051247357294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31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0.47835652446241406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0.52164347553758594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6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10335039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7234060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205115264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222684363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3107000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3287000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69510000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44472000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120376000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17390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839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12389.321621621622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8622.2407628128731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31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7.8896868928331532E-2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0.92110313107166841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BreakPreview" topLeftCell="A34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36000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1027272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1063272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15000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465000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29" ht="15" customHeight="1" x14ac:dyDescent="0.4">
      <c r="C49" s="90"/>
      <c r="D49" s="178"/>
      <c r="E49" s="32"/>
      <c r="F49" s="33"/>
      <c r="G49" s="34"/>
      <c r="H49" s="35"/>
      <c r="I49" s="36"/>
    </row>
    <row r="50" spans="3:29" ht="15" customHeight="1" x14ac:dyDescent="0.4">
      <c r="C50" s="90"/>
      <c r="D50" s="178"/>
      <c r="E50" s="32"/>
      <c r="F50" s="33"/>
      <c r="G50" s="37"/>
      <c r="H50" s="33"/>
      <c r="I50" s="36"/>
    </row>
    <row r="51" spans="3:29" ht="15" customHeight="1" x14ac:dyDescent="0.4">
      <c r="C51" s="90"/>
      <c r="D51" s="178"/>
      <c r="E51" s="32"/>
      <c r="F51" s="33"/>
      <c r="G51" s="37"/>
      <c r="H51" s="33"/>
      <c r="I51" s="36"/>
    </row>
    <row r="52" spans="3:29" ht="15" customHeight="1" x14ac:dyDescent="0.4">
      <c r="C52" s="90"/>
      <c r="D52" s="178"/>
      <c r="E52" s="32"/>
      <c r="F52" s="33"/>
      <c r="G52" s="37"/>
      <c r="H52" s="33"/>
      <c r="I52" s="36"/>
    </row>
    <row r="53" spans="3:29" ht="15" customHeight="1" x14ac:dyDescent="0.4">
      <c r="C53" s="90"/>
      <c r="D53" s="178"/>
      <c r="E53" s="32"/>
      <c r="F53" s="33"/>
      <c r="G53" s="34"/>
      <c r="H53" s="33"/>
      <c r="I53" s="36"/>
      <c r="AC53" s="79">
        <f>+E34</f>
        <v>0</v>
      </c>
    </row>
    <row r="54" spans="3:29" ht="15" customHeight="1" x14ac:dyDescent="0.4">
      <c r="C54" s="90"/>
      <c r="D54" s="178"/>
      <c r="E54" s="32"/>
      <c r="F54" s="33"/>
      <c r="G54" s="34"/>
      <c r="H54" s="33"/>
      <c r="I54" s="36"/>
    </row>
    <row r="55" spans="3:2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2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2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2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29" ht="15" customHeight="1" x14ac:dyDescent="0.4">
      <c r="C59" s="181"/>
      <c r="D59" s="178"/>
      <c r="E59" s="32"/>
      <c r="F59" s="33"/>
      <c r="G59" s="34"/>
      <c r="H59" s="35"/>
      <c r="I59" s="36"/>
    </row>
    <row r="60" spans="3:29" ht="15" customHeight="1" x14ac:dyDescent="0.4">
      <c r="C60" s="181"/>
      <c r="D60" s="178"/>
      <c r="E60" s="32"/>
      <c r="F60" s="33"/>
      <c r="G60" s="37"/>
      <c r="H60" s="33"/>
      <c r="I60" s="36"/>
    </row>
    <row r="61" spans="3:29" ht="15" customHeight="1" x14ac:dyDescent="0.4">
      <c r="C61" s="181"/>
      <c r="D61" s="178"/>
      <c r="E61" s="32"/>
      <c r="F61" s="33"/>
      <c r="G61" s="34"/>
      <c r="H61" s="33"/>
      <c r="I61" s="36"/>
    </row>
    <row r="62" spans="3:29" ht="15" customHeight="1" x14ac:dyDescent="0.4">
      <c r="C62" s="181"/>
      <c r="D62" s="178"/>
      <c r="E62" s="32"/>
      <c r="F62" s="33"/>
      <c r="G62" s="34"/>
      <c r="H62" s="33"/>
      <c r="I62" s="36"/>
    </row>
    <row r="63" spans="3:29" ht="15" customHeight="1" x14ac:dyDescent="0.4">
      <c r="C63" s="181"/>
      <c r="D63" s="178"/>
      <c r="E63" s="32"/>
      <c r="F63" s="33"/>
      <c r="G63" s="34"/>
      <c r="H63" s="33"/>
      <c r="I63" s="36"/>
    </row>
    <row r="64" spans="3:2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191000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</f>
        <v>671000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121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0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8787.371900826447</v>
      </c>
      <c r="F71" s="14"/>
      <c r="G71" s="14"/>
      <c r="H71" s="14"/>
      <c r="I71" s="14"/>
    </row>
    <row r="72" spans="2:14" ht="15" customHeight="1" thickBot="1" x14ac:dyDescent="0.45">
      <c r="C72" s="121" t="s">
        <v>64</v>
      </c>
      <c r="D72" s="122"/>
      <c r="E72" s="80" t="e">
        <f>+E7/E70</f>
        <v>#DIV/0!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1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3.3857752296684196E-2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0.9661422477033158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topLeftCell="A31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1295453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1565501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67950621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70811575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407000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724000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25241000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3" ht="15" customHeight="1" x14ac:dyDescent="0.4">
      <c r="C65" s="181"/>
      <c r="D65" s="178"/>
      <c r="E65" s="32"/>
      <c r="F65" s="33"/>
      <c r="G65" s="34"/>
      <c r="H65" s="33"/>
      <c r="I65" s="36"/>
    </row>
    <row r="66" spans="2:13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3" ht="15" customHeight="1" thickBot="1" x14ac:dyDescent="0.45">
      <c r="C67" s="182"/>
      <c r="D67" s="53" t="s">
        <v>43</v>
      </c>
      <c r="E67" s="54">
        <v>10767000</v>
      </c>
      <c r="F67" s="55"/>
      <c r="G67" s="56"/>
      <c r="H67" s="57"/>
      <c r="I67" s="58"/>
    </row>
    <row r="68" spans="2:13" ht="15" customHeight="1" thickBot="1" x14ac:dyDescent="0.45">
      <c r="C68" s="144" t="s">
        <v>48</v>
      </c>
      <c r="D68" s="145"/>
      <c r="E68" s="49">
        <f>E67+E45+E23+E34</f>
        <v>37139000</v>
      </c>
      <c r="F68" s="50"/>
      <c r="G68" s="59"/>
      <c r="H68" s="60"/>
      <c r="I68" s="52"/>
    </row>
    <row r="69" spans="2:13" ht="15" customHeight="1" x14ac:dyDescent="0.4">
      <c r="C69" s="140" t="s">
        <v>59</v>
      </c>
      <c r="D69" s="141"/>
      <c r="E69" s="62">
        <v>6090</v>
      </c>
      <c r="F69" s="146"/>
      <c r="G69" s="146"/>
      <c r="H69" s="146"/>
      <c r="I69" s="146"/>
    </row>
    <row r="70" spans="2:13" ht="15" customHeight="1" thickBot="1" x14ac:dyDescent="0.45">
      <c r="C70" s="121" t="s">
        <v>49</v>
      </c>
      <c r="D70" s="122"/>
      <c r="E70" s="63">
        <v>168</v>
      </c>
      <c r="F70" s="14"/>
      <c r="G70" s="14"/>
      <c r="H70" s="14"/>
      <c r="I70" s="14"/>
    </row>
    <row r="71" spans="2:13" ht="15" customHeight="1" x14ac:dyDescent="0.4">
      <c r="C71" s="140" t="s">
        <v>60</v>
      </c>
      <c r="D71" s="141"/>
      <c r="E71" s="64">
        <f>+(E6+E8)/E69</f>
        <v>11370.455500821017</v>
      </c>
      <c r="F71" s="14"/>
      <c r="G71" s="14"/>
      <c r="H71" s="14"/>
      <c r="I71" s="14"/>
      <c r="M71" s="21"/>
    </row>
    <row r="72" spans="2:13" ht="15" customHeight="1" thickBot="1" x14ac:dyDescent="0.45">
      <c r="C72" s="121" t="s">
        <v>64</v>
      </c>
      <c r="D72" s="122"/>
      <c r="E72" s="63">
        <f>+E7/E70</f>
        <v>9318.4583333333339</v>
      </c>
      <c r="F72" s="147"/>
      <c r="G72" s="147"/>
      <c r="H72" s="147"/>
      <c r="I72" s="147"/>
    </row>
    <row r="73" spans="2:13" ht="15" customHeight="1" x14ac:dyDescent="0.4">
      <c r="C73" s="9"/>
      <c r="D73" s="9"/>
      <c r="E73" s="9"/>
      <c r="F73" s="9"/>
      <c r="G73" s="9"/>
      <c r="H73" s="9"/>
      <c r="I73" s="9"/>
    </row>
    <row r="74" spans="2:13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3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3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3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3" ht="15" customHeight="1" thickBot="1" x14ac:dyDescent="0.45">
      <c r="C78" s="156" t="s">
        <v>62</v>
      </c>
      <c r="D78" s="157"/>
      <c r="E78" s="114">
        <v>10</v>
      </c>
      <c r="F78" s="115"/>
      <c r="G78" s="115"/>
      <c r="H78" s="115"/>
      <c r="I78" s="116"/>
    </row>
    <row r="79" spans="2:13" ht="15" customHeight="1" x14ac:dyDescent="0.4">
      <c r="C79" s="9"/>
      <c r="D79" s="9"/>
      <c r="E79" s="18"/>
      <c r="F79" s="18"/>
      <c r="G79" s="18"/>
      <c r="H79" s="18"/>
      <c r="I79" s="18"/>
    </row>
    <row r="80" spans="2:13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4.0402349474644508E-2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0.95959765052535551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6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28222697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59572994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322555239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410350930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9752000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26377000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115495000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61575000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213199000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28979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5717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12104.556264881467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10420.324295959419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28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0.21395270384789916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0.78604729615210078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6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19945840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55524800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216245938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291716578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6676000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24882000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79132000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43417000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154107000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19946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5566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11841.561115010529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9975.7096658282426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23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0.25871220798428535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0.7412877920157146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30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36798575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100746531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449733737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587278843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12188000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44725000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164119000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90885000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311917000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42063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9495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11566.752537859877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10610.482464454977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30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0.23420749383270392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0.76579250616729611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6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25000776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51938720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487324677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564264173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7855000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22363000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175813000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89481000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295512000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44876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5007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11416.468780639985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10373.22148991412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31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0.1363536791480823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0.86364632085191773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topLeftCell="A31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303526378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116599753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544833694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964959825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107584000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49757000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185885000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5" ht="15" customHeight="1" x14ac:dyDescent="0.4">
      <c r="C65" s="181"/>
      <c r="D65" s="178"/>
      <c r="E65" s="32"/>
      <c r="F65" s="33"/>
      <c r="G65" s="34"/>
      <c r="H65" s="33"/>
      <c r="I65" s="36"/>
    </row>
    <row r="66" spans="2:15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5" ht="15" customHeight="1" thickBot="1" x14ac:dyDescent="0.45">
      <c r="C67" s="182"/>
      <c r="D67" s="53" t="s">
        <v>43</v>
      </c>
      <c r="E67" s="54">
        <v>142260000</v>
      </c>
      <c r="F67" s="55"/>
      <c r="G67" s="56"/>
      <c r="H67" s="57"/>
      <c r="I67" s="58"/>
    </row>
    <row r="68" spans="2:15" ht="15" customHeight="1" thickBot="1" x14ac:dyDescent="0.45">
      <c r="C68" s="144" t="s">
        <v>48</v>
      </c>
      <c r="D68" s="145"/>
      <c r="E68" s="49">
        <f>E67+E45+E23+E34</f>
        <v>485486000</v>
      </c>
      <c r="F68" s="50"/>
      <c r="G68" s="59"/>
      <c r="H68" s="60"/>
      <c r="I68" s="52"/>
      <c r="N68" s="21"/>
      <c r="O68" s="21"/>
    </row>
    <row r="69" spans="2:15" ht="15" customHeight="1" x14ac:dyDescent="0.4">
      <c r="C69" s="140" t="s">
        <v>59</v>
      </c>
      <c r="D69" s="141"/>
      <c r="E69" s="62">
        <v>69896</v>
      </c>
      <c r="F69" s="146"/>
      <c r="G69" s="146"/>
      <c r="H69" s="146"/>
      <c r="I69" s="146"/>
    </row>
    <row r="70" spans="2:15" ht="15" customHeight="1" thickBot="1" x14ac:dyDescent="0.45">
      <c r="C70" s="121" t="s">
        <v>49</v>
      </c>
      <c r="D70" s="122"/>
      <c r="E70" s="63">
        <v>10329</v>
      </c>
      <c r="F70" s="14"/>
      <c r="G70" s="14"/>
      <c r="H70" s="14"/>
      <c r="I70" s="14"/>
    </row>
    <row r="71" spans="2:15" ht="15" customHeight="1" x14ac:dyDescent="0.4">
      <c r="C71" s="140" t="s">
        <v>60</v>
      </c>
      <c r="D71" s="141"/>
      <c r="E71" s="64">
        <f>+(E6+E8)/E69</f>
        <v>12137.462401281904</v>
      </c>
      <c r="F71" s="14"/>
      <c r="G71" s="14"/>
      <c r="H71" s="14"/>
      <c r="I71" s="14"/>
      <c r="M71" s="21"/>
    </row>
    <row r="72" spans="2:15" ht="15" customHeight="1" thickBot="1" x14ac:dyDescent="0.45">
      <c r="C72" s="121" t="s">
        <v>64</v>
      </c>
      <c r="D72" s="122"/>
      <c r="E72" s="63">
        <f>+E7/E70</f>
        <v>11288.580985574596</v>
      </c>
      <c r="F72" s="147"/>
      <c r="G72" s="147"/>
      <c r="H72" s="147"/>
      <c r="I72" s="147"/>
    </row>
    <row r="73" spans="2:15" ht="15" customHeight="1" x14ac:dyDescent="0.4">
      <c r="C73" s="9"/>
      <c r="D73" s="9"/>
      <c r="E73" s="9"/>
      <c r="F73" s="9"/>
      <c r="G73" s="9"/>
      <c r="H73" s="9"/>
      <c r="I73" s="9"/>
    </row>
    <row r="74" spans="2:15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5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5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5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5" ht="15" customHeight="1" thickBot="1" x14ac:dyDescent="0.45">
      <c r="C78" s="156" t="s">
        <v>62</v>
      </c>
      <c r="D78" s="157"/>
      <c r="E78" s="114">
        <v>31</v>
      </c>
      <c r="F78" s="115"/>
      <c r="G78" s="115"/>
      <c r="H78" s="115"/>
      <c r="I78" s="116"/>
    </row>
    <row r="79" spans="2:15" ht="15" customHeight="1" x14ac:dyDescent="0.4">
      <c r="C79" s="9"/>
      <c r="D79" s="9"/>
      <c r="E79" s="18"/>
      <c r="F79" s="18"/>
      <c r="G79" s="18"/>
      <c r="H79" s="18"/>
      <c r="I79" s="18"/>
    </row>
    <row r="80" spans="2:15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0.4353819921984835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0.5646180078015165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topLeftCell="A27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311520455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101935291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373062640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786518386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121423000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43033000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128505000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5" ht="15" customHeight="1" x14ac:dyDescent="0.4">
      <c r="C65" s="181"/>
      <c r="D65" s="178"/>
      <c r="E65" s="32"/>
      <c r="F65" s="33"/>
      <c r="G65" s="34"/>
      <c r="H65" s="33"/>
      <c r="I65" s="36"/>
    </row>
    <row r="66" spans="2:15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5" ht="15" customHeight="1" thickBot="1" x14ac:dyDescent="0.45">
      <c r="C67" s="182"/>
      <c r="D67" s="53" t="s">
        <v>43</v>
      </c>
      <c r="E67" s="54">
        <v>120617000</v>
      </c>
      <c r="F67" s="55"/>
      <c r="G67" s="56"/>
      <c r="H67" s="57"/>
      <c r="I67" s="58"/>
    </row>
    <row r="68" spans="2:15" ht="15" customHeight="1" thickBot="1" x14ac:dyDescent="0.45">
      <c r="C68" s="144" t="s">
        <v>48</v>
      </c>
      <c r="D68" s="145"/>
      <c r="E68" s="49">
        <f>E67+E45+E23+E34</f>
        <v>413578000</v>
      </c>
      <c r="F68" s="50"/>
      <c r="G68" s="59"/>
      <c r="H68" s="60"/>
      <c r="I68" s="52"/>
      <c r="N68" s="21"/>
      <c r="O68" s="21"/>
    </row>
    <row r="69" spans="2:15" ht="15" customHeight="1" x14ac:dyDescent="0.4">
      <c r="C69" s="140" t="s">
        <v>59</v>
      </c>
      <c r="D69" s="141"/>
      <c r="E69" s="62">
        <v>60234</v>
      </c>
      <c r="F69" s="146"/>
      <c r="G69" s="146"/>
      <c r="H69" s="146"/>
      <c r="I69" s="146"/>
    </row>
    <row r="70" spans="2:15" ht="15" customHeight="1" thickBot="1" x14ac:dyDescent="0.45">
      <c r="C70" s="121" t="s">
        <v>49</v>
      </c>
      <c r="D70" s="122"/>
      <c r="E70" s="63">
        <v>9319</v>
      </c>
      <c r="F70" s="14"/>
      <c r="G70" s="14"/>
      <c r="H70" s="14"/>
      <c r="I70" s="14"/>
    </row>
    <row r="71" spans="2:15" ht="15" customHeight="1" x14ac:dyDescent="0.4">
      <c r="C71" s="140" t="s">
        <v>60</v>
      </c>
      <c r="D71" s="141"/>
      <c r="E71" s="64">
        <f>+(E6+E8)/E69</f>
        <v>11365.393216455823</v>
      </c>
      <c r="F71" s="14"/>
      <c r="G71" s="14"/>
      <c r="H71" s="14"/>
      <c r="I71" s="14"/>
      <c r="M71" s="21"/>
    </row>
    <row r="72" spans="2:15" ht="15" customHeight="1" thickBot="1" x14ac:dyDescent="0.45">
      <c r="C72" s="121" t="s">
        <v>64</v>
      </c>
      <c r="D72" s="122"/>
      <c r="E72" s="63">
        <f>+E7/E70</f>
        <v>10938.436634832064</v>
      </c>
      <c r="F72" s="147"/>
      <c r="G72" s="147"/>
      <c r="H72" s="147"/>
      <c r="I72" s="147"/>
    </row>
    <row r="73" spans="2:15" ht="15" customHeight="1" x14ac:dyDescent="0.4">
      <c r="C73" s="9"/>
      <c r="D73" s="9"/>
      <c r="E73" s="9"/>
      <c r="F73" s="9"/>
      <c r="G73" s="9"/>
      <c r="H73" s="9"/>
      <c r="I73" s="9"/>
    </row>
    <row r="74" spans="2:15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5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5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5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5" ht="15" customHeight="1" thickBot="1" x14ac:dyDescent="0.45">
      <c r="C78" s="156" t="s">
        <v>62</v>
      </c>
      <c r="D78" s="157"/>
      <c r="E78" s="114">
        <v>30</v>
      </c>
      <c r="F78" s="115"/>
      <c r="G78" s="115"/>
      <c r="H78" s="115"/>
      <c r="I78" s="116"/>
    </row>
    <row r="79" spans="2:15" ht="15" customHeight="1" x14ac:dyDescent="0.4">
      <c r="C79" s="9"/>
      <c r="D79" s="9"/>
      <c r="E79" s="18"/>
      <c r="F79" s="18"/>
      <c r="G79" s="18"/>
      <c r="H79" s="18"/>
      <c r="I79" s="18"/>
    </row>
    <row r="80" spans="2:15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0.52567842450920155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0.47432157549079851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39" zoomScaleNormal="100" zoomScaleSheetLayoutView="100" workbookViewId="0">
      <selection activeCell="C71" sqref="C71:D7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/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0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33"/>
      <c r="G13" s="34"/>
      <c r="H13" s="35"/>
      <c r="I13" s="36"/>
    </row>
    <row r="14" spans="1:10" ht="15" customHeight="1" x14ac:dyDescent="0.4">
      <c r="C14" s="90"/>
      <c r="D14" s="178"/>
      <c r="E14" s="32"/>
      <c r="F14" s="33"/>
      <c r="G14" s="34"/>
      <c r="H14" s="35"/>
      <c r="I14" s="36"/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44"/>
      <c r="G24" s="45"/>
      <c r="H24" s="46"/>
      <c r="I24" s="47"/>
    </row>
    <row r="25" spans="3:9" ht="15" customHeight="1" x14ac:dyDescent="0.4">
      <c r="C25" s="90"/>
      <c r="D25" s="178"/>
      <c r="E25" s="32"/>
      <c r="F25" s="33"/>
      <c r="G25" s="34"/>
      <c r="H25" s="35"/>
      <c r="I25" s="36"/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44"/>
      <c r="G35" s="45"/>
      <c r="H35" s="46"/>
      <c r="I35" s="47"/>
    </row>
    <row r="36" spans="3:9" ht="15" customHeight="1" x14ac:dyDescent="0.4">
      <c r="C36" s="90"/>
      <c r="D36" s="178"/>
      <c r="E36" s="32"/>
      <c r="F36" s="33"/>
      <c r="G36" s="34"/>
      <c r="H36" s="35"/>
      <c r="I36" s="36"/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44"/>
      <c r="G46" s="45"/>
      <c r="H46" s="46"/>
      <c r="I46" s="47"/>
    </row>
    <row r="47" spans="3:9" ht="15" customHeight="1" x14ac:dyDescent="0.4">
      <c r="C47" s="90"/>
      <c r="D47" s="178"/>
      <c r="E47" s="32"/>
      <c r="F47" s="33"/>
      <c r="G47" s="34"/>
      <c r="H47" s="35"/>
      <c r="I47" s="36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44"/>
      <c r="G57" s="45"/>
      <c r="H57" s="46"/>
      <c r="I57" s="47"/>
    </row>
    <row r="58" spans="3:9" ht="15" customHeight="1" x14ac:dyDescent="0.4">
      <c r="C58" s="181"/>
      <c r="D58" s="178"/>
      <c r="E58" s="32"/>
      <c r="F58" s="33"/>
      <c r="G58" s="34"/>
      <c r="H58" s="35"/>
      <c r="I58" s="36"/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9" ht="15" customHeight="1" x14ac:dyDescent="0.4">
      <c r="C65" s="181"/>
      <c r="D65" s="178"/>
      <c r="E65" s="32"/>
      <c r="F65" s="33"/>
      <c r="G65" s="34"/>
      <c r="H65" s="33"/>
      <c r="I65" s="36"/>
    </row>
    <row r="66" spans="2:9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9" ht="15" customHeight="1" thickBot="1" x14ac:dyDescent="0.45">
      <c r="C67" s="182"/>
      <c r="D67" s="53" t="s">
        <v>43</v>
      </c>
      <c r="E67" s="54">
        <v>0</v>
      </c>
      <c r="F67" s="55"/>
      <c r="G67" s="56"/>
      <c r="H67" s="57"/>
      <c r="I67" s="58"/>
    </row>
    <row r="68" spans="2:9" ht="15" customHeight="1" thickBot="1" x14ac:dyDescent="0.45">
      <c r="C68" s="144" t="s">
        <v>48</v>
      </c>
      <c r="D68" s="145"/>
      <c r="E68" s="49">
        <v>0</v>
      </c>
      <c r="F68" s="50"/>
      <c r="G68" s="59"/>
      <c r="H68" s="60"/>
      <c r="I68" s="52"/>
    </row>
    <row r="69" spans="2:9" ht="15" customHeight="1" x14ac:dyDescent="0.4">
      <c r="C69" s="140" t="s">
        <v>59</v>
      </c>
      <c r="D69" s="141"/>
      <c r="E69" s="62">
        <v>0</v>
      </c>
      <c r="F69" s="146"/>
      <c r="G69" s="146"/>
      <c r="H69" s="146"/>
      <c r="I69" s="146"/>
    </row>
    <row r="70" spans="2:9" ht="15" customHeight="1" thickBot="1" x14ac:dyDescent="0.45">
      <c r="C70" s="121" t="s">
        <v>49</v>
      </c>
      <c r="D70" s="122"/>
      <c r="E70" s="63">
        <v>0</v>
      </c>
      <c r="F70" s="14"/>
      <c r="G70" s="14"/>
      <c r="H70" s="14"/>
      <c r="I70" s="14"/>
    </row>
    <row r="71" spans="2:9" ht="15" customHeight="1" x14ac:dyDescent="0.4">
      <c r="C71" s="140" t="s">
        <v>60</v>
      </c>
      <c r="D71" s="141"/>
      <c r="E71" s="64" t="e">
        <f>+(E6+E8)/E69</f>
        <v>#DIV/0!</v>
      </c>
      <c r="F71" s="14"/>
      <c r="G71" s="14"/>
      <c r="H71" s="14"/>
      <c r="I71" s="14"/>
    </row>
    <row r="72" spans="2:9" ht="15" customHeight="1" thickBot="1" x14ac:dyDescent="0.45">
      <c r="C72" s="121" t="s">
        <v>64</v>
      </c>
      <c r="D72" s="122"/>
      <c r="E72" s="63" t="e">
        <f>+E7/E70</f>
        <v>#DIV/0!</v>
      </c>
      <c r="F72" s="147"/>
      <c r="G72" s="147"/>
      <c r="H72" s="147"/>
      <c r="I72" s="147"/>
    </row>
    <row r="73" spans="2:9" ht="15" customHeight="1" x14ac:dyDescent="0.4">
      <c r="C73" s="9"/>
      <c r="D73" s="9"/>
      <c r="E73" s="9"/>
      <c r="F73" s="9"/>
      <c r="G73" s="9"/>
      <c r="H73" s="9"/>
      <c r="I73" s="9"/>
    </row>
    <row r="74" spans="2:9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9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9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9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9" ht="15" customHeight="1" thickBot="1" x14ac:dyDescent="0.45">
      <c r="C78" s="156" t="s">
        <v>62</v>
      </c>
      <c r="D78" s="157"/>
      <c r="E78" s="165">
        <v>0</v>
      </c>
      <c r="F78" s="166"/>
      <c r="G78" s="166"/>
      <c r="H78" s="166"/>
      <c r="I78" s="167"/>
    </row>
    <row r="79" spans="2:9" ht="15" customHeight="1" x14ac:dyDescent="0.4">
      <c r="C79" s="9"/>
      <c r="D79" s="9"/>
      <c r="E79" s="18"/>
      <c r="F79" s="18"/>
      <c r="G79" s="18"/>
      <c r="H79" s="18"/>
      <c r="I79" s="18"/>
    </row>
    <row r="80" spans="2:9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58"/>
      <c r="F81" s="158"/>
      <c r="G81" s="158"/>
      <c r="H81" s="158"/>
      <c r="I81" s="159"/>
    </row>
    <row r="82" spans="2:9" ht="15" customHeight="1" thickBot="1" x14ac:dyDescent="0.45">
      <c r="C82" s="124"/>
      <c r="D82" s="5" t="s">
        <v>30</v>
      </c>
      <c r="E82" s="162"/>
      <c r="F82" s="163"/>
      <c r="G82" s="163"/>
      <c r="H82" s="163"/>
      <c r="I82" s="164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D85:I85"/>
    <mergeCell ref="E75:F75"/>
    <mergeCell ref="G75:I75"/>
    <mergeCell ref="C76:D76"/>
    <mergeCell ref="E76:F76"/>
    <mergeCell ref="G76:I76"/>
    <mergeCell ref="C78:D78"/>
    <mergeCell ref="C80:G80"/>
    <mergeCell ref="C81:C82"/>
    <mergeCell ref="E81:I81"/>
    <mergeCell ref="C84:I84"/>
    <mergeCell ref="C77:D77"/>
    <mergeCell ref="E82:I82"/>
    <mergeCell ref="E78:I78"/>
    <mergeCell ref="G77:I77"/>
    <mergeCell ref="C74:G74"/>
    <mergeCell ref="C68:D68"/>
    <mergeCell ref="C69:D69"/>
    <mergeCell ref="F69:I69"/>
    <mergeCell ref="C72:D72"/>
    <mergeCell ref="F72:I72"/>
    <mergeCell ref="C70:D70"/>
    <mergeCell ref="C71:D71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topLeftCell="A34" zoomScaleNormal="100" zoomScaleSheetLayoutView="100" workbookViewId="0">
      <selection activeCell="Q59" sqref="Q59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78005402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18354272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132724856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229084530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31168000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7725000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45092000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5" ht="15" customHeight="1" x14ac:dyDescent="0.4">
      <c r="C65" s="181"/>
      <c r="D65" s="178"/>
      <c r="E65" s="32"/>
      <c r="F65" s="33"/>
      <c r="G65" s="34"/>
      <c r="H65" s="33"/>
      <c r="I65" s="36"/>
    </row>
    <row r="66" spans="2:15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5" ht="15" customHeight="1" thickBot="1" x14ac:dyDescent="0.45">
      <c r="C67" s="182"/>
      <c r="D67" s="53" t="s">
        <v>43</v>
      </c>
      <c r="E67" s="54">
        <v>46670000</v>
      </c>
      <c r="F67" s="55"/>
      <c r="G67" s="56"/>
      <c r="H67" s="57"/>
      <c r="I67" s="58"/>
    </row>
    <row r="68" spans="2:15" ht="15" customHeight="1" thickBot="1" x14ac:dyDescent="0.45">
      <c r="C68" s="144" t="s">
        <v>48</v>
      </c>
      <c r="D68" s="145"/>
      <c r="E68" s="49">
        <f>E67+E45+E23+E34</f>
        <v>130655000</v>
      </c>
      <c r="F68" s="50"/>
      <c r="G68" s="59"/>
      <c r="H68" s="60"/>
      <c r="I68" s="52"/>
      <c r="N68" s="21"/>
      <c r="O68" s="21"/>
    </row>
    <row r="69" spans="2:15" ht="15" customHeight="1" x14ac:dyDescent="0.4">
      <c r="C69" s="140" t="s">
        <v>59</v>
      </c>
      <c r="D69" s="141"/>
      <c r="E69" s="62">
        <v>18836</v>
      </c>
      <c r="F69" s="146"/>
      <c r="G69" s="146"/>
      <c r="H69" s="146"/>
      <c r="I69" s="146"/>
    </row>
    <row r="70" spans="2:15" ht="15" customHeight="1" thickBot="1" x14ac:dyDescent="0.45">
      <c r="C70" s="121" t="s">
        <v>49</v>
      </c>
      <c r="D70" s="122"/>
      <c r="E70" s="63">
        <v>1739</v>
      </c>
      <c r="F70" s="14"/>
      <c r="G70" s="14"/>
      <c r="H70" s="14"/>
      <c r="I70" s="14"/>
    </row>
    <row r="71" spans="2:15" ht="15" customHeight="1" x14ac:dyDescent="0.4">
      <c r="C71" s="140" t="s">
        <v>60</v>
      </c>
      <c r="D71" s="141"/>
      <c r="E71" s="64">
        <f>+(E6+E8)/E69</f>
        <v>11187.633149288597</v>
      </c>
      <c r="F71" s="14"/>
      <c r="G71" s="14"/>
      <c r="H71" s="14"/>
      <c r="I71" s="14"/>
      <c r="M71" s="21"/>
    </row>
    <row r="72" spans="2:15" ht="15" customHeight="1" thickBot="1" x14ac:dyDescent="0.45">
      <c r="C72" s="121" t="s">
        <v>64</v>
      </c>
      <c r="D72" s="122"/>
      <c r="E72" s="63">
        <f>+E7/E70</f>
        <v>10554.497987349052</v>
      </c>
      <c r="F72" s="147"/>
      <c r="G72" s="147"/>
      <c r="H72" s="147"/>
      <c r="I72" s="147"/>
    </row>
    <row r="73" spans="2:15" ht="15" customHeight="1" x14ac:dyDescent="0.4">
      <c r="C73" s="9"/>
      <c r="D73" s="9"/>
      <c r="E73" s="9"/>
      <c r="F73" s="9"/>
      <c r="G73" s="9"/>
      <c r="H73" s="9"/>
      <c r="I73" s="9"/>
    </row>
    <row r="74" spans="2:15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5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5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5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5" ht="15" customHeight="1" thickBot="1" x14ac:dyDescent="0.45">
      <c r="C78" s="156" t="s">
        <v>62</v>
      </c>
      <c r="D78" s="157"/>
      <c r="E78" s="114">
        <v>10</v>
      </c>
      <c r="F78" s="115"/>
      <c r="G78" s="115"/>
      <c r="H78" s="115"/>
      <c r="I78" s="116"/>
    </row>
    <row r="79" spans="2:15" ht="15" customHeight="1" x14ac:dyDescent="0.4">
      <c r="C79" s="9"/>
      <c r="D79" s="9"/>
      <c r="E79" s="18"/>
      <c r="F79" s="18"/>
      <c r="G79" s="18"/>
      <c r="H79" s="18"/>
      <c r="I79" s="18"/>
    </row>
    <row r="80" spans="2:15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0.42062933712721673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0.57937066287278327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view="pageBreakPreview" topLeftCell="A12" zoomScaleNormal="100" zoomScaleSheetLayoutView="100" workbookViewId="0">
      <selection activeCell="L14" sqref="L14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ht="18.75" customHeight="1" x14ac:dyDescent="0.4"/>
    <row r="2" ht="15" customHeight="1" x14ac:dyDescent="0.4"/>
    <row r="3" ht="15" customHeight="1" x14ac:dyDescent="0.4"/>
    <row r="4" ht="19.5" customHeight="1" x14ac:dyDescent="0.4"/>
    <row r="5" ht="15" customHeight="1" x14ac:dyDescent="0.4"/>
    <row r="6" ht="15" customHeight="1" x14ac:dyDescent="0.4"/>
    <row r="7" ht="15" customHeight="1" x14ac:dyDescent="0.4"/>
    <row r="8" ht="15" customHeight="1" x14ac:dyDescent="0.4"/>
    <row r="9" ht="15" customHeight="1" x14ac:dyDescent="0.4"/>
    <row r="10" ht="15" customHeight="1" x14ac:dyDescent="0.4"/>
    <row r="11" ht="21" customHeight="1" x14ac:dyDescent="0.4"/>
    <row r="12" ht="21.95" customHeight="1" x14ac:dyDescent="0.4"/>
    <row r="13" ht="15" customHeight="1" x14ac:dyDescent="0.4"/>
    <row r="14" ht="15" customHeight="1" x14ac:dyDescent="0.4"/>
    <row r="15" ht="15" customHeight="1" x14ac:dyDescent="0.4"/>
    <row r="16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  <row r="22" ht="15" customHeight="1" x14ac:dyDescent="0.4"/>
    <row r="23" ht="15" customHeight="1" x14ac:dyDescent="0.4"/>
    <row r="24" ht="15" customHeight="1" x14ac:dyDescent="0.4"/>
    <row r="25" ht="15" customHeight="1" x14ac:dyDescent="0.4"/>
    <row r="26" ht="15" customHeight="1" x14ac:dyDescent="0.4"/>
    <row r="27" ht="15" customHeight="1" x14ac:dyDescent="0.4"/>
    <row r="28" ht="15" customHeight="1" x14ac:dyDescent="0.4"/>
    <row r="29" ht="15" customHeight="1" x14ac:dyDescent="0.4"/>
    <row r="30" ht="15" customHeight="1" x14ac:dyDescent="0.4"/>
    <row r="31" ht="15" customHeight="1" x14ac:dyDescent="0.4"/>
    <row r="32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69.95" customHeight="1" x14ac:dyDescent="0.4"/>
  </sheetData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34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/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0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33"/>
      <c r="G13" s="34"/>
      <c r="H13" s="35"/>
      <c r="I13" s="36"/>
    </row>
    <row r="14" spans="1:10" ht="15" customHeight="1" x14ac:dyDescent="0.4">
      <c r="C14" s="90"/>
      <c r="D14" s="178"/>
      <c r="E14" s="32"/>
      <c r="F14" s="33"/>
      <c r="G14" s="34"/>
      <c r="H14" s="35"/>
      <c r="I14" s="36"/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44"/>
      <c r="G24" s="45"/>
      <c r="H24" s="46"/>
      <c r="I24" s="47"/>
    </row>
    <row r="25" spans="3:9" ht="15" customHeight="1" x14ac:dyDescent="0.4">
      <c r="C25" s="90"/>
      <c r="D25" s="178"/>
      <c r="E25" s="32"/>
      <c r="F25" s="33"/>
      <c r="G25" s="34"/>
      <c r="H25" s="35"/>
      <c r="I25" s="36"/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44"/>
      <c r="G35" s="45"/>
      <c r="H35" s="46"/>
      <c r="I35" s="47"/>
    </row>
    <row r="36" spans="3:9" ht="15" customHeight="1" x14ac:dyDescent="0.4">
      <c r="C36" s="90"/>
      <c r="D36" s="178"/>
      <c r="E36" s="32"/>
      <c r="F36" s="33"/>
      <c r="G36" s="34"/>
      <c r="H36" s="35"/>
      <c r="I36" s="36"/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44"/>
      <c r="G46" s="45"/>
      <c r="H46" s="46"/>
      <c r="I46" s="47"/>
    </row>
    <row r="47" spans="3:9" ht="15" customHeight="1" x14ac:dyDescent="0.4">
      <c r="C47" s="90"/>
      <c r="D47" s="178"/>
      <c r="E47" s="32"/>
      <c r="F47" s="33"/>
      <c r="G47" s="34"/>
      <c r="H47" s="35"/>
      <c r="I47" s="36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44"/>
      <c r="G57" s="45"/>
      <c r="H57" s="46"/>
      <c r="I57" s="47"/>
    </row>
    <row r="58" spans="3:9" ht="15" customHeight="1" x14ac:dyDescent="0.4">
      <c r="C58" s="181"/>
      <c r="D58" s="178"/>
      <c r="E58" s="32"/>
      <c r="F58" s="33"/>
      <c r="G58" s="34"/>
      <c r="H58" s="35"/>
      <c r="I58" s="36"/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9" ht="15" customHeight="1" x14ac:dyDescent="0.4">
      <c r="C65" s="181"/>
      <c r="D65" s="178"/>
      <c r="E65" s="32"/>
      <c r="F65" s="33"/>
      <c r="G65" s="34"/>
      <c r="H65" s="33"/>
      <c r="I65" s="36"/>
    </row>
    <row r="66" spans="2:9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9" ht="15" customHeight="1" thickBot="1" x14ac:dyDescent="0.45">
      <c r="C67" s="182"/>
      <c r="D67" s="53" t="s">
        <v>43</v>
      </c>
      <c r="E67" s="54">
        <v>0</v>
      </c>
      <c r="F67" s="55"/>
      <c r="G67" s="56"/>
      <c r="H67" s="57"/>
      <c r="I67" s="58"/>
    </row>
    <row r="68" spans="2:9" ht="15" customHeight="1" thickBot="1" x14ac:dyDescent="0.45">
      <c r="C68" s="144" t="s">
        <v>48</v>
      </c>
      <c r="D68" s="145"/>
      <c r="E68" s="49">
        <v>0</v>
      </c>
      <c r="F68" s="50"/>
      <c r="G68" s="59"/>
      <c r="H68" s="60"/>
      <c r="I68" s="52"/>
    </row>
    <row r="69" spans="2:9" ht="15" customHeight="1" x14ac:dyDescent="0.4">
      <c r="C69" s="140" t="s">
        <v>59</v>
      </c>
      <c r="D69" s="141"/>
      <c r="E69" s="62">
        <v>0</v>
      </c>
      <c r="F69" s="146"/>
      <c r="G69" s="146"/>
      <c r="H69" s="146"/>
      <c r="I69" s="146"/>
    </row>
    <row r="70" spans="2:9" ht="15" customHeight="1" thickBot="1" x14ac:dyDescent="0.45">
      <c r="C70" s="121" t="s">
        <v>49</v>
      </c>
      <c r="D70" s="122"/>
      <c r="E70" s="63">
        <v>0</v>
      </c>
      <c r="F70" s="14"/>
      <c r="G70" s="14"/>
      <c r="H70" s="14"/>
      <c r="I70" s="14"/>
    </row>
    <row r="71" spans="2:9" ht="15" customHeight="1" x14ac:dyDescent="0.4">
      <c r="C71" s="140" t="s">
        <v>60</v>
      </c>
      <c r="D71" s="141"/>
      <c r="E71" s="64" t="e">
        <f>+(E6+E8)/E69</f>
        <v>#DIV/0!</v>
      </c>
      <c r="F71" s="14"/>
      <c r="G71" s="14"/>
      <c r="H71" s="14"/>
      <c r="I71" s="14"/>
    </row>
    <row r="72" spans="2:9" ht="15" customHeight="1" thickBot="1" x14ac:dyDescent="0.45">
      <c r="C72" s="121" t="s">
        <v>64</v>
      </c>
      <c r="D72" s="122"/>
      <c r="E72" s="63" t="e">
        <f>+E7/E70</f>
        <v>#DIV/0!</v>
      </c>
      <c r="F72" s="147"/>
      <c r="G72" s="147"/>
      <c r="H72" s="147"/>
      <c r="I72" s="147"/>
    </row>
    <row r="73" spans="2:9" ht="15" customHeight="1" x14ac:dyDescent="0.4">
      <c r="C73" s="9"/>
      <c r="D73" s="9"/>
      <c r="E73" s="9"/>
      <c r="F73" s="9"/>
      <c r="G73" s="9"/>
      <c r="H73" s="9"/>
      <c r="I73" s="9"/>
    </row>
    <row r="74" spans="2:9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9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9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9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9" ht="15" customHeight="1" thickBot="1" x14ac:dyDescent="0.45">
      <c r="C78" s="156" t="s">
        <v>62</v>
      </c>
      <c r="D78" s="157"/>
      <c r="E78" s="165">
        <v>0</v>
      </c>
      <c r="F78" s="166"/>
      <c r="G78" s="166"/>
      <c r="H78" s="166"/>
      <c r="I78" s="167"/>
    </row>
    <row r="79" spans="2:9" ht="15" customHeight="1" x14ac:dyDescent="0.4">
      <c r="C79" s="9"/>
      <c r="D79" s="9"/>
      <c r="E79" s="18"/>
      <c r="F79" s="18"/>
      <c r="G79" s="18"/>
      <c r="H79" s="18"/>
      <c r="I79" s="18"/>
    </row>
    <row r="80" spans="2:9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58"/>
      <c r="F81" s="158"/>
      <c r="G81" s="158"/>
      <c r="H81" s="158"/>
      <c r="I81" s="159"/>
    </row>
    <row r="82" spans="2:9" ht="15" customHeight="1" thickBot="1" x14ac:dyDescent="0.45">
      <c r="C82" s="124"/>
      <c r="D82" s="5" t="s">
        <v>30</v>
      </c>
      <c r="E82" s="162"/>
      <c r="F82" s="163"/>
      <c r="G82" s="163"/>
      <c r="H82" s="163"/>
      <c r="I82" s="164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29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/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0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33"/>
      <c r="G13" s="34"/>
      <c r="H13" s="35"/>
      <c r="I13" s="36"/>
    </row>
    <row r="14" spans="1:10" ht="15" customHeight="1" x14ac:dyDescent="0.4">
      <c r="C14" s="90"/>
      <c r="D14" s="178"/>
      <c r="E14" s="32"/>
      <c r="F14" s="33"/>
      <c r="G14" s="34"/>
      <c r="H14" s="35"/>
      <c r="I14" s="36"/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44"/>
      <c r="G24" s="45"/>
      <c r="H24" s="46"/>
      <c r="I24" s="47"/>
    </row>
    <row r="25" spans="3:9" ht="15" customHeight="1" x14ac:dyDescent="0.4">
      <c r="C25" s="90"/>
      <c r="D25" s="178"/>
      <c r="E25" s="32"/>
      <c r="F25" s="33"/>
      <c r="G25" s="34"/>
      <c r="H25" s="35"/>
      <c r="I25" s="36"/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44"/>
      <c r="G35" s="45"/>
      <c r="H35" s="46"/>
      <c r="I35" s="47"/>
    </row>
    <row r="36" spans="3:9" ht="15" customHeight="1" x14ac:dyDescent="0.4">
      <c r="C36" s="90"/>
      <c r="D36" s="178"/>
      <c r="E36" s="32"/>
      <c r="F36" s="33"/>
      <c r="G36" s="34"/>
      <c r="H36" s="35"/>
      <c r="I36" s="36"/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44"/>
      <c r="G46" s="45"/>
      <c r="H46" s="46"/>
      <c r="I46" s="47"/>
    </row>
    <row r="47" spans="3:9" ht="15" customHeight="1" x14ac:dyDescent="0.4">
      <c r="C47" s="90"/>
      <c r="D47" s="178"/>
      <c r="E47" s="32"/>
      <c r="F47" s="33"/>
      <c r="G47" s="34"/>
      <c r="H47" s="35"/>
      <c r="I47" s="36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44"/>
      <c r="G57" s="45"/>
      <c r="H57" s="46"/>
      <c r="I57" s="47"/>
    </row>
    <row r="58" spans="3:9" ht="15" customHeight="1" x14ac:dyDescent="0.4">
      <c r="C58" s="181"/>
      <c r="D58" s="178"/>
      <c r="E58" s="32"/>
      <c r="F58" s="33"/>
      <c r="G58" s="34"/>
      <c r="H58" s="35"/>
      <c r="I58" s="36"/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9" ht="15" customHeight="1" x14ac:dyDescent="0.4">
      <c r="C65" s="181"/>
      <c r="D65" s="178"/>
      <c r="E65" s="32"/>
      <c r="F65" s="33"/>
      <c r="G65" s="34"/>
      <c r="H65" s="33"/>
      <c r="I65" s="36"/>
    </row>
    <row r="66" spans="2:9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9" ht="15" customHeight="1" thickBot="1" x14ac:dyDescent="0.45">
      <c r="C67" s="182"/>
      <c r="D67" s="53" t="s">
        <v>43</v>
      </c>
      <c r="E67" s="54">
        <v>0</v>
      </c>
      <c r="F67" s="55"/>
      <c r="G67" s="56"/>
      <c r="H67" s="57"/>
      <c r="I67" s="58"/>
    </row>
    <row r="68" spans="2:9" ht="15" customHeight="1" thickBot="1" x14ac:dyDescent="0.45">
      <c r="C68" s="144" t="s">
        <v>48</v>
      </c>
      <c r="D68" s="145"/>
      <c r="E68" s="49">
        <v>0</v>
      </c>
      <c r="F68" s="50"/>
      <c r="G68" s="59"/>
      <c r="H68" s="60"/>
      <c r="I68" s="52"/>
    </row>
    <row r="69" spans="2:9" ht="15" customHeight="1" x14ac:dyDescent="0.4">
      <c r="C69" s="140" t="s">
        <v>59</v>
      </c>
      <c r="D69" s="141"/>
      <c r="E69" s="62">
        <v>0</v>
      </c>
      <c r="F69" s="146"/>
      <c r="G69" s="146"/>
      <c r="H69" s="146"/>
      <c r="I69" s="146"/>
    </row>
    <row r="70" spans="2:9" ht="15" customHeight="1" thickBot="1" x14ac:dyDescent="0.45">
      <c r="C70" s="121" t="s">
        <v>49</v>
      </c>
      <c r="D70" s="122"/>
      <c r="E70" s="63">
        <v>0</v>
      </c>
      <c r="F70" s="14"/>
      <c r="G70" s="14"/>
      <c r="H70" s="14"/>
      <c r="I70" s="14"/>
    </row>
    <row r="71" spans="2:9" ht="15" customHeight="1" x14ac:dyDescent="0.4">
      <c r="C71" s="140" t="s">
        <v>60</v>
      </c>
      <c r="D71" s="141"/>
      <c r="E71" s="64" t="e">
        <f>+(E6+E8)/E69</f>
        <v>#DIV/0!</v>
      </c>
      <c r="F71" s="14"/>
      <c r="G71" s="14"/>
      <c r="H71" s="14"/>
      <c r="I71" s="14"/>
    </row>
    <row r="72" spans="2:9" ht="15" customHeight="1" thickBot="1" x14ac:dyDescent="0.45">
      <c r="C72" s="121" t="s">
        <v>64</v>
      </c>
      <c r="D72" s="122"/>
      <c r="E72" s="63" t="e">
        <f>+E7/E70</f>
        <v>#DIV/0!</v>
      </c>
      <c r="F72" s="147"/>
      <c r="G72" s="147"/>
      <c r="H72" s="147"/>
      <c r="I72" s="147"/>
    </row>
    <row r="73" spans="2:9" ht="15" customHeight="1" x14ac:dyDescent="0.4">
      <c r="C73" s="9"/>
      <c r="D73" s="9"/>
      <c r="E73" s="9"/>
      <c r="F73" s="9"/>
      <c r="G73" s="9"/>
      <c r="H73" s="9"/>
      <c r="I73" s="9"/>
    </row>
    <row r="74" spans="2:9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9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9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9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9" ht="15" customHeight="1" thickBot="1" x14ac:dyDescent="0.45">
      <c r="C78" s="156" t="s">
        <v>62</v>
      </c>
      <c r="D78" s="157"/>
      <c r="E78" s="165">
        <v>0</v>
      </c>
      <c r="F78" s="166"/>
      <c r="G78" s="166"/>
      <c r="H78" s="166"/>
      <c r="I78" s="167"/>
    </row>
    <row r="79" spans="2:9" ht="15" customHeight="1" x14ac:dyDescent="0.4">
      <c r="C79" s="9"/>
      <c r="D79" s="9"/>
      <c r="E79" s="18"/>
      <c r="F79" s="18"/>
      <c r="G79" s="18"/>
      <c r="H79" s="18"/>
      <c r="I79" s="18"/>
    </row>
    <row r="80" spans="2:9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58"/>
      <c r="F81" s="158"/>
      <c r="G81" s="158"/>
      <c r="H81" s="158"/>
      <c r="I81" s="159"/>
    </row>
    <row r="82" spans="2:9" ht="15" customHeight="1" thickBot="1" x14ac:dyDescent="0.45">
      <c r="C82" s="124"/>
      <c r="D82" s="5" t="s">
        <v>30</v>
      </c>
      <c r="E82" s="162"/>
      <c r="F82" s="163"/>
      <c r="G82" s="163"/>
      <c r="H82" s="163"/>
      <c r="I82" s="164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30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158377913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1822444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152399407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312599764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55079000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73">
        <v>5000</v>
      </c>
      <c r="G24" s="74" t="s">
        <v>42</v>
      </c>
      <c r="H24" s="75" t="s">
        <v>42</v>
      </c>
      <c r="I24" s="68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719000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73">
        <v>5000</v>
      </c>
      <c r="G35" s="74" t="s">
        <v>45</v>
      </c>
      <c r="H35" s="75" t="s">
        <v>45</v>
      </c>
      <c r="I35" s="68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45</v>
      </c>
      <c r="H36" s="71" t="s">
        <v>45</v>
      </c>
      <c r="I36" s="72" t="s">
        <v>54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49149000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73"/>
      <c r="G46" s="74"/>
      <c r="H46" s="75"/>
      <c r="I46" s="68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22974000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127921000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25863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193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12016.290453543672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9442.7150259067366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27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0.51247753661132001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0.48752246338867999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33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27339427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272450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180019035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207630912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9302000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73">
        <v>5000</v>
      </c>
      <c r="G24" s="74" t="s">
        <v>42</v>
      </c>
      <c r="H24" s="75" t="s">
        <v>42</v>
      </c>
      <c r="I24" s="68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130000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73">
        <v>5000</v>
      </c>
      <c r="G35" s="74" t="s">
        <v>42</v>
      </c>
      <c r="H35" s="75" t="s">
        <v>42</v>
      </c>
      <c r="I35" s="68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10807000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73"/>
      <c r="G46" s="74"/>
      <c r="H46" s="75"/>
      <c r="I46" s="68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11544000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31783000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4766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26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43507.860260176247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10478.846153846154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5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0.13298538610666991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0.86701461389333012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30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0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0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0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33"/>
      <c r="G13" s="34"/>
      <c r="H13" s="35"/>
      <c r="I13" s="36"/>
    </row>
    <row r="14" spans="1:10" ht="15" customHeight="1" x14ac:dyDescent="0.4">
      <c r="C14" s="90"/>
      <c r="D14" s="178"/>
      <c r="E14" s="32"/>
      <c r="F14" s="33"/>
      <c r="G14" s="34"/>
      <c r="H14" s="35"/>
      <c r="I14" s="36"/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44"/>
      <c r="G24" s="45"/>
      <c r="H24" s="46"/>
      <c r="I24" s="47"/>
    </row>
    <row r="25" spans="3:9" ht="15" customHeight="1" x14ac:dyDescent="0.4">
      <c r="C25" s="90"/>
      <c r="D25" s="178"/>
      <c r="E25" s="32"/>
      <c r="F25" s="33"/>
      <c r="G25" s="34"/>
      <c r="H25" s="35"/>
      <c r="I25" s="36"/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44"/>
      <c r="G35" s="45"/>
      <c r="H35" s="46"/>
      <c r="I35" s="47"/>
    </row>
    <row r="36" spans="3:9" ht="15" customHeight="1" x14ac:dyDescent="0.4">
      <c r="C36" s="90"/>
      <c r="D36" s="178"/>
      <c r="E36" s="32"/>
      <c r="F36" s="33"/>
      <c r="G36" s="34"/>
      <c r="H36" s="35"/>
      <c r="I36" s="36"/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44"/>
      <c r="G46" s="45"/>
      <c r="H46" s="46"/>
      <c r="I46" s="47"/>
    </row>
    <row r="47" spans="3:9" ht="15" customHeight="1" x14ac:dyDescent="0.4">
      <c r="C47" s="90"/>
      <c r="D47" s="178"/>
      <c r="E47" s="32"/>
      <c r="F47" s="33"/>
      <c r="G47" s="34"/>
      <c r="H47" s="35"/>
      <c r="I47" s="36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44"/>
      <c r="G57" s="45"/>
      <c r="H57" s="46"/>
      <c r="I57" s="47"/>
    </row>
    <row r="58" spans="3:9" ht="15" customHeight="1" x14ac:dyDescent="0.4">
      <c r="C58" s="181"/>
      <c r="D58" s="178"/>
      <c r="E58" s="32"/>
      <c r="F58" s="33"/>
      <c r="G58" s="34"/>
      <c r="H58" s="35"/>
      <c r="I58" s="36"/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9" ht="15" customHeight="1" x14ac:dyDescent="0.4">
      <c r="C65" s="181"/>
      <c r="D65" s="178"/>
      <c r="E65" s="32"/>
      <c r="F65" s="33"/>
      <c r="G65" s="34"/>
      <c r="H65" s="33"/>
      <c r="I65" s="36"/>
    </row>
    <row r="66" spans="2:9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9" ht="15" customHeight="1" thickBot="1" x14ac:dyDescent="0.45">
      <c r="C67" s="182"/>
      <c r="D67" s="53" t="s">
        <v>43</v>
      </c>
      <c r="E67" s="54">
        <v>0</v>
      </c>
      <c r="F67" s="55"/>
      <c r="G67" s="56"/>
      <c r="H67" s="57"/>
      <c r="I67" s="58"/>
    </row>
    <row r="68" spans="2:9" ht="15" customHeight="1" thickBot="1" x14ac:dyDescent="0.45">
      <c r="C68" s="144" t="s">
        <v>48</v>
      </c>
      <c r="D68" s="145"/>
      <c r="E68" s="49">
        <f>E67+E45+E23</f>
        <v>0</v>
      </c>
      <c r="F68" s="50"/>
      <c r="G68" s="59"/>
      <c r="H68" s="60"/>
      <c r="I68" s="52"/>
    </row>
    <row r="69" spans="2:9" ht="15" customHeight="1" x14ac:dyDescent="0.4">
      <c r="C69" s="140" t="s">
        <v>59</v>
      </c>
      <c r="D69" s="141"/>
      <c r="E69" s="62">
        <v>0</v>
      </c>
      <c r="F69" s="146"/>
      <c r="G69" s="146"/>
      <c r="H69" s="146"/>
      <c r="I69" s="146"/>
    </row>
    <row r="70" spans="2:9" ht="15" customHeight="1" thickBot="1" x14ac:dyDescent="0.45">
      <c r="C70" s="121" t="s">
        <v>49</v>
      </c>
      <c r="D70" s="122"/>
      <c r="E70" s="63">
        <v>0</v>
      </c>
      <c r="F70" s="14"/>
      <c r="G70" s="14"/>
      <c r="H70" s="14"/>
      <c r="I70" s="14"/>
    </row>
    <row r="71" spans="2:9" ht="15" customHeight="1" x14ac:dyDescent="0.4">
      <c r="C71" s="140" t="s">
        <v>60</v>
      </c>
      <c r="D71" s="141"/>
      <c r="E71" s="64" t="e">
        <f>+(E6+E8)/E69</f>
        <v>#DIV/0!</v>
      </c>
      <c r="F71" s="14"/>
      <c r="G71" s="14"/>
      <c r="H71" s="14"/>
      <c r="I71" s="14"/>
    </row>
    <row r="72" spans="2:9" ht="15" customHeight="1" thickBot="1" x14ac:dyDescent="0.45">
      <c r="C72" s="121" t="s">
        <v>64</v>
      </c>
      <c r="D72" s="122"/>
      <c r="E72" s="63" t="e">
        <f>+E7/E70</f>
        <v>#DIV/0!</v>
      </c>
      <c r="F72" s="147"/>
      <c r="G72" s="147"/>
      <c r="H72" s="147"/>
      <c r="I72" s="147"/>
    </row>
    <row r="73" spans="2:9" ht="15" customHeight="1" x14ac:dyDescent="0.4">
      <c r="C73" s="9"/>
      <c r="D73" s="9"/>
      <c r="E73" s="9"/>
      <c r="F73" s="9"/>
      <c r="G73" s="9"/>
      <c r="H73" s="9"/>
      <c r="I73" s="9"/>
    </row>
    <row r="74" spans="2:9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9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9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9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9" ht="15" customHeight="1" thickBot="1" x14ac:dyDescent="0.45">
      <c r="C78" s="156" t="s">
        <v>62</v>
      </c>
      <c r="D78" s="157"/>
      <c r="E78" s="165">
        <v>0</v>
      </c>
      <c r="F78" s="166"/>
      <c r="G78" s="166"/>
      <c r="H78" s="166"/>
      <c r="I78" s="167"/>
    </row>
    <row r="79" spans="2:9" ht="15" customHeight="1" x14ac:dyDescent="0.4">
      <c r="C79" s="9"/>
      <c r="D79" s="9"/>
      <c r="E79" s="18"/>
      <c r="F79" s="18"/>
      <c r="G79" s="18"/>
      <c r="H79" s="18"/>
      <c r="I79" s="18"/>
    </row>
    <row r="80" spans="2:9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 t="e">
        <f>(E6+E7)/E10</f>
        <v>#DIV/0!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 t="e">
        <f>(E8+E9)/E10</f>
        <v>#DIV/0!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6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125616707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156751272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232887151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515255130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44065000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64210000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79213000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64670000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252158000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29870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14772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12002.137864077669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10611.377741673436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31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0.54801585187516721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0.45198414812483284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3" zoomScaleNormal="100" zoomScaleSheetLayoutView="100" workbookViewId="0">
      <selection activeCell="C70" sqref="C70:D70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thickBot="1" x14ac:dyDescent="0.45">
      <c r="B2" s="1" t="s">
        <v>2</v>
      </c>
      <c r="C2" s="113" t="s">
        <v>3</v>
      </c>
      <c r="D2" s="113"/>
      <c r="E2" s="113"/>
      <c r="F2" s="113"/>
      <c r="G2" s="113"/>
      <c r="H2" s="6"/>
    </row>
    <row r="3" spans="1:10" ht="19.5" customHeight="1" thickBot="1" x14ac:dyDescent="0.45">
      <c r="C3" s="118" t="s">
        <v>34</v>
      </c>
      <c r="D3" s="119"/>
      <c r="E3" s="186" t="s">
        <v>50</v>
      </c>
      <c r="F3" s="187"/>
      <c r="G3" s="187"/>
      <c r="H3" s="187"/>
      <c r="I3" s="188"/>
    </row>
    <row r="4" spans="1:10" ht="15" customHeight="1" x14ac:dyDescent="0.4"/>
    <row r="5" spans="1:10" ht="15" customHeight="1" thickBot="1" x14ac:dyDescent="0.45">
      <c r="B5" s="1" t="s">
        <v>5</v>
      </c>
      <c r="C5" s="113" t="s">
        <v>6</v>
      </c>
      <c r="D5" s="113"/>
      <c r="E5" s="113"/>
      <c r="F5" s="113"/>
      <c r="G5" s="113"/>
    </row>
    <row r="6" spans="1:10" ht="15" customHeight="1" x14ac:dyDescent="0.4">
      <c r="C6" s="123" t="s">
        <v>7</v>
      </c>
      <c r="D6" s="23" t="s">
        <v>8</v>
      </c>
      <c r="E6" s="24">
        <v>277392014</v>
      </c>
      <c r="F6" s="147"/>
      <c r="G6" s="147"/>
      <c r="H6" s="147"/>
      <c r="I6" s="147"/>
    </row>
    <row r="7" spans="1:10" ht="15" customHeight="1" x14ac:dyDescent="0.4">
      <c r="C7" s="185"/>
      <c r="D7" s="25" t="s">
        <v>35</v>
      </c>
      <c r="E7" s="26">
        <v>230747757</v>
      </c>
      <c r="F7" s="147"/>
      <c r="G7" s="147"/>
      <c r="H7" s="147"/>
      <c r="I7" s="147"/>
    </row>
    <row r="8" spans="1:10" ht="15" customHeight="1" x14ac:dyDescent="0.4">
      <c r="C8" s="185"/>
      <c r="D8" s="25" t="s">
        <v>10</v>
      </c>
      <c r="E8" s="26">
        <v>321560711</v>
      </c>
      <c r="F8" s="147"/>
      <c r="G8" s="147"/>
      <c r="H8" s="147"/>
      <c r="I8" s="147"/>
    </row>
    <row r="9" spans="1:10" ht="15" customHeight="1" x14ac:dyDescent="0.4">
      <c r="C9" s="160"/>
      <c r="D9" s="27" t="s">
        <v>36</v>
      </c>
      <c r="E9" s="28">
        <v>0</v>
      </c>
      <c r="F9" s="147"/>
      <c r="G9" s="147"/>
      <c r="H9" s="147"/>
      <c r="I9" s="147"/>
    </row>
    <row r="10" spans="1:10" ht="15" customHeight="1" thickBot="1" x14ac:dyDescent="0.45">
      <c r="C10" s="83" t="s">
        <v>48</v>
      </c>
      <c r="D10" s="84"/>
      <c r="E10" s="65">
        <f>SUM(E6:E9)</f>
        <v>829700482</v>
      </c>
      <c r="F10" s="20"/>
      <c r="G10" s="20"/>
      <c r="H10" s="20"/>
      <c r="I10" s="20"/>
    </row>
    <row r="11" spans="1:10" ht="21" customHeight="1" x14ac:dyDescent="0.4">
      <c r="C11" s="171" t="s">
        <v>12</v>
      </c>
      <c r="D11" s="172"/>
      <c r="E11" s="172"/>
      <c r="F11" s="175" t="s">
        <v>63</v>
      </c>
      <c r="G11" s="175"/>
      <c r="H11" s="175"/>
      <c r="I11" s="176"/>
    </row>
    <row r="12" spans="1:10" ht="21.95" customHeight="1" x14ac:dyDescent="0.4">
      <c r="C12" s="173"/>
      <c r="D12" s="174"/>
      <c r="E12" s="174"/>
      <c r="F12" s="30" t="s">
        <v>37</v>
      </c>
      <c r="G12" s="30" t="s">
        <v>38</v>
      </c>
      <c r="H12" s="30" t="s">
        <v>39</v>
      </c>
      <c r="I12" s="31" t="s">
        <v>40</v>
      </c>
    </row>
    <row r="13" spans="1:10" ht="15" customHeight="1" x14ac:dyDescent="0.4">
      <c r="C13" s="90" t="s">
        <v>41</v>
      </c>
      <c r="D13" s="177" t="s">
        <v>14</v>
      </c>
      <c r="E13" s="32"/>
      <c r="F13" s="69">
        <v>5000</v>
      </c>
      <c r="G13" s="70" t="s">
        <v>42</v>
      </c>
      <c r="H13" s="71" t="s">
        <v>42</v>
      </c>
      <c r="I13" s="72" t="s">
        <v>52</v>
      </c>
    </row>
    <row r="14" spans="1:10" ht="15" customHeight="1" x14ac:dyDescent="0.4">
      <c r="C14" s="90"/>
      <c r="D14" s="178"/>
      <c r="E14" s="32"/>
      <c r="F14" s="69">
        <v>3000</v>
      </c>
      <c r="G14" s="70" t="s">
        <v>42</v>
      </c>
      <c r="H14" s="71" t="s">
        <v>42</v>
      </c>
      <c r="I14" s="72" t="s">
        <v>53</v>
      </c>
    </row>
    <row r="15" spans="1:10" ht="15" customHeight="1" x14ac:dyDescent="0.4">
      <c r="C15" s="90"/>
      <c r="D15" s="178"/>
      <c r="E15" s="32"/>
      <c r="F15" s="33"/>
      <c r="G15" s="34"/>
      <c r="H15" s="35"/>
      <c r="I15" s="36"/>
    </row>
    <row r="16" spans="1:10" ht="15" customHeight="1" x14ac:dyDescent="0.4">
      <c r="C16" s="90"/>
      <c r="D16" s="178"/>
      <c r="E16" s="32"/>
      <c r="F16" s="33"/>
      <c r="G16" s="34"/>
      <c r="H16" s="35"/>
      <c r="I16" s="36"/>
    </row>
    <row r="17" spans="3:9" ht="15" customHeight="1" x14ac:dyDescent="0.4">
      <c r="C17" s="90"/>
      <c r="D17" s="178"/>
      <c r="E17" s="32"/>
      <c r="F17" s="35"/>
      <c r="G17" s="37"/>
      <c r="H17" s="33"/>
      <c r="I17" s="36"/>
    </row>
    <row r="18" spans="3:9" ht="15" customHeight="1" x14ac:dyDescent="0.4">
      <c r="C18" s="90"/>
      <c r="D18" s="178"/>
      <c r="E18" s="32"/>
      <c r="F18" s="35"/>
      <c r="G18" s="37"/>
      <c r="H18" s="33"/>
      <c r="I18" s="36"/>
    </row>
    <row r="19" spans="3:9" ht="15" customHeight="1" x14ac:dyDescent="0.4">
      <c r="C19" s="90"/>
      <c r="D19" s="178"/>
      <c r="E19" s="32"/>
      <c r="F19" s="35"/>
      <c r="G19" s="37"/>
      <c r="H19" s="33"/>
      <c r="I19" s="36"/>
    </row>
    <row r="20" spans="3:9" ht="15" customHeight="1" x14ac:dyDescent="0.4">
      <c r="C20" s="90"/>
      <c r="D20" s="178"/>
      <c r="E20" s="32"/>
      <c r="F20" s="35"/>
      <c r="G20" s="38"/>
      <c r="H20" s="33"/>
      <c r="I20" s="36"/>
    </row>
    <row r="21" spans="3:9" ht="15" customHeight="1" x14ac:dyDescent="0.4">
      <c r="C21" s="90"/>
      <c r="D21" s="178"/>
      <c r="E21" s="32"/>
      <c r="F21" s="33"/>
      <c r="G21" s="34"/>
      <c r="H21" s="33"/>
      <c r="I21" s="36"/>
    </row>
    <row r="22" spans="3:9" ht="15" customHeight="1" thickBot="1" x14ac:dyDescent="0.45">
      <c r="C22" s="90"/>
      <c r="D22" s="179"/>
      <c r="E22" s="39"/>
      <c r="F22" s="40"/>
      <c r="G22" s="41"/>
      <c r="H22" s="40"/>
      <c r="I22" s="42"/>
    </row>
    <row r="23" spans="3:9" ht="15" customHeight="1" thickBot="1" x14ac:dyDescent="0.45">
      <c r="C23" s="184"/>
      <c r="D23" s="48" t="s">
        <v>43</v>
      </c>
      <c r="E23" s="49">
        <v>95884000</v>
      </c>
      <c r="F23" s="50"/>
      <c r="G23" s="51"/>
      <c r="H23" s="50"/>
      <c r="I23" s="52"/>
    </row>
    <row r="24" spans="3:9" ht="15" customHeight="1" x14ac:dyDescent="0.4">
      <c r="C24" s="90"/>
      <c r="D24" s="183" t="s">
        <v>44</v>
      </c>
      <c r="E24" s="43"/>
      <c r="F24" s="69">
        <v>5000</v>
      </c>
      <c r="G24" s="70" t="s">
        <v>42</v>
      </c>
      <c r="H24" s="71" t="s">
        <v>42</v>
      </c>
      <c r="I24" s="72" t="s">
        <v>52</v>
      </c>
    </row>
    <row r="25" spans="3:9" ht="15" customHeight="1" x14ac:dyDescent="0.4">
      <c r="C25" s="90"/>
      <c r="D25" s="178"/>
      <c r="E25" s="32"/>
      <c r="F25" s="69">
        <v>3000</v>
      </c>
      <c r="G25" s="70" t="s">
        <v>42</v>
      </c>
      <c r="H25" s="71" t="s">
        <v>42</v>
      </c>
      <c r="I25" s="72" t="s">
        <v>53</v>
      </c>
    </row>
    <row r="26" spans="3:9" ht="15" customHeight="1" x14ac:dyDescent="0.4">
      <c r="C26" s="90"/>
      <c r="D26" s="178"/>
      <c r="E26" s="32"/>
      <c r="F26" s="33"/>
      <c r="G26" s="34"/>
      <c r="H26" s="35"/>
      <c r="I26" s="36"/>
    </row>
    <row r="27" spans="3:9" ht="15" customHeight="1" x14ac:dyDescent="0.4">
      <c r="C27" s="90"/>
      <c r="D27" s="178"/>
      <c r="E27" s="32"/>
      <c r="F27" s="33"/>
      <c r="G27" s="34"/>
      <c r="H27" s="35"/>
      <c r="I27" s="36"/>
    </row>
    <row r="28" spans="3:9" ht="15" customHeight="1" x14ac:dyDescent="0.4">
      <c r="C28" s="90"/>
      <c r="D28" s="178"/>
      <c r="E28" s="32"/>
      <c r="F28" s="35"/>
      <c r="G28" s="37"/>
      <c r="H28" s="33"/>
      <c r="I28" s="36"/>
    </row>
    <row r="29" spans="3:9" ht="15" customHeight="1" x14ac:dyDescent="0.4">
      <c r="C29" s="90"/>
      <c r="D29" s="178"/>
      <c r="E29" s="32"/>
      <c r="F29" s="35"/>
      <c r="G29" s="37"/>
      <c r="H29" s="33"/>
      <c r="I29" s="36"/>
    </row>
    <row r="30" spans="3:9" ht="15" customHeight="1" x14ac:dyDescent="0.4">
      <c r="C30" s="90"/>
      <c r="D30" s="178"/>
      <c r="E30" s="32"/>
      <c r="F30" s="35"/>
      <c r="G30" s="37"/>
      <c r="H30" s="33"/>
      <c r="I30" s="36"/>
    </row>
    <row r="31" spans="3:9" ht="15" customHeight="1" x14ac:dyDescent="0.4">
      <c r="C31" s="90"/>
      <c r="D31" s="178"/>
      <c r="E31" s="32"/>
      <c r="F31" s="35"/>
      <c r="G31" s="38"/>
      <c r="H31" s="33"/>
      <c r="I31" s="36"/>
    </row>
    <row r="32" spans="3:9" ht="15" customHeight="1" x14ac:dyDescent="0.4">
      <c r="C32" s="90"/>
      <c r="D32" s="178"/>
      <c r="E32" s="32"/>
      <c r="F32" s="33"/>
      <c r="G32" s="34"/>
      <c r="H32" s="33"/>
      <c r="I32" s="36"/>
    </row>
    <row r="33" spans="3:9" ht="15" customHeight="1" thickBot="1" x14ac:dyDescent="0.45">
      <c r="C33" s="90"/>
      <c r="D33" s="179"/>
      <c r="E33" s="39"/>
      <c r="F33" s="40"/>
      <c r="G33" s="41"/>
      <c r="H33" s="40"/>
      <c r="I33" s="42"/>
    </row>
    <row r="34" spans="3:9" ht="15" customHeight="1" thickBot="1" x14ac:dyDescent="0.45">
      <c r="C34" s="184"/>
      <c r="D34" s="48" t="s">
        <v>43</v>
      </c>
      <c r="E34" s="49">
        <v>96803000</v>
      </c>
      <c r="F34" s="50"/>
      <c r="G34" s="51"/>
      <c r="H34" s="50"/>
      <c r="I34" s="52"/>
    </row>
    <row r="35" spans="3:9" ht="15" customHeight="1" x14ac:dyDescent="0.4">
      <c r="C35" s="90"/>
      <c r="D35" s="180" t="s">
        <v>16</v>
      </c>
      <c r="E35" s="43"/>
      <c r="F35" s="69">
        <v>5000</v>
      </c>
      <c r="G35" s="70" t="s">
        <v>42</v>
      </c>
      <c r="H35" s="71" t="s">
        <v>42</v>
      </c>
      <c r="I35" s="72" t="s">
        <v>52</v>
      </c>
    </row>
    <row r="36" spans="3:9" ht="15" customHeight="1" x14ac:dyDescent="0.4">
      <c r="C36" s="90"/>
      <c r="D36" s="178"/>
      <c r="E36" s="32"/>
      <c r="F36" s="69">
        <v>3000</v>
      </c>
      <c r="G36" s="70" t="s">
        <v>42</v>
      </c>
      <c r="H36" s="71" t="s">
        <v>42</v>
      </c>
      <c r="I36" s="72" t="s">
        <v>53</v>
      </c>
    </row>
    <row r="37" spans="3:9" ht="15" customHeight="1" x14ac:dyDescent="0.4">
      <c r="C37" s="90"/>
      <c r="D37" s="178"/>
      <c r="E37" s="32"/>
      <c r="F37" s="33"/>
      <c r="G37" s="34"/>
      <c r="H37" s="35"/>
      <c r="I37" s="36"/>
    </row>
    <row r="38" spans="3:9" ht="15" customHeight="1" x14ac:dyDescent="0.4">
      <c r="C38" s="90"/>
      <c r="D38" s="178"/>
      <c r="E38" s="32"/>
      <c r="F38" s="33"/>
      <c r="G38" s="34"/>
      <c r="H38" s="35"/>
      <c r="I38" s="36"/>
    </row>
    <row r="39" spans="3:9" ht="15" customHeight="1" x14ac:dyDescent="0.4">
      <c r="C39" s="90"/>
      <c r="D39" s="178"/>
      <c r="E39" s="32"/>
      <c r="F39" s="33"/>
      <c r="G39" s="37"/>
      <c r="H39" s="33"/>
      <c r="I39" s="36"/>
    </row>
    <row r="40" spans="3:9" ht="15" customHeight="1" x14ac:dyDescent="0.4">
      <c r="C40" s="90"/>
      <c r="D40" s="178"/>
      <c r="E40" s="32"/>
      <c r="F40" s="33"/>
      <c r="G40" s="37"/>
      <c r="H40" s="33"/>
      <c r="I40" s="36"/>
    </row>
    <row r="41" spans="3:9" ht="15" customHeight="1" x14ac:dyDescent="0.4">
      <c r="C41" s="90"/>
      <c r="D41" s="178"/>
      <c r="E41" s="32"/>
      <c r="F41" s="33"/>
      <c r="G41" s="37"/>
      <c r="H41" s="33"/>
      <c r="I41" s="36"/>
    </row>
    <row r="42" spans="3:9" ht="15" customHeight="1" x14ac:dyDescent="0.4">
      <c r="C42" s="90"/>
      <c r="D42" s="178"/>
      <c r="E42" s="32"/>
      <c r="F42" s="33"/>
      <c r="G42" s="34"/>
      <c r="H42" s="33"/>
      <c r="I42" s="36"/>
    </row>
    <row r="43" spans="3:9" ht="15" customHeight="1" x14ac:dyDescent="0.4">
      <c r="C43" s="90"/>
      <c r="D43" s="178"/>
      <c r="E43" s="32"/>
      <c r="F43" s="33"/>
      <c r="G43" s="34"/>
      <c r="H43" s="33"/>
      <c r="I43" s="36"/>
    </row>
    <row r="44" spans="3:9" ht="15" customHeight="1" thickBot="1" x14ac:dyDescent="0.45">
      <c r="C44" s="90"/>
      <c r="D44" s="179"/>
      <c r="E44" s="39"/>
      <c r="F44" s="40"/>
      <c r="G44" s="41"/>
      <c r="H44" s="40"/>
      <c r="I44" s="42"/>
    </row>
    <row r="45" spans="3:9" ht="15" customHeight="1" thickBot="1" x14ac:dyDescent="0.45">
      <c r="C45" s="184"/>
      <c r="D45" s="48" t="s">
        <v>43</v>
      </c>
      <c r="E45" s="49">
        <v>109250000</v>
      </c>
      <c r="F45" s="50"/>
      <c r="G45" s="51"/>
      <c r="H45" s="50"/>
      <c r="I45" s="52"/>
    </row>
    <row r="46" spans="3:9" ht="15" customHeight="1" x14ac:dyDescent="0.4">
      <c r="C46" s="90"/>
      <c r="D46" s="180" t="s">
        <v>46</v>
      </c>
      <c r="E46" s="43"/>
      <c r="F46" s="69"/>
      <c r="G46" s="70"/>
      <c r="H46" s="71"/>
      <c r="I46" s="72"/>
    </row>
    <row r="47" spans="3:9" ht="15" customHeight="1" x14ac:dyDescent="0.4">
      <c r="C47" s="90"/>
      <c r="D47" s="178"/>
      <c r="E47" s="32"/>
      <c r="F47" s="69"/>
      <c r="G47" s="70"/>
      <c r="H47" s="71"/>
      <c r="I47" s="72"/>
    </row>
    <row r="48" spans="3:9" ht="15" customHeight="1" x14ac:dyDescent="0.4">
      <c r="C48" s="90"/>
      <c r="D48" s="178"/>
      <c r="E48" s="32"/>
      <c r="F48" s="33"/>
      <c r="G48" s="34"/>
      <c r="H48" s="35"/>
      <c r="I48" s="36"/>
    </row>
    <row r="49" spans="3:9" ht="15" customHeight="1" x14ac:dyDescent="0.4">
      <c r="C49" s="90"/>
      <c r="D49" s="178"/>
      <c r="E49" s="32"/>
      <c r="F49" s="33"/>
      <c r="G49" s="34"/>
      <c r="H49" s="35"/>
      <c r="I49" s="36"/>
    </row>
    <row r="50" spans="3:9" ht="15" customHeight="1" x14ac:dyDescent="0.4">
      <c r="C50" s="90"/>
      <c r="D50" s="178"/>
      <c r="E50" s="32"/>
      <c r="F50" s="33"/>
      <c r="G50" s="37"/>
      <c r="H50" s="33"/>
      <c r="I50" s="36"/>
    </row>
    <row r="51" spans="3:9" ht="15" customHeight="1" x14ac:dyDescent="0.4">
      <c r="C51" s="90"/>
      <c r="D51" s="178"/>
      <c r="E51" s="32"/>
      <c r="F51" s="33"/>
      <c r="G51" s="37"/>
      <c r="H51" s="33"/>
      <c r="I51" s="36"/>
    </row>
    <row r="52" spans="3:9" ht="15" customHeight="1" x14ac:dyDescent="0.4">
      <c r="C52" s="90"/>
      <c r="D52" s="178"/>
      <c r="E52" s="32"/>
      <c r="F52" s="33"/>
      <c r="G52" s="37"/>
      <c r="H52" s="33"/>
      <c r="I52" s="36"/>
    </row>
    <row r="53" spans="3:9" ht="15" customHeight="1" x14ac:dyDescent="0.4">
      <c r="C53" s="90"/>
      <c r="D53" s="178"/>
      <c r="E53" s="32"/>
      <c r="F53" s="33"/>
      <c r="G53" s="34"/>
      <c r="H53" s="33"/>
      <c r="I53" s="36"/>
    </row>
    <row r="54" spans="3:9" ht="15" customHeight="1" x14ac:dyDescent="0.4">
      <c r="C54" s="90"/>
      <c r="D54" s="178"/>
      <c r="E54" s="32"/>
      <c r="F54" s="33"/>
      <c r="G54" s="34"/>
      <c r="H54" s="33"/>
      <c r="I54" s="36"/>
    </row>
    <row r="55" spans="3:9" ht="15" customHeight="1" thickBot="1" x14ac:dyDescent="0.45">
      <c r="C55" s="90"/>
      <c r="D55" s="179"/>
      <c r="E55" s="39"/>
      <c r="F55" s="40"/>
      <c r="G55" s="41"/>
      <c r="H55" s="40"/>
      <c r="I55" s="42"/>
    </row>
    <row r="56" spans="3:9" ht="15" customHeight="1" thickBot="1" x14ac:dyDescent="0.45">
      <c r="C56" s="184"/>
      <c r="D56" s="48" t="s">
        <v>43</v>
      </c>
      <c r="E56" s="49">
        <v>0</v>
      </c>
      <c r="F56" s="50"/>
      <c r="G56" s="51"/>
      <c r="H56" s="50"/>
      <c r="I56" s="52"/>
    </row>
    <row r="57" spans="3:9" ht="15" customHeight="1" x14ac:dyDescent="0.4">
      <c r="C57" s="181" t="s">
        <v>47</v>
      </c>
      <c r="D57" s="180" t="s">
        <v>18</v>
      </c>
      <c r="E57" s="43"/>
      <c r="F57" s="69">
        <v>2000</v>
      </c>
      <c r="G57" s="70" t="s">
        <v>42</v>
      </c>
      <c r="H57" s="71" t="s">
        <v>42</v>
      </c>
      <c r="I57" s="72" t="s">
        <v>55</v>
      </c>
    </row>
    <row r="58" spans="3:9" ht="15" customHeight="1" x14ac:dyDescent="0.4">
      <c r="C58" s="181"/>
      <c r="D58" s="178"/>
      <c r="E58" s="32"/>
      <c r="F58" s="69">
        <v>1000</v>
      </c>
      <c r="G58" s="70" t="s">
        <v>42</v>
      </c>
      <c r="H58" s="71" t="s">
        <v>42</v>
      </c>
      <c r="I58" s="72" t="s">
        <v>56</v>
      </c>
    </row>
    <row r="59" spans="3:9" ht="15" customHeight="1" x14ac:dyDescent="0.4">
      <c r="C59" s="181"/>
      <c r="D59" s="178"/>
      <c r="E59" s="32"/>
      <c r="F59" s="33"/>
      <c r="G59" s="34"/>
      <c r="H59" s="35"/>
      <c r="I59" s="36"/>
    </row>
    <row r="60" spans="3:9" ht="15" customHeight="1" x14ac:dyDescent="0.4">
      <c r="C60" s="181"/>
      <c r="D60" s="178"/>
      <c r="E60" s="32"/>
      <c r="F60" s="33"/>
      <c r="G60" s="37"/>
      <c r="H60" s="33"/>
      <c r="I60" s="36"/>
    </row>
    <row r="61" spans="3:9" ht="15" customHeight="1" x14ac:dyDescent="0.4">
      <c r="C61" s="181"/>
      <c r="D61" s="178"/>
      <c r="E61" s="32"/>
      <c r="F61" s="33"/>
      <c r="G61" s="34"/>
      <c r="H61" s="33"/>
      <c r="I61" s="36"/>
    </row>
    <row r="62" spans="3:9" ht="15" customHeight="1" x14ac:dyDescent="0.4">
      <c r="C62" s="181"/>
      <c r="D62" s="178"/>
      <c r="E62" s="32"/>
      <c r="F62" s="33"/>
      <c r="G62" s="34"/>
      <c r="H62" s="33"/>
      <c r="I62" s="36"/>
    </row>
    <row r="63" spans="3:9" ht="15" customHeight="1" x14ac:dyDescent="0.4">
      <c r="C63" s="181"/>
      <c r="D63" s="178"/>
      <c r="E63" s="32"/>
      <c r="F63" s="33"/>
      <c r="G63" s="34"/>
      <c r="H63" s="33"/>
      <c r="I63" s="36"/>
    </row>
    <row r="64" spans="3:9" ht="15" customHeight="1" x14ac:dyDescent="0.4">
      <c r="C64" s="181"/>
      <c r="D64" s="178"/>
      <c r="E64" s="32"/>
      <c r="F64" s="33"/>
      <c r="G64" s="34"/>
      <c r="H64" s="33"/>
      <c r="I64" s="36"/>
    </row>
    <row r="65" spans="2:14" ht="15" customHeight="1" x14ac:dyDescent="0.4">
      <c r="C65" s="181"/>
      <c r="D65" s="178"/>
      <c r="E65" s="32"/>
      <c r="F65" s="33"/>
      <c r="G65" s="34"/>
      <c r="H65" s="33"/>
      <c r="I65" s="36"/>
    </row>
    <row r="66" spans="2:14" ht="15" customHeight="1" thickBot="1" x14ac:dyDescent="0.45">
      <c r="C66" s="181"/>
      <c r="D66" s="179"/>
      <c r="E66" s="39"/>
      <c r="F66" s="40"/>
      <c r="G66" s="41"/>
      <c r="H66" s="40"/>
      <c r="I66" s="42"/>
    </row>
    <row r="67" spans="2:14" ht="15" customHeight="1" thickBot="1" x14ac:dyDescent="0.45">
      <c r="C67" s="182"/>
      <c r="D67" s="53" t="s">
        <v>43</v>
      </c>
      <c r="E67" s="54">
        <v>107875000</v>
      </c>
      <c r="F67" s="55"/>
      <c r="G67" s="56"/>
      <c r="H67" s="57"/>
      <c r="I67" s="58"/>
    </row>
    <row r="68" spans="2:14" ht="15" customHeight="1" thickBot="1" x14ac:dyDescent="0.45">
      <c r="C68" s="144" t="s">
        <v>48</v>
      </c>
      <c r="D68" s="145"/>
      <c r="E68" s="49">
        <f>E67+E45+E23+E34</f>
        <v>409812000</v>
      </c>
      <c r="F68" s="50"/>
      <c r="G68" s="59"/>
      <c r="H68" s="60"/>
      <c r="I68" s="52"/>
      <c r="N68" s="21"/>
    </row>
    <row r="69" spans="2:14" ht="15" customHeight="1" x14ac:dyDescent="0.4">
      <c r="C69" s="140" t="s">
        <v>59</v>
      </c>
      <c r="D69" s="141"/>
      <c r="E69" s="62">
        <v>49583</v>
      </c>
      <c r="F69" s="146"/>
      <c r="G69" s="146"/>
      <c r="H69" s="146"/>
      <c r="I69" s="146"/>
    </row>
    <row r="70" spans="2:14" ht="15" customHeight="1" thickBot="1" x14ac:dyDescent="0.45">
      <c r="C70" s="121" t="s">
        <v>49</v>
      </c>
      <c r="D70" s="122"/>
      <c r="E70" s="63">
        <v>22693</v>
      </c>
      <c r="F70" s="14"/>
      <c r="G70" s="14"/>
      <c r="H70" s="14"/>
      <c r="I70" s="14"/>
    </row>
    <row r="71" spans="2:14" ht="15" customHeight="1" x14ac:dyDescent="0.4">
      <c r="C71" s="140" t="s">
        <v>60</v>
      </c>
      <c r="D71" s="141"/>
      <c r="E71" s="64">
        <f>+(E6+E8)/E69</f>
        <v>12079.800032269124</v>
      </c>
      <c r="F71" s="14"/>
      <c r="G71" s="14"/>
      <c r="H71" s="14"/>
      <c r="I71" s="14"/>
      <c r="M71" s="21"/>
    </row>
    <row r="72" spans="2:14" ht="15" customHeight="1" thickBot="1" x14ac:dyDescent="0.45">
      <c r="C72" s="121" t="s">
        <v>64</v>
      </c>
      <c r="D72" s="122"/>
      <c r="E72" s="63">
        <f>+E7/E70</f>
        <v>10168.235006389636</v>
      </c>
      <c r="F72" s="147"/>
      <c r="G72" s="147"/>
      <c r="H72" s="147"/>
      <c r="I72" s="147"/>
    </row>
    <row r="73" spans="2:14" ht="15" customHeight="1" x14ac:dyDescent="0.4">
      <c r="C73" s="9"/>
      <c r="D73" s="9"/>
      <c r="E73" s="9"/>
      <c r="F73" s="9"/>
      <c r="G73" s="9"/>
      <c r="H73" s="9"/>
      <c r="I73" s="9"/>
    </row>
    <row r="74" spans="2:14" ht="15" customHeight="1" x14ac:dyDescent="0.4">
      <c r="B74" s="1" t="s">
        <v>20</v>
      </c>
      <c r="C74" s="113" t="s">
        <v>21</v>
      </c>
      <c r="D74" s="113"/>
      <c r="E74" s="113"/>
      <c r="F74" s="113"/>
      <c r="G74" s="113"/>
    </row>
    <row r="75" spans="2:14" ht="12.75" thickBot="1" x14ac:dyDescent="0.45">
      <c r="C75" s="6"/>
      <c r="D75" s="6"/>
      <c r="E75" s="151" t="s">
        <v>22</v>
      </c>
      <c r="F75" s="151"/>
      <c r="G75" s="151" t="s">
        <v>23</v>
      </c>
      <c r="H75" s="151"/>
      <c r="I75" s="151"/>
    </row>
    <row r="76" spans="2:14" ht="15" customHeight="1" x14ac:dyDescent="0.4">
      <c r="C76" s="109" t="s">
        <v>24</v>
      </c>
      <c r="D76" s="110"/>
      <c r="E76" s="152"/>
      <c r="F76" s="153"/>
      <c r="G76" s="154"/>
      <c r="H76" s="154"/>
      <c r="I76" s="155"/>
    </row>
    <row r="77" spans="2:14" ht="15" customHeight="1" thickBot="1" x14ac:dyDescent="0.45">
      <c r="C77" s="160" t="s">
        <v>25</v>
      </c>
      <c r="D77" s="161"/>
      <c r="E77" s="16"/>
      <c r="F77" s="17"/>
      <c r="G77" s="168"/>
      <c r="H77" s="169"/>
      <c r="I77" s="170"/>
    </row>
    <row r="78" spans="2:14" ht="15" customHeight="1" thickBot="1" x14ac:dyDescent="0.45">
      <c r="C78" s="156" t="s">
        <v>62</v>
      </c>
      <c r="D78" s="157"/>
      <c r="E78" s="114">
        <v>30</v>
      </c>
      <c r="F78" s="115"/>
      <c r="G78" s="115"/>
      <c r="H78" s="115"/>
      <c r="I78" s="116"/>
    </row>
    <row r="79" spans="2:14" ht="15" customHeight="1" x14ac:dyDescent="0.4">
      <c r="C79" s="9"/>
      <c r="D79" s="9"/>
      <c r="E79" s="18"/>
      <c r="F79" s="18"/>
      <c r="G79" s="18"/>
      <c r="H79" s="18"/>
      <c r="I79" s="18"/>
    </row>
    <row r="80" spans="2:14" ht="15" customHeight="1" thickBot="1" x14ac:dyDescent="0.45">
      <c r="B80" s="1" t="s">
        <v>26</v>
      </c>
      <c r="C80" s="113" t="s">
        <v>27</v>
      </c>
      <c r="D80" s="113"/>
      <c r="E80" s="113"/>
      <c r="F80" s="113"/>
      <c r="G80" s="113"/>
    </row>
    <row r="81" spans="2:9" ht="15" customHeight="1" x14ac:dyDescent="0.4">
      <c r="C81" s="123" t="s">
        <v>28</v>
      </c>
      <c r="D81" s="4" t="s">
        <v>29</v>
      </c>
      <c r="E81" s="189">
        <f>(E6+E7)/E10</f>
        <v>0.612437598897285</v>
      </c>
      <c r="F81" s="189"/>
      <c r="G81" s="189"/>
      <c r="H81" s="189"/>
      <c r="I81" s="190"/>
    </row>
    <row r="82" spans="2:9" ht="15" customHeight="1" thickBot="1" x14ac:dyDescent="0.45">
      <c r="C82" s="124"/>
      <c r="D82" s="5" t="s">
        <v>30</v>
      </c>
      <c r="E82" s="191">
        <f>(E8+E9)/E10</f>
        <v>0.38756240110271506</v>
      </c>
      <c r="F82" s="192"/>
      <c r="G82" s="192"/>
      <c r="H82" s="192"/>
      <c r="I82" s="193"/>
    </row>
    <row r="83" spans="2:9" ht="15" customHeight="1" x14ac:dyDescent="0.4"/>
    <row r="84" spans="2:9" ht="15" customHeight="1" thickBot="1" x14ac:dyDescent="0.45">
      <c r="B84" s="1" t="s">
        <v>31</v>
      </c>
      <c r="C84" s="113" t="s">
        <v>32</v>
      </c>
      <c r="D84" s="113"/>
      <c r="E84" s="113"/>
      <c r="F84" s="113"/>
      <c r="G84" s="113"/>
      <c r="H84" s="113"/>
      <c r="I84" s="113"/>
    </row>
    <row r="85" spans="2:9" ht="69.95" customHeight="1" thickBot="1" x14ac:dyDescent="0.45">
      <c r="C85" s="3" t="s">
        <v>33</v>
      </c>
      <c r="D85" s="148"/>
      <c r="E85" s="149"/>
      <c r="F85" s="149"/>
      <c r="G85" s="149"/>
      <c r="H85" s="149"/>
      <c r="I85" s="150"/>
    </row>
  </sheetData>
  <mergeCells count="43">
    <mergeCell ref="C10:D10"/>
    <mergeCell ref="D85:I85"/>
    <mergeCell ref="C76:D76"/>
    <mergeCell ref="E76:F76"/>
    <mergeCell ref="G76:I76"/>
    <mergeCell ref="C77:D77"/>
    <mergeCell ref="G77:I77"/>
    <mergeCell ref="C78:D78"/>
    <mergeCell ref="E78:I78"/>
    <mergeCell ref="C80:G80"/>
    <mergeCell ref="C81:C82"/>
    <mergeCell ref="E81:I81"/>
    <mergeCell ref="E82:I82"/>
    <mergeCell ref="C84:I84"/>
    <mergeCell ref="C71:D71"/>
    <mergeCell ref="C72:D72"/>
    <mergeCell ref="F72:I72"/>
    <mergeCell ref="C74:G74"/>
    <mergeCell ref="E75:F75"/>
    <mergeCell ref="G75:I75"/>
    <mergeCell ref="C70:D7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効果検証様式（集計値）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・・・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2015-06-05T18:19:34Z</dcterms:created>
  <dcterms:modified xsi:type="dcterms:W3CDTF">2024-05-21T07:01:02Z</dcterms:modified>
  <cp:category/>
  <cp:contentStatus/>
</cp:coreProperties>
</file>