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セット（自治体発出）版\差替版\0324差し替え\"/>
    </mc:Choice>
  </mc:AlternateContent>
  <bookViews>
    <workbookView xWindow="26190" yWindow="-16320" windowWidth="29040" windowHeight="15840" tabRatio="867" activeTab="1"/>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externalReferences>
    <externalReference r:id="rId9"/>
    <externalReference r:id="rId10"/>
    <externalReference r:id="rId11"/>
    <externalReference r:id="rId12"/>
  </externalReference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9" l="1"/>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L31" i="70" l="1"/>
  <c r="AL52" i="70"/>
  <c r="AE84" i="70" l="1"/>
  <c r="Y84" i="70"/>
  <c r="S84" i="70"/>
  <c r="AB75" i="70"/>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10" i="79" l="1"/>
  <c r="P5" i="79" s="1"/>
  <c r="AG111" i="79"/>
  <c r="AG112" i="79"/>
  <c r="Z1"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AL73" i="70"/>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<sst xmlns="http://schemas.openxmlformats.org/spreadsheetml/2006/main" count="3025" uniqueCount="536">
  <si>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</si>
  <si>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</si>
  <si>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</si>
  <si>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</si>
  <si>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</si>
  <si>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</si>
  <si>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</si>
  <si>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</si>
  <si>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</si>
  <si>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</si>
  <si>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</si>
  <si>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</si>
  <si>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</si>
  <si>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</si>
  <si>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</si>
  <si>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</si>
  <si>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</si>
  <si>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</si>
  <si>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</si>
  <si>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</si>
  <si>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</si>
  <si>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</si>
  <si>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</si>
  <si>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</si>
  <si>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</si>
  <si>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</si>
  <si>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</si>
  <si>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</si>
  <si>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</si>
  <si>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</si>
  <si>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</si>
  <si>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</si>
  <si>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</si>
  <si>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</si>
  <si>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</si>
  <si>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</si>
  <si>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</si>
  <si>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</si>
  <si>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</si>
  <si>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</si>
  <si>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</si>
  <si>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</si>
  <si>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</si>
  <si>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</si>
  <si>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</si>
  <si>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</si>
  <si>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</si>
  <si>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</si>
  <si>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</si>
  <si>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</si>
  <si>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</si>
  <si>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</si>
  <si>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</si>
  <si>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</si>
  <si>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</si>
  <si>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</si>
  <si>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</si>
  <si>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</si>
  <si>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</si>
  <si>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</si>
  <si>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</si>
  <si>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</si>
  <si>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</si>
  <si>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</si>
  <si>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</si>
  <si>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</si>
  <si>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</si>
  <si>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</si>
  <si>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</si>
  <si>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</si>
  <si>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</si>
  <si>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</si>
  <si>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</si>
  <si>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</si>
  <si>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</si>
  <si>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</si>
  <si>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</si>
  <si>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</si>
  <si>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</si>
  <si>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</si>
  <si>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</si>
  <si>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</si>
  <si>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</si>
  <si>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</si>
  <si>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</si>
  <si>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</si>
  <si>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</si>
  <si>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</si>
  <si>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</si>
  <si>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</si>
  <si>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</si>
  <si>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</si>
  <si>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</si>
  <si>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</si>
  <si>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</si>
  <si>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</si>
  <si>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</si>
  <si>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</si>
  <si>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</si>
  <si>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</si>
  <si>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</si>
  <si>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</si>
  <si>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</si>
  <si>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</si>
  <si>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</si>
  <si>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</si>
  <si>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</si>
  <si>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</si>
  <si>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</si>
  <si>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</si>
  <si>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</si>
  <si>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</si>
  <si>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</si>
  <si>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</si>
  <si>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</si>
  <si>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</si>
  <si>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</si>
  <si>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</si>
  <si>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</si>
  <si>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</si>
  <si>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</si>
  <si>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</si>
  <si>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</si>
  <si>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</si>
  <si>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</si>
  <si>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</si>
  <si>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</si>
  <si>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</si>
  <si>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</si>
  <si>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</si>
  <si>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</si>
  <si>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</si>
  <si>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</si>
  <si>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</si>
  <si>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</si>
  <si>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</si>
  <si>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</si>
  <si>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</si>
  <si>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</si>
  <si>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</si>
  <si>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</si>
  <si>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</si>
  <si>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</si>
  <si>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</si>
  <si>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</si>
  <si>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</si>
  <si>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</si>
  <si>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</si>
  <si>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</si>
  <si>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</si>
  <si>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</si>
  <si>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</si>
  <si>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</si>
  <si>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</si>
  <si>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</si>
  <si>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</si>
  <si>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</si>
  <si>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</si>
  <si>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</si>
  <si>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</si>
  <si>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</si>
  <si>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</si>
  <si>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</si>
  <si>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</si>
  <si>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</si>
  <si>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</si>
  <si>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</si>
  <si>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</si>
  <si>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</si>
  <si>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</si>
  <si>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</si>
  <si>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</si>
  <si>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</si>
  <si>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</si>
  <si>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</si>
  <si>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</si>
  <si>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</si>
  <si>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</si>
  <si>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</si>
  <si>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</si>
  <si>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</si>
  <si>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</si>
  <si>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</si>
  <si>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</si>
  <si>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</si>
  <si>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</si>
  <si>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</si>
  <si>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</si>
  <si>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</si>
  <si>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</si>
  <si>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</si>
  <si>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</si>
  <si>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</si>
  <si>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</si>
  <si>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</si>
  <si>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</si>
  <si>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</si>
  <si>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</si>
  <si>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</si>
  <si>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</si>
  <si>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</si>
  <si>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</si>
  <si>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</si>
  <si>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</si>
  <si>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</si>
  <si>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</si>
  <si>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</si>
  <si>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</si>
  <si>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</si>
  <si>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</si>
  <si>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</si>
  <si>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</si>
  <si>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</si>
  <si>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</si>
  <si>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</si>
  <si>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</si>
  <si>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</si>
  <si>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</si>
  <si>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</si>
  <si>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</si>
  <si>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</si>
  <si>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</si>
  <si>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</si>
  <si>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</si>
  <si>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</si>
  <si>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</si>
  <si>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</si>
  <si>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</si>
  <si>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</si>
  <si>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</si>
  <si>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</si>
  <si>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</si>
  <si>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</si>
  <si>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</si>
  <si>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</si>
  <si>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</si>
  <si>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</si>
  <si>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</si>
  <si>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</si>
  <si>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</si>
  <si>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</si>
  <si>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</si>
  <si>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</si>
  <si>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</si>
  <si>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</si>
  <si>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</si>
  <si>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</si>
  <si>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</si>
  <si>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</si>
  <si>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</si>
  <si>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</si>
  <si>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</si>
  <si>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</si>
  <si>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</si>
  <si>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</si>
  <si>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</si>
  <si>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</si>
  <si>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</si>
  <si>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</si>
  <si>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</si>
  <si>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</si>
  <si>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</si>
  <si>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</si>
  <si>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</si>
  <si>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</si>
  <si>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</si>
  <si>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</si>
  <si>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</si>
  <si>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</si>
  <si>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</si>
  <si>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</si>
  <si>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</si>
  <si>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</si>
  <si>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</si>
  <si>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</si>
  <si>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</si>
  <si>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</si>
  <si>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</si>
  <si>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</si>
  <si>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</si>
  <si>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</si>
  <si>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</si>
  <si>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</si>
  <si>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</si>
  <si>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</si>
  <si>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</si>
  <si>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</si>
  <si>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</si>
  <si>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</si>
  <si>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</si>
  <si>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</si>
  <si>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</si>
  <si>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</si>
  <si>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</si>
  <si>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</si>
  <si>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</si>
  <si>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</si>
  <si>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</si>
  <si>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</si>
  <si>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</si>
  <si>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</si>
  <si>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</si>
  <si>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</si>
  <si>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</si>
  <si>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</si>
  <si>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</si>
  <si>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</si>
  <si>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</si>
  <si>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</si>
  <si>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</si>
  <si>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</si>
  <si>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</si>
  <si>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</si>
  <si>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</si>
  <si>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</si>
  <si>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</si>
  <si>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</si>
  <si>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</si>
  <si>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</si>
  <si>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</si>
  <si>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</si>
  <si>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</si>
  <si>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</si>
  <si>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</si>
  <si>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</si>
  <si>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</si>
  <si>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</si>
  <si>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</si>
  <si>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</si>
  <si>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</si>
  <si>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</si>
  <si>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</si>
  <si>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</si>
  <si>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</si>
  <si>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</si>
  <si>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</si>
  <si>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</si>
  <si>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</si>
  <si>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</si>
  <si>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</si>
  <si>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</si>
  <si>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</si>
  <si>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</si>
  <si>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</si>
  <si>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</si>
  <si>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</si>
  <si>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</si>
  <si>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</si>
  <si>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</si>
  <si>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</si>
  <si>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</si>
  <si>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</si>
  <si>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</si>
  <si>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</si>
  <si>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</si>
  <si>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</si>
  <si>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</si>
  <si>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</si>
  <si>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</si>
  <si>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</si>
  <si>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</si>
  <si>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</si>
  <si>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</si>
  <si>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</si>
  <si>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</si>
  <si>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</si>
  <si>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</si>
  <si>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</si>
  <si>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</si>
  <si>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</si>
  <si>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</si>
  <si>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</si>
  <si>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</si>
  <si>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</si>
  <si>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</si>
  <si>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</si>
  <si>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</si>
  <si>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</si>
  <si>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</si>
  <si>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</si>
  <si>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</si>
  <si>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</si>
  <si>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</si>
  <si>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</si>
  <si>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</si>
  <si>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</si>
  <si>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</si>
  <si>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</si>
  <si>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</si>
  <si>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</si>
  <si>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</si>
  <si>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</si>
  <si>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</si>
  <si>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</si>
  <si>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</si>
  <si>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</si>
  <si>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</si>
  <si>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</si>
  <si>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</si>
  <si>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</si>
  <si>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</si>
  <si>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</si>
  <si>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</si>
  <si>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</si>
  <si>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</si>
  <si>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</si>
  <si>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</si>
  <si>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</si>
  <si>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</si>
  <si>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</si>
  <si>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</si>
  <si>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</si>
  <si>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</si>
  <si>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</si>
  <si>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</si>
  <si>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</si>
  <si>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</si>
  <si>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</si>
  <si>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</si>
  <si>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</si>
  <si>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</si>
  <si>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</si>
  <si>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</si>
  <si>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</si>
  <si>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</si>
  <si>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</si>
  <si>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</si>
  <si>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</si>
  <si>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</si>
  <si>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</si>
  <si>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</si>
  <si>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</si>
  <si>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</si>
  <si>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</si>
  <si>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</si>
  <si>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</si>
  <si>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</si>
  <si>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</si>
  <si>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</si>
  <si>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</si>
  <si>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</si>
  <si>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</si>
  <si>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</si>
  <si>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</si>
  <si>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</si>
  <si>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</si>
  <si>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</si>
  <si>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</si>
  <si>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</si>
  <si>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</si>
  <si>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</si>
  <si>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</si>
  <si>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</si>
  <si>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</si>
  <si>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</si>
  <si>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</si>
  <si>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</si>
  <si>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</si>
  <si>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</si>
  <si>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</si>
  <si>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</si>
  <si>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</si>
  <si>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</si>
  <si>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</si>
  <si>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</si>
  <si>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</si>
  <si>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</si>
  <si>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</si>
  <si>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</si>
  <si>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</si>
  <si>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</si>
  <si>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</si>
  <si>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</si>
  <si>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</si>
  <si>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</si>
  <si>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</si>
  <si>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</si>
  <si>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</si>
  <si>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</si>
  <si>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</si>
  <si>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</si>
  <si>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</si>
  <si>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</si>
  <si>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</si>
  <si>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</si>
  <si>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</si>
  <si>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</si>
  <si>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</si>
  <si>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</si>
  <si>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</si>
  <si>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</si>
  <si>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</si>
  <si>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</si>
  <si>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</si>
  <si>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</si>
  <si>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</si>
  <si>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</si>
  <si>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</si>
  <si>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</si>
  <si>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</si>
  <si>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</si>
  <si>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</si>
  <si>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</si>
  <si>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</si>
  <si>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</si>
  <si>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</si>
  <si>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</si>
  <si>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</si>
  <si>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</si>
  <si>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</si>
  <si>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</si>
  <si>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</si>
  <si>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</si>
  <si>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</si>
  <si>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</si>
  <si>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</si>
  <si>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</si>
  <si>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</si>
  <si>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</si>
  <si>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</si>
  <si>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</si>
  <si>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</si>
  <si>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</si>
  <si>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</si>
  <si>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</si>
  <si>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</si>
  <si>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</si>
  <si>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</si>
  <si>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</si>
  <si>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</si>
  <si>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</si>
  <si>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</si>
  <si>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</si>
  <si>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</si>
  <si>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</si>
  <si>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74" eb="176">
      <t>フクシ</t>
    </rPh>
    <rPh sb="226" eb="228">
      <t>フクシ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</si>
</sst>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47">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81" fillId="0" borderId="0" xfId="0" applyFont="1" applyFill="1">
      <alignment vertical="center"/>
    </xf>
    <xf numFmtId="0" fontId="82" fillId="0" borderId="0" xfId="0" applyFont="1" applyFill="1">
      <alignment vertical="center"/>
    </xf>
    <xf numFmtId="0" fontId="83" fillId="0" borderId="10" xfId="0" applyFont="1" applyFill="1" applyBorder="1" applyAlignment="1">
      <alignment vertical="center"/>
    </xf>
    <xf numFmtId="0" fontId="84" fillId="0" borderId="0" xfId="0" applyFont="1" applyFill="1">
      <alignment vertical="center"/>
    </xf>
    <xf numFmtId="0" fontId="82" fillId="0" borderId="0" xfId="0" applyFont="1" applyFill="1" applyBorder="1" applyAlignment="1">
      <alignment vertical="center"/>
    </xf>
    <xf numFmtId="0" fontId="82" fillId="0" borderId="0" xfId="0" applyFont="1">
      <alignment vertical="center"/>
    </xf>
    <xf numFmtId="0" fontId="86" fillId="0" borderId="0" xfId="0" applyFont="1" applyFill="1">
      <alignment vertical="center"/>
    </xf>
    <xf numFmtId="0" fontId="82" fillId="0" borderId="0" xfId="0" applyFont="1" applyFill="1" applyBorder="1">
      <alignment vertical="center"/>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0" fontId="87" fillId="0" borderId="0" xfId="0" applyFont="1" applyFill="1">
      <alignment vertical="center"/>
    </xf>
    <xf numFmtId="0" fontId="83" fillId="0" borderId="77" xfId="0" applyFont="1" applyFill="1" applyBorder="1">
      <alignment vertical="center"/>
    </xf>
    <xf numFmtId="0" fontId="83" fillId="0" borderId="12" xfId="0" applyFont="1" applyFill="1" applyBorder="1">
      <alignment vertical="center"/>
    </xf>
    <xf numFmtId="0" fontId="83" fillId="0" borderId="36" xfId="0" applyFont="1" applyFill="1" applyBorder="1">
      <alignment vertical="center"/>
    </xf>
    <xf numFmtId="0" fontId="83" fillId="0" borderId="11" xfId="0" applyFont="1" applyBorder="1">
      <alignment vertical="center"/>
    </xf>
    <xf numFmtId="0" fontId="87" fillId="0" borderId="0" xfId="0" applyFont="1">
      <alignment vertical="center"/>
    </xf>
    <xf numFmtId="0" fontId="88" fillId="0" borderId="0" xfId="0" applyFont="1" applyFill="1">
      <alignment vertical="center"/>
    </xf>
    <xf numFmtId="0" fontId="83" fillId="0" borderId="0" xfId="0" applyFont="1" applyFill="1" applyBorder="1" applyAlignment="1">
      <alignment horizontal="left" vertical="center" wrapText="1"/>
    </xf>
    <xf numFmtId="0" fontId="83" fillId="0" borderId="0" xfId="0" applyFont="1" applyAlignment="1">
      <alignment horizontal="left" vertical="center" wrapText="1"/>
    </xf>
    <xf numFmtId="49" fontId="86" fillId="0" borderId="0" xfId="0" applyNumberFormat="1" applyFont="1" applyFill="1">
      <alignment vertical="center"/>
    </xf>
    <xf numFmtId="0" fontId="82" fillId="0" borderId="0" xfId="0" applyFont="1" applyFill="1" applyAlignment="1">
      <alignment vertical="center"/>
    </xf>
    <xf numFmtId="0" fontId="84" fillId="0" borderId="0" xfId="0" applyFont="1">
      <alignment vertical="center"/>
    </xf>
    <xf numFmtId="0" fontId="89" fillId="0" borderId="0" xfId="0" applyFont="1" applyFill="1">
      <alignment vertical="center"/>
    </xf>
    <xf numFmtId="49" fontId="82" fillId="0" borderId="0" xfId="0" applyNumberFormat="1" applyFont="1" applyFill="1">
      <alignment vertical="center"/>
    </xf>
    <xf numFmtId="0" fontId="83" fillId="0" borderId="0" xfId="0" applyFont="1" applyFill="1">
      <alignment vertical="center"/>
    </xf>
    <xf numFmtId="0" fontId="93" fillId="32" borderId="138" xfId="0" applyFont="1" applyFill="1" applyBorder="1" applyAlignment="1">
      <alignment horizontal="center" vertical="center"/>
    </xf>
    <xf numFmtId="0" fontId="93" fillId="33" borderId="26" xfId="0" applyFont="1" applyFill="1" applyBorder="1">
      <alignment vertical="center"/>
    </xf>
    <xf numFmtId="0" fontId="93" fillId="33" borderId="31" xfId="0" applyFont="1" applyFill="1" applyBorder="1">
      <alignment vertical="center"/>
    </xf>
    <xf numFmtId="0" fontId="94" fillId="33" borderId="32" xfId="0" applyFont="1" applyFill="1" applyBorder="1">
      <alignment vertical="center"/>
    </xf>
    <xf numFmtId="0" fontId="82" fillId="0" borderId="33" xfId="0" applyFont="1" applyFill="1" applyBorder="1">
      <alignment vertical="center"/>
    </xf>
    <xf numFmtId="0" fontId="83" fillId="0" borderId="33" xfId="0" applyFont="1" applyBorder="1" applyAlignment="1">
      <alignment horizontal="center" vertical="center"/>
    </xf>
    <xf numFmtId="0" fontId="96" fillId="0" borderId="0" xfId="0" applyFont="1" applyFill="1" applyBorder="1" applyAlignment="1">
      <alignment vertical="center" wrapText="1" shrinkToFit="1"/>
    </xf>
    <xf numFmtId="0" fontId="96" fillId="0" borderId="18" xfId="0" applyFont="1" applyBorder="1" applyAlignment="1">
      <alignment vertical="center" shrinkToFit="1"/>
    </xf>
    <xf numFmtId="0" fontId="96" fillId="0" borderId="0" xfId="0" applyFont="1" applyBorder="1" applyAlignment="1">
      <alignment vertical="center" shrinkToFit="1"/>
    </xf>
    <xf numFmtId="0" fontId="96" fillId="0" borderId="0" xfId="0" applyFont="1" applyFill="1" applyBorder="1">
      <alignment vertical="center"/>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0" borderId="0" xfId="0" applyFont="1" applyFill="1" applyBorder="1" applyAlignment="1">
      <alignment horizontal="center" vertical="center"/>
    </xf>
    <xf numFmtId="0" fontId="82" fillId="0" borderId="33" xfId="0" applyFont="1" applyBorder="1" applyAlignment="1">
      <alignment horizontal="center" vertical="center"/>
    </xf>
    <xf numFmtId="0" fontId="96" fillId="26" borderId="11" xfId="0" applyFont="1" applyFill="1" applyBorder="1" applyAlignment="1">
      <alignment vertical="center" shrinkToFit="1"/>
    </xf>
    <xf numFmtId="0" fontId="96" fillId="0" borderId="14" xfId="0" applyFont="1" applyBorder="1" applyAlignment="1">
      <alignment vertical="center" shrinkToFit="1"/>
    </xf>
    <xf numFmtId="2" fontId="96" fillId="0" borderId="21" xfId="0" applyNumberFormat="1" applyFont="1" applyBorder="1" applyAlignment="1">
      <alignment vertical="center" shrinkToFit="1"/>
    </xf>
    <xf numFmtId="0" fontId="96" fillId="0" borderId="21" xfId="0" applyFont="1" applyBorder="1" applyAlignment="1">
      <alignment vertical="center" shrinkToFit="1"/>
    </xf>
    <xf numFmtId="0" fontId="96" fillId="0" borderId="15" xfId="0" applyFont="1" applyBorder="1" applyAlignment="1">
      <alignment vertical="center" shrinkToFit="1"/>
    </xf>
    <xf numFmtId="0" fontId="96" fillId="26" borderId="65" xfId="0" applyFont="1" applyFill="1" applyBorder="1" applyAlignment="1">
      <alignment vertical="center" shrinkToFit="1"/>
    </xf>
    <xf numFmtId="0" fontId="96" fillId="0" borderId="33" xfId="0" applyFont="1" applyBorder="1" applyAlignment="1">
      <alignment horizontal="right" vertical="center" shrinkToFit="1"/>
    </xf>
    <xf numFmtId="0" fontId="96" fillId="0" borderId="16" xfId="0" applyFont="1" applyBorder="1" applyAlignment="1">
      <alignment vertical="center" shrinkToFit="1"/>
    </xf>
    <xf numFmtId="0" fontId="99" fillId="26" borderId="19" xfId="0" applyFont="1" applyFill="1" applyBorder="1" applyAlignment="1">
      <alignment vertical="center"/>
    </xf>
    <xf numFmtId="0" fontId="100" fillId="0" borderId="0" xfId="0" applyFont="1" applyBorder="1" applyAlignment="1">
      <alignment horizontal="left" vertical="center"/>
    </xf>
    <xf numFmtId="0" fontId="83" fillId="0" borderId="36" xfId="0" applyFont="1" applyFill="1" applyBorder="1" applyAlignment="1">
      <alignment horizontal="center" vertical="center"/>
    </xf>
    <xf numFmtId="0" fontId="87" fillId="0" borderId="36" xfId="0" applyFont="1" applyBorder="1">
      <alignment vertical="center"/>
    </xf>
    <xf numFmtId="0" fontId="83" fillId="0" borderId="33" xfId="0" applyFont="1" applyFill="1" applyBorder="1" applyAlignment="1">
      <alignment horizontal="center" vertical="center"/>
    </xf>
    <xf numFmtId="0" fontId="87" fillId="0" borderId="0" xfId="0" applyFont="1" applyBorder="1">
      <alignment vertical="center"/>
    </xf>
    <xf numFmtId="0" fontId="101" fillId="0" borderId="21" xfId="0" applyFont="1" applyFill="1" applyBorder="1" applyAlignment="1">
      <alignment vertical="center"/>
    </xf>
    <xf numFmtId="0" fontId="83" fillId="0" borderId="21" xfId="0" applyFont="1" applyFill="1" applyBorder="1" applyAlignment="1"/>
    <xf numFmtId="0" fontId="83" fillId="0" borderId="0" xfId="0" applyFont="1" applyFill="1" applyBorder="1" applyAlignment="1"/>
    <xf numFmtId="0" fontId="83" fillId="0" borderId="0" xfId="0" applyFont="1" applyAlignment="1"/>
    <xf numFmtId="0" fontId="90" fillId="0" borderId="0" xfId="0" applyFont="1" applyFill="1" applyBorder="1" applyAlignment="1">
      <alignment vertical="center"/>
    </xf>
    <xf numFmtId="0" fontId="90" fillId="0" borderId="0" xfId="0" applyFont="1" applyFill="1" applyBorder="1" applyAlignment="1"/>
    <xf numFmtId="0" fontId="90" fillId="0" borderId="0" xfId="0" applyFont="1" applyAlignment="1"/>
    <xf numFmtId="0" fontId="90" fillId="0" borderId="0" xfId="0" applyFont="1" applyFill="1" applyAlignment="1">
      <alignment horizontal="right" vertical="top"/>
    </xf>
    <xf numFmtId="0" fontId="90" fillId="0" borderId="0" xfId="0" applyFont="1" applyFill="1" applyBorder="1" applyAlignment="1">
      <alignment vertical="center" wrapText="1"/>
    </xf>
    <xf numFmtId="0" fontId="84" fillId="0" borderId="0" xfId="0" applyFont="1" applyFill="1" applyAlignment="1">
      <alignment vertical="center"/>
    </xf>
    <xf numFmtId="0" fontId="89" fillId="0" borderId="0" xfId="0" applyFont="1" applyFill="1" applyAlignment="1">
      <alignment vertical="center"/>
    </xf>
    <xf numFmtId="0" fontId="103" fillId="0" borderId="0" xfId="0" applyFont="1" applyFill="1" applyBorder="1" applyAlignment="1">
      <alignment vertical="center"/>
    </xf>
    <xf numFmtId="0" fontId="83" fillId="0" borderId="0" xfId="0" applyFont="1" applyFill="1" applyBorder="1">
      <alignment vertical="center"/>
    </xf>
    <xf numFmtId="0" fontId="81" fillId="0" borderId="0" xfId="0" applyFont="1" applyFill="1" applyBorder="1" applyAlignment="1">
      <alignment vertical="center" wrapText="1"/>
    </xf>
    <xf numFmtId="0" fontId="81" fillId="0" borderId="0" xfId="0" applyFont="1" applyAlignment="1">
      <alignment vertical="center" wrapText="1"/>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lignment horizontal="left" vertical="center" wrapText="1"/>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81" fillId="0" borderId="0" xfId="0" applyFont="1" applyFill="1" applyBorder="1" applyAlignment="1">
      <alignment vertical="center"/>
    </xf>
    <xf numFmtId="0" fontId="82" fillId="0" borderId="105" xfId="0" applyFont="1" applyFill="1" applyBorder="1">
      <alignment vertical="center"/>
    </xf>
    <xf numFmtId="0" fontId="82" fillId="0" borderId="105" xfId="0" applyFont="1" applyBorder="1">
      <alignment vertical="center"/>
    </xf>
    <xf numFmtId="0" fontId="84" fillId="0" borderId="0" xfId="0" applyFont="1" applyBorder="1">
      <alignment vertical="center"/>
    </xf>
    <xf numFmtId="0" fontId="105" fillId="26" borderId="0" xfId="0" applyFont="1" applyFill="1" applyBorder="1" applyAlignment="1">
      <alignment vertical="center" wrapText="1"/>
    </xf>
    <xf numFmtId="0" fontId="81" fillId="26" borderId="0" xfId="0" applyFont="1" applyFill="1" applyBorder="1" applyAlignment="1">
      <alignment vertical="center"/>
    </xf>
    <xf numFmtId="0" fontId="105" fillId="26" borderId="0" xfId="0" applyFont="1" applyFill="1" applyAlignment="1">
      <alignment vertical="center" wrapText="1"/>
    </xf>
    <xf numFmtId="0" fontId="81" fillId="26" borderId="0" xfId="0" applyFont="1" applyFill="1" applyBorder="1" applyAlignment="1">
      <alignment vertical="center" wrapText="1"/>
    </xf>
    <xf numFmtId="0" fontId="105" fillId="29" borderId="93" xfId="0" applyFont="1" applyFill="1" applyBorder="1" applyAlignment="1">
      <alignment vertical="center" wrapText="1"/>
    </xf>
    <xf numFmtId="0" fontId="105" fillId="29" borderId="35" xfId="0" applyFont="1" applyFill="1" applyBorder="1" applyAlignment="1">
      <alignment vertical="center" wrapText="1"/>
    </xf>
    <xf numFmtId="0" fontId="84" fillId="0" borderId="0" xfId="0" applyFont="1" applyAlignment="1">
      <alignment vertical="center" wrapText="1"/>
    </xf>
    <xf numFmtId="0" fontId="84" fillId="0" borderId="0" xfId="0" applyFont="1" applyFill="1" applyAlignment="1">
      <alignment vertical="center" wrapText="1"/>
    </xf>
    <xf numFmtId="0" fontId="105" fillId="29" borderId="60" xfId="0" applyFont="1" applyFill="1" applyBorder="1" applyAlignment="1">
      <alignment vertical="center" wrapText="1"/>
    </xf>
    <xf numFmtId="0" fontId="81" fillId="26" borderId="36" xfId="0" applyFont="1" applyFill="1" applyBorder="1">
      <alignment vertical="center"/>
    </xf>
    <xf numFmtId="0" fontId="82" fillId="26" borderId="36" xfId="0" applyFont="1" applyFill="1" applyBorder="1">
      <alignment vertical="center"/>
    </xf>
    <xf numFmtId="0" fontId="82" fillId="26" borderId="11" xfId="0" applyFont="1" applyFill="1" applyBorder="1">
      <alignment vertical="center"/>
    </xf>
    <xf numFmtId="0" fontId="106" fillId="0" borderId="0" xfId="0" applyFont="1">
      <alignment vertical="center"/>
    </xf>
    <xf numFmtId="0" fontId="105" fillId="29" borderId="107" xfId="0" applyFont="1" applyFill="1" applyBorder="1" applyAlignment="1">
      <alignment vertical="center" wrapText="1"/>
    </xf>
    <xf numFmtId="0" fontId="81" fillId="26" borderId="105" xfId="0" applyFont="1" applyFill="1" applyBorder="1" applyAlignment="1">
      <alignment vertical="center"/>
    </xf>
    <xf numFmtId="0" fontId="105" fillId="26" borderId="105" xfId="0" applyFont="1" applyFill="1" applyBorder="1" applyAlignment="1">
      <alignment vertical="center" wrapText="1"/>
    </xf>
    <xf numFmtId="0" fontId="105" fillId="26" borderId="144" xfId="0" applyFont="1" applyFill="1" applyBorder="1" applyAlignment="1">
      <alignment vertical="center" wrapText="1"/>
    </xf>
    <xf numFmtId="0" fontId="90" fillId="26" borderId="0" xfId="0" applyFont="1" applyFill="1" applyBorder="1" applyAlignment="1">
      <alignment horizontal="right" vertical="top"/>
    </xf>
    <xf numFmtId="0" fontId="90" fillId="26" borderId="0" xfId="0" applyFont="1" applyFill="1" applyBorder="1" applyAlignment="1">
      <alignment vertical="top"/>
    </xf>
    <xf numFmtId="0" fontId="90" fillId="26" borderId="0" xfId="0" applyFont="1" applyFill="1" applyBorder="1" applyAlignment="1">
      <alignment horizontal="right" vertical="top" wrapText="1"/>
    </xf>
    <xf numFmtId="0" fontId="90" fillId="26" borderId="0" xfId="0" applyFont="1" applyFill="1" applyBorder="1" applyAlignment="1">
      <alignment vertical="top" wrapText="1"/>
    </xf>
    <xf numFmtId="0" fontId="90" fillId="26" borderId="0" xfId="0" applyFont="1" applyFill="1" applyAlignment="1">
      <alignment vertical="top" wrapText="1"/>
    </xf>
    <xf numFmtId="0" fontId="105" fillId="26" borderId="43" xfId="0" applyFont="1" applyFill="1" applyBorder="1" applyAlignment="1">
      <alignment vertical="center" wrapText="1"/>
    </xf>
    <xf numFmtId="0" fontId="105" fillId="26" borderId="44" xfId="0" applyFont="1" applyFill="1" applyBorder="1" applyAlignment="1">
      <alignment vertical="center" wrapText="1"/>
    </xf>
    <xf numFmtId="0" fontId="105" fillId="26" borderId="45" xfId="0" applyFont="1" applyFill="1" applyBorder="1" applyAlignment="1">
      <alignment vertical="center" wrapText="1"/>
    </xf>
    <xf numFmtId="0" fontId="105" fillId="26" borderId="35" xfId="0" applyFont="1" applyFill="1" applyBorder="1" applyAlignment="1">
      <alignment vertical="center" wrapText="1"/>
    </xf>
    <xf numFmtId="0" fontId="105" fillId="26" borderId="37" xfId="0" applyFont="1" applyFill="1" applyBorder="1" applyAlignment="1">
      <alignment vertical="center" wrapText="1"/>
    </xf>
    <xf numFmtId="0" fontId="105" fillId="0" borderId="35" xfId="0" applyFont="1" applyFill="1" applyBorder="1">
      <alignment vertical="center"/>
    </xf>
    <xf numFmtId="0" fontId="105" fillId="0" borderId="0" xfId="0" applyFont="1" applyFill="1" applyBorder="1">
      <alignment vertical="center"/>
    </xf>
    <xf numFmtId="0" fontId="105" fillId="0" borderId="0" xfId="0" applyFont="1" applyFill="1" applyBorder="1" applyAlignment="1">
      <alignment vertical="center" wrapText="1"/>
    </xf>
    <xf numFmtId="0" fontId="106" fillId="0" borderId="0" xfId="0" applyFont="1" applyFill="1">
      <alignment vertical="center"/>
    </xf>
    <xf numFmtId="0" fontId="105" fillId="26" borderId="35" xfId="0" applyFont="1" applyFill="1" applyBorder="1">
      <alignment vertical="center"/>
    </xf>
    <xf numFmtId="0" fontId="107" fillId="26" borderId="0" xfId="0" applyFont="1" applyFill="1" applyBorder="1">
      <alignment vertical="center"/>
    </xf>
    <xf numFmtId="0" fontId="105" fillId="26" borderId="0" xfId="0" applyFont="1" applyFill="1" applyBorder="1">
      <alignment vertical="center"/>
    </xf>
    <xf numFmtId="0" fontId="105" fillId="0" borderId="107" xfId="0" applyFont="1" applyFill="1" applyBorder="1">
      <alignment vertical="center"/>
    </xf>
    <xf numFmtId="0" fontId="107" fillId="0" borderId="105" xfId="0" applyFont="1" applyFill="1" applyBorder="1">
      <alignment vertical="center"/>
    </xf>
    <xf numFmtId="0" fontId="105" fillId="0" borderId="105" xfId="0" applyFont="1" applyFill="1" applyBorder="1">
      <alignment vertical="center"/>
    </xf>
    <xf numFmtId="0" fontId="105" fillId="0" borderId="105" xfId="0" applyFont="1" applyFill="1" applyBorder="1" applyAlignment="1">
      <alignment vertical="center"/>
    </xf>
    <xf numFmtId="0" fontId="105" fillId="0" borderId="105" xfId="0" applyFont="1" applyFill="1" applyBorder="1" applyAlignment="1">
      <alignment horizontal="center" vertical="center"/>
    </xf>
    <xf numFmtId="0" fontId="105" fillId="0" borderId="105" xfId="0" applyFont="1" applyFill="1" applyBorder="1" applyAlignment="1" applyProtection="1">
      <alignment vertical="center" shrinkToFit="1"/>
      <protection locked="0"/>
    </xf>
    <xf numFmtId="0" fontId="107" fillId="0" borderId="105" xfId="0" applyFont="1" applyFill="1" applyBorder="1" applyAlignment="1">
      <alignment horizontal="center" vertical="center"/>
    </xf>
    <xf numFmtId="0" fontId="107" fillId="0" borderId="106" xfId="0" applyFont="1" applyBorder="1">
      <alignment vertical="center"/>
    </xf>
    <xf numFmtId="0" fontId="108" fillId="0" borderId="35" xfId="0" applyFont="1" applyFill="1" applyBorder="1" applyAlignment="1">
      <alignment vertical="center" wrapText="1"/>
    </xf>
    <xf numFmtId="0" fontId="109" fillId="0" borderId="0" xfId="0" applyFont="1" applyFill="1" applyBorder="1" applyAlignment="1">
      <alignment vertical="center"/>
    </xf>
    <xf numFmtId="0" fontId="108" fillId="0" borderId="0" xfId="0" applyFont="1" applyFill="1" applyBorder="1" applyAlignment="1">
      <alignment vertical="center" wrapText="1"/>
    </xf>
    <xf numFmtId="0" fontId="108" fillId="0" borderId="44" xfId="0" applyFont="1" applyBorder="1" applyAlignment="1">
      <alignment vertical="center" wrapText="1"/>
    </xf>
    <xf numFmtId="0" fontId="108" fillId="0" borderId="0" xfId="0" applyFont="1" applyFill="1" applyBorder="1">
      <alignment vertical="center"/>
    </xf>
    <xf numFmtId="0" fontId="84" fillId="26" borderId="0" xfId="0" applyFont="1" applyFill="1">
      <alignment vertical="center"/>
    </xf>
    <xf numFmtId="0" fontId="84" fillId="0" borderId="0" xfId="0" applyFont="1" applyFill="1" applyBorder="1">
      <alignment vertical="center"/>
    </xf>
    <xf numFmtId="0" fontId="110" fillId="26" borderId="0" xfId="0" applyFont="1" applyFill="1">
      <alignment vertical="center"/>
    </xf>
    <xf numFmtId="0" fontId="84" fillId="26" borderId="0" xfId="0" applyFont="1" applyFill="1" applyAlignment="1">
      <alignment horizontal="center" vertical="center"/>
    </xf>
    <xf numFmtId="0" fontId="110" fillId="0" borderId="0" xfId="0" applyFont="1" applyFill="1">
      <alignment vertical="center"/>
    </xf>
    <xf numFmtId="0" fontId="110" fillId="0" borderId="0" xfId="0" applyFont="1" applyFill="1" applyAlignment="1">
      <alignment vertical="center"/>
    </xf>
    <xf numFmtId="0" fontId="111" fillId="0" borderId="0" xfId="0" applyFont="1" applyFill="1" applyBorder="1" applyAlignment="1">
      <alignment vertical="center"/>
    </xf>
    <xf numFmtId="0" fontId="111" fillId="0" borderId="0" xfId="0" applyFont="1" applyFill="1" applyBorder="1" applyAlignment="1">
      <alignment horizontal="center" vertical="center"/>
    </xf>
    <xf numFmtId="0" fontId="111" fillId="0" borderId="0" xfId="0" applyFont="1" applyFill="1" applyBorder="1" applyAlignment="1">
      <alignment horizontal="left" vertical="center"/>
    </xf>
    <xf numFmtId="177" fontId="111" fillId="0" borderId="138" xfId="0" applyNumberFormat="1" applyFont="1" applyFill="1" applyBorder="1" applyAlignment="1">
      <alignment vertical="center"/>
    </xf>
    <xf numFmtId="0" fontId="84" fillId="0" borderId="18" xfId="0" applyFont="1" applyFill="1" applyBorder="1">
      <alignment vertical="center"/>
    </xf>
    <xf numFmtId="0" fontId="84" fillId="0" borderId="0" xfId="0" applyFont="1" applyFill="1" applyAlignment="1">
      <alignment horizontal="right" vertical="center"/>
    </xf>
    <xf numFmtId="0" fontId="84" fillId="0" borderId="14" xfId="0" applyFont="1" applyFill="1" applyBorder="1">
      <alignment vertical="center"/>
    </xf>
    <xf numFmtId="0" fontId="111" fillId="26" borderId="15" xfId="0" applyFont="1" applyFill="1" applyBorder="1" applyAlignment="1">
      <alignment vertical="center" wrapText="1" shrinkToFit="1"/>
    </xf>
    <xf numFmtId="0" fontId="111" fillId="26" borderId="17" xfId="0" applyFont="1" applyFill="1" applyBorder="1" applyAlignment="1">
      <alignment vertical="center" wrapText="1" shrinkToFit="1"/>
    </xf>
    <xf numFmtId="0" fontId="111" fillId="26" borderId="19" xfId="0" applyFont="1" applyFill="1" applyBorder="1" applyAlignment="1">
      <alignment vertical="center" wrapText="1" shrinkToFit="1"/>
    </xf>
    <xf numFmtId="0" fontId="111" fillId="26" borderId="101" xfId="0" applyFont="1" applyFill="1" applyBorder="1" applyAlignment="1">
      <alignment vertical="center" wrapText="1"/>
    </xf>
    <xf numFmtId="0" fontId="111" fillId="26" borderId="33" xfId="0" applyFont="1" applyFill="1" applyBorder="1" applyAlignment="1">
      <alignment vertical="center" wrapText="1"/>
    </xf>
    <xf numFmtId="0" fontId="111" fillId="26" borderId="11" xfId="0" applyFont="1" applyFill="1" applyBorder="1" applyAlignment="1">
      <alignment vertical="center" wrapText="1"/>
    </xf>
    <xf numFmtId="0" fontId="111" fillId="26" borderId="101" xfId="0" applyFont="1" applyFill="1" applyBorder="1" applyAlignment="1">
      <alignment horizontal="center" vertical="center" wrapText="1" shrinkToFit="1"/>
    </xf>
    <xf numFmtId="0" fontId="84" fillId="26" borderId="92" xfId="0" applyFont="1" applyFill="1" applyBorder="1" applyAlignment="1">
      <alignment horizontal="center" vertical="center" textRotation="255" wrapText="1"/>
    </xf>
    <xf numFmtId="0" fontId="111" fillId="26" borderId="17" xfId="0" applyFont="1" applyFill="1" applyBorder="1" applyAlignment="1">
      <alignment horizontal="center" vertical="center" wrapText="1" shrinkToFit="1"/>
    </xf>
    <xf numFmtId="0" fontId="111" fillId="26" borderId="18" xfId="0" applyFont="1" applyFill="1" applyBorder="1" applyAlignment="1">
      <alignment horizontal="center" vertical="center" wrapText="1" shrinkToFit="1"/>
    </xf>
    <xf numFmtId="0" fontId="111" fillId="26" borderId="19" xfId="0" applyFont="1" applyFill="1" applyBorder="1" applyAlignment="1">
      <alignment horizontal="center" vertical="center" wrapText="1" shrinkToFit="1"/>
    </xf>
    <xf numFmtId="0" fontId="111" fillId="26" borderId="92" xfId="0" applyFont="1" applyFill="1" applyBorder="1" applyAlignment="1">
      <alignment horizontal="center" vertical="center" wrapText="1" shrinkToFit="1"/>
    </xf>
    <xf numFmtId="0" fontId="111" fillId="26" borderId="92" xfId="0" applyFont="1" applyFill="1" applyBorder="1" applyAlignment="1">
      <alignment horizontal="center" vertical="center" shrinkToFit="1"/>
    </xf>
    <xf numFmtId="0" fontId="111" fillId="26" borderId="17" xfId="0" applyFont="1" applyFill="1" applyBorder="1" applyAlignment="1">
      <alignment horizontal="center" vertical="center" shrinkToFit="1"/>
    </xf>
    <xf numFmtId="0" fontId="111" fillId="26" borderId="92" xfId="0" applyFont="1" applyFill="1" applyBorder="1" applyAlignment="1">
      <alignment horizontal="center" vertical="center" wrapText="1"/>
    </xf>
    <xf numFmtId="0" fontId="111" fillId="26" borderId="92" xfId="0" applyFont="1" applyFill="1" applyBorder="1" applyAlignment="1">
      <alignment horizontal="center" vertical="center" textRotation="255"/>
    </xf>
    <xf numFmtId="0" fontId="111" fillId="26" borderId="17" xfId="0" applyFont="1" applyFill="1" applyBorder="1" applyAlignment="1">
      <alignment horizontal="center" vertical="center"/>
    </xf>
    <xf numFmtId="0" fontId="111" fillId="26" borderId="18" xfId="0" applyFont="1" applyFill="1" applyBorder="1" applyAlignment="1">
      <alignment horizontal="center" vertical="center"/>
    </xf>
    <xf numFmtId="0" fontId="84" fillId="26" borderId="19" xfId="0" applyFont="1" applyFill="1" applyBorder="1">
      <alignment vertical="center"/>
    </xf>
    <xf numFmtId="0" fontId="84" fillId="26" borderId="16" xfId="0" applyFont="1" applyFill="1" applyBorder="1">
      <alignment vertical="center"/>
    </xf>
    <xf numFmtId="0" fontId="111" fillId="0" borderId="10" xfId="0" applyFont="1" applyFill="1" applyBorder="1" applyAlignment="1">
      <alignment vertical="center" wrapText="1"/>
    </xf>
    <xf numFmtId="0" fontId="111" fillId="0" borderId="20" xfId="0" applyFont="1" applyFill="1" applyBorder="1" applyAlignment="1">
      <alignment horizontal="center" vertical="center"/>
    </xf>
    <xf numFmtId="0" fontId="111" fillId="0" borderId="28" xfId="0" applyFont="1" applyFill="1" applyBorder="1" applyAlignment="1">
      <alignment horizontal="center" vertical="center"/>
    </xf>
    <xf numFmtId="0" fontId="111" fillId="0" borderId="28" xfId="0" applyFont="1" applyFill="1" applyBorder="1" applyAlignment="1" applyProtection="1">
      <alignment horizontal="center" vertical="center"/>
      <protection locked="0"/>
    </xf>
    <xf numFmtId="0" fontId="111" fillId="0" borderId="30" xfId="0" applyFont="1" applyFill="1" applyBorder="1" applyAlignment="1" applyProtection="1">
      <alignment horizontal="center" vertical="center"/>
      <protection locked="0"/>
    </xf>
    <xf numFmtId="0" fontId="111" fillId="0" borderId="10" xfId="0" applyFont="1" applyFill="1" applyBorder="1" applyAlignment="1" applyProtection="1">
      <alignment vertical="center" wrapText="1"/>
      <protection locked="0"/>
    </xf>
    <xf numFmtId="0" fontId="84" fillId="0" borderId="12" xfId="0" applyFont="1" applyFill="1" applyBorder="1" applyAlignment="1">
      <alignment vertical="center" wrapText="1"/>
    </xf>
    <xf numFmtId="0" fontId="111" fillId="29" borderId="10" xfId="0" applyFont="1" applyFill="1" applyBorder="1" applyAlignment="1" applyProtection="1">
      <alignment horizontal="center" vertical="center"/>
      <protection locked="0"/>
    </xf>
    <xf numFmtId="179" fontId="111" fillId="0" borderId="10" xfId="28" applyNumberFormat="1" applyFont="1" applyFill="1" applyBorder="1" applyAlignment="1">
      <alignment vertical="center" shrinkToFit="1"/>
    </xf>
    <xf numFmtId="0" fontId="87" fillId="0" borderId="12" xfId="0" applyFont="1" applyFill="1" applyBorder="1" applyAlignment="1">
      <alignment vertical="center"/>
    </xf>
    <xf numFmtId="0" fontId="111" fillId="26" borderId="36" xfId="0" applyFont="1" applyFill="1" applyBorder="1" applyAlignment="1" applyProtection="1">
      <alignment horizontal="center" vertical="center"/>
      <protection locked="0"/>
    </xf>
    <xf numFmtId="0" fontId="87" fillId="26" borderId="36" xfId="0" applyFont="1" applyFill="1" applyBorder="1" applyAlignment="1">
      <alignment vertical="center"/>
    </xf>
    <xf numFmtId="0" fontId="87" fillId="0" borderId="36" xfId="0" applyFont="1" applyFill="1" applyBorder="1" applyAlignment="1" applyProtection="1">
      <alignment vertical="center"/>
      <protection locked="0"/>
    </xf>
    <xf numFmtId="0" fontId="111" fillId="26" borderId="36" xfId="0" applyFont="1" applyFill="1" applyBorder="1" applyAlignment="1">
      <alignment horizontal="center" vertical="center"/>
    </xf>
    <xf numFmtId="0" fontId="87" fillId="0" borderId="36" xfId="0" applyFont="1" applyFill="1" applyBorder="1" applyAlignment="1">
      <alignment vertical="center"/>
    </xf>
    <xf numFmtId="0" fontId="111" fillId="29" borderId="36" xfId="0" applyFont="1" applyFill="1" applyBorder="1" applyAlignment="1">
      <alignment horizontal="center" vertical="center"/>
    </xf>
    <xf numFmtId="0" fontId="84" fillId="0" borderId="36" xfId="0" applyFont="1" applyFill="1" applyBorder="1">
      <alignment vertical="center"/>
    </xf>
    <xf numFmtId="0" fontId="84" fillId="0" borderId="36" xfId="0" applyFont="1" applyFill="1" applyBorder="1" applyAlignment="1">
      <alignment horizontal="center" vertical="center"/>
    </xf>
    <xf numFmtId="0" fontId="84" fillId="0" borderId="36" xfId="0" applyFont="1" applyFill="1" applyBorder="1" applyAlignment="1">
      <alignment vertical="center"/>
    </xf>
    <xf numFmtId="177" fontId="111" fillId="0" borderId="10" xfId="0" applyNumberFormat="1" applyFont="1" applyFill="1" applyBorder="1">
      <alignment vertical="center"/>
    </xf>
    <xf numFmtId="38" fontId="109" fillId="29" borderId="11" xfId="34" applyFont="1" applyFill="1" applyBorder="1">
      <alignment vertical="center"/>
    </xf>
    <xf numFmtId="38" fontId="109" fillId="29" borderId="10" xfId="34" applyFont="1" applyFill="1" applyBorder="1">
      <alignment vertical="center"/>
    </xf>
    <xf numFmtId="38" fontId="84" fillId="29" borderId="10" xfId="34" applyFont="1" applyFill="1" applyBorder="1">
      <alignment vertical="center"/>
    </xf>
    <xf numFmtId="0" fontId="84" fillId="0" borderId="11" xfId="0" applyFont="1" applyFill="1" applyBorder="1" applyAlignment="1">
      <alignment vertical="center"/>
    </xf>
    <xf numFmtId="0" fontId="116" fillId="0" borderId="0" xfId="0" applyFont="1" applyFill="1" applyAlignment="1">
      <alignment horizontal="right" vertical="center"/>
    </xf>
    <xf numFmtId="0" fontId="84" fillId="26" borderId="17" xfId="0" applyFont="1" applyFill="1" applyBorder="1" applyAlignment="1">
      <alignment horizontal="center" vertical="center" textRotation="255" wrapText="1"/>
    </xf>
    <xf numFmtId="0" fontId="111" fillId="26" borderId="10" xfId="0" applyFont="1" applyFill="1" applyBorder="1" applyAlignment="1">
      <alignment vertical="center" wrapText="1"/>
    </xf>
    <xf numFmtId="0" fontId="111" fillId="26" borderId="33" xfId="0" applyFont="1" applyFill="1" applyBorder="1" applyAlignment="1">
      <alignment vertical="center" wrapText="1" shrinkToFit="1"/>
    </xf>
    <xf numFmtId="0" fontId="111" fillId="26" borderId="13" xfId="0" applyFont="1" applyFill="1" applyBorder="1" applyAlignment="1">
      <alignment vertical="center" wrapText="1" shrinkToFit="1"/>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36" xfId="0" applyFont="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0" fontId="55" fillId="0" borderId="14" xfId="0" applyFont="1" applyFill="1" applyBorder="1" applyAlignment="1">
      <alignment vertical="center" wrapText="1"/>
    </xf>
    <xf numFmtId="0" fontId="55"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top" wrapText="1"/>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Fill="1" applyBorder="1" applyAlignment="1">
      <alignment horizontal="center" vertical="center"/>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42" xfId="0" applyFont="1" applyFill="1" applyBorder="1" applyAlignment="1">
      <alignment horizontal="center" vertical="center"/>
    </xf>
    <xf numFmtId="0" fontId="55"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58" fillId="0" borderId="0" xfId="0" applyFont="1" applyFill="1" applyBorder="1" applyAlignment="1">
      <alignment horizontal="left" vertical="top"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15"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64" xfId="0" applyFont="1" applyFill="1" applyBorder="1" applyAlignment="1">
      <alignment horizontal="center" vertical="center" wrapText="1"/>
    </xf>
    <xf numFmtId="0" fontId="83" fillId="0" borderId="65" xfId="0" applyFont="1" applyFill="1" applyBorder="1" applyAlignment="1">
      <alignment horizontal="center" vertical="center" wrapText="1"/>
    </xf>
    <xf numFmtId="0" fontId="83" fillId="0" borderId="12" xfId="0" applyFont="1" applyFill="1" applyBorder="1" applyAlignment="1">
      <alignment horizontal="center" vertical="center"/>
    </xf>
    <xf numFmtId="0" fontId="83" fillId="0" borderId="36" xfId="0" applyFont="1" applyFill="1" applyBorder="1" applyAlignment="1">
      <alignment horizontal="center" vertical="center"/>
    </xf>
    <xf numFmtId="0" fontId="83" fillId="0" borderId="11" xfId="0" applyFont="1" applyFill="1" applyBorder="1" applyAlignment="1">
      <alignment horizontal="center" vertical="center"/>
    </xf>
    <xf numFmtId="0" fontId="85" fillId="0" borderId="0" xfId="0" applyFont="1" applyFill="1" applyAlignment="1">
      <alignment horizontal="center" vertical="center"/>
    </xf>
    <xf numFmtId="0" fontId="83" fillId="0" borderId="102" xfId="0" applyFont="1" applyFill="1" applyBorder="1" applyAlignment="1">
      <alignment horizontal="center" vertical="center"/>
    </xf>
    <xf numFmtId="0" fontId="83" fillId="0" borderId="64" xfId="0" applyFont="1" applyFill="1" applyBorder="1" applyAlignment="1">
      <alignment horizontal="center" vertical="center"/>
    </xf>
    <xf numFmtId="0" fontId="83" fillId="0" borderId="65"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9" xfId="0" applyFont="1" applyFill="1" applyBorder="1" applyAlignment="1">
      <alignment horizontal="center" vertical="center"/>
    </xf>
    <xf numFmtId="0" fontId="83" fillId="0" borderId="10" xfId="0" applyFont="1" applyFill="1" applyBorder="1" applyAlignment="1" applyProtection="1">
      <alignment horizontal="center" vertical="center"/>
      <protection locked="0"/>
    </xf>
    <xf numFmtId="0" fontId="83" fillId="0" borderId="10" xfId="0" applyFont="1" applyFill="1" applyBorder="1" applyAlignment="1">
      <alignment horizontal="center" vertical="center"/>
    </xf>
    <xf numFmtId="0" fontId="83" fillId="0" borderId="14" xfId="0" applyFont="1" applyBorder="1" applyAlignment="1">
      <alignment horizontal="left" vertical="center"/>
    </xf>
    <xf numFmtId="0" fontId="83" fillId="0" borderId="21" xfId="0" applyFont="1" applyBorder="1" applyAlignment="1">
      <alignment horizontal="left" vertical="center"/>
    </xf>
    <xf numFmtId="176" fontId="83" fillId="0" borderId="166" xfId="0" applyNumberFormat="1" applyFont="1" applyFill="1" applyBorder="1" applyAlignment="1">
      <alignment vertical="center"/>
    </xf>
    <xf numFmtId="176" fontId="83" fillId="0" borderId="146" xfId="0" applyNumberFormat="1" applyFont="1" applyFill="1" applyBorder="1" applyAlignment="1">
      <alignment vertical="center"/>
    </xf>
    <xf numFmtId="176" fontId="83" fillId="0" borderId="167" xfId="0" applyNumberFormat="1" applyFont="1" applyFill="1" applyBorder="1" applyAlignment="1">
      <alignment vertical="center"/>
    </xf>
    <xf numFmtId="0" fontId="95" fillId="0" borderId="102" xfId="0" applyFont="1" applyFill="1" applyBorder="1" applyAlignment="1">
      <alignment horizontal="left" vertical="center" wrapText="1"/>
    </xf>
    <xf numFmtId="0" fontId="95" fillId="0" borderId="64" xfId="0" applyFont="1" applyFill="1" applyBorder="1" applyAlignment="1">
      <alignment horizontal="left" vertical="center"/>
    </xf>
    <xf numFmtId="176" fontId="83" fillId="29" borderId="92" xfId="0" applyNumberFormat="1" applyFont="1" applyFill="1" applyBorder="1" applyAlignment="1" applyProtection="1">
      <alignment horizontal="right" vertical="center"/>
      <protection locked="0"/>
    </xf>
    <xf numFmtId="0" fontId="90" fillId="0" borderId="0" xfId="0" applyFont="1" applyFill="1" applyAlignment="1">
      <alignment horizontal="left" vertical="center" wrapText="1"/>
    </xf>
    <xf numFmtId="0" fontId="90" fillId="0" borderId="0" xfId="0" applyFont="1" applyFill="1" applyAlignment="1">
      <alignment horizontal="left" vertical="center"/>
    </xf>
    <xf numFmtId="0" fontId="92" fillId="0" borderId="13" xfId="0" applyFont="1" applyFill="1" applyBorder="1" applyAlignment="1">
      <alignment horizontal="center" vertical="center" textRotation="255"/>
    </xf>
    <xf numFmtId="0" fontId="92" fillId="0" borderId="146" xfId="0" applyFont="1" applyFill="1" applyBorder="1" applyAlignment="1">
      <alignment horizontal="center" vertical="center" textRotation="255"/>
    </xf>
    <xf numFmtId="0" fontId="83" fillId="0" borderId="14" xfId="0" applyFont="1" applyFill="1" applyBorder="1" applyAlignment="1">
      <alignment horizontal="left" vertical="center"/>
    </xf>
    <xf numFmtId="0" fontId="83" fillId="0" borderId="36" xfId="0" applyFont="1" applyFill="1" applyBorder="1" applyAlignment="1">
      <alignment horizontal="left" vertical="center"/>
    </xf>
    <xf numFmtId="176" fontId="83" fillId="0" borderId="114" xfId="0" applyNumberFormat="1" applyFont="1" applyFill="1" applyBorder="1" applyAlignment="1" applyProtection="1">
      <alignment horizontal="right" vertical="center"/>
      <protection locked="0"/>
    </xf>
    <xf numFmtId="176" fontId="83" fillId="0" borderId="115" xfId="0" applyNumberFormat="1" applyFont="1" applyFill="1" applyBorder="1" applyAlignment="1" applyProtection="1">
      <alignment horizontal="right" vertical="center"/>
      <protection locked="0"/>
    </xf>
    <xf numFmtId="176" fontId="83" fillId="0" borderId="116" xfId="0" applyNumberFormat="1" applyFont="1" applyFill="1" applyBorder="1" applyAlignment="1" applyProtection="1">
      <alignment horizontal="right" vertical="center"/>
      <protection locked="0"/>
    </xf>
    <xf numFmtId="0" fontId="87" fillId="0" borderId="11" xfId="0" applyFont="1" applyBorder="1" applyAlignment="1">
      <alignment horizontal="center" vertical="center"/>
    </xf>
    <xf numFmtId="0" fontId="87" fillId="0" borderId="10" xfId="0" applyFont="1" applyBorder="1" applyAlignment="1">
      <alignment horizontal="center" vertical="center"/>
    </xf>
    <xf numFmtId="0" fontId="96" fillId="0" borderId="71" xfId="0" applyFont="1" applyFill="1" applyBorder="1" applyAlignment="1">
      <alignment horizontal="left" vertical="center" wrapText="1" shrinkToFit="1"/>
    </xf>
    <xf numFmtId="0" fontId="96" fillId="0" borderId="54" xfId="0" applyFont="1" applyFill="1" applyBorder="1" applyAlignment="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lignment horizontal="center" vertical="center"/>
    </xf>
    <xf numFmtId="0" fontId="83" fillId="0" borderId="67" xfId="0" applyFont="1" applyFill="1" applyBorder="1" applyAlignment="1">
      <alignment horizontal="center" vertical="center"/>
    </xf>
    <xf numFmtId="0" fontId="83" fillId="0" borderId="14" xfId="0" applyFont="1" applyFill="1" applyBorder="1" applyAlignment="1">
      <alignment horizontal="left" vertical="center" wrapText="1" shrinkToFit="1"/>
    </xf>
    <xf numFmtId="0" fontId="83" fillId="0" borderId="21" xfId="0" applyFont="1" applyFill="1" applyBorder="1" applyAlignment="1">
      <alignment horizontal="left" vertical="center" wrapText="1" shrinkToFit="1"/>
    </xf>
    <xf numFmtId="0" fontId="83" fillId="0" borderId="15" xfId="0" applyFont="1" applyFill="1" applyBorder="1" applyAlignment="1">
      <alignment horizontal="left" vertical="center" wrapText="1" shrinkToFit="1"/>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21" xfId="0" applyFont="1" applyFill="1" applyBorder="1" applyAlignment="1">
      <alignment horizontal="center" vertical="center"/>
    </xf>
    <xf numFmtId="0" fontId="96" fillId="0" borderId="46" xfId="0" applyFont="1" applyFill="1" applyBorder="1" applyAlignment="1">
      <alignment horizontal="center" vertical="center"/>
    </xf>
    <xf numFmtId="38" fontId="96" fillId="26" borderId="168" xfId="0" applyNumberFormat="1" applyFont="1" applyFill="1" applyBorder="1" applyAlignment="1">
      <alignment horizontal="center" vertical="center" shrinkToFit="1"/>
    </xf>
    <xf numFmtId="0" fontId="96" fillId="26" borderId="13" xfId="0" applyFont="1" applyFill="1" applyBorder="1" applyAlignment="1">
      <alignment horizontal="center" vertical="center" shrinkToFit="1"/>
    </xf>
    <xf numFmtId="0" fontId="96" fillId="26" borderId="42" xfId="0" applyFont="1" applyFill="1" applyBorder="1" applyAlignment="1">
      <alignment horizontal="center" vertical="center" shrinkToFit="1"/>
    </xf>
    <xf numFmtId="0" fontId="84" fillId="0" borderId="100" xfId="0" applyFont="1" applyBorder="1" applyAlignment="1">
      <alignment horizontal="center" vertical="center"/>
    </xf>
    <xf numFmtId="0" fontId="93" fillId="32" borderId="169" xfId="0" applyFont="1" applyFill="1" applyBorder="1" applyAlignment="1">
      <alignment horizontal="center" vertical="center"/>
    </xf>
    <xf numFmtId="0" fontId="93" fillId="32" borderId="170" xfId="0" applyFont="1" applyFill="1" applyBorder="1" applyAlignment="1">
      <alignment horizontal="center" vertical="center"/>
    </xf>
    <xf numFmtId="0" fontId="93" fillId="32" borderId="174" xfId="0" applyFont="1" applyFill="1" applyBorder="1" applyAlignment="1">
      <alignment horizontal="center" vertical="center"/>
    </xf>
    <xf numFmtId="0" fontId="96" fillId="0" borderId="135" xfId="0" applyFont="1" applyBorder="1" applyAlignment="1">
      <alignment horizontal="center" vertical="center" textRotation="255" shrinkToFit="1"/>
    </xf>
    <xf numFmtId="0" fontId="96" fillId="0" borderId="56" xfId="0" applyFont="1" applyBorder="1" applyAlignment="1">
      <alignment horizontal="center" vertical="center" textRotation="255" shrinkToFit="1"/>
    </xf>
    <xf numFmtId="0" fontId="96" fillId="0" borderId="136" xfId="0" applyFont="1" applyBorder="1" applyAlignment="1">
      <alignment horizontal="center" vertical="center" textRotation="255" shrinkToFit="1"/>
    </xf>
    <xf numFmtId="0" fontId="96" fillId="26" borderId="41" xfId="0" applyFont="1" applyFill="1" applyBorder="1" applyAlignment="1">
      <alignment horizontal="center" vertical="center" shrinkToFit="1"/>
    </xf>
    <xf numFmtId="0" fontId="96" fillId="26" borderId="18" xfId="0" applyFont="1" applyFill="1" applyBorder="1" applyAlignment="1">
      <alignment horizontal="center" vertical="center" shrinkToFit="1"/>
    </xf>
    <xf numFmtId="0" fontId="96" fillId="26" borderId="173" xfId="0" applyFont="1" applyFill="1" applyBorder="1" applyAlignment="1">
      <alignment horizontal="center" vertical="center" shrinkToFit="1"/>
    </xf>
    <xf numFmtId="2" fontId="96" fillId="0" borderId="77" xfId="0" applyNumberFormat="1" applyFont="1" applyBorder="1" applyAlignment="1">
      <alignment horizontal="center" vertical="center" shrinkToFit="1"/>
    </xf>
    <xf numFmtId="0" fontId="83" fillId="0" borderId="12" xfId="0" applyFont="1" applyFill="1" applyBorder="1" applyAlignment="1">
      <alignment horizontal="right" vertical="center"/>
    </xf>
    <xf numFmtId="0" fontId="83" fillId="0" borderId="36" xfId="0" applyFont="1" applyFill="1" applyBorder="1" applyAlignment="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100" fillId="0" borderId="43" xfId="0" applyFont="1" applyBorder="1" applyAlignment="1">
      <alignment horizontal="left" vertical="center"/>
    </xf>
    <xf numFmtId="0" fontId="100" fillId="0" borderId="44" xfId="0" applyFont="1" applyBorder="1" applyAlignment="1">
      <alignment horizontal="left" vertical="center"/>
    </xf>
    <xf numFmtId="0" fontId="100" fillId="0" borderId="45" xfId="0" applyFont="1" applyBorder="1" applyAlignment="1">
      <alignment horizontal="left" vertical="center"/>
    </xf>
    <xf numFmtId="0" fontId="100" fillId="0" borderId="105" xfId="0" applyFont="1" applyBorder="1" applyAlignment="1">
      <alignment horizontal="left" vertical="center"/>
    </xf>
    <xf numFmtId="0" fontId="100" fillId="0" borderId="106" xfId="0" applyFont="1" applyBorder="1" applyAlignment="1">
      <alignment horizontal="left" vertical="center"/>
    </xf>
    <xf numFmtId="0" fontId="84" fillId="0" borderId="113" xfId="0" applyFont="1" applyBorder="1" applyAlignment="1">
      <alignment horizontal="center" vertical="center"/>
    </xf>
    <xf numFmtId="0" fontId="93" fillId="32" borderId="178" xfId="0" applyFont="1" applyFill="1" applyBorder="1" applyAlignment="1">
      <alignment horizontal="center" vertical="center"/>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8" xfId="0" applyFont="1" applyFill="1" applyBorder="1" applyAlignment="1">
      <alignment horizontal="center" vertical="center"/>
    </xf>
    <xf numFmtId="38" fontId="96" fillId="26" borderId="175" xfId="0" applyNumberFormat="1" applyFont="1" applyFill="1" applyBorder="1" applyAlignment="1">
      <alignment horizontal="center" vertical="center" shrinkToFit="1"/>
    </xf>
    <xf numFmtId="0" fontId="96" fillId="26" borderId="176" xfId="0" applyFont="1" applyFill="1" applyBorder="1" applyAlignment="1">
      <alignment horizontal="center" vertical="center" shrinkToFit="1"/>
    </xf>
    <xf numFmtId="0" fontId="96" fillId="26" borderId="177" xfId="0" applyFont="1" applyFill="1" applyBorder="1" applyAlignment="1">
      <alignment horizontal="center" vertical="center" shrinkToFit="1"/>
    </xf>
    <xf numFmtId="2" fontId="96" fillId="0" borderId="26" xfId="0" applyNumberFormat="1" applyFont="1" applyBorder="1" applyAlignment="1">
      <alignment horizontal="center" vertical="center" shrinkToFit="1"/>
    </xf>
    <xf numFmtId="2" fontId="96" fillId="0" borderId="32" xfId="0" applyNumberFormat="1" applyFont="1" applyBorder="1" applyAlignment="1">
      <alignment horizontal="center" vertical="center" shrinkToFit="1"/>
    </xf>
    <xf numFmtId="0" fontId="98" fillId="26" borderId="171" xfId="0" applyFont="1" applyFill="1" applyBorder="1" applyAlignment="1">
      <alignment horizontal="center" vertical="center" shrinkToFit="1"/>
    </xf>
    <xf numFmtId="0" fontId="98" fillId="26" borderId="24" xfId="0" applyFont="1" applyFill="1" applyBorder="1" applyAlignment="1">
      <alignment horizontal="center" vertical="center" shrinkToFit="1"/>
    </xf>
    <xf numFmtId="0" fontId="98" fillId="26" borderId="172" xfId="0" applyFont="1" applyFill="1" applyBorder="1" applyAlignment="1">
      <alignment horizontal="center" vertical="center" shrinkToFit="1"/>
    </xf>
    <xf numFmtId="38" fontId="96" fillId="26" borderId="114" xfId="0" applyNumberFormat="1" applyFont="1" applyFill="1" applyBorder="1" applyAlignment="1">
      <alignment horizontal="center" vertical="center" shrinkToFit="1"/>
    </xf>
    <xf numFmtId="0" fontId="96" fillId="26" borderId="115" xfId="0" applyFont="1" applyFill="1" applyBorder="1" applyAlignment="1">
      <alignment horizontal="center" vertical="center" shrinkToFit="1"/>
    </xf>
    <xf numFmtId="0" fontId="96" fillId="26" borderId="116" xfId="0" applyFont="1" applyFill="1" applyBorder="1" applyAlignment="1">
      <alignment horizontal="center"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33"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lignment horizontal="left" vertical="center" wrapText="1"/>
    </xf>
    <xf numFmtId="0" fontId="90" fillId="0" borderId="0" xfId="0" applyFont="1" applyFill="1" applyAlignment="1">
      <alignment horizontal="left" vertical="top" wrapText="1"/>
    </xf>
    <xf numFmtId="0" fontId="81" fillId="0" borderId="15"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98" fillId="0" borderId="14"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15" xfId="0" applyFont="1" applyFill="1" applyBorder="1" applyAlignment="1">
      <alignment horizontal="center" vertical="center" wrapText="1"/>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lignment horizontal="center" vertical="center" wrapText="1"/>
    </xf>
    <xf numFmtId="0" fontId="107"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81" fillId="26" borderId="36" xfId="0" applyFont="1" applyFill="1" applyBorder="1" applyAlignment="1">
      <alignment vertical="center" wrapText="1"/>
    </xf>
    <xf numFmtId="0" fontId="81" fillId="26" borderId="11" xfId="0" applyFont="1" applyFill="1" applyBorder="1" applyAlignment="1">
      <alignment vertical="center" wrapText="1"/>
    </xf>
    <xf numFmtId="0" fontId="81" fillId="0" borderId="12" xfId="0" applyFont="1" applyFill="1" applyBorder="1" applyAlignment="1">
      <alignment vertical="center" wrapText="1"/>
    </xf>
    <xf numFmtId="0" fontId="81" fillId="0" borderId="36" xfId="0" applyFont="1" applyFill="1" applyBorder="1" applyAlignment="1">
      <alignment vertical="center" wrapText="1"/>
    </xf>
    <xf numFmtId="0" fontId="81" fillId="0" borderId="70" xfId="0" applyFont="1" applyFill="1" applyBorder="1" applyAlignment="1">
      <alignment vertical="center" wrapText="1"/>
    </xf>
    <xf numFmtId="0" fontId="81" fillId="0" borderId="145"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90" fillId="26" borderId="0" xfId="0" applyFont="1" applyFill="1" applyAlignment="1">
      <alignment horizontal="left" vertical="center" wrapText="1"/>
    </xf>
    <xf numFmtId="0" fontId="105" fillId="26" borderId="0" xfId="0" applyFont="1" applyFill="1" applyBorder="1" applyAlignment="1">
      <alignment horizontal="left" vertical="center" wrapText="1"/>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29" borderId="0" xfId="0" applyFont="1" applyFill="1" applyBorder="1" applyAlignment="1">
      <alignment vertical="center" shrinkToFit="1"/>
    </xf>
    <xf numFmtId="0" fontId="105" fillId="29" borderId="37" xfId="0" applyFont="1" applyFill="1" applyBorder="1" applyAlignment="1">
      <alignment vertical="center" shrinkToFit="1"/>
    </xf>
    <xf numFmtId="0" fontId="81" fillId="26" borderId="36" xfId="0" applyFont="1" applyFill="1" applyBorder="1" applyAlignment="1">
      <alignment horizontal="left" vertical="center"/>
    </xf>
    <xf numFmtId="0" fontId="81" fillId="26" borderId="11" xfId="0" applyFont="1" applyFill="1" applyBorder="1" applyAlignment="1">
      <alignment horizontal="left" vertical="center"/>
    </xf>
    <xf numFmtId="0" fontId="81" fillId="0" borderId="12" xfId="0" applyFont="1" applyFill="1" applyBorder="1" applyAlignment="1">
      <alignment vertical="center"/>
    </xf>
    <xf numFmtId="0" fontId="81" fillId="0" borderId="36" xfId="0" applyFont="1" applyFill="1" applyBorder="1" applyAlignment="1">
      <alignment vertical="center"/>
    </xf>
    <xf numFmtId="0" fontId="81" fillId="0" borderId="70" xfId="0" applyFont="1" applyFill="1" applyBorder="1" applyAlignment="1">
      <alignment vertical="center"/>
    </xf>
    <xf numFmtId="0" fontId="81" fillId="0" borderId="12" xfId="0" applyFont="1" applyFill="1" applyBorder="1" applyAlignment="1">
      <alignment horizontal="center" vertical="center"/>
    </xf>
    <xf numFmtId="0" fontId="81" fillId="0" borderId="36" xfId="0" applyFont="1" applyFill="1" applyBorder="1" applyAlignment="1">
      <alignment horizontal="center" vertical="center"/>
    </xf>
    <xf numFmtId="0" fontId="81" fillId="0" borderId="70" xfId="0" applyFont="1" applyFill="1" applyBorder="1" applyAlignment="1">
      <alignment horizontal="center" vertical="center"/>
    </xf>
    <xf numFmtId="0" fontId="103" fillId="27" borderId="61" xfId="0" applyFont="1" applyFill="1" applyBorder="1" applyAlignment="1">
      <alignment horizontal="center" vertical="center" wrapText="1"/>
    </xf>
    <xf numFmtId="0" fontId="103" fillId="27" borderId="51" xfId="0" applyFont="1" applyFill="1" applyBorder="1" applyAlignment="1">
      <alignment horizontal="center" vertical="center" wrapText="1"/>
    </xf>
    <xf numFmtId="0" fontId="103" fillId="27" borderId="52"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3" fillId="0" borderId="0" xfId="0" applyFont="1" applyFill="1" applyBorder="1" applyAlignment="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lignment horizontal="left" vertical="center"/>
    </xf>
    <xf numFmtId="0" fontId="81" fillId="26" borderId="149" xfId="0" applyFont="1" applyFill="1" applyBorder="1" applyAlignment="1">
      <alignment horizontal="left"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98" xfId="0" applyFont="1" applyFill="1" applyBorder="1" applyAlignment="1">
      <alignment horizontal="center" vertical="center"/>
    </xf>
    <xf numFmtId="0" fontId="81" fillId="26" borderId="18" xfId="0" applyFont="1" applyFill="1" applyBorder="1" applyAlignment="1">
      <alignment horizontal="left" vertical="center" wrapText="1"/>
    </xf>
    <xf numFmtId="0" fontId="81" fillId="26" borderId="19" xfId="0" applyFont="1" applyFill="1" applyBorder="1" applyAlignment="1">
      <alignment horizontal="left" vertical="center" wrapText="1"/>
    </xf>
    <xf numFmtId="0" fontId="81" fillId="0" borderId="98" xfId="0" applyFont="1" applyFill="1" applyBorder="1" applyAlignment="1">
      <alignment horizontal="center" vertical="center" wrapText="1"/>
    </xf>
    <xf numFmtId="0" fontId="81" fillId="27" borderId="61" xfId="0" applyFont="1" applyFill="1" applyBorder="1" applyAlignment="1">
      <alignment horizontal="center" vertical="center"/>
    </xf>
    <xf numFmtId="0" fontId="81" fillId="27" borderId="51" xfId="0" applyFont="1" applyFill="1" applyBorder="1" applyAlignment="1">
      <alignment horizontal="center" vertical="center"/>
    </xf>
    <xf numFmtId="0" fontId="81" fillId="27" borderId="52" xfId="0" applyFont="1" applyFill="1" applyBorder="1" applyAlignment="1">
      <alignment horizontal="center" vertical="center"/>
    </xf>
    <xf numFmtId="0" fontId="111" fillId="26" borderId="33" xfId="0" applyFont="1" applyFill="1" applyBorder="1" applyAlignment="1">
      <alignment horizontal="center" vertical="center"/>
    </xf>
    <xf numFmtId="0" fontId="111" fillId="26" borderId="16" xfId="0"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111" fillId="0" borderId="10" xfId="0"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26" xfId="0" applyFont="1" applyFill="1" applyBorder="1" applyAlignment="1">
      <alignment vertical="center"/>
    </xf>
    <xf numFmtId="0" fontId="111" fillId="0" borderId="31" xfId="0" applyFont="1" applyFill="1" applyBorder="1" applyAlignment="1">
      <alignment vertical="center"/>
    </xf>
    <xf numFmtId="0" fontId="111" fillId="0" borderId="32" xfId="0" applyFont="1" applyFill="1" applyBorder="1" applyAlignment="1">
      <alignment vertical="center"/>
    </xf>
    <xf numFmtId="0" fontId="111" fillId="0" borderId="12" xfId="0" applyFont="1" applyFill="1" applyBorder="1" applyAlignment="1">
      <alignment vertical="center"/>
    </xf>
    <xf numFmtId="0" fontId="111" fillId="0" borderId="36" xfId="0" applyFont="1" applyFill="1" applyBorder="1" applyAlignment="1">
      <alignment vertical="center"/>
    </xf>
    <xf numFmtId="0" fontId="84" fillId="26" borderId="13" xfId="0" applyFont="1" applyFill="1" applyBorder="1" applyAlignment="1">
      <alignment horizontal="center" vertical="center" textRotation="255" wrapText="1"/>
    </xf>
    <xf numFmtId="0" fontId="84" fillId="26" borderId="101" xfId="0" applyFont="1" applyFill="1" applyBorder="1" applyAlignment="1">
      <alignment horizontal="center" vertical="center" textRotation="255" wrapText="1"/>
    </xf>
    <xf numFmtId="0" fontId="117" fillId="26" borderId="13" xfId="0" applyFont="1" applyFill="1" applyBorder="1" applyAlignment="1">
      <alignment horizontal="center" vertical="center" textRotation="255" wrapText="1"/>
    </xf>
    <xf numFmtId="0" fontId="117" fillId="26" borderId="101" xfId="0" applyFont="1" applyFill="1" applyBorder="1" applyAlignment="1">
      <alignment horizontal="center" vertical="center" textRotation="255" wrapText="1"/>
    </xf>
    <xf numFmtId="0" fontId="111" fillId="26" borderId="12" xfId="0" applyFont="1" applyFill="1" applyBorder="1" applyAlignment="1">
      <alignment horizontal="center" vertical="center" shrinkToFit="1"/>
    </xf>
    <xf numFmtId="0" fontId="111" fillId="26" borderId="36" xfId="0" applyFont="1" applyFill="1" applyBorder="1" applyAlignment="1">
      <alignment horizontal="center" vertical="center" shrinkToFit="1"/>
    </xf>
    <xf numFmtId="0" fontId="111" fillId="26" borderId="11" xfId="0" applyFont="1" applyFill="1" applyBorder="1" applyAlignment="1">
      <alignment horizontal="center" vertical="center" shrinkToFit="1"/>
    </xf>
    <xf numFmtId="0" fontId="111" fillId="26" borderId="14" xfId="0" applyFont="1" applyFill="1" applyBorder="1" applyAlignment="1">
      <alignment horizontal="center" vertical="center" shrinkToFit="1"/>
    </xf>
    <xf numFmtId="0" fontId="111" fillId="26" borderId="33" xfId="0" applyFont="1" applyFill="1" applyBorder="1" applyAlignment="1">
      <alignment horizontal="center" vertical="center" shrinkToFit="1"/>
    </xf>
    <xf numFmtId="0" fontId="111" fillId="26" borderId="13" xfId="0" applyFont="1" applyFill="1" applyBorder="1" applyAlignment="1">
      <alignment horizontal="center" vertical="center" wrapText="1" shrinkToFit="1"/>
    </xf>
    <xf numFmtId="0" fontId="111" fillId="26" borderId="101" xfId="0" applyFont="1" applyFill="1" applyBorder="1" applyAlignment="1">
      <alignment horizontal="center" vertical="center" wrapText="1" shrinkToFit="1"/>
    </xf>
    <xf numFmtId="0" fontId="111" fillId="26" borderId="13" xfId="0" applyFont="1" applyFill="1" applyBorder="1" applyAlignment="1">
      <alignment horizontal="center" vertical="center" wrapText="1"/>
    </xf>
    <xf numFmtId="0" fontId="111" fillId="26" borderId="101" xfId="0" applyFont="1" applyFill="1" applyBorder="1" applyAlignment="1">
      <alignment horizontal="center" vertical="center" wrapText="1"/>
    </xf>
    <xf numFmtId="0" fontId="111" fillId="26" borderId="14" xfId="0" applyFont="1" applyFill="1" applyBorder="1" applyAlignment="1">
      <alignment horizontal="center" vertical="center" textRotation="255"/>
    </xf>
    <xf numFmtId="0" fontId="111" fillId="26" borderId="33" xfId="0" applyFont="1" applyFill="1" applyBorder="1" applyAlignment="1">
      <alignment horizontal="center" vertical="center" textRotation="255"/>
    </xf>
    <xf numFmtId="0" fontId="111" fillId="26" borderId="10" xfId="0" applyFont="1" applyFill="1" applyBorder="1" applyAlignment="1">
      <alignment horizontal="center" vertical="center"/>
    </xf>
    <xf numFmtId="0" fontId="111" fillId="26" borderId="12" xfId="0" applyFont="1" applyFill="1" applyBorder="1" applyAlignment="1">
      <alignment horizontal="center" vertical="center"/>
    </xf>
    <xf numFmtId="0" fontId="111" fillId="29" borderId="14" xfId="0" applyFont="1" applyFill="1" applyBorder="1" applyAlignment="1">
      <alignment horizontal="center" vertical="center" wrapText="1"/>
    </xf>
    <xf numFmtId="0" fontId="111" fillId="29" borderId="21" xfId="0" applyFont="1" applyFill="1" applyBorder="1" applyAlignment="1">
      <alignment horizontal="center" vertical="center"/>
    </xf>
    <xf numFmtId="0" fontId="111" fillId="29" borderId="15" xfId="0" applyFont="1" applyFill="1" applyBorder="1" applyAlignment="1">
      <alignment horizontal="center" vertical="center"/>
    </xf>
    <xf numFmtId="0" fontId="111" fillId="29" borderId="17" xfId="0" applyFont="1" applyFill="1" applyBorder="1" applyAlignment="1">
      <alignment horizontal="center" vertical="center"/>
    </xf>
    <xf numFmtId="0" fontId="111" fillId="29" borderId="18" xfId="0" applyFont="1" applyFill="1" applyBorder="1" applyAlignment="1">
      <alignment horizontal="center" vertical="center"/>
    </xf>
    <xf numFmtId="0" fontId="111" fillId="29" borderId="19" xfId="0" applyFont="1" applyFill="1" applyBorder="1" applyAlignment="1">
      <alignment horizontal="center" vertical="center"/>
    </xf>
    <xf numFmtId="0" fontId="111" fillId="26" borderId="14" xfId="0" applyFont="1" applyFill="1" applyBorder="1" applyAlignment="1">
      <alignment horizontal="center" vertical="center" wrapText="1" shrinkToFit="1"/>
    </xf>
    <xf numFmtId="0" fontId="111" fillId="26" borderId="21" xfId="0" applyFont="1" applyFill="1" applyBorder="1" applyAlignment="1">
      <alignment horizontal="center" vertical="center" wrapText="1" shrinkToFit="1"/>
    </xf>
    <xf numFmtId="0" fontId="111" fillId="26" borderId="15" xfId="0" applyFont="1" applyFill="1" applyBorder="1" applyAlignment="1">
      <alignment horizontal="center" vertical="center" wrapText="1" shrinkToFit="1"/>
    </xf>
    <xf numFmtId="0" fontId="111" fillId="26" borderId="33"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111" fillId="26" borderId="13" xfId="0" applyFont="1" applyFill="1" applyBorder="1" applyAlignment="1">
      <alignment horizontal="center" vertical="center" shrinkToFit="1"/>
    </xf>
    <xf numFmtId="0" fontId="111" fillId="26" borderId="101" xfId="0" applyFont="1" applyFill="1" applyBorder="1" applyAlignment="1">
      <alignment horizontal="center" vertical="center"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56"/>
              <a:ext cx="224433" cy="886756"/>
              <a:chOff x="896844" y="8182052"/>
              <a:chExt cx="217581" cy="70716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875" t="s">
        <v>382</v>
      </c>
      <c r="B1" s="875"/>
      <c r="C1" s="875"/>
      <c r="D1" s="875"/>
      <c r="E1" s="875"/>
      <c r="F1" s="875"/>
    </row>
    <row r="2" spans="1:6" ht="30" customHeight="1" thickTop="1">
      <c r="A2" s="876" t="s">
        <v>439</v>
      </c>
      <c r="B2" s="876"/>
      <c r="C2" s="876"/>
      <c r="D2" s="876"/>
      <c r="E2" s="876"/>
      <c r="F2" s="876"/>
    </row>
    <row r="3" spans="1:6" s="22" customFormat="1" ht="8.1" customHeight="1">
      <c r="A3" s="877"/>
      <c r="B3" s="877"/>
      <c r="C3" s="877"/>
      <c r="D3" s="877"/>
      <c r="E3" s="42"/>
    </row>
    <row r="4" spans="1:6" s="24" customFormat="1" ht="30" customHeight="1">
      <c r="A4" s="23" t="s">
        <v>250</v>
      </c>
      <c r="B4" s="23" t="s">
        <v>179</v>
      </c>
      <c r="C4" s="43" t="s">
        <v>351</v>
      </c>
      <c r="D4" s="878" t="s">
        <v>180</v>
      </c>
      <c r="E4" s="879"/>
      <c r="F4" s="23" t="s">
        <v>374</v>
      </c>
    </row>
    <row r="5" spans="1:6" ht="39.950000000000003" customHeight="1">
      <c r="A5" s="44" t="s">
        <v>251</v>
      </c>
      <c r="B5" s="638">
        <v>1</v>
      </c>
      <c r="C5" s="638" t="s">
        <v>181</v>
      </c>
      <c r="D5" s="880" t="s">
        <v>182</v>
      </c>
      <c r="E5" s="881"/>
      <c r="F5" s="25" t="s">
        <v>183</v>
      </c>
    </row>
    <row r="6" spans="1:6" ht="73.5" customHeight="1">
      <c r="A6" s="45" t="s">
        <v>184</v>
      </c>
      <c r="B6" s="25">
        <v>1</v>
      </c>
      <c r="C6" s="585" t="s">
        <v>9</v>
      </c>
      <c r="D6" s="873" t="s">
        <v>185</v>
      </c>
      <c r="E6" s="874"/>
      <c r="F6" s="38" t="s">
        <v>183</v>
      </c>
    </row>
    <row r="7" spans="1:6" ht="73.5" customHeight="1">
      <c r="A7" s="45" t="s">
        <v>186</v>
      </c>
      <c r="B7" s="25">
        <v>1</v>
      </c>
      <c r="C7" s="585" t="s">
        <v>20</v>
      </c>
      <c r="D7" s="873" t="s">
        <v>187</v>
      </c>
      <c r="E7" s="874"/>
      <c r="F7" s="26" t="s">
        <v>188</v>
      </c>
    </row>
    <row r="8" spans="1:6" ht="73.5" customHeight="1">
      <c r="A8" s="45" t="s">
        <v>229</v>
      </c>
      <c r="B8" s="25">
        <v>1</v>
      </c>
      <c r="C8" s="585" t="s">
        <v>10</v>
      </c>
      <c r="D8" s="873" t="s">
        <v>252</v>
      </c>
      <c r="E8" s="874"/>
      <c r="F8" s="26" t="s">
        <v>188</v>
      </c>
    </row>
    <row r="9" spans="1:6" ht="73.5" customHeight="1">
      <c r="A9" s="45" t="s">
        <v>189</v>
      </c>
      <c r="B9" s="25">
        <v>1</v>
      </c>
      <c r="C9" s="585" t="s">
        <v>10</v>
      </c>
      <c r="D9" s="873" t="s">
        <v>253</v>
      </c>
      <c r="E9" s="874"/>
      <c r="F9" s="26" t="s">
        <v>188</v>
      </c>
    </row>
    <row r="10" spans="1:6" ht="73.5" customHeight="1">
      <c r="A10" s="641" t="s">
        <v>440</v>
      </c>
      <c r="B10" s="38" t="s">
        <v>395</v>
      </c>
      <c r="C10" s="585" t="s">
        <v>395</v>
      </c>
      <c r="D10" s="885" t="s">
        <v>441</v>
      </c>
      <c r="E10" s="886"/>
      <c r="F10" s="642" t="s">
        <v>442</v>
      </c>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C17" s="28"/>
      <c r="D17" s="27"/>
      <c r="E17" s="27"/>
      <c r="F17" s="10"/>
    </row>
    <row r="18" spans="1:6" ht="11.45" customHeight="1">
      <c r="A18" s="887" t="s">
        <v>190</v>
      </c>
      <c r="B18" s="887"/>
      <c r="C18" s="887"/>
      <c r="D18" s="887"/>
      <c r="E18" s="637"/>
    </row>
    <row r="19" spans="1:6" ht="8.1" customHeight="1">
      <c r="A19" s="578"/>
      <c r="B19" s="30"/>
    </row>
    <row r="20" spans="1:6" ht="14.25" customHeight="1">
      <c r="A20" s="578"/>
      <c r="B20" s="30"/>
    </row>
    <row r="21" spans="1:6" ht="17.25" customHeight="1">
      <c r="A21" s="578"/>
      <c r="B21" s="30"/>
    </row>
    <row r="22" spans="1:6" s="33" customFormat="1" ht="17.25" customHeight="1">
      <c r="A22" s="31" t="s">
        <v>352</v>
      </c>
      <c r="B22" s="32"/>
      <c r="C22" s="31"/>
      <c r="D22" s="31"/>
      <c r="E22" s="31"/>
    </row>
    <row r="23" spans="1:6" s="33" customFormat="1" ht="17.25" customHeight="1">
      <c r="A23" s="31" t="s">
        <v>191</v>
      </c>
      <c r="B23" s="32"/>
      <c r="C23" s="31"/>
      <c r="D23" s="31"/>
      <c r="E23" s="31"/>
    </row>
    <row r="24" spans="1:6" s="33" customFormat="1" ht="17.25" customHeight="1">
      <c r="A24" s="31" t="s">
        <v>378</v>
      </c>
      <c r="B24" s="32"/>
      <c r="C24" s="31"/>
      <c r="D24" s="31"/>
      <c r="E24" s="31"/>
    </row>
    <row r="25" spans="1:6" s="33" customFormat="1" ht="17.25" customHeight="1">
      <c r="A25" s="31" t="s">
        <v>353</v>
      </c>
      <c r="B25" s="32"/>
      <c r="C25" s="31"/>
      <c r="D25" s="31"/>
      <c r="E25" s="31"/>
    </row>
    <row r="26" spans="1:6" s="33" customFormat="1" ht="17.25" customHeight="1">
      <c r="A26" s="31" t="s">
        <v>354</v>
      </c>
      <c r="B26" s="32"/>
      <c r="C26" s="31"/>
      <c r="D26" s="31"/>
      <c r="E26" s="31"/>
    </row>
    <row r="27" spans="1:6" s="33" customFormat="1" ht="17.25" customHeight="1">
      <c r="A27" s="31" t="s">
        <v>355</v>
      </c>
      <c r="B27" s="32"/>
      <c r="C27" s="31"/>
      <c r="D27" s="31"/>
      <c r="E27" s="31"/>
    </row>
    <row r="28" spans="1:6">
      <c r="A28" s="34"/>
      <c r="B28" s="30"/>
    </row>
    <row r="29" spans="1:6" ht="22.15" customHeight="1">
      <c r="A29" s="39"/>
      <c r="B29" s="888" t="s">
        <v>375</v>
      </c>
      <c r="C29" s="889"/>
      <c r="D29" s="889"/>
      <c r="E29" s="889"/>
      <c r="F29" s="890"/>
    </row>
    <row r="30" spans="1:6" ht="55.15" customHeight="1">
      <c r="A30" s="882" t="s">
        <v>377</v>
      </c>
      <c r="B30" s="884"/>
      <c r="C30" s="884"/>
      <c r="D30" s="884"/>
      <c r="E30" s="884"/>
      <c r="F30" s="884"/>
    </row>
    <row r="31" spans="1:6" ht="55.15" customHeight="1">
      <c r="A31" s="883"/>
      <c r="B31" s="884"/>
      <c r="C31" s="884"/>
      <c r="D31" s="884"/>
      <c r="E31" s="884"/>
      <c r="F31" s="884"/>
    </row>
    <row r="32" spans="1:6" ht="58.5" customHeight="1">
      <c r="A32" s="882" t="s">
        <v>376</v>
      </c>
      <c r="B32" s="884"/>
      <c r="C32" s="884"/>
      <c r="D32" s="884"/>
      <c r="E32" s="884"/>
      <c r="F32" s="884"/>
    </row>
    <row r="33" spans="1:6" ht="58.5" customHeight="1">
      <c r="A33" s="883"/>
      <c r="B33" s="884"/>
      <c r="C33" s="884"/>
      <c r="D33" s="884"/>
      <c r="E33" s="884"/>
      <c r="F33" s="884"/>
    </row>
    <row r="34" spans="1:6" ht="21.75" customHeight="1">
      <c r="A34" s="586" t="s">
        <v>380</v>
      </c>
      <c r="B34" s="30"/>
      <c r="D34" s="30"/>
      <c r="E34" s="30"/>
    </row>
    <row r="35" spans="1:6" ht="21.75" customHeight="1">
      <c r="A35" s="586" t="s">
        <v>381</v>
      </c>
      <c r="B35" s="30"/>
      <c r="D35" s="30"/>
      <c r="E35" s="30"/>
    </row>
    <row r="36" spans="1:6" ht="24.95" customHeight="1">
      <c r="A36" s="29"/>
      <c r="B36" s="30"/>
      <c r="D36" s="30"/>
      <c r="E36" s="30"/>
    </row>
    <row r="37" spans="1:6" ht="24.95" customHeight="1">
      <c r="A37" s="31" t="s">
        <v>387</v>
      </c>
      <c r="B37" s="30"/>
    </row>
    <row r="38" spans="1:6" ht="20.100000000000001" customHeight="1">
      <c r="A38" s="611" t="s">
        <v>388</v>
      </c>
      <c r="B38" s="30"/>
    </row>
    <row r="39" spans="1:6" ht="20.100000000000001" customHeight="1">
      <c r="A39" s="611" t="s">
        <v>389</v>
      </c>
      <c r="B39" s="30"/>
    </row>
    <row r="40" spans="1:6" ht="20.100000000000001" customHeight="1">
      <c r="A40" s="611" t="s">
        <v>390</v>
      </c>
      <c r="B40" s="36"/>
      <c r="C40" s="35"/>
    </row>
    <row r="41" spans="1:6" ht="20.100000000000001" customHeight="1">
      <c r="A41" s="611" t="s">
        <v>391</v>
      </c>
      <c r="B41" s="30"/>
    </row>
    <row r="42" spans="1:6" ht="20.25" customHeight="1">
      <c r="A42" s="643"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tabSelected="1"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4" t="s">
        <v>444</v>
      </c>
      <c r="AD1" s="56" t="s">
        <v>379</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6" t="s">
        <v>445</v>
      </c>
    </row>
    <row r="11" spans="1:30" ht="20.100000000000001" customHeight="1" thickBot="1">
      <c r="B11" s="190" t="s">
        <v>446</v>
      </c>
      <c r="C11" s="942"/>
      <c r="D11" s="943"/>
      <c r="E11" s="943"/>
      <c r="F11" s="943"/>
      <c r="G11" s="943"/>
      <c r="H11" s="943"/>
      <c r="I11" s="943"/>
      <c r="J11" s="943"/>
      <c r="K11" s="943"/>
      <c r="L11" s="944"/>
      <c r="M11" s="56"/>
      <c r="N11" s="949" t="s">
        <v>447</v>
      </c>
      <c r="O11" s="950"/>
      <c r="P11" s="950"/>
      <c r="Q11" s="950"/>
      <c r="R11" s="951"/>
      <c r="S11" s="952"/>
      <c r="T11" s="952"/>
      <c r="U11" s="952"/>
      <c r="V11" s="952"/>
      <c r="W11" s="953"/>
    </row>
    <row r="13" spans="1:30" ht="20.100000000000001" customHeight="1">
      <c r="A13" s="11" t="s">
        <v>140</v>
      </c>
    </row>
    <row r="14" spans="1:30" ht="20.100000000000001" customHeight="1" thickBot="1">
      <c r="B14" t="s">
        <v>161</v>
      </c>
    </row>
    <row r="15" spans="1:30" ht="20.100000000000001" customHeight="1">
      <c r="B15" s="7" t="s">
        <v>6</v>
      </c>
      <c r="C15" s="933" t="s">
        <v>8</v>
      </c>
      <c r="D15" s="933"/>
      <c r="E15" s="933"/>
      <c r="F15" s="933"/>
      <c r="G15" s="933"/>
      <c r="H15" s="933"/>
      <c r="I15" s="933"/>
      <c r="J15" s="933"/>
      <c r="K15" s="933"/>
      <c r="L15" s="934"/>
      <c r="M15" s="918"/>
      <c r="N15" s="919"/>
      <c r="O15" s="919"/>
      <c r="P15" s="919"/>
      <c r="Q15" s="919"/>
      <c r="R15" s="919"/>
      <c r="S15" s="919"/>
      <c r="T15" s="919"/>
      <c r="U15" s="919"/>
      <c r="V15" s="919"/>
      <c r="W15" s="920"/>
      <c r="X15" s="921"/>
    </row>
    <row r="16" spans="1:30" ht="20.100000000000001" customHeight="1" thickBot="1">
      <c r="B16" s="8"/>
      <c r="C16" s="933" t="s">
        <v>89</v>
      </c>
      <c r="D16" s="933"/>
      <c r="E16" s="933"/>
      <c r="F16" s="933"/>
      <c r="G16" s="933"/>
      <c r="H16" s="933"/>
      <c r="I16" s="933"/>
      <c r="J16" s="933"/>
      <c r="K16" s="933"/>
      <c r="L16" s="934"/>
      <c r="M16" s="922"/>
      <c r="N16" s="923"/>
      <c r="O16" s="923"/>
      <c r="P16" s="923"/>
      <c r="Q16" s="923"/>
      <c r="R16" s="923"/>
      <c r="S16" s="923"/>
      <c r="T16" s="923"/>
      <c r="U16" s="924"/>
      <c r="V16" s="924"/>
      <c r="W16" s="925"/>
      <c r="X16" s="926"/>
      <c r="AD16" t="s">
        <v>99</v>
      </c>
    </row>
    <row r="17" spans="1:30" ht="20.100000000000001" customHeight="1" thickBot="1">
      <c r="B17" s="7" t="s">
        <v>90</v>
      </c>
      <c r="C17" s="933" t="s">
        <v>7</v>
      </c>
      <c r="D17" s="933"/>
      <c r="E17" s="933"/>
      <c r="F17" s="933"/>
      <c r="G17" s="933"/>
      <c r="H17" s="933"/>
      <c r="I17" s="933"/>
      <c r="J17" s="933"/>
      <c r="K17" s="933"/>
      <c r="L17" s="934"/>
      <c r="M17" s="587"/>
      <c r="N17" s="588"/>
      <c r="O17" s="588"/>
      <c r="P17" s="588"/>
      <c r="Q17" s="588"/>
      <c r="R17" s="588"/>
      <c r="S17" s="588"/>
      <c r="T17" s="589"/>
      <c r="U17" s="14"/>
      <c r="V17" s="15"/>
      <c r="W17" s="15"/>
      <c r="X17" s="15"/>
      <c r="AD17" t="str">
        <f>CONCATENATE(M17,N17,O17,P17,Q17,R17,S17,T17)</f>
        <v/>
      </c>
    </row>
    <row r="18" spans="1:30" ht="20.100000000000001" customHeight="1">
      <c r="B18" s="9"/>
      <c r="C18" s="933" t="s">
        <v>93</v>
      </c>
      <c r="D18" s="933"/>
      <c r="E18" s="933"/>
      <c r="F18" s="933"/>
      <c r="G18" s="933"/>
      <c r="H18" s="933"/>
      <c r="I18" s="933"/>
      <c r="J18" s="933"/>
      <c r="K18" s="933"/>
      <c r="L18" s="934"/>
      <c r="M18" s="922"/>
      <c r="N18" s="923"/>
      <c r="O18" s="923"/>
      <c r="P18" s="923"/>
      <c r="Q18" s="923"/>
      <c r="R18" s="923"/>
      <c r="S18" s="923"/>
      <c r="T18" s="923"/>
      <c r="U18" s="927"/>
      <c r="V18" s="927"/>
      <c r="W18" s="928"/>
      <c r="X18" s="929"/>
    </row>
    <row r="19" spans="1:30" ht="20.100000000000001" customHeight="1">
      <c r="B19" s="8"/>
      <c r="C19" s="933" t="s">
        <v>94</v>
      </c>
      <c r="D19" s="933"/>
      <c r="E19" s="933"/>
      <c r="F19" s="933"/>
      <c r="G19" s="933"/>
      <c r="H19" s="933"/>
      <c r="I19" s="933"/>
      <c r="J19" s="933"/>
      <c r="K19" s="933"/>
      <c r="L19" s="934"/>
      <c r="M19" s="922"/>
      <c r="N19" s="923"/>
      <c r="O19" s="923"/>
      <c r="P19" s="923"/>
      <c r="Q19" s="923"/>
      <c r="R19" s="923"/>
      <c r="S19" s="923"/>
      <c r="T19" s="923"/>
      <c r="U19" s="923"/>
      <c r="V19" s="923"/>
      <c r="W19" s="930"/>
      <c r="X19" s="931"/>
    </row>
    <row r="20" spans="1:30" ht="20.100000000000001" customHeight="1">
      <c r="B20" s="7" t="s">
        <v>91</v>
      </c>
      <c r="C20" s="933" t="s">
        <v>83</v>
      </c>
      <c r="D20" s="933"/>
      <c r="E20" s="933"/>
      <c r="F20" s="933"/>
      <c r="G20" s="933"/>
      <c r="H20" s="933"/>
      <c r="I20" s="933"/>
      <c r="J20" s="933"/>
      <c r="K20" s="933"/>
      <c r="L20" s="934"/>
      <c r="M20" s="922"/>
      <c r="N20" s="923"/>
      <c r="O20" s="923"/>
      <c r="P20" s="923"/>
      <c r="Q20" s="923"/>
      <c r="R20" s="923"/>
      <c r="S20" s="923"/>
      <c r="T20" s="923"/>
      <c r="U20" s="923"/>
      <c r="V20" s="923"/>
      <c r="W20" s="930"/>
      <c r="X20" s="931"/>
    </row>
    <row r="21" spans="1:30" ht="20.100000000000001" customHeight="1">
      <c r="B21" s="8"/>
      <c r="C21" s="933" t="s">
        <v>84</v>
      </c>
      <c r="D21" s="933"/>
      <c r="E21" s="933"/>
      <c r="F21" s="933"/>
      <c r="G21" s="933"/>
      <c r="H21" s="933"/>
      <c r="I21" s="933"/>
      <c r="J21" s="933"/>
      <c r="K21" s="933"/>
      <c r="L21" s="934"/>
      <c r="M21" s="936"/>
      <c r="N21" s="924"/>
      <c r="O21" s="924"/>
      <c r="P21" s="924"/>
      <c r="Q21" s="924"/>
      <c r="R21" s="924"/>
      <c r="S21" s="924"/>
      <c r="T21" s="924"/>
      <c r="U21" s="924"/>
      <c r="V21" s="924"/>
      <c r="W21" s="925"/>
      <c r="X21" s="926"/>
    </row>
    <row r="22" spans="1:30" ht="20.100000000000001" customHeight="1">
      <c r="B22" s="940" t="s">
        <v>131</v>
      </c>
      <c r="C22" s="933" t="s">
        <v>8</v>
      </c>
      <c r="D22" s="933"/>
      <c r="E22" s="933"/>
      <c r="F22" s="933"/>
      <c r="G22" s="933"/>
      <c r="H22" s="933"/>
      <c r="I22" s="933"/>
      <c r="J22" s="933"/>
      <c r="K22" s="933"/>
      <c r="L22" s="934"/>
      <c r="M22" s="922"/>
      <c r="N22" s="923"/>
      <c r="O22" s="923"/>
      <c r="P22" s="923"/>
      <c r="Q22" s="923"/>
      <c r="R22" s="923"/>
      <c r="S22" s="923"/>
      <c r="T22" s="923"/>
      <c r="U22" s="923"/>
      <c r="V22" s="923"/>
      <c r="W22" s="930"/>
      <c r="X22" s="931"/>
    </row>
    <row r="23" spans="1:30" ht="20.100000000000001" customHeight="1">
      <c r="B23" s="941"/>
      <c r="C23" s="935" t="s">
        <v>128</v>
      </c>
      <c r="D23" s="935"/>
      <c r="E23" s="935"/>
      <c r="F23" s="935"/>
      <c r="G23" s="935"/>
      <c r="H23" s="935"/>
      <c r="I23" s="935"/>
      <c r="J23" s="935"/>
      <c r="K23" s="935"/>
      <c r="L23" s="935"/>
      <c r="M23" s="922"/>
      <c r="N23" s="923"/>
      <c r="O23" s="923"/>
      <c r="P23" s="923"/>
      <c r="Q23" s="923"/>
      <c r="R23" s="923"/>
      <c r="S23" s="923"/>
      <c r="T23" s="923"/>
      <c r="U23" s="923"/>
      <c r="V23" s="923"/>
      <c r="W23" s="930"/>
      <c r="X23" s="931"/>
    </row>
    <row r="24" spans="1:30" ht="20.100000000000001" customHeight="1">
      <c r="B24" s="7" t="s">
        <v>129</v>
      </c>
      <c r="C24" s="933" t="s">
        <v>0</v>
      </c>
      <c r="D24" s="933"/>
      <c r="E24" s="933"/>
      <c r="F24" s="933"/>
      <c r="G24" s="933"/>
      <c r="H24" s="933"/>
      <c r="I24" s="933"/>
      <c r="J24" s="933"/>
      <c r="K24" s="933"/>
      <c r="L24" s="934"/>
      <c r="M24" s="932"/>
      <c r="N24" s="927"/>
      <c r="O24" s="927"/>
      <c r="P24" s="927"/>
      <c r="Q24" s="927"/>
      <c r="R24" s="927"/>
      <c r="S24" s="927"/>
      <c r="T24" s="927"/>
      <c r="U24" s="927"/>
      <c r="V24" s="927"/>
      <c r="W24" s="928"/>
      <c r="X24" s="929"/>
    </row>
    <row r="25" spans="1:30" ht="20.100000000000001" customHeight="1">
      <c r="B25" s="9"/>
      <c r="C25" s="933" t="s">
        <v>1</v>
      </c>
      <c r="D25" s="933"/>
      <c r="E25" s="933"/>
      <c r="F25" s="933"/>
      <c r="G25" s="933"/>
      <c r="H25" s="933"/>
      <c r="I25" s="933"/>
      <c r="J25" s="933"/>
      <c r="K25" s="933"/>
      <c r="L25" s="934"/>
      <c r="M25" s="922"/>
      <c r="N25" s="923"/>
      <c r="O25" s="923"/>
      <c r="P25" s="923"/>
      <c r="Q25" s="923"/>
      <c r="R25" s="923"/>
      <c r="S25" s="923"/>
      <c r="T25" s="923"/>
      <c r="U25" s="923"/>
      <c r="V25" s="923"/>
      <c r="W25" s="930"/>
      <c r="X25" s="931"/>
    </row>
    <row r="26" spans="1:30" ht="20.100000000000001" customHeight="1" thickBot="1">
      <c r="B26" s="20"/>
      <c r="C26" s="933" t="s">
        <v>130</v>
      </c>
      <c r="D26" s="933"/>
      <c r="E26" s="933"/>
      <c r="F26" s="933"/>
      <c r="G26" s="933"/>
      <c r="H26" s="933"/>
      <c r="I26" s="933"/>
      <c r="J26" s="933"/>
      <c r="K26" s="933"/>
      <c r="L26" s="934"/>
      <c r="M26" s="945"/>
      <c r="N26" s="946"/>
      <c r="O26" s="946"/>
      <c r="P26" s="946"/>
      <c r="Q26" s="946"/>
      <c r="R26" s="946"/>
      <c r="S26" s="946"/>
      <c r="T26" s="946"/>
      <c r="U26" s="946"/>
      <c r="V26" s="946"/>
      <c r="W26" s="947"/>
      <c r="X26" s="948"/>
    </row>
    <row r="28" spans="1:30" ht="20.100000000000001" customHeight="1">
      <c r="A28" s="11" t="s">
        <v>98</v>
      </c>
    </row>
    <row r="29" spans="1:30" ht="20.100000000000001" customHeight="1">
      <c r="B29" t="s">
        <v>160</v>
      </c>
      <c r="X29" s="10"/>
    </row>
    <row r="30" spans="1:30" ht="35.1" customHeight="1">
      <c r="B30" s="579" t="s">
        <v>359</v>
      </c>
      <c r="C30" s="893" t="s">
        <v>452</v>
      </c>
      <c r="D30" s="893"/>
      <c r="E30" s="893"/>
      <c r="F30" s="893"/>
      <c r="G30" s="893"/>
      <c r="H30" s="893"/>
      <c r="I30" s="893"/>
      <c r="J30" s="893"/>
      <c r="K30" s="893"/>
      <c r="L30" s="893"/>
      <c r="M30" s="893"/>
      <c r="N30" s="893"/>
      <c r="O30" s="893"/>
      <c r="P30" s="893"/>
      <c r="Q30" s="893"/>
      <c r="R30" s="893"/>
      <c r="S30" s="893"/>
      <c r="T30" s="893"/>
      <c r="U30" s="893"/>
      <c r="V30" s="893"/>
      <c r="W30" s="893"/>
      <c r="X30" s="893"/>
      <c r="Y30" s="893"/>
      <c r="Z30" s="893"/>
      <c r="AA30" s="893"/>
      <c r="AB30" s="893"/>
    </row>
    <row r="31" spans="1:30" ht="35.1" customHeight="1">
      <c r="B31" s="579" t="s">
        <v>360</v>
      </c>
      <c r="C31" s="893" t="s">
        <v>392</v>
      </c>
      <c r="D31" s="893"/>
      <c r="E31" s="893"/>
      <c r="F31" s="893"/>
      <c r="G31" s="893"/>
      <c r="H31" s="893"/>
      <c r="I31" s="893"/>
      <c r="J31" s="893"/>
      <c r="K31" s="893"/>
      <c r="L31" s="893"/>
      <c r="M31" s="893"/>
      <c r="N31" s="893"/>
      <c r="O31" s="893"/>
      <c r="P31" s="893"/>
      <c r="Q31" s="893"/>
      <c r="R31" s="893"/>
      <c r="S31" s="893"/>
      <c r="T31" s="893"/>
      <c r="U31" s="893"/>
      <c r="V31" s="893"/>
      <c r="W31" s="893"/>
      <c r="X31" s="893"/>
      <c r="Y31" s="893"/>
      <c r="Z31" s="893"/>
      <c r="AA31" s="893"/>
      <c r="AB31" s="893"/>
    </row>
    <row r="32" spans="1:30" ht="35.1" customHeight="1">
      <c r="B32" s="579" t="s">
        <v>448</v>
      </c>
      <c r="C32" s="893" t="s">
        <v>453</v>
      </c>
      <c r="D32" s="893"/>
      <c r="E32" s="893"/>
      <c r="F32" s="893"/>
      <c r="G32" s="893"/>
      <c r="H32" s="893"/>
      <c r="I32" s="893"/>
      <c r="J32" s="893"/>
      <c r="K32" s="893"/>
      <c r="L32" s="893"/>
      <c r="M32" s="893"/>
      <c r="N32" s="893"/>
      <c r="O32" s="893"/>
      <c r="P32" s="893"/>
      <c r="Q32" s="893"/>
      <c r="R32" s="893"/>
      <c r="S32" s="893"/>
      <c r="T32" s="893"/>
      <c r="U32" s="893"/>
      <c r="V32" s="893"/>
      <c r="W32" s="893"/>
      <c r="X32" s="893"/>
      <c r="Y32" s="893"/>
      <c r="Z32" s="893"/>
      <c r="AA32" s="893"/>
      <c r="AB32" s="893"/>
    </row>
    <row r="33" spans="2:28" ht="27" customHeight="1">
      <c r="B33" s="894" t="s">
        <v>92</v>
      </c>
      <c r="C33" s="903" t="s">
        <v>280</v>
      </c>
      <c r="D33" s="903"/>
      <c r="E33" s="903"/>
      <c r="F33" s="903"/>
      <c r="G33" s="903"/>
      <c r="H33" s="903"/>
      <c r="I33" s="903"/>
      <c r="J33" s="903"/>
      <c r="K33" s="903"/>
      <c r="L33" s="904"/>
      <c r="M33" s="909" t="s">
        <v>95</v>
      </c>
      <c r="N33" s="910"/>
      <c r="O33" s="910"/>
      <c r="P33" s="910"/>
      <c r="Q33" s="911"/>
      <c r="R33" s="896" t="s">
        <v>168</v>
      </c>
      <c r="S33" s="897"/>
      <c r="T33" s="897"/>
      <c r="U33" s="897"/>
      <c r="V33" s="897"/>
      <c r="W33" s="898"/>
      <c r="X33" s="894" t="s">
        <v>96</v>
      </c>
      <c r="Y33" s="894" t="s">
        <v>97</v>
      </c>
      <c r="Z33" s="891" t="s">
        <v>449</v>
      </c>
      <c r="AA33" s="891" t="s">
        <v>450</v>
      </c>
      <c r="AB33" s="891" t="s">
        <v>451</v>
      </c>
    </row>
    <row r="34" spans="2:28" ht="41.25" customHeight="1" thickBot="1">
      <c r="B34" s="902"/>
      <c r="C34" s="905"/>
      <c r="D34" s="905"/>
      <c r="E34" s="905"/>
      <c r="F34" s="905"/>
      <c r="G34" s="905"/>
      <c r="H34" s="905"/>
      <c r="I34" s="905"/>
      <c r="J34" s="905"/>
      <c r="K34" s="905"/>
      <c r="L34" s="906"/>
      <c r="M34" s="912"/>
      <c r="N34" s="913"/>
      <c r="O34" s="913"/>
      <c r="P34" s="913"/>
      <c r="Q34" s="914"/>
      <c r="R34" s="907" t="s">
        <v>171</v>
      </c>
      <c r="S34" s="908"/>
      <c r="T34" s="908"/>
      <c r="U34" s="908"/>
      <c r="V34" s="908"/>
      <c r="W34" s="21" t="s">
        <v>172</v>
      </c>
      <c r="X34" s="895"/>
      <c r="Y34" s="895"/>
      <c r="Z34" s="892"/>
      <c r="AA34" s="892"/>
      <c r="AB34" s="892"/>
    </row>
    <row r="35" spans="2:28" ht="37.5" customHeight="1">
      <c r="B35" s="13">
        <v>1</v>
      </c>
      <c r="C35" s="590"/>
      <c r="D35" s="591"/>
      <c r="E35" s="591"/>
      <c r="F35" s="591"/>
      <c r="G35" s="591"/>
      <c r="H35" s="591"/>
      <c r="I35" s="591"/>
      <c r="J35" s="591"/>
      <c r="K35" s="591"/>
      <c r="L35" s="592"/>
      <c r="M35" s="938"/>
      <c r="N35" s="938"/>
      <c r="O35" s="938"/>
      <c r="P35" s="938"/>
      <c r="Q35" s="938"/>
      <c r="R35" s="938"/>
      <c r="S35" s="938"/>
      <c r="T35" s="938"/>
      <c r="U35" s="938"/>
      <c r="V35" s="938"/>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937"/>
      <c r="N36" s="937"/>
      <c r="O36" s="937"/>
      <c r="P36" s="937"/>
      <c r="Q36" s="937"/>
      <c r="R36" s="937"/>
      <c r="S36" s="937"/>
      <c r="T36" s="937"/>
      <c r="U36" s="937"/>
      <c r="V36" s="937"/>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937"/>
      <c r="N37" s="937"/>
      <c r="O37" s="937"/>
      <c r="P37" s="937"/>
      <c r="Q37" s="937"/>
      <c r="R37" s="937"/>
      <c r="S37" s="937"/>
      <c r="T37" s="937"/>
      <c r="U37" s="937"/>
      <c r="V37" s="937"/>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937"/>
      <c r="N38" s="937"/>
      <c r="O38" s="937"/>
      <c r="P38" s="937"/>
      <c r="Q38" s="937"/>
      <c r="R38" s="937"/>
      <c r="S38" s="937"/>
      <c r="T38" s="937"/>
      <c r="U38" s="937"/>
      <c r="V38" s="937"/>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937"/>
      <c r="N39" s="937"/>
      <c r="O39" s="937"/>
      <c r="P39" s="937"/>
      <c r="Q39" s="937"/>
      <c r="R39" s="937"/>
      <c r="S39" s="937"/>
      <c r="T39" s="937"/>
      <c r="U39" s="937"/>
      <c r="V39" s="937"/>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937"/>
      <c r="N40" s="937"/>
      <c r="O40" s="937"/>
      <c r="P40" s="937"/>
      <c r="Q40" s="937"/>
      <c r="R40" s="915"/>
      <c r="S40" s="916"/>
      <c r="T40" s="916"/>
      <c r="U40" s="916"/>
      <c r="V40" s="917"/>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937"/>
      <c r="N41" s="937"/>
      <c r="O41" s="937"/>
      <c r="P41" s="937"/>
      <c r="Q41" s="937"/>
      <c r="R41" s="915"/>
      <c r="S41" s="916"/>
      <c r="T41" s="916"/>
      <c r="U41" s="916"/>
      <c r="V41" s="917"/>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937"/>
      <c r="N42" s="937"/>
      <c r="O42" s="937"/>
      <c r="P42" s="937"/>
      <c r="Q42" s="937"/>
      <c r="R42" s="915"/>
      <c r="S42" s="916"/>
      <c r="T42" s="916"/>
      <c r="U42" s="916"/>
      <c r="V42" s="917"/>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937"/>
      <c r="N43" s="937"/>
      <c r="O43" s="937"/>
      <c r="P43" s="937"/>
      <c r="Q43" s="937"/>
      <c r="R43" s="915"/>
      <c r="S43" s="916"/>
      <c r="T43" s="916"/>
      <c r="U43" s="916"/>
      <c r="V43" s="917"/>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937"/>
      <c r="N44" s="937"/>
      <c r="O44" s="937"/>
      <c r="P44" s="937"/>
      <c r="Q44" s="937"/>
      <c r="R44" s="915"/>
      <c r="S44" s="916"/>
      <c r="T44" s="916"/>
      <c r="U44" s="916"/>
      <c r="V44" s="917"/>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937"/>
      <c r="N45" s="937"/>
      <c r="O45" s="937"/>
      <c r="P45" s="937"/>
      <c r="Q45" s="937"/>
      <c r="R45" s="915"/>
      <c r="S45" s="916"/>
      <c r="T45" s="916"/>
      <c r="U45" s="916"/>
      <c r="V45" s="917"/>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937"/>
      <c r="N46" s="937"/>
      <c r="O46" s="937"/>
      <c r="P46" s="937"/>
      <c r="Q46" s="937"/>
      <c r="R46" s="915"/>
      <c r="S46" s="916"/>
      <c r="T46" s="916"/>
      <c r="U46" s="916"/>
      <c r="V46" s="917"/>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937"/>
      <c r="N47" s="937"/>
      <c r="O47" s="937"/>
      <c r="P47" s="937"/>
      <c r="Q47" s="937"/>
      <c r="R47" s="915"/>
      <c r="S47" s="916"/>
      <c r="T47" s="916"/>
      <c r="U47" s="916"/>
      <c r="V47" s="917"/>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937"/>
      <c r="N48" s="937"/>
      <c r="O48" s="937"/>
      <c r="P48" s="937"/>
      <c r="Q48" s="937"/>
      <c r="R48" s="915"/>
      <c r="S48" s="916"/>
      <c r="T48" s="916"/>
      <c r="U48" s="916"/>
      <c r="V48" s="917"/>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937"/>
      <c r="N49" s="937"/>
      <c r="O49" s="937"/>
      <c r="P49" s="937"/>
      <c r="Q49" s="937"/>
      <c r="R49" s="915"/>
      <c r="S49" s="916"/>
      <c r="T49" s="916"/>
      <c r="U49" s="916"/>
      <c r="V49" s="917"/>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937"/>
      <c r="N50" s="937"/>
      <c r="O50" s="937"/>
      <c r="P50" s="937"/>
      <c r="Q50" s="937"/>
      <c r="R50" s="915"/>
      <c r="S50" s="916"/>
      <c r="T50" s="916"/>
      <c r="U50" s="916"/>
      <c r="V50" s="917"/>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937"/>
      <c r="N51" s="937"/>
      <c r="O51" s="937"/>
      <c r="P51" s="937"/>
      <c r="Q51" s="937"/>
      <c r="R51" s="915"/>
      <c r="S51" s="916"/>
      <c r="T51" s="916"/>
      <c r="U51" s="916"/>
      <c r="V51" s="917"/>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937"/>
      <c r="N52" s="937"/>
      <c r="O52" s="937"/>
      <c r="P52" s="937"/>
      <c r="Q52" s="937"/>
      <c r="R52" s="915"/>
      <c r="S52" s="916"/>
      <c r="T52" s="916"/>
      <c r="U52" s="916"/>
      <c r="V52" s="917"/>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937"/>
      <c r="N53" s="937"/>
      <c r="O53" s="937"/>
      <c r="P53" s="937"/>
      <c r="Q53" s="937"/>
      <c r="R53" s="915"/>
      <c r="S53" s="916"/>
      <c r="T53" s="916"/>
      <c r="U53" s="916"/>
      <c r="V53" s="917"/>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937"/>
      <c r="N54" s="937"/>
      <c r="O54" s="937"/>
      <c r="P54" s="937"/>
      <c r="Q54" s="937"/>
      <c r="R54" s="915"/>
      <c r="S54" s="916"/>
      <c r="T54" s="916"/>
      <c r="U54" s="916"/>
      <c r="V54" s="917"/>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937"/>
      <c r="N55" s="937"/>
      <c r="O55" s="937"/>
      <c r="P55" s="937"/>
      <c r="Q55" s="937"/>
      <c r="R55" s="915"/>
      <c r="S55" s="916"/>
      <c r="T55" s="916"/>
      <c r="U55" s="916"/>
      <c r="V55" s="917"/>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937"/>
      <c r="N56" s="937"/>
      <c r="O56" s="937"/>
      <c r="P56" s="937"/>
      <c r="Q56" s="937"/>
      <c r="R56" s="915"/>
      <c r="S56" s="916"/>
      <c r="T56" s="916"/>
      <c r="U56" s="916"/>
      <c r="V56" s="917"/>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937"/>
      <c r="N57" s="937"/>
      <c r="O57" s="937"/>
      <c r="P57" s="937"/>
      <c r="Q57" s="937"/>
      <c r="R57" s="915"/>
      <c r="S57" s="916"/>
      <c r="T57" s="916"/>
      <c r="U57" s="916"/>
      <c r="V57" s="917"/>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937"/>
      <c r="N58" s="937"/>
      <c r="O58" s="937"/>
      <c r="P58" s="937"/>
      <c r="Q58" s="937"/>
      <c r="R58" s="915"/>
      <c r="S58" s="916"/>
      <c r="T58" s="916"/>
      <c r="U58" s="916"/>
      <c r="V58" s="917"/>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937"/>
      <c r="N59" s="937"/>
      <c r="O59" s="937"/>
      <c r="P59" s="937"/>
      <c r="Q59" s="937"/>
      <c r="R59" s="915"/>
      <c r="S59" s="916"/>
      <c r="T59" s="916"/>
      <c r="U59" s="916"/>
      <c r="V59" s="917"/>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937"/>
      <c r="N60" s="937"/>
      <c r="O60" s="937"/>
      <c r="P60" s="937"/>
      <c r="Q60" s="937"/>
      <c r="R60" s="915"/>
      <c r="S60" s="916"/>
      <c r="T60" s="916"/>
      <c r="U60" s="916"/>
      <c r="V60" s="917"/>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937"/>
      <c r="N61" s="937"/>
      <c r="O61" s="937"/>
      <c r="P61" s="937"/>
      <c r="Q61" s="937"/>
      <c r="R61" s="915"/>
      <c r="S61" s="916"/>
      <c r="T61" s="916"/>
      <c r="U61" s="916"/>
      <c r="V61" s="917"/>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937"/>
      <c r="N62" s="937"/>
      <c r="O62" s="937"/>
      <c r="P62" s="937"/>
      <c r="Q62" s="937"/>
      <c r="R62" s="915"/>
      <c r="S62" s="916"/>
      <c r="T62" s="916"/>
      <c r="U62" s="916"/>
      <c r="V62" s="917"/>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937"/>
      <c r="N63" s="937"/>
      <c r="O63" s="937"/>
      <c r="P63" s="937"/>
      <c r="Q63" s="937"/>
      <c r="R63" s="915"/>
      <c r="S63" s="916"/>
      <c r="T63" s="916"/>
      <c r="U63" s="916"/>
      <c r="V63" s="917"/>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937"/>
      <c r="N64" s="937"/>
      <c r="O64" s="937"/>
      <c r="P64" s="937"/>
      <c r="Q64" s="937"/>
      <c r="R64" s="915"/>
      <c r="S64" s="916"/>
      <c r="T64" s="916"/>
      <c r="U64" s="916"/>
      <c r="V64" s="917"/>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937"/>
      <c r="N65" s="937"/>
      <c r="O65" s="937"/>
      <c r="P65" s="937"/>
      <c r="Q65" s="937"/>
      <c r="R65" s="915"/>
      <c r="S65" s="916"/>
      <c r="T65" s="916"/>
      <c r="U65" s="916"/>
      <c r="V65" s="917"/>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937"/>
      <c r="N66" s="937"/>
      <c r="O66" s="937"/>
      <c r="P66" s="937"/>
      <c r="Q66" s="937"/>
      <c r="R66" s="915"/>
      <c r="S66" s="916"/>
      <c r="T66" s="916"/>
      <c r="U66" s="916"/>
      <c r="V66" s="917"/>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937"/>
      <c r="N67" s="937"/>
      <c r="O67" s="937"/>
      <c r="P67" s="937"/>
      <c r="Q67" s="937"/>
      <c r="R67" s="915"/>
      <c r="S67" s="916"/>
      <c r="T67" s="916"/>
      <c r="U67" s="916"/>
      <c r="V67" s="917"/>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937"/>
      <c r="N68" s="937"/>
      <c r="O68" s="937"/>
      <c r="P68" s="937"/>
      <c r="Q68" s="937"/>
      <c r="R68" s="915"/>
      <c r="S68" s="916"/>
      <c r="T68" s="916"/>
      <c r="U68" s="916"/>
      <c r="V68" s="917"/>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937"/>
      <c r="N69" s="937"/>
      <c r="O69" s="937"/>
      <c r="P69" s="937"/>
      <c r="Q69" s="937"/>
      <c r="R69" s="915"/>
      <c r="S69" s="916"/>
      <c r="T69" s="916"/>
      <c r="U69" s="916"/>
      <c r="V69" s="917"/>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937"/>
      <c r="N70" s="937"/>
      <c r="O70" s="937"/>
      <c r="P70" s="937"/>
      <c r="Q70" s="937"/>
      <c r="R70" s="915"/>
      <c r="S70" s="916"/>
      <c r="T70" s="916"/>
      <c r="U70" s="916"/>
      <c r="V70" s="917"/>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937"/>
      <c r="N71" s="937"/>
      <c r="O71" s="937"/>
      <c r="P71" s="937"/>
      <c r="Q71" s="937"/>
      <c r="R71" s="915"/>
      <c r="S71" s="916"/>
      <c r="T71" s="916"/>
      <c r="U71" s="916"/>
      <c r="V71" s="917"/>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937"/>
      <c r="N72" s="937"/>
      <c r="O72" s="937"/>
      <c r="P72" s="937"/>
      <c r="Q72" s="937"/>
      <c r="R72" s="915"/>
      <c r="S72" s="916"/>
      <c r="T72" s="916"/>
      <c r="U72" s="916"/>
      <c r="V72" s="917"/>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937"/>
      <c r="N73" s="937"/>
      <c r="O73" s="937"/>
      <c r="P73" s="937"/>
      <c r="Q73" s="937"/>
      <c r="R73" s="915"/>
      <c r="S73" s="916"/>
      <c r="T73" s="916"/>
      <c r="U73" s="916"/>
      <c r="V73" s="917"/>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937"/>
      <c r="N74" s="937"/>
      <c r="O74" s="937"/>
      <c r="P74" s="937"/>
      <c r="Q74" s="937"/>
      <c r="R74" s="915"/>
      <c r="S74" s="916"/>
      <c r="T74" s="916"/>
      <c r="U74" s="916"/>
      <c r="V74" s="917"/>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937"/>
      <c r="N75" s="937"/>
      <c r="O75" s="937"/>
      <c r="P75" s="937"/>
      <c r="Q75" s="937"/>
      <c r="R75" s="915"/>
      <c r="S75" s="916"/>
      <c r="T75" s="916"/>
      <c r="U75" s="916"/>
      <c r="V75" s="917"/>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937"/>
      <c r="N76" s="937"/>
      <c r="O76" s="937"/>
      <c r="P76" s="937"/>
      <c r="Q76" s="937"/>
      <c r="R76" s="915"/>
      <c r="S76" s="916"/>
      <c r="T76" s="916"/>
      <c r="U76" s="916"/>
      <c r="V76" s="917"/>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937"/>
      <c r="N77" s="937"/>
      <c r="O77" s="937"/>
      <c r="P77" s="937"/>
      <c r="Q77" s="937"/>
      <c r="R77" s="915"/>
      <c r="S77" s="916"/>
      <c r="T77" s="916"/>
      <c r="U77" s="916"/>
      <c r="V77" s="917"/>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937"/>
      <c r="N78" s="937"/>
      <c r="O78" s="937"/>
      <c r="P78" s="937"/>
      <c r="Q78" s="937"/>
      <c r="R78" s="915"/>
      <c r="S78" s="916"/>
      <c r="T78" s="916"/>
      <c r="U78" s="916"/>
      <c r="V78" s="917"/>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937"/>
      <c r="N79" s="937"/>
      <c r="O79" s="937"/>
      <c r="P79" s="937"/>
      <c r="Q79" s="937"/>
      <c r="R79" s="915"/>
      <c r="S79" s="916"/>
      <c r="T79" s="916"/>
      <c r="U79" s="916"/>
      <c r="V79" s="917"/>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937"/>
      <c r="N80" s="937"/>
      <c r="O80" s="937"/>
      <c r="P80" s="937"/>
      <c r="Q80" s="937"/>
      <c r="R80" s="915"/>
      <c r="S80" s="916"/>
      <c r="T80" s="916"/>
      <c r="U80" s="916"/>
      <c r="V80" s="917"/>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937"/>
      <c r="N81" s="937"/>
      <c r="O81" s="937"/>
      <c r="P81" s="937"/>
      <c r="Q81" s="937"/>
      <c r="R81" s="915"/>
      <c r="S81" s="916"/>
      <c r="T81" s="916"/>
      <c r="U81" s="916"/>
      <c r="V81" s="917"/>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937"/>
      <c r="N82" s="937"/>
      <c r="O82" s="937"/>
      <c r="P82" s="937"/>
      <c r="Q82" s="937"/>
      <c r="R82" s="915"/>
      <c r="S82" s="916"/>
      <c r="T82" s="916"/>
      <c r="U82" s="916"/>
      <c r="V82" s="917"/>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937"/>
      <c r="N83" s="937"/>
      <c r="O83" s="937"/>
      <c r="P83" s="937"/>
      <c r="Q83" s="937"/>
      <c r="R83" s="915"/>
      <c r="S83" s="916"/>
      <c r="T83" s="916"/>
      <c r="U83" s="916"/>
      <c r="V83" s="917"/>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937"/>
      <c r="N84" s="937"/>
      <c r="O84" s="937"/>
      <c r="P84" s="937"/>
      <c r="Q84" s="937"/>
      <c r="R84" s="915"/>
      <c r="S84" s="916"/>
      <c r="T84" s="916"/>
      <c r="U84" s="916"/>
      <c r="V84" s="917"/>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937"/>
      <c r="N85" s="937"/>
      <c r="O85" s="937"/>
      <c r="P85" s="937"/>
      <c r="Q85" s="937"/>
      <c r="R85" s="915"/>
      <c r="S85" s="916"/>
      <c r="T85" s="916"/>
      <c r="U85" s="916"/>
      <c r="V85" s="917"/>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937"/>
      <c r="N86" s="937"/>
      <c r="O86" s="937"/>
      <c r="P86" s="937"/>
      <c r="Q86" s="937"/>
      <c r="R86" s="915"/>
      <c r="S86" s="916"/>
      <c r="T86" s="916"/>
      <c r="U86" s="916"/>
      <c r="V86" s="917"/>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937"/>
      <c r="N87" s="937"/>
      <c r="O87" s="937"/>
      <c r="P87" s="937"/>
      <c r="Q87" s="937"/>
      <c r="R87" s="915"/>
      <c r="S87" s="916"/>
      <c r="T87" s="916"/>
      <c r="U87" s="916"/>
      <c r="V87" s="917"/>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937"/>
      <c r="N88" s="937"/>
      <c r="O88" s="937"/>
      <c r="P88" s="937"/>
      <c r="Q88" s="937"/>
      <c r="R88" s="915"/>
      <c r="S88" s="916"/>
      <c r="T88" s="916"/>
      <c r="U88" s="916"/>
      <c r="V88" s="917"/>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937"/>
      <c r="N89" s="937"/>
      <c r="O89" s="937"/>
      <c r="P89" s="937"/>
      <c r="Q89" s="937"/>
      <c r="R89" s="915"/>
      <c r="S89" s="916"/>
      <c r="T89" s="916"/>
      <c r="U89" s="916"/>
      <c r="V89" s="917"/>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937"/>
      <c r="N90" s="937"/>
      <c r="O90" s="937"/>
      <c r="P90" s="937"/>
      <c r="Q90" s="937"/>
      <c r="R90" s="915"/>
      <c r="S90" s="916"/>
      <c r="T90" s="916"/>
      <c r="U90" s="916"/>
      <c r="V90" s="917"/>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937"/>
      <c r="N91" s="937"/>
      <c r="O91" s="937"/>
      <c r="P91" s="937"/>
      <c r="Q91" s="937"/>
      <c r="R91" s="915"/>
      <c r="S91" s="916"/>
      <c r="T91" s="916"/>
      <c r="U91" s="916"/>
      <c r="V91" s="917"/>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937"/>
      <c r="N92" s="937"/>
      <c r="O92" s="937"/>
      <c r="P92" s="937"/>
      <c r="Q92" s="937"/>
      <c r="R92" s="915"/>
      <c r="S92" s="916"/>
      <c r="T92" s="916"/>
      <c r="U92" s="916"/>
      <c r="V92" s="917"/>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937"/>
      <c r="N93" s="937"/>
      <c r="O93" s="937"/>
      <c r="P93" s="937"/>
      <c r="Q93" s="937"/>
      <c r="R93" s="915"/>
      <c r="S93" s="916"/>
      <c r="T93" s="916"/>
      <c r="U93" s="916"/>
      <c r="V93" s="917"/>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937"/>
      <c r="N94" s="937"/>
      <c r="O94" s="937"/>
      <c r="P94" s="937"/>
      <c r="Q94" s="937"/>
      <c r="R94" s="915"/>
      <c r="S94" s="916"/>
      <c r="T94" s="916"/>
      <c r="U94" s="916"/>
      <c r="V94" s="917"/>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937"/>
      <c r="N95" s="937"/>
      <c r="O95" s="937"/>
      <c r="P95" s="937"/>
      <c r="Q95" s="937"/>
      <c r="R95" s="915"/>
      <c r="S95" s="916"/>
      <c r="T95" s="916"/>
      <c r="U95" s="916"/>
      <c r="V95" s="917"/>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937"/>
      <c r="N96" s="937"/>
      <c r="O96" s="937"/>
      <c r="P96" s="937"/>
      <c r="Q96" s="937"/>
      <c r="R96" s="915"/>
      <c r="S96" s="916"/>
      <c r="T96" s="916"/>
      <c r="U96" s="916"/>
      <c r="V96" s="917"/>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937"/>
      <c r="N97" s="937"/>
      <c r="O97" s="937"/>
      <c r="P97" s="937"/>
      <c r="Q97" s="937"/>
      <c r="R97" s="915"/>
      <c r="S97" s="916"/>
      <c r="T97" s="916"/>
      <c r="U97" s="916"/>
      <c r="V97" s="917"/>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937"/>
      <c r="N98" s="937"/>
      <c r="O98" s="937"/>
      <c r="P98" s="937"/>
      <c r="Q98" s="937"/>
      <c r="R98" s="915"/>
      <c r="S98" s="916"/>
      <c r="T98" s="916"/>
      <c r="U98" s="916"/>
      <c r="V98" s="917"/>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937"/>
      <c r="N99" s="937"/>
      <c r="O99" s="937"/>
      <c r="P99" s="937"/>
      <c r="Q99" s="937"/>
      <c r="R99" s="915"/>
      <c r="S99" s="916"/>
      <c r="T99" s="916"/>
      <c r="U99" s="916"/>
      <c r="V99" s="917"/>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937"/>
      <c r="N100" s="937"/>
      <c r="O100" s="937"/>
      <c r="P100" s="937"/>
      <c r="Q100" s="937"/>
      <c r="R100" s="915"/>
      <c r="S100" s="916"/>
      <c r="T100" s="916"/>
      <c r="U100" s="916"/>
      <c r="V100" s="917"/>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937"/>
      <c r="N101" s="937"/>
      <c r="O101" s="937"/>
      <c r="P101" s="937"/>
      <c r="Q101" s="937"/>
      <c r="R101" s="915"/>
      <c r="S101" s="916"/>
      <c r="T101" s="916"/>
      <c r="U101" s="916"/>
      <c r="V101" s="917"/>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937"/>
      <c r="N102" s="937"/>
      <c r="O102" s="937"/>
      <c r="P102" s="937"/>
      <c r="Q102" s="937"/>
      <c r="R102" s="915"/>
      <c r="S102" s="916"/>
      <c r="T102" s="916"/>
      <c r="U102" s="916"/>
      <c r="V102" s="917"/>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937"/>
      <c r="N103" s="937"/>
      <c r="O103" s="937"/>
      <c r="P103" s="937"/>
      <c r="Q103" s="937"/>
      <c r="R103" s="915"/>
      <c r="S103" s="916"/>
      <c r="T103" s="916"/>
      <c r="U103" s="916"/>
      <c r="V103" s="917"/>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937"/>
      <c r="N104" s="937"/>
      <c r="O104" s="937"/>
      <c r="P104" s="937"/>
      <c r="Q104" s="937"/>
      <c r="R104" s="915"/>
      <c r="S104" s="916"/>
      <c r="T104" s="916"/>
      <c r="U104" s="916"/>
      <c r="V104" s="917"/>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937"/>
      <c r="N105" s="937"/>
      <c r="O105" s="937"/>
      <c r="P105" s="937"/>
      <c r="Q105" s="937"/>
      <c r="R105" s="915"/>
      <c r="S105" s="916"/>
      <c r="T105" s="916"/>
      <c r="U105" s="916"/>
      <c r="V105" s="917"/>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937"/>
      <c r="N106" s="937"/>
      <c r="O106" s="937"/>
      <c r="P106" s="937"/>
      <c r="Q106" s="937"/>
      <c r="R106" s="915"/>
      <c r="S106" s="916"/>
      <c r="T106" s="916"/>
      <c r="U106" s="916"/>
      <c r="V106" s="917"/>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937"/>
      <c r="N107" s="937"/>
      <c r="O107" s="937"/>
      <c r="P107" s="937"/>
      <c r="Q107" s="937"/>
      <c r="R107" s="915"/>
      <c r="S107" s="916"/>
      <c r="T107" s="916"/>
      <c r="U107" s="916"/>
      <c r="V107" s="917"/>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937"/>
      <c r="N108" s="937"/>
      <c r="O108" s="937"/>
      <c r="P108" s="937"/>
      <c r="Q108" s="937"/>
      <c r="R108" s="915"/>
      <c r="S108" s="916"/>
      <c r="T108" s="916"/>
      <c r="U108" s="916"/>
      <c r="V108" s="917"/>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937"/>
      <c r="N109" s="937"/>
      <c r="O109" s="937"/>
      <c r="P109" s="937"/>
      <c r="Q109" s="937"/>
      <c r="R109" s="915"/>
      <c r="S109" s="916"/>
      <c r="T109" s="916"/>
      <c r="U109" s="916"/>
      <c r="V109" s="917"/>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937"/>
      <c r="N110" s="937"/>
      <c r="O110" s="937"/>
      <c r="P110" s="937"/>
      <c r="Q110" s="937"/>
      <c r="R110" s="915"/>
      <c r="S110" s="916"/>
      <c r="T110" s="916"/>
      <c r="U110" s="916"/>
      <c r="V110" s="917"/>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937"/>
      <c r="N111" s="937"/>
      <c r="O111" s="937"/>
      <c r="P111" s="937"/>
      <c r="Q111" s="937"/>
      <c r="R111" s="915"/>
      <c r="S111" s="916"/>
      <c r="T111" s="916"/>
      <c r="U111" s="916"/>
      <c r="V111" s="917"/>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937"/>
      <c r="N112" s="937"/>
      <c r="O112" s="937"/>
      <c r="P112" s="937"/>
      <c r="Q112" s="937"/>
      <c r="R112" s="915"/>
      <c r="S112" s="916"/>
      <c r="T112" s="916"/>
      <c r="U112" s="916"/>
      <c r="V112" s="917"/>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937"/>
      <c r="N113" s="937"/>
      <c r="O113" s="937"/>
      <c r="P113" s="937"/>
      <c r="Q113" s="937"/>
      <c r="R113" s="915"/>
      <c r="S113" s="916"/>
      <c r="T113" s="916"/>
      <c r="U113" s="916"/>
      <c r="V113" s="917"/>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937"/>
      <c r="N114" s="937"/>
      <c r="O114" s="937"/>
      <c r="P114" s="937"/>
      <c r="Q114" s="937"/>
      <c r="R114" s="915"/>
      <c r="S114" s="916"/>
      <c r="T114" s="916"/>
      <c r="U114" s="916"/>
      <c r="V114" s="917"/>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937"/>
      <c r="N115" s="937"/>
      <c r="O115" s="937"/>
      <c r="P115" s="937"/>
      <c r="Q115" s="937"/>
      <c r="R115" s="915"/>
      <c r="S115" s="916"/>
      <c r="T115" s="916"/>
      <c r="U115" s="916"/>
      <c r="V115" s="917"/>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937"/>
      <c r="N116" s="937"/>
      <c r="O116" s="937"/>
      <c r="P116" s="937"/>
      <c r="Q116" s="937"/>
      <c r="R116" s="915"/>
      <c r="S116" s="916"/>
      <c r="T116" s="916"/>
      <c r="U116" s="916"/>
      <c r="V116" s="917"/>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937"/>
      <c r="N117" s="937"/>
      <c r="O117" s="937"/>
      <c r="P117" s="937"/>
      <c r="Q117" s="937"/>
      <c r="R117" s="915"/>
      <c r="S117" s="916"/>
      <c r="T117" s="916"/>
      <c r="U117" s="916"/>
      <c r="V117" s="917"/>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937"/>
      <c r="N118" s="937"/>
      <c r="O118" s="937"/>
      <c r="P118" s="937"/>
      <c r="Q118" s="937"/>
      <c r="R118" s="915"/>
      <c r="S118" s="916"/>
      <c r="T118" s="916"/>
      <c r="U118" s="916"/>
      <c r="V118" s="917"/>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937"/>
      <c r="N119" s="937"/>
      <c r="O119" s="937"/>
      <c r="P119" s="937"/>
      <c r="Q119" s="937"/>
      <c r="R119" s="915"/>
      <c r="S119" s="916"/>
      <c r="T119" s="916"/>
      <c r="U119" s="916"/>
      <c r="V119" s="917"/>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937"/>
      <c r="N120" s="937"/>
      <c r="O120" s="937"/>
      <c r="P120" s="937"/>
      <c r="Q120" s="937"/>
      <c r="R120" s="915"/>
      <c r="S120" s="916"/>
      <c r="T120" s="916"/>
      <c r="U120" s="916"/>
      <c r="V120" s="917"/>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937"/>
      <c r="N121" s="937"/>
      <c r="O121" s="937"/>
      <c r="P121" s="937"/>
      <c r="Q121" s="937"/>
      <c r="R121" s="915"/>
      <c r="S121" s="916"/>
      <c r="T121" s="916"/>
      <c r="U121" s="916"/>
      <c r="V121" s="917"/>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937"/>
      <c r="N122" s="937"/>
      <c r="O122" s="937"/>
      <c r="P122" s="937"/>
      <c r="Q122" s="937"/>
      <c r="R122" s="915"/>
      <c r="S122" s="916"/>
      <c r="T122" s="916"/>
      <c r="U122" s="916"/>
      <c r="V122" s="917"/>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937"/>
      <c r="N123" s="937"/>
      <c r="O123" s="937"/>
      <c r="P123" s="937"/>
      <c r="Q123" s="937"/>
      <c r="R123" s="915"/>
      <c r="S123" s="916"/>
      <c r="T123" s="916"/>
      <c r="U123" s="916"/>
      <c r="V123" s="917"/>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937"/>
      <c r="N124" s="937"/>
      <c r="O124" s="937"/>
      <c r="P124" s="937"/>
      <c r="Q124" s="937"/>
      <c r="R124" s="915"/>
      <c r="S124" s="916"/>
      <c r="T124" s="916"/>
      <c r="U124" s="916"/>
      <c r="V124" s="917"/>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937"/>
      <c r="N125" s="937"/>
      <c r="O125" s="937"/>
      <c r="P125" s="937"/>
      <c r="Q125" s="937"/>
      <c r="R125" s="915"/>
      <c r="S125" s="916"/>
      <c r="T125" s="916"/>
      <c r="U125" s="916"/>
      <c r="V125" s="917"/>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937"/>
      <c r="N126" s="937"/>
      <c r="O126" s="937"/>
      <c r="P126" s="937"/>
      <c r="Q126" s="937"/>
      <c r="R126" s="915"/>
      <c r="S126" s="916"/>
      <c r="T126" s="916"/>
      <c r="U126" s="916"/>
      <c r="V126" s="917"/>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937"/>
      <c r="N127" s="937"/>
      <c r="O127" s="937"/>
      <c r="P127" s="937"/>
      <c r="Q127" s="937"/>
      <c r="R127" s="915"/>
      <c r="S127" s="916"/>
      <c r="T127" s="916"/>
      <c r="U127" s="916"/>
      <c r="V127" s="917"/>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937"/>
      <c r="N128" s="937"/>
      <c r="O128" s="937"/>
      <c r="P128" s="937"/>
      <c r="Q128" s="937"/>
      <c r="R128" s="915"/>
      <c r="S128" s="916"/>
      <c r="T128" s="916"/>
      <c r="U128" s="916"/>
      <c r="V128" s="917"/>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937"/>
      <c r="N129" s="937"/>
      <c r="O129" s="937"/>
      <c r="P129" s="937"/>
      <c r="Q129" s="937"/>
      <c r="R129" s="915"/>
      <c r="S129" s="916"/>
      <c r="T129" s="916"/>
      <c r="U129" s="916"/>
      <c r="V129" s="917"/>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937"/>
      <c r="N130" s="937"/>
      <c r="O130" s="937"/>
      <c r="P130" s="937"/>
      <c r="Q130" s="937"/>
      <c r="R130" s="915"/>
      <c r="S130" s="916"/>
      <c r="T130" s="916"/>
      <c r="U130" s="916"/>
      <c r="V130" s="917"/>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937"/>
      <c r="N131" s="937"/>
      <c r="O131" s="937"/>
      <c r="P131" s="937"/>
      <c r="Q131" s="937"/>
      <c r="R131" s="915"/>
      <c r="S131" s="916"/>
      <c r="T131" s="916"/>
      <c r="U131" s="916"/>
      <c r="V131" s="917"/>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937"/>
      <c r="N132" s="937"/>
      <c r="O132" s="937"/>
      <c r="P132" s="937"/>
      <c r="Q132" s="937"/>
      <c r="R132" s="915"/>
      <c r="S132" s="916"/>
      <c r="T132" s="916"/>
      <c r="U132" s="916"/>
      <c r="V132" s="917"/>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937"/>
      <c r="N133" s="937"/>
      <c r="O133" s="937"/>
      <c r="P133" s="937"/>
      <c r="Q133" s="937"/>
      <c r="R133" s="915"/>
      <c r="S133" s="916"/>
      <c r="T133" s="916"/>
      <c r="U133" s="916"/>
      <c r="V133" s="917"/>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939"/>
      <c r="N134" s="939"/>
      <c r="O134" s="939"/>
      <c r="P134" s="939"/>
      <c r="Q134" s="939"/>
      <c r="R134" s="899"/>
      <c r="S134" s="900"/>
      <c r="T134" s="900"/>
      <c r="U134" s="900"/>
      <c r="V134" s="901"/>
      <c r="W134" s="607"/>
      <c r="X134" s="608"/>
      <c r="Y134" s="628"/>
      <c r="Z134" s="609"/>
      <c r="AA134" s="610"/>
      <c r="AB134" s="582" t="str">
        <f t="shared" si="3"/>
        <v/>
      </c>
    </row>
    <row r="135" spans="1:28" ht="4.5" customHeight="1">
      <c r="A135" s="12"/>
    </row>
    <row r="136" spans="1:28" ht="28.5" customHeight="1">
      <c r="B136" s="19"/>
      <c r="C136" s="893"/>
      <c r="D136" s="893"/>
      <c r="E136" s="893"/>
      <c r="F136" s="893"/>
      <c r="G136" s="893"/>
      <c r="H136" s="893"/>
      <c r="I136" s="893"/>
      <c r="J136" s="893"/>
      <c r="K136" s="893"/>
      <c r="L136" s="893"/>
      <c r="M136" s="893"/>
      <c r="N136" s="893"/>
      <c r="O136" s="893"/>
      <c r="P136" s="893"/>
      <c r="Q136" s="893"/>
      <c r="R136" s="893"/>
      <c r="S136" s="893"/>
      <c r="T136" s="893"/>
      <c r="U136" s="893"/>
      <c r="V136" s="893"/>
      <c r="W136" s="893"/>
      <c r="X136" s="893"/>
      <c r="Y136" s="893"/>
      <c r="Z136" s="893"/>
      <c r="AA136" s="893"/>
      <c r="AB136" s="89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434</v>
      </c>
      <c r="Y1" s="1053" t="s">
        <v>85</v>
      </c>
      <c r="Z1" s="1053"/>
      <c r="AA1" s="1053"/>
      <c r="AB1" s="1053"/>
      <c r="AC1" s="1053" t="str">
        <f>IF(基本情報入力シート!C11="","",基本情報入力シート!C11)</f>
        <v/>
      </c>
      <c r="AD1" s="1053"/>
      <c r="AE1" s="1053"/>
      <c r="AF1" s="1053"/>
      <c r="AG1" s="1053"/>
      <c r="AH1" s="1053"/>
      <c r="AI1" s="1053"/>
      <c r="AJ1" s="1053"/>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281</v>
      </c>
      <c r="Y4" s="1021"/>
      <c r="Z4" s="1021"/>
      <c r="AA4" s="57" t="s">
        <v>17</v>
      </c>
      <c r="AE4" s="57"/>
      <c r="AH4" s="57"/>
      <c r="AI4" s="57"/>
      <c r="AJ4" s="33"/>
    </row>
    <row r="5" spans="1:46" ht="16.5" customHeight="1">
      <c r="A5" s="1065" t="s">
        <v>369</v>
      </c>
      <c r="B5" s="1065"/>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c r="AH5" s="1065"/>
      <c r="AI5" s="1065"/>
      <c r="AJ5" s="1065"/>
    </row>
    <row r="6" spans="1:46" ht="6" customHeight="1"/>
    <row r="7" spans="1:46" ht="15" customHeight="1">
      <c r="A7" s="59" t="s">
        <v>163</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1243" t="s">
        <v>124</v>
      </c>
      <c r="B9" s="1244"/>
      <c r="C9" s="1244"/>
      <c r="D9" s="1244"/>
      <c r="E9" s="1244"/>
      <c r="F9" s="1245"/>
      <c r="G9" s="1246" t="str">
        <f>IF(基本情報入力シート!M15="","",基本情報入力シート!M15)</f>
        <v/>
      </c>
      <c r="H9" s="1246"/>
      <c r="I9" s="1246"/>
      <c r="J9" s="1246"/>
      <c r="K9" s="1246"/>
      <c r="L9" s="1246"/>
      <c r="M9" s="1246"/>
      <c r="N9" s="1246"/>
      <c r="O9" s="1246"/>
      <c r="P9" s="1246"/>
      <c r="Q9" s="1246"/>
      <c r="R9" s="1246"/>
      <c r="S9" s="1246"/>
      <c r="T9" s="1246"/>
      <c r="U9" s="1246"/>
      <c r="V9" s="1246"/>
      <c r="W9" s="1246"/>
      <c r="X9" s="1246"/>
      <c r="Y9" s="1246"/>
      <c r="Z9" s="1246"/>
      <c r="AA9" s="1246"/>
      <c r="AB9" s="1246"/>
      <c r="AC9" s="1246"/>
      <c r="AD9" s="1246"/>
      <c r="AE9" s="1246"/>
      <c r="AF9" s="1246"/>
      <c r="AG9" s="1246"/>
      <c r="AH9" s="1246"/>
      <c r="AI9" s="1246"/>
      <c r="AJ9" s="1247"/>
    </row>
    <row r="10" spans="1:46" s="63" customFormat="1" ht="25.5" customHeight="1">
      <c r="A10" s="1236" t="s">
        <v>123</v>
      </c>
      <c r="B10" s="1237"/>
      <c r="C10" s="1237"/>
      <c r="D10" s="1237"/>
      <c r="E10" s="1237"/>
      <c r="F10" s="1016"/>
      <c r="G10" s="1248" t="str">
        <f>IF(基本情報入力シート!M16="","",基本情報入力シート!M16)</f>
        <v/>
      </c>
      <c r="H10" s="1248"/>
      <c r="I10" s="1248"/>
      <c r="J10" s="1248"/>
      <c r="K10" s="1248"/>
      <c r="L10" s="1248"/>
      <c r="M10" s="1248"/>
      <c r="N10" s="1248"/>
      <c r="O10" s="1248"/>
      <c r="P10" s="1248"/>
      <c r="Q10" s="1248"/>
      <c r="R10" s="1248"/>
      <c r="S10" s="1248"/>
      <c r="T10" s="1248"/>
      <c r="U10" s="1248"/>
      <c r="V10" s="1248"/>
      <c r="W10" s="1248"/>
      <c r="X10" s="1248"/>
      <c r="Y10" s="1248"/>
      <c r="Z10" s="1248"/>
      <c r="AA10" s="1248"/>
      <c r="AB10" s="1248"/>
      <c r="AC10" s="1248"/>
      <c r="AD10" s="1248"/>
      <c r="AE10" s="1248"/>
      <c r="AF10" s="1248"/>
      <c r="AG10" s="1248"/>
      <c r="AH10" s="1248"/>
      <c r="AI10" s="1248"/>
      <c r="AJ10" s="1249"/>
    </row>
    <row r="11" spans="1:46" s="63" customFormat="1" ht="12.75" customHeight="1">
      <c r="A11" s="1261" t="s">
        <v>127</v>
      </c>
      <c r="B11" s="1262"/>
      <c r="C11" s="1262"/>
      <c r="D11" s="1262"/>
      <c r="E11" s="1262"/>
      <c r="F11" s="1263"/>
      <c r="G11" s="64" t="s">
        <v>7</v>
      </c>
      <c r="H11" s="1022" t="str">
        <f>IF(基本情報入力シート!AD17="","",基本情報入力シート!AD17)</f>
        <v/>
      </c>
      <c r="I11" s="1022"/>
      <c r="J11" s="1022"/>
      <c r="K11" s="1022"/>
      <c r="L11" s="1022"/>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1238"/>
      <c r="B12" s="1239"/>
      <c r="C12" s="1239"/>
      <c r="D12" s="1239"/>
      <c r="E12" s="1239"/>
      <c r="F12" s="1240"/>
      <c r="G12" s="1257" t="str">
        <f>IF(基本情報入力シート!M18="","",基本情報入力シート!M18)</f>
        <v/>
      </c>
      <c r="H12" s="1258"/>
      <c r="I12" s="1258"/>
      <c r="J12" s="1258"/>
      <c r="K12" s="1258"/>
      <c r="L12" s="1258"/>
      <c r="M12" s="1258"/>
      <c r="N12" s="1258"/>
      <c r="O12" s="1258"/>
      <c r="P12" s="1258"/>
      <c r="Q12" s="1258"/>
      <c r="R12" s="1258"/>
      <c r="S12" s="1258"/>
      <c r="T12" s="1258"/>
      <c r="U12" s="1258"/>
      <c r="V12" s="1258"/>
      <c r="W12" s="1258"/>
      <c r="X12" s="1258"/>
      <c r="Y12" s="1258"/>
      <c r="Z12" s="1258"/>
      <c r="AA12" s="1258"/>
      <c r="AB12" s="1258"/>
      <c r="AC12" s="1258"/>
      <c r="AD12" s="1258"/>
      <c r="AE12" s="1258"/>
      <c r="AF12" s="1258"/>
      <c r="AG12" s="1258"/>
      <c r="AH12" s="1258"/>
      <c r="AI12" s="1258"/>
      <c r="AJ12" s="1259"/>
    </row>
    <row r="13" spans="1:46" s="63" customFormat="1" ht="16.5" customHeight="1">
      <c r="A13" s="1238"/>
      <c r="B13" s="1239"/>
      <c r="C13" s="1239"/>
      <c r="D13" s="1239"/>
      <c r="E13" s="1239"/>
      <c r="F13" s="1240"/>
      <c r="G13" s="1260" t="str">
        <f>IF(基本情報入力シート!M19="","",基本情報入力シート!M19)</f>
        <v/>
      </c>
      <c r="H13" s="1255"/>
      <c r="I13" s="1255"/>
      <c r="J13" s="1255"/>
      <c r="K13" s="1255"/>
      <c r="L13" s="1255"/>
      <c r="M13" s="1255"/>
      <c r="N13" s="1255"/>
      <c r="O13" s="1255"/>
      <c r="P13" s="1255"/>
      <c r="Q13" s="1255"/>
      <c r="R13" s="1255"/>
      <c r="S13" s="1255"/>
      <c r="T13" s="1255"/>
      <c r="U13" s="1255"/>
      <c r="V13" s="1255"/>
      <c r="W13" s="1255"/>
      <c r="X13" s="1255"/>
      <c r="Y13" s="1255"/>
      <c r="Z13" s="1255"/>
      <c r="AA13" s="1255"/>
      <c r="AB13" s="1255"/>
      <c r="AC13" s="1255"/>
      <c r="AD13" s="1255"/>
      <c r="AE13" s="1255"/>
      <c r="AF13" s="1255"/>
      <c r="AG13" s="1255"/>
      <c r="AH13" s="1255"/>
      <c r="AI13" s="1255"/>
      <c r="AJ13" s="1256"/>
    </row>
    <row r="14" spans="1:46" s="63" customFormat="1" ht="12">
      <c r="A14" s="1264" t="s">
        <v>124</v>
      </c>
      <c r="B14" s="1265"/>
      <c r="C14" s="1265"/>
      <c r="D14" s="1265"/>
      <c r="E14" s="1265"/>
      <c r="F14" s="1266"/>
      <c r="G14" s="1253" t="str">
        <f>IF(基本情報入力シート!M22="","",基本情報入力シート!M22)</f>
        <v/>
      </c>
      <c r="H14" s="1253"/>
      <c r="I14" s="1253"/>
      <c r="J14" s="1253"/>
      <c r="K14" s="1253"/>
      <c r="L14" s="1253"/>
      <c r="M14" s="1253"/>
      <c r="N14" s="1253"/>
      <c r="O14" s="1253"/>
      <c r="P14" s="1253"/>
      <c r="Q14" s="1253"/>
      <c r="R14" s="1253"/>
      <c r="S14" s="1253"/>
      <c r="T14" s="1253"/>
      <c r="U14" s="1253"/>
      <c r="V14" s="1253"/>
      <c r="W14" s="1253"/>
      <c r="X14" s="1253"/>
      <c r="Y14" s="1253"/>
      <c r="Z14" s="1253"/>
      <c r="AA14" s="1253"/>
      <c r="AB14" s="1253"/>
      <c r="AC14" s="1253"/>
      <c r="AD14" s="1253"/>
      <c r="AE14" s="1253"/>
      <c r="AF14" s="1253"/>
      <c r="AG14" s="1253"/>
      <c r="AH14" s="1253"/>
      <c r="AI14" s="1253"/>
      <c r="AJ14" s="1254"/>
    </row>
    <row r="15" spans="1:46" s="63" customFormat="1" ht="25.5" customHeight="1">
      <c r="A15" s="1238" t="s">
        <v>122</v>
      </c>
      <c r="B15" s="1239"/>
      <c r="C15" s="1239"/>
      <c r="D15" s="1239"/>
      <c r="E15" s="1239"/>
      <c r="F15" s="1240"/>
      <c r="G15" s="1255" t="str">
        <f>IF(基本情報入力シート!M23="","",基本情報入力シート!M23)</f>
        <v/>
      </c>
      <c r="H15" s="1255"/>
      <c r="I15" s="1255"/>
      <c r="J15" s="1255"/>
      <c r="K15" s="1255"/>
      <c r="L15" s="1255"/>
      <c r="M15" s="1255"/>
      <c r="N15" s="1255"/>
      <c r="O15" s="1255"/>
      <c r="P15" s="1255"/>
      <c r="Q15" s="1255"/>
      <c r="R15" s="1255"/>
      <c r="S15" s="1255"/>
      <c r="T15" s="1255"/>
      <c r="U15" s="1255"/>
      <c r="V15" s="1255"/>
      <c r="W15" s="1255"/>
      <c r="X15" s="1255"/>
      <c r="Y15" s="1255"/>
      <c r="Z15" s="1255"/>
      <c r="AA15" s="1255"/>
      <c r="AB15" s="1255"/>
      <c r="AC15" s="1255"/>
      <c r="AD15" s="1255"/>
      <c r="AE15" s="1255"/>
      <c r="AF15" s="1255"/>
      <c r="AG15" s="1255"/>
      <c r="AH15" s="1255"/>
      <c r="AI15" s="1255"/>
      <c r="AJ15" s="1256"/>
    </row>
    <row r="16" spans="1:46" s="63" customFormat="1" ht="15" customHeight="1">
      <c r="A16" s="1250" t="s">
        <v>126</v>
      </c>
      <c r="B16" s="1250"/>
      <c r="C16" s="1250"/>
      <c r="D16" s="1250"/>
      <c r="E16" s="1250"/>
      <c r="F16" s="1250"/>
      <c r="G16" s="1008" t="s">
        <v>0</v>
      </c>
      <c r="H16" s="1053"/>
      <c r="I16" s="1053"/>
      <c r="J16" s="1053"/>
      <c r="K16" s="1251" t="str">
        <f>IF(基本情報入力シート!M24="","",基本情報入力シート!M24)</f>
        <v/>
      </c>
      <c r="L16" s="1251"/>
      <c r="M16" s="1251"/>
      <c r="N16" s="1251"/>
      <c r="O16" s="1251"/>
      <c r="P16" s="1053" t="s">
        <v>1</v>
      </c>
      <c r="Q16" s="1053"/>
      <c r="R16" s="1053"/>
      <c r="S16" s="1053"/>
      <c r="T16" s="1251" t="str">
        <f>IF(基本情報入力シート!M25="","",基本情報入力シート!M25)</f>
        <v/>
      </c>
      <c r="U16" s="1251"/>
      <c r="V16" s="1251"/>
      <c r="W16" s="1251"/>
      <c r="X16" s="1251"/>
      <c r="Y16" s="1053" t="s">
        <v>125</v>
      </c>
      <c r="Z16" s="1053"/>
      <c r="AA16" s="1053"/>
      <c r="AB16" s="1053"/>
      <c r="AC16" s="1252" t="str">
        <f>IF(基本情報入力シート!M26="","",基本情報入力シート!M26)</f>
        <v/>
      </c>
      <c r="AD16" s="1252"/>
      <c r="AE16" s="1252"/>
      <c r="AF16" s="1252"/>
      <c r="AG16" s="1252"/>
      <c r="AH16" s="1252"/>
      <c r="AI16" s="1252"/>
      <c r="AJ16" s="1252"/>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284</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348</v>
      </c>
      <c r="AN19" s="194" t="s">
        <v>349</v>
      </c>
      <c r="AT19" s="68"/>
    </row>
    <row r="20" spans="1:46" ht="18" customHeight="1">
      <c r="A20" s="76"/>
      <c r="B20" s="77"/>
      <c r="C20" s="78" t="s">
        <v>282</v>
      </c>
      <c r="D20" s="79"/>
      <c r="E20" s="79"/>
      <c r="F20" s="79"/>
      <c r="G20" s="79"/>
      <c r="H20" s="79"/>
      <c r="I20" s="79"/>
      <c r="J20" s="79"/>
      <c r="K20" s="79"/>
      <c r="L20" s="80"/>
      <c r="M20" s="81"/>
      <c r="N20" s="81"/>
      <c r="O20" s="81"/>
      <c r="P20" s="82"/>
      <c r="S20" s="83"/>
      <c r="T20" s="52" t="s">
        <v>283</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1241" t="s">
        <v>454</v>
      </c>
      <c r="C25" s="1242"/>
      <c r="D25" s="1242"/>
      <c r="E25" s="1242"/>
      <c r="F25" s="1242"/>
      <c r="G25" s="1242"/>
      <c r="H25" s="1242"/>
      <c r="I25" s="1242"/>
      <c r="J25" s="1242"/>
      <c r="K25" s="1242"/>
      <c r="L25" s="1242"/>
      <c r="M25" s="1242"/>
      <c r="N25" s="1242"/>
      <c r="O25" s="1242"/>
      <c r="P25" s="1242"/>
      <c r="Q25" s="1242"/>
      <c r="R25" s="1242"/>
      <c r="S25" s="1242"/>
      <c r="T25" s="1242"/>
      <c r="U25" s="1242"/>
      <c r="V25" s="1242"/>
      <c r="W25" s="1242"/>
      <c r="X25" s="1242"/>
      <c r="Y25" s="1242"/>
      <c r="Z25" s="1242"/>
      <c r="AA25" s="1242"/>
      <c r="AB25" s="1242"/>
      <c r="AC25" s="1242"/>
      <c r="AD25" s="1242"/>
      <c r="AE25" s="1242"/>
      <c r="AF25" s="1242"/>
      <c r="AG25" s="1242"/>
      <c r="AH25" s="1242"/>
      <c r="AI25" s="1242"/>
      <c r="AJ25" s="1242"/>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370</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302</v>
      </c>
      <c r="C28" s="571"/>
      <c r="D28" s="571"/>
      <c r="E28" s="571"/>
      <c r="F28" s="571"/>
      <c r="G28" s="571"/>
      <c r="H28" s="571"/>
      <c r="I28" s="571"/>
      <c r="J28" s="571"/>
      <c r="K28" s="571"/>
      <c r="L28" s="100"/>
      <c r="M28" s="101" t="s">
        <v>57</v>
      </c>
      <c r="N28" s="1267" t="s">
        <v>247</v>
      </c>
      <c r="O28" s="1268"/>
      <c r="P28" s="1268"/>
      <c r="Q28" s="1268"/>
      <c r="R28" s="1268"/>
      <c r="S28" s="1268"/>
      <c r="T28" s="1268"/>
      <c r="U28" s="1268"/>
      <c r="V28" s="1268"/>
      <c r="W28" s="1268"/>
      <c r="X28" s="1268"/>
      <c r="Y28" s="1268"/>
      <c r="Z28" s="1268"/>
      <c r="AA28" s="1268"/>
      <c r="AB28" s="1268"/>
      <c r="AC28" s="1268"/>
      <c r="AD28" s="1268"/>
      <c r="AE28" s="1268"/>
      <c r="AF28" s="1268"/>
      <c r="AG28" s="1268"/>
      <c r="AH28" s="1268"/>
      <c r="AI28" s="1268"/>
      <c r="AJ28" s="1269"/>
      <c r="AK28" s="56"/>
      <c r="AT28" s="88"/>
    </row>
    <row r="29" spans="1:46" ht="21" customHeight="1">
      <c r="A29" s="102" t="s">
        <v>10</v>
      </c>
      <c r="B29" s="571" t="s">
        <v>296</v>
      </c>
      <c r="C29" s="103"/>
      <c r="D29" s="103"/>
      <c r="E29" s="103"/>
      <c r="F29" s="103"/>
      <c r="G29" s="103"/>
      <c r="H29" s="103"/>
      <c r="I29" s="103"/>
      <c r="J29" s="103"/>
      <c r="K29" s="103"/>
      <c r="L29" s="103"/>
      <c r="M29" s="104"/>
      <c r="N29" s="1270"/>
      <c r="O29" s="1271"/>
      <c r="P29" s="1271"/>
      <c r="Q29" s="1271"/>
      <c r="R29" s="1271"/>
      <c r="S29" s="1271"/>
      <c r="T29" s="1271"/>
      <c r="U29" s="1271"/>
      <c r="V29" s="1271"/>
      <c r="W29" s="1271"/>
      <c r="X29" s="1271"/>
      <c r="Y29" s="1271"/>
      <c r="Z29" s="1271"/>
      <c r="AA29" s="1271"/>
      <c r="AB29" s="1271"/>
      <c r="AC29" s="1271"/>
      <c r="AD29" s="1271"/>
      <c r="AE29" s="1271"/>
      <c r="AF29" s="1271"/>
      <c r="AG29" s="1271"/>
      <c r="AH29" s="1271"/>
      <c r="AI29" s="1271"/>
      <c r="AJ29" s="1272"/>
      <c r="AK29" s="56"/>
      <c r="AL29" s="1273" t="s">
        <v>455</v>
      </c>
      <c r="AT29" s="88"/>
    </row>
    <row r="30" spans="1:46" ht="21" customHeight="1" thickBot="1">
      <c r="A30" s="102" t="s">
        <v>20</v>
      </c>
      <c r="B30" s="571" t="s">
        <v>19</v>
      </c>
      <c r="C30" s="103"/>
      <c r="D30" s="1004" t="str">
        <f>IF($Y$4="","",$Y$4)</f>
        <v/>
      </c>
      <c r="E30" s="1004"/>
      <c r="F30" s="105" t="s">
        <v>295</v>
      </c>
      <c r="G30" s="103"/>
      <c r="H30" s="103"/>
      <c r="I30" s="103"/>
      <c r="J30" s="103"/>
      <c r="K30" s="103"/>
      <c r="L30" s="103"/>
      <c r="M30" s="103"/>
      <c r="N30" s="103"/>
      <c r="O30" s="103"/>
      <c r="P30" s="103"/>
      <c r="Q30" s="103"/>
      <c r="R30" s="103"/>
      <c r="S30" s="103"/>
      <c r="T30" s="103"/>
      <c r="U30" s="103"/>
      <c r="V30" s="103"/>
      <c r="W30" s="103"/>
      <c r="X30" s="103"/>
      <c r="Y30" s="103"/>
      <c r="Z30" s="103"/>
      <c r="AA30" s="103"/>
      <c r="AB30" s="1027" t="str">
        <f>IF('別紙様式2-2 個表_処遇'!O5="","",'別紙様式2-2 個表_処遇'!O5)</f>
        <v/>
      </c>
      <c r="AC30" s="1028"/>
      <c r="AD30" s="1028"/>
      <c r="AE30" s="1028"/>
      <c r="AF30" s="1028"/>
      <c r="AG30" s="1028"/>
      <c r="AH30" s="1028"/>
      <c r="AI30" s="1007" t="s">
        <v>2</v>
      </c>
      <c r="AJ30" s="1008"/>
      <c r="AK30" s="2"/>
      <c r="AL30" s="1274"/>
      <c r="AT30" s="88"/>
    </row>
    <row r="31" spans="1:46" ht="21" customHeight="1" thickBot="1">
      <c r="A31" s="106" t="s">
        <v>18</v>
      </c>
      <c r="B31" s="107" t="s">
        <v>285</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234</v>
      </c>
      <c r="AB31" s="994" t="str">
        <f>IFERROR(AB32-AB33,"")</f>
        <v/>
      </c>
      <c r="AC31" s="995"/>
      <c r="AD31" s="995"/>
      <c r="AE31" s="995"/>
      <c r="AF31" s="995"/>
      <c r="AG31" s="995"/>
      <c r="AH31" s="995"/>
      <c r="AI31" s="1007" t="s">
        <v>2</v>
      </c>
      <c r="AJ31" s="1008"/>
      <c r="AK31" s="56" t="s">
        <v>192</v>
      </c>
      <c r="AL31" s="111" t="str">
        <f>IF(AB30="","",IF(AB31="","",IF(AB31&gt;AB30,"○","☓")))</f>
        <v/>
      </c>
      <c r="AM31" s="112" t="s">
        <v>193</v>
      </c>
      <c r="AN31" s="113"/>
      <c r="AO31" s="113"/>
      <c r="AP31" s="113"/>
      <c r="AQ31" s="113"/>
      <c r="AR31" s="113"/>
      <c r="AS31" s="113"/>
      <c r="AT31" s="114"/>
    </row>
    <row r="32" spans="1:46" ht="21" customHeight="1" thickBot="1">
      <c r="A32" s="115"/>
      <c r="B32" s="1235" t="s">
        <v>297</v>
      </c>
      <c r="C32" s="1049"/>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50"/>
      <c r="AC32" s="1051"/>
      <c r="AD32" s="1051"/>
      <c r="AE32" s="1051"/>
      <c r="AF32" s="1051"/>
      <c r="AG32" s="1051"/>
      <c r="AH32" s="1052"/>
      <c r="AI32" s="989" t="s">
        <v>2</v>
      </c>
      <c r="AJ32" s="990"/>
      <c r="AK32" s="56"/>
      <c r="AT32" s="88"/>
    </row>
    <row r="33" spans="1:46" ht="21" customHeight="1" thickBot="1">
      <c r="A33" s="116"/>
      <c r="B33" s="1046" t="s">
        <v>298</v>
      </c>
      <c r="C33" s="1047"/>
      <c r="D33" s="1047"/>
      <c r="E33" s="1047"/>
      <c r="F33" s="1047"/>
      <c r="G33" s="1047"/>
      <c r="H33" s="1047"/>
      <c r="I33" s="1047"/>
      <c r="J33" s="1047"/>
      <c r="K33" s="1047"/>
      <c r="L33" s="1047"/>
      <c r="M33" s="1047"/>
      <c r="N33" s="1047"/>
      <c r="O33" s="1047"/>
      <c r="P33" s="1047"/>
      <c r="Q33" s="1047"/>
      <c r="R33" s="1047"/>
      <c r="S33" s="1047"/>
      <c r="T33" s="1047"/>
      <c r="U33" s="1047"/>
      <c r="V33" s="1047"/>
      <c r="W33" s="1047"/>
      <c r="X33" s="1047"/>
      <c r="Y33" s="1047"/>
      <c r="Z33" s="1047"/>
      <c r="AA33" s="1047"/>
      <c r="AB33" s="1070" t="str">
        <f>IF((AB34-AB35-AB36-AB37)=0,"",(AB34-AB35-AB36-AB37))</f>
        <v/>
      </c>
      <c r="AC33" s="1071"/>
      <c r="AD33" s="1071"/>
      <c r="AE33" s="1071"/>
      <c r="AF33" s="1071"/>
      <c r="AG33" s="1071"/>
      <c r="AH33" s="1072"/>
      <c r="AI33" s="998" t="s">
        <v>2</v>
      </c>
      <c r="AJ33" s="999"/>
      <c r="AK33" s="56"/>
      <c r="AT33" s="88"/>
    </row>
    <row r="34" spans="1:46" ht="21" customHeight="1" thickBot="1">
      <c r="A34" s="117"/>
      <c r="B34" s="1075"/>
      <c r="C34" s="118" t="s">
        <v>299</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050"/>
      <c r="AC34" s="1051"/>
      <c r="AD34" s="1051"/>
      <c r="AE34" s="1051"/>
      <c r="AF34" s="1051"/>
      <c r="AG34" s="1051"/>
      <c r="AH34" s="1052"/>
      <c r="AI34" s="1010" t="s">
        <v>2</v>
      </c>
      <c r="AJ34" s="1011"/>
      <c r="AK34" s="2"/>
      <c r="AT34" s="88"/>
    </row>
    <row r="35" spans="1:46" ht="21" customHeight="1" thickBot="1">
      <c r="A35" s="117"/>
      <c r="B35" s="1075"/>
      <c r="C35" s="120" t="s">
        <v>336</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050"/>
      <c r="AC35" s="1067"/>
      <c r="AD35" s="1067"/>
      <c r="AE35" s="1067"/>
      <c r="AF35" s="1067"/>
      <c r="AG35" s="1067"/>
      <c r="AH35" s="1068"/>
      <c r="AI35" s="989" t="s">
        <v>2</v>
      </c>
      <c r="AJ35" s="990"/>
      <c r="AK35" s="2"/>
      <c r="AT35" s="88"/>
    </row>
    <row r="36" spans="1:46" ht="30" customHeight="1" thickBot="1">
      <c r="A36" s="117"/>
      <c r="B36" s="1075"/>
      <c r="C36" s="1088" t="s">
        <v>337</v>
      </c>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1089"/>
      <c r="AB36" s="1090"/>
      <c r="AC36" s="1091"/>
      <c r="AD36" s="1091"/>
      <c r="AE36" s="1091"/>
      <c r="AF36" s="1091"/>
      <c r="AG36" s="1091"/>
      <c r="AH36" s="1092"/>
      <c r="AI36" s="989" t="s">
        <v>2</v>
      </c>
      <c r="AJ36" s="990"/>
      <c r="AK36" s="2"/>
      <c r="AT36" s="88"/>
    </row>
    <row r="37" spans="1:46" ht="21" customHeight="1" thickBot="1">
      <c r="A37" s="125"/>
      <c r="B37" s="126"/>
      <c r="C37" s="127" t="s">
        <v>300</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1076"/>
      <c r="AC37" s="1077"/>
      <c r="AD37" s="1077"/>
      <c r="AE37" s="1077"/>
      <c r="AF37" s="1077"/>
      <c r="AG37" s="1077"/>
      <c r="AH37" s="1078"/>
      <c r="AI37" s="1043" t="s">
        <v>2</v>
      </c>
      <c r="AJ37" s="1044"/>
      <c r="AK37" s="2"/>
      <c r="AT37" s="88"/>
    </row>
    <row r="38" spans="1:46" s="63" customFormat="1" ht="21" customHeight="1" thickBot="1">
      <c r="A38" s="65" t="s">
        <v>69</v>
      </c>
      <c r="B38" s="1073" t="s">
        <v>14</v>
      </c>
      <c r="C38" s="1073"/>
      <c r="D38" s="1073"/>
      <c r="E38" s="1073"/>
      <c r="F38" s="1073"/>
      <c r="G38" s="1073"/>
      <c r="H38" s="1073"/>
      <c r="I38" s="1073"/>
      <c r="J38" s="1073"/>
      <c r="K38" s="1073"/>
      <c r="L38" s="1074"/>
      <c r="M38" s="129"/>
      <c r="N38" s="130" t="s">
        <v>19</v>
      </c>
      <c r="O38" s="130"/>
      <c r="P38" s="1093"/>
      <c r="Q38" s="1093"/>
      <c r="R38" s="130" t="s">
        <v>11</v>
      </c>
      <c r="S38" s="1093"/>
      <c r="T38" s="1093"/>
      <c r="U38" s="130" t="s">
        <v>12</v>
      </c>
      <c r="V38" s="1094" t="s">
        <v>13</v>
      </c>
      <c r="W38" s="1094"/>
      <c r="X38" s="130" t="s">
        <v>19</v>
      </c>
      <c r="Y38" s="130"/>
      <c r="Z38" s="1093"/>
      <c r="AA38" s="1093"/>
      <c r="AB38" s="130" t="s">
        <v>11</v>
      </c>
      <c r="AC38" s="1093"/>
      <c r="AD38" s="1093"/>
      <c r="AE38" s="130" t="s">
        <v>12</v>
      </c>
      <c r="AF38" s="130"/>
      <c r="AG38" s="130"/>
      <c r="AH38" s="1094"/>
      <c r="AI38" s="1094"/>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1275" t="s">
        <v>371</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56"/>
      <c r="AL41" s="645"/>
      <c r="AM41" s="575"/>
      <c r="AN41" s="575"/>
      <c r="AO41" s="575"/>
      <c r="AP41" s="575"/>
      <c r="AQ41" s="575"/>
      <c r="AR41" s="575"/>
      <c r="AS41" s="575"/>
      <c r="AT41" s="576"/>
    </row>
    <row r="42" spans="1:46" ht="24" customHeight="1">
      <c r="A42" s="139" t="s">
        <v>79</v>
      </c>
      <c r="B42" s="1026" t="s">
        <v>456</v>
      </c>
      <c r="C42" s="1026"/>
      <c r="D42" s="1026"/>
      <c r="E42" s="1026"/>
      <c r="F42" s="1026"/>
      <c r="G42" s="1026"/>
      <c r="H42" s="1026"/>
      <c r="I42" s="1026"/>
      <c r="J42" s="1026"/>
      <c r="K42" s="1026"/>
      <c r="L42" s="1026"/>
      <c r="M42" s="1026"/>
      <c r="N42" s="1026"/>
      <c r="O42" s="1026"/>
      <c r="P42" s="1026"/>
      <c r="Q42" s="1026"/>
      <c r="R42" s="1026"/>
      <c r="S42" s="1026"/>
      <c r="T42" s="1026"/>
      <c r="U42" s="1026"/>
      <c r="V42" s="1026"/>
      <c r="W42" s="1026"/>
      <c r="X42" s="1026"/>
      <c r="Y42" s="1026"/>
      <c r="Z42" s="1026"/>
      <c r="AA42" s="1026"/>
      <c r="AB42" s="1026"/>
      <c r="AC42" s="1026"/>
      <c r="AD42" s="1026"/>
      <c r="AE42" s="1026"/>
      <c r="AF42" s="1026"/>
      <c r="AG42" s="1026"/>
      <c r="AH42" s="1026"/>
      <c r="AI42" s="1026"/>
      <c r="AJ42" s="1026"/>
      <c r="AK42" s="56"/>
      <c r="AL42" s="645"/>
      <c r="AM42" s="575"/>
      <c r="AN42" s="575"/>
      <c r="AO42" s="575"/>
      <c r="AP42" s="575"/>
      <c r="AQ42" s="575"/>
      <c r="AR42" s="575"/>
      <c r="AS42" s="575"/>
      <c r="AT42" s="576"/>
    </row>
    <row r="43" spans="1:46" ht="88.5" customHeight="1">
      <c r="A43" s="139"/>
      <c r="B43" s="1026" t="s">
        <v>533</v>
      </c>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c r="AI43" s="1026"/>
      <c r="AJ43" s="1026"/>
      <c r="AK43" s="56"/>
      <c r="AL43" s="645"/>
      <c r="AM43" s="575"/>
      <c r="AN43" s="575"/>
      <c r="AO43" s="575"/>
      <c r="AP43" s="575"/>
      <c r="AQ43" s="575"/>
      <c r="AR43" s="575"/>
      <c r="AS43" s="575"/>
      <c r="AT43" s="576"/>
    </row>
    <row r="44" spans="1:46" s="97" customFormat="1" ht="36" customHeight="1">
      <c r="A44" s="139" t="s">
        <v>79</v>
      </c>
      <c r="B44" s="1066" t="s">
        <v>457</v>
      </c>
      <c r="C44" s="1066"/>
      <c r="D44" s="1066"/>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c r="AK44" s="56"/>
      <c r="AT44" s="140"/>
    </row>
    <row r="45" spans="1:46" s="97" customFormat="1" ht="45" customHeight="1">
      <c r="A45" s="139" t="s">
        <v>79</v>
      </c>
      <c r="B45" s="1026" t="s">
        <v>458</v>
      </c>
      <c r="C45" s="1026"/>
      <c r="D45" s="1026"/>
      <c r="E45" s="1026"/>
      <c r="F45" s="1026"/>
      <c r="G45" s="1026"/>
      <c r="H45" s="1026"/>
      <c r="I45" s="1026"/>
      <c r="J45" s="1026"/>
      <c r="K45" s="1026"/>
      <c r="L45" s="1026"/>
      <c r="M45" s="1026"/>
      <c r="N45" s="1026"/>
      <c r="O45" s="1026"/>
      <c r="P45" s="1026"/>
      <c r="Q45" s="1026"/>
      <c r="R45" s="1026"/>
      <c r="S45" s="1026"/>
      <c r="T45" s="1026"/>
      <c r="U45" s="1026"/>
      <c r="V45" s="1026"/>
      <c r="W45" s="1026"/>
      <c r="X45" s="1026"/>
      <c r="Y45" s="1026"/>
      <c r="Z45" s="1026"/>
      <c r="AA45" s="1026"/>
      <c r="AB45" s="1026"/>
      <c r="AC45" s="1026"/>
      <c r="AD45" s="1026"/>
      <c r="AE45" s="1026"/>
      <c r="AF45" s="1026"/>
      <c r="AG45" s="1026"/>
      <c r="AH45" s="1026"/>
      <c r="AI45" s="1026"/>
      <c r="AJ45" s="1026"/>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338</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302</v>
      </c>
      <c r="C49" s="99"/>
      <c r="D49" s="99"/>
      <c r="E49" s="99"/>
      <c r="F49" s="99"/>
      <c r="G49" s="99"/>
      <c r="H49" s="99"/>
      <c r="I49" s="99"/>
      <c r="J49" s="99"/>
      <c r="K49" s="99"/>
      <c r="L49" s="100"/>
      <c r="M49" s="101" t="s">
        <v>246</v>
      </c>
      <c r="N49" s="1267" t="s">
        <v>247</v>
      </c>
      <c r="O49" s="1268"/>
      <c r="P49" s="1268"/>
      <c r="Q49" s="1268"/>
      <c r="R49" s="1268"/>
      <c r="S49" s="1268"/>
      <c r="T49" s="1268"/>
      <c r="U49" s="1268"/>
      <c r="V49" s="1268"/>
      <c r="W49" s="1268"/>
      <c r="X49" s="1268"/>
      <c r="Y49" s="1268"/>
      <c r="Z49" s="1268"/>
      <c r="AA49" s="1268"/>
      <c r="AB49" s="1268"/>
      <c r="AC49" s="1268"/>
      <c r="AD49" s="1268"/>
      <c r="AE49" s="1268"/>
      <c r="AF49" s="1268"/>
      <c r="AG49" s="1268"/>
      <c r="AH49" s="1268"/>
      <c r="AI49" s="1268"/>
      <c r="AJ49" s="1269"/>
      <c r="AK49" s="56"/>
      <c r="AT49" s="88"/>
    </row>
    <row r="50" spans="1:46" ht="21" customHeight="1">
      <c r="A50" s="102" t="s">
        <v>10</v>
      </c>
      <c r="B50" s="99" t="s">
        <v>296</v>
      </c>
      <c r="C50" s="103"/>
      <c r="D50" s="103"/>
      <c r="E50" s="103"/>
      <c r="F50" s="103"/>
      <c r="G50" s="103"/>
      <c r="H50" s="103"/>
      <c r="I50" s="103"/>
      <c r="J50" s="103"/>
      <c r="K50" s="103"/>
      <c r="L50" s="103"/>
      <c r="M50" s="104"/>
      <c r="N50" s="1270"/>
      <c r="O50" s="1271"/>
      <c r="P50" s="1271"/>
      <c r="Q50" s="1271"/>
      <c r="R50" s="1271"/>
      <c r="S50" s="1271"/>
      <c r="T50" s="1271"/>
      <c r="U50" s="1271"/>
      <c r="V50" s="1271"/>
      <c r="W50" s="1271"/>
      <c r="X50" s="1271"/>
      <c r="Y50" s="1271"/>
      <c r="Z50" s="1271"/>
      <c r="AA50" s="1271"/>
      <c r="AB50" s="1271"/>
      <c r="AC50" s="1271"/>
      <c r="AD50" s="1271"/>
      <c r="AE50" s="1271"/>
      <c r="AF50" s="1271"/>
      <c r="AG50" s="1271"/>
      <c r="AH50" s="1271"/>
      <c r="AI50" s="1271"/>
      <c r="AJ50" s="1272"/>
      <c r="AK50" s="56"/>
      <c r="AL50" s="1273" t="s">
        <v>455</v>
      </c>
      <c r="AT50" s="88"/>
    </row>
    <row r="51" spans="1:46" ht="21" customHeight="1" thickBot="1">
      <c r="A51" s="102" t="s">
        <v>20</v>
      </c>
      <c r="B51" s="99" t="s">
        <v>68</v>
      </c>
      <c r="C51" s="103"/>
      <c r="D51" s="1004" t="str">
        <f>IF($Y$4="","",$Y$4)</f>
        <v/>
      </c>
      <c r="E51" s="1004"/>
      <c r="F51" s="105" t="s">
        <v>295</v>
      </c>
      <c r="G51" s="103"/>
      <c r="H51" s="103"/>
      <c r="I51" s="103"/>
      <c r="J51" s="103"/>
      <c r="K51" s="103"/>
      <c r="L51" s="103"/>
      <c r="M51" s="103"/>
      <c r="N51" s="103"/>
      <c r="O51" s="103"/>
      <c r="P51" s="103"/>
      <c r="Q51" s="103"/>
      <c r="R51" s="103"/>
      <c r="S51" s="103"/>
      <c r="T51" s="103"/>
      <c r="U51" s="103"/>
      <c r="V51" s="103"/>
      <c r="W51" s="103"/>
      <c r="X51" s="103"/>
      <c r="Y51" s="103"/>
      <c r="Z51" s="103"/>
      <c r="AA51" s="103"/>
      <c r="AB51" s="1027" t="str">
        <f>IF('別紙様式2-2 個表_処遇'!O5="","",'別紙様式2-2 個表_処遇'!O5)</f>
        <v/>
      </c>
      <c r="AC51" s="1028"/>
      <c r="AD51" s="1028"/>
      <c r="AE51" s="1028"/>
      <c r="AF51" s="1028"/>
      <c r="AG51" s="1028"/>
      <c r="AH51" s="1028"/>
      <c r="AI51" s="1007" t="s">
        <v>2</v>
      </c>
      <c r="AJ51" s="1008"/>
      <c r="AK51" s="2"/>
      <c r="AL51" s="1274"/>
      <c r="AT51" s="88"/>
    </row>
    <row r="52" spans="1:46" ht="21" customHeight="1" thickBot="1">
      <c r="A52" s="106" t="s">
        <v>18</v>
      </c>
      <c r="B52" s="107" t="s">
        <v>285</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234</v>
      </c>
      <c r="AB52" s="994" t="str">
        <f>IFERROR(AB53-AB54,"")</f>
        <v/>
      </c>
      <c r="AC52" s="995"/>
      <c r="AD52" s="995"/>
      <c r="AE52" s="995"/>
      <c r="AF52" s="995"/>
      <c r="AG52" s="995"/>
      <c r="AH52" s="995"/>
      <c r="AI52" s="1007" t="s">
        <v>2</v>
      </c>
      <c r="AJ52" s="1008"/>
      <c r="AK52" s="56" t="s">
        <v>192</v>
      </c>
      <c r="AL52" s="111" t="str">
        <f>IF(AB51="","",IF(AB52="","",IF(AB52&gt;AB51,"○","☓")))</f>
        <v/>
      </c>
      <c r="AM52" s="112" t="s">
        <v>193</v>
      </c>
      <c r="AN52" s="113"/>
      <c r="AO52" s="113"/>
      <c r="AP52" s="113"/>
      <c r="AQ52" s="113"/>
      <c r="AR52" s="113"/>
      <c r="AS52" s="113"/>
      <c r="AT52" s="114"/>
    </row>
    <row r="53" spans="1:46" ht="25.15" customHeight="1" thickBot="1">
      <c r="A53" s="115"/>
      <c r="B53" s="1048" t="s">
        <v>340</v>
      </c>
      <c r="C53" s="1049"/>
      <c r="D53" s="1049"/>
      <c r="E53" s="1049"/>
      <c r="F53" s="1049"/>
      <c r="G53" s="1049"/>
      <c r="H53" s="1049"/>
      <c r="I53" s="1049"/>
      <c r="J53" s="1049"/>
      <c r="K53" s="1049"/>
      <c r="L53" s="1049"/>
      <c r="M53" s="1049"/>
      <c r="N53" s="1049"/>
      <c r="O53" s="1049"/>
      <c r="P53" s="1049"/>
      <c r="Q53" s="1049"/>
      <c r="R53" s="1049"/>
      <c r="S53" s="1049"/>
      <c r="T53" s="1049"/>
      <c r="U53" s="1049"/>
      <c r="V53" s="1049"/>
      <c r="W53" s="1049"/>
      <c r="X53" s="1049"/>
      <c r="Y53" s="1049"/>
      <c r="Z53" s="1049"/>
      <c r="AA53" s="1049"/>
      <c r="AB53" s="1050"/>
      <c r="AC53" s="1051"/>
      <c r="AD53" s="1051"/>
      <c r="AE53" s="1051"/>
      <c r="AF53" s="1051"/>
      <c r="AG53" s="1051"/>
      <c r="AH53" s="1052"/>
      <c r="AI53" s="989" t="s">
        <v>2</v>
      </c>
      <c r="AJ53" s="990"/>
      <c r="AK53" s="56"/>
      <c r="AT53" s="88"/>
    </row>
    <row r="54" spans="1:46" ht="25.15" customHeight="1" thickBot="1">
      <c r="A54" s="116"/>
      <c r="B54" s="1046" t="s">
        <v>339</v>
      </c>
      <c r="C54" s="1047"/>
      <c r="D54" s="1047"/>
      <c r="E54" s="1047"/>
      <c r="F54" s="1047"/>
      <c r="G54" s="1047"/>
      <c r="H54" s="1047"/>
      <c r="I54" s="1047"/>
      <c r="J54" s="1047"/>
      <c r="K54" s="1047"/>
      <c r="L54" s="1047"/>
      <c r="M54" s="1047"/>
      <c r="N54" s="1047"/>
      <c r="O54" s="1047"/>
      <c r="P54" s="1047"/>
      <c r="Q54" s="1047"/>
      <c r="R54" s="1047"/>
      <c r="S54" s="1047"/>
      <c r="T54" s="1047"/>
      <c r="U54" s="1047"/>
      <c r="V54" s="1047"/>
      <c r="W54" s="1047"/>
      <c r="X54" s="1047"/>
      <c r="Y54" s="1047"/>
      <c r="Z54" s="1047"/>
      <c r="AA54" s="1047"/>
      <c r="AB54" s="1070" t="str">
        <f>IF((AB55-AB56-AB57-AB58)=0,"",(AB55-AB56-AB57-AB58))</f>
        <v/>
      </c>
      <c r="AC54" s="1071"/>
      <c r="AD54" s="1071"/>
      <c r="AE54" s="1071"/>
      <c r="AF54" s="1071"/>
      <c r="AG54" s="1071"/>
      <c r="AH54" s="1072"/>
      <c r="AI54" s="998" t="s">
        <v>2</v>
      </c>
      <c r="AJ54" s="999"/>
      <c r="AK54" s="56"/>
      <c r="AT54" s="88"/>
    </row>
    <row r="55" spans="1:46" ht="21" customHeight="1" thickBot="1">
      <c r="A55" s="117"/>
      <c r="B55" s="1075"/>
      <c r="C55" s="118" t="s">
        <v>341</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050"/>
      <c r="AC55" s="1051"/>
      <c r="AD55" s="1051"/>
      <c r="AE55" s="1051"/>
      <c r="AF55" s="1051"/>
      <c r="AG55" s="1051"/>
      <c r="AH55" s="1052"/>
      <c r="AI55" s="1010" t="s">
        <v>2</v>
      </c>
      <c r="AJ55" s="1011"/>
      <c r="AK55" s="2"/>
      <c r="AT55" s="88"/>
    </row>
    <row r="56" spans="1:46" ht="21" customHeight="1" thickBot="1">
      <c r="A56" s="117"/>
      <c r="B56" s="1075"/>
      <c r="C56" s="120" t="s">
        <v>336</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050"/>
      <c r="AC56" s="1067"/>
      <c r="AD56" s="1067"/>
      <c r="AE56" s="1067"/>
      <c r="AF56" s="1067"/>
      <c r="AG56" s="1067"/>
      <c r="AH56" s="1068"/>
      <c r="AI56" s="989" t="s">
        <v>2</v>
      </c>
      <c r="AJ56" s="990"/>
      <c r="AK56" s="2"/>
      <c r="AT56" s="88"/>
    </row>
    <row r="57" spans="1:46" ht="21" customHeight="1" thickBot="1">
      <c r="A57" s="117"/>
      <c r="B57" s="1075"/>
      <c r="C57" s="1088" t="s">
        <v>342</v>
      </c>
      <c r="D57" s="1088"/>
      <c r="E57" s="1088"/>
      <c r="F57" s="1088"/>
      <c r="G57" s="1088"/>
      <c r="H57" s="1088"/>
      <c r="I57" s="1088"/>
      <c r="J57" s="1088"/>
      <c r="K57" s="1088"/>
      <c r="L57" s="1088"/>
      <c r="M57" s="1088"/>
      <c r="N57" s="1088"/>
      <c r="O57" s="1088"/>
      <c r="P57" s="1088"/>
      <c r="Q57" s="1088"/>
      <c r="R57" s="1088"/>
      <c r="S57" s="1088"/>
      <c r="T57" s="1088"/>
      <c r="U57" s="1088"/>
      <c r="V57" s="1088"/>
      <c r="W57" s="1088"/>
      <c r="X57" s="1088"/>
      <c r="Y57" s="1088"/>
      <c r="Z57" s="1088"/>
      <c r="AA57" s="1089"/>
      <c r="AB57" s="1090"/>
      <c r="AC57" s="1091"/>
      <c r="AD57" s="1091"/>
      <c r="AE57" s="1091"/>
      <c r="AF57" s="1091"/>
      <c r="AG57" s="1091"/>
      <c r="AH57" s="1092"/>
      <c r="AI57" s="989" t="s">
        <v>2</v>
      </c>
      <c r="AJ57" s="990"/>
      <c r="AK57" s="2"/>
      <c r="AT57" s="88"/>
    </row>
    <row r="58" spans="1:46" ht="21" customHeight="1" thickBot="1">
      <c r="A58" s="125"/>
      <c r="B58" s="126"/>
      <c r="C58" s="127" t="s">
        <v>300</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1076"/>
      <c r="AC58" s="1077"/>
      <c r="AD58" s="1077"/>
      <c r="AE58" s="1077"/>
      <c r="AF58" s="1077"/>
      <c r="AG58" s="1077"/>
      <c r="AH58" s="1078"/>
      <c r="AI58" s="1043" t="s">
        <v>147</v>
      </c>
      <c r="AJ58" s="1044"/>
      <c r="AK58" s="2"/>
      <c r="AT58" s="88"/>
    </row>
    <row r="59" spans="1:46" s="63" customFormat="1" ht="21" customHeight="1" thickBot="1">
      <c r="A59" s="65" t="s">
        <v>69</v>
      </c>
      <c r="B59" s="1073" t="s">
        <v>14</v>
      </c>
      <c r="C59" s="1073"/>
      <c r="D59" s="1073"/>
      <c r="E59" s="1073"/>
      <c r="F59" s="1073"/>
      <c r="G59" s="1073"/>
      <c r="H59" s="1073"/>
      <c r="I59" s="1073"/>
      <c r="J59" s="1073"/>
      <c r="K59" s="1073"/>
      <c r="L59" s="1074"/>
      <c r="M59" s="129"/>
      <c r="N59" s="130" t="s">
        <v>19</v>
      </c>
      <c r="O59" s="130"/>
      <c r="P59" s="1093"/>
      <c r="Q59" s="1093"/>
      <c r="R59" s="130" t="s">
        <v>11</v>
      </c>
      <c r="S59" s="1093"/>
      <c r="T59" s="1093"/>
      <c r="U59" s="130" t="s">
        <v>12</v>
      </c>
      <c r="V59" s="1094" t="s">
        <v>13</v>
      </c>
      <c r="W59" s="1094"/>
      <c r="X59" s="130" t="s">
        <v>19</v>
      </c>
      <c r="Y59" s="130"/>
      <c r="Z59" s="1093"/>
      <c r="AA59" s="1093"/>
      <c r="AB59" s="130" t="s">
        <v>11</v>
      </c>
      <c r="AC59" s="1093"/>
      <c r="AD59" s="1093"/>
      <c r="AE59" s="130" t="s">
        <v>12</v>
      </c>
      <c r="AF59" s="130"/>
      <c r="AG59" s="130"/>
      <c r="AH59" s="1094"/>
      <c r="AI59" s="1094"/>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1069" t="s">
        <v>459</v>
      </c>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69"/>
      <c r="Z62" s="1069"/>
      <c r="AA62" s="1069"/>
      <c r="AB62" s="1069"/>
      <c r="AC62" s="1069"/>
      <c r="AD62" s="1069"/>
      <c r="AE62" s="1069"/>
      <c r="AF62" s="1069"/>
      <c r="AG62" s="1069"/>
      <c r="AH62" s="1069"/>
      <c r="AI62" s="1069"/>
      <c r="AJ62" s="1069"/>
      <c r="AK62" s="56"/>
      <c r="AL62" s="645"/>
      <c r="AM62" s="575"/>
      <c r="AN62" s="575"/>
      <c r="AO62" s="575"/>
      <c r="AP62" s="575"/>
      <c r="AQ62" s="575"/>
      <c r="AR62" s="575"/>
      <c r="AS62" s="575"/>
      <c r="AT62" s="576"/>
    </row>
    <row r="63" spans="1:46" ht="24" customHeight="1">
      <c r="A63" s="139" t="s">
        <v>79</v>
      </c>
      <c r="B63" s="1069" t="s">
        <v>460</v>
      </c>
      <c r="C63" s="1069"/>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69"/>
      <c r="Z63" s="1069"/>
      <c r="AA63" s="1069"/>
      <c r="AB63" s="1069"/>
      <c r="AC63" s="1069"/>
      <c r="AD63" s="1069"/>
      <c r="AE63" s="1069"/>
      <c r="AF63" s="1069"/>
      <c r="AG63" s="1069"/>
      <c r="AH63" s="1069"/>
      <c r="AI63" s="1069"/>
      <c r="AJ63" s="1069"/>
      <c r="AK63" s="56"/>
    </row>
    <row r="64" spans="1:46" ht="80.25" customHeight="1">
      <c r="A64" s="139" t="s">
        <v>79</v>
      </c>
      <c r="B64" s="1026" t="s">
        <v>534</v>
      </c>
      <c r="C64" s="1026"/>
      <c r="D64" s="1026"/>
      <c r="E64" s="1026"/>
      <c r="F64" s="1026"/>
      <c r="G64" s="1026"/>
      <c r="H64" s="1026"/>
      <c r="I64" s="1026"/>
      <c r="J64" s="1026"/>
      <c r="K64" s="1026"/>
      <c r="L64" s="1026"/>
      <c r="M64" s="1026"/>
      <c r="N64" s="1026"/>
      <c r="O64" s="1026"/>
      <c r="P64" s="1026"/>
      <c r="Q64" s="1026"/>
      <c r="R64" s="1026"/>
      <c r="S64" s="1026"/>
      <c r="T64" s="1026"/>
      <c r="U64" s="1026"/>
      <c r="V64" s="1026"/>
      <c r="W64" s="1026"/>
      <c r="X64" s="1026"/>
      <c r="Y64" s="1026"/>
      <c r="Z64" s="1026"/>
      <c r="AA64" s="1026"/>
      <c r="AB64" s="1026"/>
      <c r="AC64" s="1026"/>
      <c r="AD64" s="1026"/>
      <c r="AE64" s="1026"/>
      <c r="AF64" s="1026"/>
      <c r="AG64" s="1026"/>
      <c r="AH64" s="1026"/>
      <c r="AI64" s="1026"/>
      <c r="AJ64" s="1026"/>
      <c r="AK64" s="56"/>
      <c r="AT64" s="88"/>
    </row>
    <row r="65" spans="1:47" s="97" customFormat="1" ht="29.25" customHeight="1">
      <c r="A65" s="139" t="s">
        <v>79</v>
      </c>
      <c r="B65" s="1066" t="s">
        <v>461</v>
      </c>
      <c r="C65" s="1066"/>
      <c r="D65" s="1066"/>
      <c r="E65" s="1066"/>
      <c r="F65" s="1066"/>
      <c r="G65" s="1066"/>
      <c r="H65" s="1066"/>
      <c r="I65" s="1066"/>
      <c r="J65" s="1066"/>
      <c r="K65" s="1066"/>
      <c r="L65" s="1066"/>
      <c r="M65" s="1066"/>
      <c r="N65" s="1066"/>
      <c r="O65" s="1066"/>
      <c r="P65" s="1066"/>
      <c r="Q65" s="1066"/>
      <c r="R65" s="1066"/>
      <c r="S65" s="1066"/>
      <c r="T65" s="1066"/>
      <c r="U65" s="1066"/>
      <c r="V65" s="1066"/>
      <c r="W65" s="1066"/>
      <c r="X65" s="1066"/>
      <c r="Y65" s="1066"/>
      <c r="Z65" s="1066"/>
      <c r="AA65" s="1066"/>
      <c r="AB65" s="1066"/>
      <c r="AC65" s="1066"/>
      <c r="AD65" s="1066"/>
      <c r="AE65" s="1066"/>
      <c r="AF65" s="1066"/>
      <c r="AG65" s="1066"/>
      <c r="AH65" s="1066"/>
      <c r="AI65" s="1066"/>
      <c r="AJ65" s="1066"/>
      <c r="AK65" s="56"/>
      <c r="AT65" s="140"/>
    </row>
    <row r="66" spans="1:47" s="97" customFormat="1" ht="40.5" customHeight="1">
      <c r="A66" s="139" t="s">
        <v>79</v>
      </c>
      <c r="B66" s="1026" t="s">
        <v>462</v>
      </c>
      <c r="C66" s="1026"/>
      <c r="D66" s="1026"/>
      <c r="E66" s="1026"/>
      <c r="F66" s="1026"/>
      <c r="G66" s="1026"/>
      <c r="H66" s="1026"/>
      <c r="I66" s="1026"/>
      <c r="J66" s="1026"/>
      <c r="K66" s="1026"/>
      <c r="L66" s="1026"/>
      <c r="M66" s="1026"/>
      <c r="N66" s="1026"/>
      <c r="O66" s="1026"/>
      <c r="P66" s="1026"/>
      <c r="Q66" s="1026"/>
      <c r="R66" s="1026"/>
      <c r="S66" s="1026"/>
      <c r="T66" s="1026"/>
      <c r="U66" s="1026"/>
      <c r="V66" s="1026"/>
      <c r="W66" s="1026"/>
      <c r="X66" s="1026"/>
      <c r="Y66" s="1026"/>
      <c r="Z66" s="1026"/>
      <c r="AA66" s="1026"/>
      <c r="AB66" s="1026"/>
      <c r="AC66" s="1026"/>
      <c r="AD66" s="1026"/>
      <c r="AE66" s="1026"/>
      <c r="AF66" s="1026"/>
      <c r="AG66" s="1026"/>
      <c r="AH66" s="1026"/>
      <c r="AI66" s="1026"/>
      <c r="AJ66" s="1026"/>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334</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009" t="s">
        <v>212</v>
      </c>
      <c r="C69" s="1009"/>
      <c r="D69" s="1009"/>
      <c r="E69" s="1009"/>
      <c r="F69" s="1009"/>
      <c r="G69" s="1009"/>
      <c r="H69" s="1009"/>
      <c r="I69" s="1009"/>
      <c r="J69" s="1009"/>
      <c r="K69" s="1009"/>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30" t="s">
        <v>303</v>
      </c>
      <c r="C70" s="1030"/>
      <c r="D70" s="1030"/>
      <c r="E70" s="1030"/>
      <c r="F70" s="1030"/>
      <c r="G70" s="1030"/>
      <c r="H70" s="1030"/>
      <c r="I70" s="1030"/>
      <c r="J70" s="1030"/>
      <c r="K70" s="1030"/>
      <c r="L70" s="145"/>
      <c r="M70" s="991" t="s">
        <v>327</v>
      </c>
      <c r="N70" s="992"/>
      <c r="O70" s="992"/>
      <c r="P70" s="992"/>
      <c r="Q70" s="992"/>
      <c r="R70" s="992"/>
      <c r="S70" s="992"/>
      <c r="T70" s="992"/>
      <c r="U70" s="992"/>
      <c r="V70" s="992"/>
      <c r="W70" s="992"/>
      <c r="X70" s="992"/>
      <c r="Y70" s="992"/>
      <c r="Z70" s="992"/>
      <c r="AA70" s="992"/>
      <c r="AB70" s="992"/>
      <c r="AC70" s="992"/>
      <c r="AD70" s="992"/>
      <c r="AE70" s="992"/>
      <c r="AF70" s="992"/>
      <c r="AG70" s="992"/>
      <c r="AH70" s="992"/>
      <c r="AI70" s="992"/>
      <c r="AJ70" s="993"/>
      <c r="AK70" s="56"/>
      <c r="AL70" s="148"/>
      <c r="AT70" s="88"/>
    </row>
    <row r="71" spans="1:47" ht="21" customHeight="1">
      <c r="A71" s="102" t="s">
        <v>20</v>
      </c>
      <c r="B71" s="1009" t="s">
        <v>235</v>
      </c>
      <c r="C71" s="1009"/>
      <c r="D71" s="1009"/>
      <c r="E71" s="1009"/>
      <c r="F71" s="1009"/>
      <c r="G71" s="1009"/>
      <c r="H71" s="1009"/>
      <c r="I71" s="1009"/>
      <c r="J71" s="1009"/>
      <c r="K71" s="1009"/>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328</v>
      </c>
      <c r="B72" s="154" t="s">
        <v>19</v>
      </c>
      <c r="C72" s="154"/>
      <c r="D72" s="1004" t="str">
        <f>IF($Y$4="","",$Y$4)</f>
        <v/>
      </c>
      <c r="E72" s="1004"/>
      <c r="F72" s="154" t="s">
        <v>304</v>
      </c>
      <c r="G72" s="154"/>
      <c r="H72" s="154"/>
      <c r="I72" s="154"/>
      <c r="J72" s="154"/>
      <c r="K72" s="154"/>
      <c r="L72" s="143"/>
      <c r="M72" s="154"/>
      <c r="N72" s="154"/>
      <c r="O72" s="155"/>
      <c r="P72" s="155"/>
      <c r="Q72" s="154"/>
      <c r="R72" s="155"/>
      <c r="S72" s="155"/>
      <c r="T72" s="156"/>
      <c r="U72" s="154"/>
      <c r="V72" s="154"/>
      <c r="W72" s="108"/>
      <c r="X72" s="154"/>
      <c r="Y72" s="157"/>
      <c r="Z72" s="158"/>
      <c r="AA72" s="158"/>
      <c r="AB72" s="1005" t="str">
        <f>'別紙様式2-3 個表_特定'!O5</f>
        <v/>
      </c>
      <c r="AC72" s="1006"/>
      <c r="AD72" s="1006"/>
      <c r="AE72" s="1006"/>
      <c r="AF72" s="1006"/>
      <c r="AG72" s="1006"/>
      <c r="AH72" s="1006"/>
      <c r="AI72" s="1007" t="s">
        <v>2</v>
      </c>
      <c r="AJ72" s="1008"/>
      <c r="AK72" s="2"/>
      <c r="AT72" s="88"/>
    </row>
    <row r="73" spans="1:47" ht="21" customHeight="1" thickBot="1">
      <c r="A73" s="149" t="s">
        <v>329</v>
      </c>
      <c r="B73" s="107" t="s">
        <v>167</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343</v>
      </c>
      <c r="AB73" s="994">
        <f>AB74-AB75</f>
        <v>0</v>
      </c>
      <c r="AC73" s="995"/>
      <c r="AD73" s="995"/>
      <c r="AE73" s="995"/>
      <c r="AF73" s="995"/>
      <c r="AG73" s="995"/>
      <c r="AH73" s="995"/>
      <c r="AI73" s="1007" t="s">
        <v>2</v>
      </c>
      <c r="AJ73" s="1008"/>
      <c r="AK73" s="56" t="s">
        <v>192</v>
      </c>
      <c r="AL73" s="111" t="str">
        <f>IF(AB72="","",IF(AB73="","",IF(AB73&gt;AB72,"○","☓")))</f>
        <v/>
      </c>
      <c r="AM73" s="112" t="s">
        <v>193</v>
      </c>
      <c r="AN73" s="113"/>
      <c r="AO73" s="113"/>
      <c r="AP73" s="113"/>
      <c r="AQ73" s="113"/>
      <c r="AR73" s="113"/>
      <c r="AS73" s="113"/>
      <c r="AT73" s="114"/>
    </row>
    <row r="74" spans="1:47" ht="21" customHeight="1" thickBot="1">
      <c r="A74" s="115"/>
      <c r="B74" s="159" t="s">
        <v>177</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986"/>
      <c r="AC74" s="987"/>
      <c r="AD74" s="987"/>
      <c r="AE74" s="987"/>
      <c r="AF74" s="987"/>
      <c r="AG74" s="987"/>
      <c r="AH74" s="988"/>
      <c r="AI74" s="989" t="s">
        <v>2</v>
      </c>
      <c r="AJ74" s="990"/>
      <c r="AK74" s="56"/>
      <c r="AT74" s="88"/>
    </row>
    <row r="75" spans="1:47" ht="21" customHeight="1" thickBot="1">
      <c r="A75" s="153"/>
      <c r="B75" s="981" t="s">
        <v>286</v>
      </c>
      <c r="C75" s="982"/>
      <c r="D75" s="982"/>
      <c r="E75" s="982"/>
      <c r="F75" s="982"/>
      <c r="G75" s="982"/>
      <c r="H75" s="982"/>
      <c r="I75" s="982"/>
      <c r="J75" s="982"/>
      <c r="K75" s="982"/>
      <c r="L75" s="982"/>
      <c r="M75" s="982"/>
      <c r="N75" s="982"/>
      <c r="O75" s="982"/>
      <c r="P75" s="982"/>
      <c r="Q75" s="982"/>
      <c r="R75" s="982"/>
      <c r="S75" s="982"/>
      <c r="T75" s="982"/>
      <c r="U75" s="982"/>
      <c r="V75" s="982"/>
      <c r="W75" s="982"/>
      <c r="X75" s="982"/>
      <c r="Y75" s="982"/>
      <c r="Z75" s="982"/>
      <c r="AA75" s="982"/>
      <c r="AB75" s="996">
        <f>$AB$76-AB77-AB78-AB79</f>
        <v>0</v>
      </c>
      <c r="AC75" s="997"/>
      <c r="AD75" s="997"/>
      <c r="AE75" s="997"/>
      <c r="AF75" s="997"/>
      <c r="AG75" s="997"/>
      <c r="AH75" s="997"/>
      <c r="AI75" s="998" t="s">
        <v>2</v>
      </c>
      <c r="AJ75" s="999"/>
      <c r="AK75" s="56"/>
      <c r="AL75" s="161"/>
      <c r="AT75" s="88"/>
    </row>
    <row r="76" spans="1:47" ht="21" customHeight="1" thickBot="1">
      <c r="A76" s="153"/>
      <c r="B76" s="162"/>
      <c r="C76" s="163" t="s">
        <v>178</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986"/>
      <c r="AC76" s="987"/>
      <c r="AD76" s="987"/>
      <c r="AE76" s="987"/>
      <c r="AF76" s="987"/>
      <c r="AG76" s="987"/>
      <c r="AH76" s="988"/>
      <c r="AI76" s="1010" t="s">
        <v>2</v>
      </c>
      <c r="AJ76" s="1011"/>
      <c r="AK76" s="2"/>
      <c r="AT76" s="88"/>
    </row>
    <row r="77" spans="1:47" ht="21" customHeight="1" thickBot="1">
      <c r="A77" s="153"/>
      <c r="B77" s="164"/>
      <c r="C77" s="163" t="s">
        <v>336</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986"/>
      <c r="AC77" s="987"/>
      <c r="AD77" s="987"/>
      <c r="AE77" s="987"/>
      <c r="AF77" s="987"/>
      <c r="AG77" s="987"/>
      <c r="AH77" s="988"/>
      <c r="AI77" s="989" t="s">
        <v>2</v>
      </c>
      <c r="AJ77" s="990"/>
      <c r="AK77" s="2"/>
      <c r="AT77" s="88"/>
    </row>
    <row r="78" spans="1:47" ht="21" customHeight="1" thickBot="1">
      <c r="A78" s="117"/>
      <c r="B78" s="165"/>
      <c r="C78" s="122" t="s">
        <v>344</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1151"/>
      <c r="AC78" s="1152"/>
      <c r="AD78" s="1152"/>
      <c r="AE78" s="1152"/>
      <c r="AF78" s="1152"/>
      <c r="AG78" s="1152"/>
      <c r="AH78" s="1153"/>
      <c r="AI78" s="989" t="s">
        <v>2</v>
      </c>
      <c r="AJ78" s="990"/>
      <c r="AK78" s="2"/>
      <c r="AL78" s="161"/>
      <c r="AT78" s="88"/>
    </row>
    <row r="79" spans="1:47" ht="21" customHeight="1" thickBot="1">
      <c r="A79" s="125"/>
      <c r="B79" s="166"/>
      <c r="C79" s="122" t="s">
        <v>300</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12"/>
      <c r="AC79" s="1013"/>
      <c r="AD79" s="1013"/>
      <c r="AE79" s="1013"/>
      <c r="AF79" s="1013"/>
      <c r="AG79" s="1013"/>
      <c r="AH79" s="1014"/>
      <c r="AI79" s="1015" t="s">
        <v>147</v>
      </c>
      <c r="AJ79" s="1016"/>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01" t="s">
        <v>305</v>
      </c>
      <c r="T80" s="1002"/>
      <c r="U80" s="1002"/>
      <c r="V80" s="1002"/>
      <c r="W80" s="1002"/>
      <c r="X80" s="1003"/>
      <c r="Y80" s="1017" t="s">
        <v>306</v>
      </c>
      <c r="Z80" s="1018"/>
      <c r="AA80" s="1018"/>
      <c r="AB80" s="1018"/>
      <c r="AC80" s="1018"/>
      <c r="AD80" s="1019"/>
      <c r="AE80" s="1017" t="s">
        <v>102</v>
      </c>
      <c r="AF80" s="1018"/>
      <c r="AG80" s="1018"/>
      <c r="AH80" s="1018"/>
      <c r="AI80" s="1018"/>
      <c r="AJ80" s="1019"/>
      <c r="AM80" s="171" t="s">
        <v>166</v>
      </c>
      <c r="AU80" s="88"/>
    </row>
    <row r="81" spans="1:51" ht="21.75" customHeight="1" thickBot="1">
      <c r="A81" s="977"/>
      <c r="B81" s="983" t="s">
        <v>287</v>
      </c>
      <c r="C81" s="984"/>
      <c r="D81" s="984"/>
      <c r="E81" s="984"/>
      <c r="F81" s="984"/>
      <c r="G81" s="984"/>
      <c r="H81" s="984"/>
      <c r="I81" s="984"/>
      <c r="J81" s="984"/>
      <c r="K81" s="984"/>
      <c r="L81" s="984"/>
      <c r="M81" s="984"/>
      <c r="N81" s="984"/>
      <c r="O81" s="984"/>
      <c r="P81" s="984"/>
      <c r="Q81" s="984"/>
      <c r="R81" s="985"/>
      <c r="S81" s="1062"/>
      <c r="T81" s="1063"/>
      <c r="U81" s="1063"/>
      <c r="V81" s="1063"/>
      <c r="W81" s="1064"/>
      <c r="X81" s="172" t="s">
        <v>2</v>
      </c>
      <c r="Y81" s="1062"/>
      <c r="Z81" s="1063"/>
      <c r="AA81" s="1063"/>
      <c r="AB81" s="1063"/>
      <c r="AC81" s="1064"/>
      <c r="AD81" s="173" t="s">
        <v>2</v>
      </c>
      <c r="AE81" s="1062"/>
      <c r="AF81" s="1063"/>
      <c r="AG81" s="1063"/>
      <c r="AH81" s="1063"/>
      <c r="AI81" s="1064"/>
      <c r="AJ81" s="174" t="s">
        <v>2</v>
      </c>
      <c r="AM81" s="171" t="s">
        <v>114</v>
      </c>
      <c r="AU81" s="88"/>
    </row>
    <row r="82" spans="1:51" ht="21.75" customHeight="1" thickBot="1">
      <c r="A82" s="977"/>
      <c r="B82" s="175" t="s">
        <v>288</v>
      </c>
      <c r="C82" s="176"/>
      <c r="D82" s="176"/>
      <c r="E82" s="176"/>
      <c r="F82" s="176"/>
      <c r="G82" s="176"/>
      <c r="H82" s="176"/>
      <c r="I82" s="176"/>
      <c r="J82" s="176"/>
      <c r="K82" s="176"/>
      <c r="L82" s="177"/>
      <c r="M82" s="177"/>
      <c r="N82" s="177"/>
      <c r="O82" s="177"/>
      <c r="P82" s="177"/>
      <c r="Q82" s="177"/>
      <c r="R82" s="178"/>
      <c r="S82" s="1157"/>
      <c r="T82" s="1158"/>
      <c r="U82" s="1158"/>
      <c r="V82" s="1158"/>
      <c r="W82" s="1159"/>
      <c r="X82" s="179" t="s">
        <v>24</v>
      </c>
      <c r="Y82" s="1157"/>
      <c r="Z82" s="1158"/>
      <c r="AA82" s="1158"/>
      <c r="AB82" s="1158"/>
      <c r="AC82" s="1159"/>
      <c r="AD82" s="180" t="s">
        <v>24</v>
      </c>
      <c r="AE82" s="1157"/>
      <c r="AF82" s="1158"/>
      <c r="AG82" s="1158"/>
      <c r="AH82" s="1158"/>
      <c r="AI82" s="1159"/>
      <c r="AJ82" s="181" t="s">
        <v>24</v>
      </c>
      <c r="AM82" s="171" t="s">
        <v>119</v>
      </c>
      <c r="AU82" s="88"/>
    </row>
    <row r="83" spans="1:51" ht="21.75" customHeight="1" thickBot="1">
      <c r="A83" s="977"/>
      <c r="B83" s="182" t="s">
        <v>289</v>
      </c>
      <c r="C83" s="183"/>
      <c r="D83" s="183"/>
      <c r="E83" s="183"/>
      <c r="F83" s="183"/>
      <c r="G83" s="183"/>
      <c r="H83" s="183"/>
      <c r="I83" s="183"/>
      <c r="J83" s="183"/>
      <c r="K83" s="183"/>
      <c r="L83" s="184"/>
      <c r="M83" s="184"/>
      <c r="N83" s="184"/>
      <c r="O83" s="184"/>
      <c r="P83" s="184"/>
      <c r="Q83" s="184"/>
      <c r="R83" s="184"/>
      <c r="S83" s="1023"/>
      <c r="T83" s="1024"/>
      <c r="U83" s="1024"/>
      <c r="V83" s="1024"/>
      <c r="W83" s="1025"/>
      <c r="X83" s="179" t="s">
        <v>24</v>
      </c>
      <c r="Y83" s="1023"/>
      <c r="Z83" s="1024"/>
      <c r="AA83" s="1024"/>
      <c r="AB83" s="1024"/>
      <c r="AC83" s="1025"/>
      <c r="AD83" s="180" t="s">
        <v>24</v>
      </c>
      <c r="AE83" s="1023"/>
      <c r="AF83" s="1024"/>
      <c r="AG83" s="1024"/>
      <c r="AH83" s="1024"/>
      <c r="AI83" s="1025"/>
      <c r="AJ83" s="181" t="s">
        <v>24</v>
      </c>
      <c r="AM83" s="171" t="s">
        <v>165</v>
      </c>
      <c r="AU83" s="88"/>
    </row>
    <row r="84" spans="1:51" ht="21.75" customHeight="1" thickBot="1">
      <c r="A84" s="977"/>
      <c r="B84" s="182" t="s">
        <v>290</v>
      </c>
      <c r="C84" s="185"/>
      <c r="D84" s="185"/>
      <c r="E84" s="185"/>
      <c r="F84" s="185"/>
      <c r="G84" s="185"/>
      <c r="H84" s="185"/>
      <c r="I84" s="185"/>
      <c r="J84" s="185"/>
      <c r="K84" s="185"/>
      <c r="L84" s="151"/>
      <c r="M84" s="151"/>
      <c r="N84" s="151"/>
      <c r="O84" s="151"/>
      <c r="P84" s="151"/>
      <c r="Q84" s="151"/>
      <c r="R84" s="151"/>
      <c r="S84" s="1079" t="str">
        <f>IFERROR(ROUND(S81/S82,),"")</f>
        <v/>
      </c>
      <c r="T84" s="1080"/>
      <c r="U84" s="1080"/>
      <c r="V84" s="1080"/>
      <c r="W84" s="1081"/>
      <c r="X84" s="179" t="s">
        <v>2</v>
      </c>
      <c r="Y84" s="1079" t="str">
        <f>IFERROR(ROUND(Y81/Y82,),"")</f>
        <v/>
      </c>
      <c r="Z84" s="1080"/>
      <c r="AA84" s="1080"/>
      <c r="AB84" s="1080"/>
      <c r="AC84" s="1081"/>
      <c r="AD84" s="179" t="s">
        <v>2</v>
      </c>
      <c r="AE84" s="1079" t="str">
        <f>IFERROR(ROUND(AE81/AE82,),"")</f>
        <v/>
      </c>
      <c r="AF84" s="1080"/>
      <c r="AG84" s="1080"/>
      <c r="AH84" s="1080"/>
      <c r="AI84" s="1081"/>
      <c r="AJ84" s="181" t="s">
        <v>2</v>
      </c>
      <c r="AM84" s="171" t="s">
        <v>211</v>
      </c>
      <c r="AU84" s="88"/>
    </row>
    <row r="85" spans="1:51" ht="18" customHeight="1">
      <c r="A85" s="977"/>
      <c r="B85" s="1034" t="s">
        <v>291</v>
      </c>
      <c r="C85" s="1035"/>
      <c r="D85" s="1035"/>
      <c r="E85" s="1035"/>
      <c r="F85" s="1035"/>
      <c r="G85" s="1035"/>
      <c r="H85" s="1035"/>
      <c r="I85" s="1035"/>
      <c r="J85" s="1035"/>
      <c r="K85" s="186"/>
      <c r="L85" s="187" t="s">
        <v>205</v>
      </c>
      <c r="M85" s="188"/>
      <c r="N85" s="188"/>
      <c r="O85" s="188"/>
      <c r="P85" s="188"/>
      <c r="Q85" s="188"/>
      <c r="R85" s="188"/>
      <c r="S85" s="1060">
        <f>CEILING(AO86,1)</f>
        <v>0</v>
      </c>
      <c r="T85" s="1061"/>
      <c r="U85" s="1061"/>
      <c r="V85" s="1061"/>
      <c r="W85" s="1061"/>
      <c r="X85" s="189" t="s">
        <v>206</v>
      </c>
      <c r="Y85" s="1154"/>
      <c r="Z85" s="1155"/>
      <c r="AA85" s="1155"/>
      <c r="AB85" s="1155"/>
      <c r="AC85" s="1155"/>
      <c r="AD85" s="1156"/>
      <c r="AE85" s="1031"/>
      <c r="AF85" s="1032"/>
      <c r="AG85" s="1032"/>
      <c r="AH85" s="1032"/>
      <c r="AI85" s="1032"/>
      <c r="AJ85" s="1033"/>
      <c r="AM85" s="190"/>
      <c r="AN85" s="191"/>
      <c r="AO85" s="192" t="s">
        <v>111</v>
      </c>
      <c r="AP85" s="193" t="s">
        <v>112</v>
      </c>
      <c r="AQ85" s="192" t="s">
        <v>113</v>
      </c>
      <c r="AR85" s="193" t="s">
        <v>197</v>
      </c>
      <c r="AS85" s="194" t="s">
        <v>198</v>
      </c>
      <c r="AT85" s="195" t="s">
        <v>199</v>
      </c>
      <c r="AU85" s="196" t="s">
        <v>200</v>
      </c>
      <c r="AV85" s="195"/>
      <c r="AW85" s="195"/>
      <c r="AX85" s="195"/>
      <c r="AY85" s="197"/>
    </row>
    <row r="86" spans="1:51" ht="18" customHeight="1">
      <c r="A86" s="977"/>
      <c r="B86" s="1036"/>
      <c r="C86" s="1037"/>
      <c r="D86" s="1037"/>
      <c r="E86" s="1037"/>
      <c r="F86" s="1037"/>
      <c r="G86" s="1037"/>
      <c r="H86" s="1037"/>
      <c r="I86" s="1037"/>
      <c r="J86" s="1037"/>
      <c r="K86" s="198"/>
      <c r="L86" s="183"/>
      <c r="M86" s="199" t="s">
        <v>158</v>
      </c>
      <c r="N86" s="1000">
        <f>T86</f>
        <v>0</v>
      </c>
      <c r="O86" s="1000"/>
      <c r="P86" s="1000"/>
      <c r="Q86" s="199" t="s">
        <v>206</v>
      </c>
      <c r="R86" s="200" t="s">
        <v>207</v>
      </c>
      <c r="S86" s="201" t="s">
        <v>158</v>
      </c>
      <c r="T86" s="1045">
        <f>S83*S85*12</f>
        <v>0</v>
      </c>
      <c r="U86" s="1045"/>
      <c r="V86" s="1045"/>
      <c r="W86" s="202" t="s">
        <v>206</v>
      </c>
      <c r="X86" s="203" t="s">
        <v>207</v>
      </c>
      <c r="Y86" s="1154"/>
      <c r="Z86" s="1155"/>
      <c r="AA86" s="1155"/>
      <c r="AB86" s="1155"/>
      <c r="AC86" s="1155"/>
      <c r="AD86" s="1156"/>
      <c r="AE86" s="1031"/>
      <c r="AF86" s="1032"/>
      <c r="AG86" s="1032"/>
      <c r="AH86" s="1032"/>
      <c r="AI86" s="1032"/>
      <c r="AJ86" s="1033"/>
      <c r="AM86" s="204" t="s">
        <v>116</v>
      </c>
      <c r="AN86" s="204" t="s">
        <v>109</v>
      </c>
      <c r="AO86" s="205">
        <f>IFERROR(AB72/(S83*12),0)</f>
        <v>0</v>
      </c>
      <c r="AP86" s="206"/>
      <c r="AQ86" s="205"/>
      <c r="AR86" s="195"/>
      <c r="AS86" s="207"/>
      <c r="AT86" s="195"/>
      <c r="AU86" s="208" t="s">
        <v>201</v>
      </c>
      <c r="AV86" s="195"/>
      <c r="AW86" s="195"/>
      <c r="AX86" s="195"/>
      <c r="AY86" s="197"/>
    </row>
    <row r="87" spans="1:51" ht="18" customHeight="1" thickBot="1">
      <c r="A87" s="977"/>
      <c r="B87" s="1036"/>
      <c r="C87" s="1037"/>
      <c r="D87" s="1037"/>
      <c r="E87" s="1037"/>
      <c r="F87" s="1037"/>
      <c r="G87" s="1037"/>
      <c r="H87" s="1037"/>
      <c r="I87" s="1037"/>
      <c r="J87" s="1037"/>
      <c r="K87" s="186"/>
      <c r="L87" s="187" t="s">
        <v>208</v>
      </c>
      <c r="M87" s="188"/>
      <c r="N87" s="188"/>
      <c r="O87" s="188"/>
      <c r="P87" s="188"/>
      <c r="Q87" s="188"/>
      <c r="R87" s="188"/>
      <c r="S87" s="1058" t="e">
        <f>IF((CEILING(AO89,1)-AO89)-2*(CEILING(AP89,1)-AP89)&gt;=0,CEILING(AO89,1),CEILING(AO89+AT90/S83/12,1))</f>
        <v>#VALUE!</v>
      </c>
      <c r="T87" s="1059"/>
      <c r="U87" s="1059"/>
      <c r="V87" s="1059"/>
      <c r="W87" s="1059"/>
      <c r="X87" s="209" t="s">
        <v>206</v>
      </c>
      <c r="Y87" s="1058" t="e">
        <f>IF((CEILING(AO89,1)-AO89)-2*(CEILING(AP89,1)-AP89)&gt;=0,CEILING(AP89,1),FLOOR(AP89,1))</f>
        <v>#VALUE!</v>
      </c>
      <c r="Z87" s="1059"/>
      <c r="AA87" s="1059"/>
      <c r="AB87" s="1059"/>
      <c r="AC87" s="1059"/>
      <c r="AD87" s="209" t="s">
        <v>206</v>
      </c>
      <c r="AE87" s="1082"/>
      <c r="AF87" s="1083"/>
      <c r="AG87" s="1083"/>
      <c r="AH87" s="1083"/>
      <c r="AI87" s="1083"/>
      <c r="AJ87" s="1084"/>
      <c r="AM87" s="210"/>
      <c r="AN87" s="211" t="s">
        <v>110</v>
      </c>
      <c r="AO87" s="212" t="str">
        <f>AB72</f>
        <v/>
      </c>
      <c r="AP87" s="213"/>
      <c r="AQ87" s="212"/>
      <c r="AR87" s="214">
        <f>SUM(AO87:AQ87)</f>
        <v>0</v>
      </c>
      <c r="AS87" s="215">
        <f>AR87-S83*S85*12</f>
        <v>0</v>
      </c>
      <c r="AT87" s="216" t="s">
        <v>181</v>
      </c>
      <c r="AU87" s="217"/>
      <c r="AV87" s="218"/>
      <c r="AW87" s="218"/>
      <c r="AX87" s="218"/>
      <c r="AY87" s="219"/>
    </row>
    <row r="88" spans="1:51" ht="18" customHeight="1" thickBot="1">
      <c r="A88" s="977"/>
      <c r="B88" s="1036"/>
      <c r="C88" s="1037"/>
      <c r="D88" s="1037"/>
      <c r="E88" s="1037"/>
      <c r="F88" s="1037"/>
      <c r="G88" s="1037"/>
      <c r="H88" s="1037"/>
      <c r="I88" s="1037"/>
      <c r="J88" s="1037"/>
      <c r="K88" s="198"/>
      <c r="L88" s="183"/>
      <c r="M88" s="199" t="s">
        <v>158</v>
      </c>
      <c r="N88" s="1000" t="e">
        <f>SUM(T88,Z88)</f>
        <v>#VALUE!</v>
      </c>
      <c r="O88" s="1000"/>
      <c r="P88" s="1000"/>
      <c r="Q88" s="199" t="s">
        <v>206</v>
      </c>
      <c r="R88" s="200" t="s">
        <v>207</v>
      </c>
      <c r="S88" s="220" t="s">
        <v>158</v>
      </c>
      <c r="T88" s="1000" t="e">
        <f>S83*S87*12</f>
        <v>#VALUE!</v>
      </c>
      <c r="U88" s="1000"/>
      <c r="V88" s="1000"/>
      <c r="W88" s="199" t="s">
        <v>206</v>
      </c>
      <c r="X88" s="221" t="s">
        <v>207</v>
      </c>
      <c r="Y88" s="220" t="s">
        <v>158</v>
      </c>
      <c r="Z88" s="1000" t="e">
        <f>Y83*Y87*12</f>
        <v>#VALUE!</v>
      </c>
      <c r="AA88" s="1000"/>
      <c r="AB88" s="1000"/>
      <c r="AC88" s="199" t="s">
        <v>206</v>
      </c>
      <c r="AD88" s="221" t="s">
        <v>207</v>
      </c>
      <c r="AE88" s="1085"/>
      <c r="AF88" s="1086"/>
      <c r="AG88" s="1086"/>
      <c r="AH88" s="1086"/>
      <c r="AI88" s="1086"/>
      <c r="AJ88" s="1087"/>
      <c r="AM88" s="204" t="s">
        <v>117</v>
      </c>
      <c r="AN88" s="222" t="s">
        <v>115</v>
      </c>
      <c r="AO88" s="223"/>
      <c r="AP88" s="224"/>
      <c r="AQ88" s="225"/>
      <c r="AR88" s="195"/>
      <c r="AS88" s="207"/>
      <c r="AT88" s="195"/>
      <c r="AU88" s="208" t="s">
        <v>202</v>
      </c>
      <c r="AV88" s="226" t="e">
        <f>AO88/AP88</f>
        <v>#DIV/0!</v>
      </c>
      <c r="AW88" s="227" t="e">
        <f>IF(AV88&lt;=1,"  【エラー】１を超えるよう配分比率を設定してください。","  １を超えていることをご確認ください。")</f>
        <v>#DIV/0!</v>
      </c>
      <c r="AX88" s="227"/>
      <c r="AY88" s="228"/>
    </row>
    <row r="89" spans="1:51" ht="18" customHeight="1">
      <c r="A89" s="977"/>
      <c r="B89" s="1036"/>
      <c r="C89" s="1037"/>
      <c r="D89" s="1037"/>
      <c r="E89" s="1037"/>
      <c r="F89" s="1037"/>
      <c r="G89" s="1037"/>
      <c r="H89" s="1037"/>
      <c r="I89" s="1037"/>
      <c r="J89" s="1037"/>
      <c r="K89" s="229"/>
      <c r="L89" s="187" t="s">
        <v>209</v>
      </c>
      <c r="M89" s="188"/>
      <c r="N89" s="188"/>
      <c r="O89" s="188"/>
      <c r="P89" s="188"/>
      <c r="Q89" s="188"/>
      <c r="R89" s="188"/>
      <c r="S89" s="1060" t="e">
        <f>IF((CEILING(AO92,1)-AO92)-2*(CEILING(AP92,1)-AP92)&gt;=0,CEILING(AO92,1),CEILING(AO92+(AT92+AT93)/S83/12,1))</f>
        <v>#VALUE!</v>
      </c>
      <c r="T89" s="1061"/>
      <c r="U89" s="1061"/>
      <c r="V89" s="1061"/>
      <c r="W89" s="1061"/>
      <c r="X89" s="189" t="s">
        <v>206</v>
      </c>
      <c r="Y89" s="1060" t="e">
        <f>IF((CEILING(AO92,1)-AO92)-2*(CEILING(AP92,1)-AP92)&gt;=0,CEILING(AP92,1),FLOOR(AP92,1))</f>
        <v>#VALUE!</v>
      </c>
      <c r="Z89" s="1061"/>
      <c r="AA89" s="1061"/>
      <c r="AB89" s="1061"/>
      <c r="AC89" s="1061"/>
      <c r="AD89" s="189" t="s">
        <v>206</v>
      </c>
      <c r="AE89" s="1061" t="e">
        <f>IF(Y89-2*(CEILING(AQ92,1))&gt;=0,CEILING(AQ92,1),FLOOR(AQ92,1))</f>
        <v>#VALUE!</v>
      </c>
      <c r="AF89" s="1061"/>
      <c r="AG89" s="1061"/>
      <c r="AH89" s="1061"/>
      <c r="AI89" s="1061"/>
      <c r="AJ89" s="230" t="s">
        <v>206</v>
      </c>
      <c r="AM89" s="231"/>
      <c r="AN89" s="232" t="s">
        <v>109</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1036"/>
      <c r="C90" s="1037"/>
      <c r="D90" s="1037"/>
      <c r="E90" s="1037"/>
      <c r="F90" s="1037"/>
      <c r="G90" s="1037"/>
      <c r="H90" s="1037"/>
      <c r="I90" s="1037"/>
      <c r="J90" s="1037"/>
      <c r="K90" s="198"/>
      <c r="L90" s="185"/>
      <c r="M90" s="202" t="s">
        <v>158</v>
      </c>
      <c r="N90" s="1045" t="e">
        <f>SUM(T90,Z90,AF90)</f>
        <v>#VALUE!</v>
      </c>
      <c r="O90" s="1045"/>
      <c r="P90" s="1045"/>
      <c r="Q90" s="202" t="s">
        <v>206</v>
      </c>
      <c r="R90" s="241" t="s">
        <v>207</v>
      </c>
      <c r="S90" s="201" t="s">
        <v>158</v>
      </c>
      <c r="T90" s="1045" t="e">
        <f>S83*S89*12</f>
        <v>#VALUE!</v>
      </c>
      <c r="U90" s="1045"/>
      <c r="V90" s="1045"/>
      <c r="W90" s="202" t="s">
        <v>206</v>
      </c>
      <c r="X90" s="221" t="s">
        <v>207</v>
      </c>
      <c r="Y90" s="201" t="s">
        <v>158</v>
      </c>
      <c r="Z90" s="1045" t="e">
        <f>Y83*Y89*12</f>
        <v>#VALUE!</v>
      </c>
      <c r="AA90" s="1045"/>
      <c r="AB90" s="1045"/>
      <c r="AC90" s="202" t="s">
        <v>206</v>
      </c>
      <c r="AD90" s="221" t="s">
        <v>207</v>
      </c>
      <c r="AE90" s="202" t="s">
        <v>158</v>
      </c>
      <c r="AF90" s="1045" t="e">
        <f>AE83*AE89*12</f>
        <v>#VALUE!</v>
      </c>
      <c r="AG90" s="1045"/>
      <c r="AH90" s="1045"/>
      <c r="AI90" s="202" t="s">
        <v>206</v>
      </c>
      <c r="AJ90" s="242" t="s">
        <v>207</v>
      </c>
      <c r="AM90" s="210"/>
      <c r="AN90" s="210" t="s">
        <v>110</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1036"/>
      <c r="C91" s="1037"/>
      <c r="D91" s="1037"/>
      <c r="E91" s="1037"/>
      <c r="F91" s="1037"/>
      <c r="G91" s="1037"/>
      <c r="H91" s="1037"/>
      <c r="I91" s="1037"/>
      <c r="J91" s="1037"/>
      <c r="K91" s="229"/>
      <c r="L91" s="187" t="s">
        <v>210</v>
      </c>
      <c r="M91" s="188"/>
      <c r="N91" s="188"/>
      <c r="O91" s="188"/>
      <c r="P91" s="188"/>
      <c r="Q91" s="188"/>
      <c r="R91" s="188"/>
      <c r="S91" s="1040"/>
      <c r="T91" s="1041"/>
      <c r="U91" s="1041"/>
      <c r="V91" s="1041"/>
      <c r="W91" s="1042"/>
      <c r="X91" s="185" t="s">
        <v>206</v>
      </c>
      <c r="Y91" s="1040"/>
      <c r="Z91" s="1041"/>
      <c r="AA91" s="1041"/>
      <c r="AB91" s="1041"/>
      <c r="AC91" s="1042"/>
      <c r="AD91" s="246" t="s">
        <v>206</v>
      </c>
      <c r="AE91" s="1040"/>
      <c r="AF91" s="1041"/>
      <c r="AG91" s="1041"/>
      <c r="AH91" s="1041"/>
      <c r="AI91" s="1042"/>
      <c r="AJ91" s="4" t="s">
        <v>206</v>
      </c>
      <c r="AM91" s="204" t="s">
        <v>118</v>
      </c>
      <c r="AN91" s="237" t="s">
        <v>115</v>
      </c>
      <c r="AO91" s="223"/>
      <c r="AP91" s="247"/>
      <c r="AQ91" s="248"/>
      <c r="AR91" s="235"/>
      <c r="AS91" s="236"/>
      <c r="AT91" s="235"/>
      <c r="AU91" s="237" t="s">
        <v>202</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1038"/>
      <c r="C92" s="1039"/>
      <c r="D92" s="1039"/>
      <c r="E92" s="1039"/>
      <c r="F92" s="1039"/>
      <c r="G92" s="1039"/>
      <c r="H92" s="1039"/>
      <c r="I92" s="1037"/>
      <c r="J92" s="1037"/>
      <c r="K92" s="251"/>
      <c r="L92" s="185"/>
      <c r="M92" s="252" t="s">
        <v>158</v>
      </c>
      <c r="N92" s="1057">
        <f>SUM(T92,Z92,AF92)</f>
        <v>0</v>
      </c>
      <c r="O92" s="1057"/>
      <c r="P92" s="1057"/>
      <c r="Q92" s="252" t="s">
        <v>206</v>
      </c>
      <c r="R92" s="253" t="s">
        <v>207</v>
      </c>
      <c r="S92" s="254" t="s">
        <v>158</v>
      </c>
      <c r="T92" s="1057">
        <f>S83*S91*12</f>
        <v>0</v>
      </c>
      <c r="U92" s="1057"/>
      <c r="V92" s="1057"/>
      <c r="W92" s="252" t="s">
        <v>206</v>
      </c>
      <c r="X92" s="255" t="s">
        <v>207</v>
      </c>
      <c r="Y92" s="252" t="s">
        <v>158</v>
      </c>
      <c r="Z92" s="1057">
        <f>Y83*Y91*12</f>
        <v>0</v>
      </c>
      <c r="AA92" s="1057"/>
      <c r="AB92" s="1057"/>
      <c r="AC92" s="252" t="s">
        <v>206</v>
      </c>
      <c r="AD92" s="255" t="s">
        <v>207</v>
      </c>
      <c r="AE92" s="252" t="s">
        <v>158</v>
      </c>
      <c r="AF92" s="1057">
        <f>AE83*AE91*12</f>
        <v>0</v>
      </c>
      <c r="AG92" s="1057"/>
      <c r="AH92" s="1057"/>
      <c r="AI92" s="252" t="s">
        <v>206</v>
      </c>
      <c r="AJ92" s="256" t="s">
        <v>207</v>
      </c>
      <c r="AM92" s="257"/>
      <c r="AN92" s="258" t="s">
        <v>109</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203</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236</v>
      </c>
      <c r="C93" s="146"/>
      <c r="D93" s="146"/>
      <c r="E93" s="146"/>
      <c r="F93" s="146"/>
      <c r="G93" s="146"/>
      <c r="H93" s="146"/>
      <c r="I93" s="146"/>
      <c r="J93" s="146"/>
      <c r="K93" s="262"/>
      <c r="L93" s="262"/>
      <c r="M93" s="146"/>
      <c r="N93" s="146"/>
      <c r="O93" s="146"/>
      <c r="P93" s="146"/>
      <c r="Q93" s="146"/>
      <c r="R93" s="146"/>
      <c r="S93" s="146"/>
      <c r="T93" s="146"/>
      <c r="U93" s="146"/>
      <c r="V93" s="146"/>
      <c r="W93" s="263"/>
      <c r="X93" s="1054"/>
      <c r="Y93" s="1055"/>
      <c r="Z93" s="264" t="s">
        <v>63</v>
      </c>
      <c r="AA93" s="265"/>
      <c r="AB93" s="265"/>
      <c r="AC93" s="1056"/>
      <c r="AD93" s="1056"/>
      <c r="AE93" s="264"/>
      <c r="AF93" s="264"/>
      <c r="AG93" s="264"/>
      <c r="AH93" s="266"/>
      <c r="AI93" s="267"/>
      <c r="AJ93" s="268"/>
      <c r="AM93" s="269"/>
      <c r="AN93" s="210" t="s">
        <v>110</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204</v>
      </c>
      <c r="AV93" s="218" t="e">
        <f>AO91/AQ91</f>
        <v>#DIV/0!</v>
      </c>
      <c r="AW93" s="218"/>
      <c r="AX93" s="218"/>
      <c r="AY93" s="219"/>
    </row>
    <row r="94" spans="1:51" s="63" customFormat="1" ht="18" customHeight="1">
      <c r="A94" s="272"/>
      <c r="B94" s="273"/>
      <c r="C94" s="310" t="s">
        <v>345</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194</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6"/>
      <c r="D96" s="310" t="s">
        <v>195</v>
      </c>
      <c r="E96" s="646"/>
      <c r="F96" s="646"/>
      <c r="G96" s="646"/>
      <c r="H96" s="646"/>
      <c r="I96" s="646"/>
      <c r="J96" s="646"/>
      <c r="K96" s="646"/>
      <c r="L96" s="646"/>
      <c r="M96" s="646"/>
      <c r="N96" s="646"/>
      <c r="O96" s="646"/>
      <c r="P96" s="646"/>
      <c r="Q96" s="646"/>
      <c r="R96" s="646"/>
      <c r="S96" s="646"/>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6"/>
      <c r="D97" s="1095" t="s">
        <v>237</v>
      </c>
      <c r="E97" s="1095"/>
      <c r="F97" s="1095"/>
      <c r="G97" s="1095"/>
      <c r="H97" s="1095"/>
      <c r="I97" s="1095"/>
      <c r="J97" s="1095"/>
      <c r="K97" s="1095"/>
      <c r="L97" s="1095"/>
      <c r="M97" s="1095"/>
      <c r="N97" s="1095"/>
      <c r="O97" s="1095"/>
      <c r="P97" s="1095"/>
      <c r="Q97" s="1095"/>
      <c r="R97" s="1095"/>
      <c r="S97" s="1095"/>
      <c r="T97" s="1095"/>
      <c r="U97" s="1095"/>
      <c r="V97" s="1095"/>
      <c r="W97" s="1095"/>
      <c r="X97" s="1095"/>
      <c r="Y97" s="1095"/>
      <c r="Z97" s="1095"/>
      <c r="AA97" s="1095"/>
      <c r="AB97" s="1095"/>
      <c r="AC97" s="1095"/>
      <c r="AD97" s="1095"/>
      <c r="AE97" s="1095"/>
      <c r="AF97" s="1095"/>
      <c r="AG97" s="1095"/>
      <c r="AH97" s="1095"/>
      <c r="AI97" s="1095"/>
      <c r="AJ97" s="274"/>
      <c r="AL97" s="275"/>
      <c r="AM97" s="89"/>
      <c r="AN97" s="276"/>
      <c r="AO97" s="276"/>
      <c r="AP97" s="276"/>
      <c r="AQ97" s="276"/>
      <c r="AR97" s="277"/>
      <c r="AT97" s="68"/>
    </row>
    <row r="98" spans="1:46" s="63" customFormat="1" ht="18" customHeight="1" thickBot="1">
      <c r="A98" s="279"/>
      <c r="B98" s="280"/>
      <c r="C98" s="281"/>
      <c r="D98" s="282" t="s">
        <v>49</v>
      </c>
      <c r="E98" s="283"/>
      <c r="F98" s="1096"/>
      <c r="G98" s="1096"/>
      <c r="H98" s="1096"/>
      <c r="I98" s="1096"/>
      <c r="J98" s="1096"/>
      <c r="K98" s="1096"/>
      <c r="L98" s="1096"/>
      <c r="M98" s="1096"/>
      <c r="N98" s="1096"/>
      <c r="O98" s="1096"/>
      <c r="P98" s="1096"/>
      <c r="Q98" s="1096"/>
      <c r="R98" s="1096"/>
      <c r="S98" s="1096"/>
      <c r="T98" s="1096"/>
      <c r="U98" s="1096"/>
      <c r="V98" s="1096"/>
      <c r="W98" s="1096"/>
      <c r="X98" s="1096"/>
      <c r="Y98" s="1096"/>
      <c r="Z98" s="1096"/>
      <c r="AA98" s="1096"/>
      <c r="AB98" s="1096"/>
      <c r="AC98" s="1096"/>
      <c r="AD98" s="1096"/>
      <c r="AE98" s="1096"/>
      <c r="AF98" s="1096"/>
      <c r="AG98" s="1096"/>
      <c r="AH98" s="1096"/>
      <c r="AI98" s="1096"/>
      <c r="AJ98" s="284" t="s">
        <v>196</v>
      </c>
      <c r="AL98" s="275"/>
      <c r="AM98" s="89"/>
      <c r="AN98" s="276"/>
      <c r="AO98" s="276"/>
      <c r="AP98" s="276"/>
      <c r="AQ98" s="276"/>
      <c r="AR98" s="277"/>
      <c r="AT98" s="68"/>
    </row>
    <row r="99" spans="1:46" s="63" customFormat="1" ht="18" customHeight="1" thickBot="1">
      <c r="A99" s="65" t="s">
        <v>330</v>
      </c>
      <c r="B99" s="285" t="s">
        <v>292</v>
      </c>
      <c r="C99" s="286"/>
      <c r="D99" s="286"/>
      <c r="E99" s="286"/>
      <c r="F99" s="286"/>
      <c r="G99" s="286"/>
      <c r="H99" s="285"/>
      <c r="I99" s="285"/>
      <c r="J99" s="285"/>
      <c r="K99" s="285"/>
      <c r="L99" s="287"/>
      <c r="M99" s="129"/>
      <c r="N99" s="288" t="s">
        <v>146</v>
      </c>
      <c r="O99" s="130"/>
      <c r="P99" s="1020"/>
      <c r="Q99" s="1020"/>
      <c r="R99" s="130" t="s">
        <v>11</v>
      </c>
      <c r="S99" s="1020"/>
      <c r="T99" s="1020"/>
      <c r="U99" s="130" t="s">
        <v>12</v>
      </c>
      <c r="V99" s="1094" t="s">
        <v>13</v>
      </c>
      <c r="W99" s="1094"/>
      <c r="X99" s="130" t="s">
        <v>19</v>
      </c>
      <c r="Y99" s="130"/>
      <c r="Z99" s="1020"/>
      <c r="AA99" s="1020"/>
      <c r="AB99" s="130" t="s">
        <v>11</v>
      </c>
      <c r="AC99" s="1020"/>
      <c r="AD99" s="1020"/>
      <c r="AE99" s="130" t="s">
        <v>12</v>
      </c>
      <c r="AF99" s="130" t="s">
        <v>144</v>
      </c>
      <c r="AG99" s="487" t="str">
        <f>IF(P99&gt;=1,(Z99*12+AC99)-(P99*12+S99)+1,"")</f>
        <v/>
      </c>
      <c r="AH99" s="1094" t="s">
        <v>145</v>
      </c>
      <c r="AI99" s="1094"/>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1029" t="s">
        <v>523</v>
      </c>
      <c r="C102" s="1029"/>
      <c r="D102" s="1029"/>
      <c r="E102" s="1029"/>
      <c r="F102" s="1029"/>
      <c r="G102" s="1029"/>
      <c r="H102" s="1029"/>
      <c r="I102" s="1029"/>
      <c r="J102" s="1029"/>
      <c r="K102" s="1029"/>
      <c r="L102" s="1029"/>
      <c r="M102" s="1029"/>
      <c r="N102" s="1029"/>
      <c r="O102" s="1029"/>
      <c r="P102" s="1029"/>
      <c r="Q102" s="1029"/>
      <c r="R102" s="1029"/>
      <c r="S102" s="1029"/>
      <c r="T102" s="1029"/>
      <c r="U102" s="1029"/>
      <c r="V102" s="1029"/>
      <c r="W102" s="1029"/>
      <c r="X102" s="1029"/>
      <c r="Y102" s="1029"/>
      <c r="Z102" s="1029"/>
      <c r="AA102" s="1029"/>
      <c r="AB102" s="1029"/>
      <c r="AC102" s="1029"/>
      <c r="AD102" s="1029"/>
      <c r="AE102" s="1029"/>
      <c r="AF102" s="1029"/>
      <c r="AG102" s="1029"/>
      <c r="AH102" s="1029"/>
      <c r="AI102" s="1029"/>
      <c r="AJ102" s="1029"/>
    </row>
    <row r="103" spans="1:46" s="63" customFormat="1" ht="90" customHeight="1">
      <c r="A103" s="291" t="s">
        <v>79</v>
      </c>
      <c r="B103" s="1029" t="s">
        <v>532</v>
      </c>
      <c r="C103" s="1029"/>
      <c r="D103" s="1029"/>
      <c r="E103" s="1029"/>
      <c r="F103" s="1029"/>
      <c r="G103" s="1029"/>
      <c r="H103" s="1029"/>
      <c r="I103" s="1029"/>
      <c r="J103" s="1029"/>
      <c r="K103" s="1029"/>
      <c r="L103" s="1029"/>
      <c r="M103" s="1029"/>
      <c r="N103" s="1029"/>
      <c r="O103" s="1029"/>
      <c r="P103" s="1029"/>
      <c r="Q103" s="1029"/>
      <c r="R103" s="1029"/>
      <c r="S103" s="1029"/>
      <c r="T103" s="1029"/>
      <c r="U103" s="1029"/>
      <c r="V103" s="1029"/>
      <c r="W103" s="1029"/>
      <c r="X103" s="1029"/>
      <c r="Y103" s="1029"/>
      <c r="Z103" s="1029"/>
      <c r="AA103" s="1029"/>
      <c r="AB103" s="1029"/>
      <c r="AC103" s="1029"/>
      <c r="AD103" s="1029"/>
      <c r="AE103" s="1029"/>
      <c r="AF103" s="1029"/>
      <c r="AG103" s="1029"/>
      <c r="AH103" s="1029"/>
      <c r="AI103" s="1029"/>
      <c r="AJ103" s="1029"/>
    </row>
    <row r="104" spans="1:46" s="63" customFormat="1" ht="27" customHeight="1">
      <c r="A104" s="292" t="s">
        <v>79</v>
      </c>
      <c r="B104" s="1026" t="s">
        <v>524</v>
      </c>
      <c r="C104" s="1026"/>
      <c r="D104" s="1026"/>
      <c r="E104" s="1026"/>
      <c r="F104" s="1026"/>
      <c r="G104" s="1026"/>
      <c r="H104" s="1026"/>
      <c r="I104" s="1026"/>
      <c r="J104" s="1026"/>
      <c r="K104" s="1026"/>
      <c r="L104" s="1026"/>
      <c r="M104" s="1026"/>
      <c r="N104" s="1026"/>
      <c r="O104" s="1026"/>
      <c r="P104" s="1026"/>
      <c r="Q104" s="1026"/>
      <c r="R104" s="1026"/>
      <c r="S104" s="1026"/>
      <c r="T104" s="1026"/>
      <c r="U104" s="1026"/>
      <c r="V104" s="1026"/>
      <c r="W104" s="1026"/>
      <c r="X104" s="1026"/>
      <c r="Y104" s="1026"/>
      <c r="Z104" s="1026"/>
      <c r="AA104" s="1026"/>
      <c r="AB104" s="1026"/>
      <c r="AC104" s="1026"/>
      <c r="AD104" s="1026"/>
      <c r="AE104" s="1026"/>
      <c r="AF104" s="1026"/>
      <c r="AG104" s="1026"/>
      <c r="AH104" s="1026"/>
      <c r="AI104" s="1026"/>
      <c r="AJ104" s="1026"/>
    </row>
    <row r="105" spans="1:46" s="63" customFormat="1" ht="40.15" customHeight="1">
      <c r="A105" s="139" t="s">
        <v>79</v>
      </c>
      <c r="B105" s="1069" t="s">
        <v>525</v>
      </c>
      <c r="C105" s="1069"/>
      <c r="D105" s="1069"/>
      <c r="E105" s="1069"/>
      <c r="F105" s="1069"/>
      <c r="G105" s="1069"/>
      <c r="H105" s="1069"/>
      <c r="I105" s="1069"/>
      <c r="J105" s="1069"/>
      <c r="K105" s="1069"/>
      <c r="L105" s="1069"/>
      <c r="M105" s="1069"/>
      <c r="N105" s="1069"/>
      <c r="O105" s="1069"/>
      <c r="P105" s="1069"/>
      <c r="Q105" s="1069"/>
      <c r="R105" s="1069"/>
      <c r="S105" s="1069"/>
      <c r="T105" s="1069"/>
      <c r="U105" s="1069"/>
      <c r="V105" s="1069"/>
      <c r="W105" s="1069"/>
      <c r="X105" s="1069"/>
      <c r="Y105" s="1069"/>
      <c r="Z105" s="1069"/>
      <c r="AA105" s="1069"/>
      <c r="AB105" s="1069"/>
      <c r="AC105" s="1069"/>
      <c r="AD105" s="1069"/>
      <c r="AE105" s="1069"/>
      <c r="AF105" s="1069"/>
      <c r="AG105" s="1069"/>
      <c r="AH105" s="1069"/>
      <c r="AI105" s="1069"/>
      <c r="AJ105" s="1069"/>
    </row>
    <row r="106" spans="1:46" s="63" customFormat="1" ht="36" customHeight="1">
      <c r="A106" s="292" t="s">
        <v>107</v>
      </c>
      <c r="B106" s="1124" t="s">
        <v>526</v>
      </c>
      <c r="C106" s="1124"/>
      <c r="D106" s="1124"/>
      <c r="E106" s="1124"/>
      <c r="F106" s="1124"/>
      <c r="G106" s="1124"/>
      <c r="H106" s="1124"/>
      <c r="I106" s="1124"/>
      <c r="J106" s="1124"/>
      <c r="K106" s="1124"/>
      <c r="L106" s="1124"/>
      <c r="M106" s="1124"/>
      <c r="N106" s="1124"/>
      <c r="O106" s="1124"/>
      <c r="P106" s="1124"/>
      <c r="Q106" s="1124"/>
      <c r="R106" s="1124"/>
      <c r="S106" s="1124"/>
      <c r="T106" s="1124"/>
      <c r="U106" s="1124"/>
      <c r="V106" s="1124"/>
      <c r="W106" s="1124"/>
      <c r="X106" s="1124"/>
      <c r="Y106" s="1124"/>
      <c r="Z106" s="1124"/>
      <c r="AA106" s="1124"/>
      <c r="AB106" s="1124"/>
      <c r="AC106" s="1124"/>
      <c r="AD106" s="1124"/>
      <c r="AE106" s="1124"/>
      <c r="AF106" s="1124"/>
      <c r="AG106" s="1124"/>
      <c r="AH106" s="1124"/>
      <c r="AI106" s="1124"/>
      <c r="AJ106" s="1124"/>
    </row>
    <row r="107" spans="1:46" s="63" customFormat="1" ht="27" customHeight="1">
      <c r="A107" s="292" t="s">
        <v>79</v>
      </c>
      <c r="B107" s="1124" t="s">
        <v>527</v>
      </c>
      <c r="C107" s="1124"/>
      <c r="D107" s="1124"/>
      <c r="E107" s="1124"/>
      <c r="F107" s="1124"/>
      <c r="G107" s="1124"/>
      <c r="H107" s="1124"/>
      <c r="I107" s="1124"/>
      <c r="J107" s="1124"/>
      <c r="K107" s="1124"/>
      <c r="L107" s="1124"/>
      <c r="M107" s="1124"/>
      <c r="N107" s="1124"/>
      <c r="O107" s="1124"/>
      <c r="P107" s="1124"/>
      <c r="Q107" s="1124"/>
      <c r="R107" s="1124"/>
      <c r="S107" s="1124"/>
      <c r="T107" s="1124"/>
      <c r="U107" s="1124"/>
      <c r="V107" s="1124"/>
      <c r="W107" s="1124"/>
      <c r="X107" s="1124"/>
      <c r="Y107" s="1124"/>
      <c r="Z107" s="1124"/>
      <c r="AA107" s="1124"/>
      <c r="AB107" s="1124"/>
      <c r="AC107" s="1124"/>
      <c r="AD107" s="1124"/>
      <c r="AE107" s="1124"/>
      <c r="AF107" s="1124"/>
      <c r="AG107" s="1124"/>
      <c r="AH107" s="1124"/>
      <c r="AI107" s="1124"/>
      <c r="AJ107" s="1124"/>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346</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307</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173</v>
      </c>
      <c r="AG111" s="299"/>
      <c r="AH111" s="300" t="s">
        <v>106</v>
      </c>
      <c r="AI111" s="299"/>
      <c r="AJ111" s="301"/>
      <c r="AK111" s="2"/>
    </row>
    <row r="112" spans="1:46" s="63" customFormat="1" ht="26.25" customHeight="1">
      <c r="A112" s="978" t="s">
        <v>35</v>
      </c>
      <c r="B112" s="979"/>
      <c r="C112" s="979"/>
      <c r="D112" s="980"/>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1129" t="s">
        <v>32</v>
      </c>
      <c r="B113" s="1130"/>
      <c r="C113" s="1130"/>
      <c r="D113" s="1130"/>
      <c r="E113" s="307" t="s">
        <v>238</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1036"/>
      <c r="B114" s="1037"/>
      <c r="C114" s="1037"/>
      <c r="D114" s="1037"/>
      <c r="E114" s="312"/>
      <c r="F114" s="310" t="s">
        <v>36</v>
      </c>
      <c r="G114" s="148"/>
      <c r="H114" s="148"/>
      <c r="I114" s="148"/>
      <c r="J114" s="148"/>
      <c r="K114" s="313"/>
      <c r="L114" s="310" t="s">
        <v>150</v>
      </c>
      <c r="M114" s="148"/>
      <c r="N114" s="148"/>
      <c r="O114" s="310"/>
      <c r="P114" s="310"/>
      <c r="Q114" s="314"/>
      <c r="R114" s="315"/>
      <c r="S114" s="310" t="s">
        <v>29</v>
      </c>
      <c r="T114" s="310"/>
      <c r="U114" s="310" t="s">
        <v>30</v>
      </c>
      <c r="V114" s="1218"/>
      <c r="W114" s="1218"/>
      <c r="X114" s="1218"/>
      <c r="Y114" s="1218"/>
      <c r="Z114" s="1218"/>
      <c r="AA114" s="1218"/>
      <c r="AB114" s="1218"/>
      <c r="AC114" s="1218"/>
      <c r="AD114" s="1218"/>
      <c r="AE114" s="1218"/>
      <c r="AF114" s="1218"/>
      <c r="AG114" s="1218"/>
      <c r="AH114" s="1218"/>
      <c r="AI114" s="1218"/>
      <c r="AJ114" s="316" t="s">
        <v>31</v>
      </c>
      <c r="AK114" s="2"/>
    </row>
    <row r="115" spans="1:37" s="63" customFormat="1" ht="18" customHeight="1" thickBot="1">
      <c r="A115" s="1036"/>
      <c r="B115" s="1037"/>
      <c r="C115" s="1037"/>
      <c r="D115" s="1037"/>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1036"/>
      <c r="B116" s="1037"/>
      <c r="C116" s="1037"/>
      <c r="D116" s="1037"/>
      <c r="E116" s="1097"/>
      <c r="F116" s="1098"/>
      <c r="G116" s="1098"/>
      <c r="H116" s="1098"/>
      <c r="I116" s="1098"/>
      <c r="J116" s="1098"/>
      <c r="K116" s="1098"/>
      <c r="L116" s="1098"/>
      <c r="M116" s="1098"/>
      <c r="N116" s="1098"/>
      <c r="O116" s="1098"/>
      <c r="P116" s="1098"/>
      <c r="Q116" s="1098"/>
      <c r="R116" s="1098"/>
      <c r="S116" s="1098"/>
      <c r="T116" s="1098"/>
      <c r="U116" s="1098"/>
      <c r="V116" s="1098"/>
      <c r="W116" s="1098"/>
      <c r="X116" s="1098"/>
      <c r="Y116" s="1098"/>
      <c r="Z116" s="1098"/>
      <c r="AA116" s="1098"/>
      <c r="AB116" s="1098"/>
      <c r="AC116" s="1098"/>
      <c r="AD116" s="1098"/>
      <c r="AE116" s="1098"/>
      <c r="AF116" s="1098"/>
      <c r="AG116" s="1098"/>
      <c r="AH116" s="1098"/>
      <c r="AI116" s="1098"/>
      <c r="AJ116" s="1099"/>
      <c r="AK116" s="2"/>
    </row>
    <row r="117" spans="1:37" s="63" customFormat="1" ht="12">
      <c r="A117" s="1036"/>
      <c r="B117" s="1037"/>
      <c r="C117" s="1037"/>
      <c r="D117" s="1037"/>
      <c r="E117" s="320" t="s">
        <v>240</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1036"/>
      <c r="B118" s="1037"/>
      <c r="C118" s="1037"/>
      <c r="D118" s="1037"/>
      <c r="E118" s="320" t="s">
        <v>239</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1038"/>
      <c r="B119" s="1039"/>
      <c r="C119" s="1039"/>
      <c r="D119" s="1039"/>
      <c r="E119" s="323" t="s">
        <v>152</v>
      </c>
      <c r="F119" s="155"/>
      <c r="G119" s="155"/>
      <c r="H119" s="155"/>
      <c r="I119" s="155"/>
      <c r="J119" s="155"/>
      <c r="K119" s="155"/>
      <c r="L119" s="1113" t="s">
        <v>248</v>
      </c>
      <c r="M119" s="1114"/>
      <c r="N119" s="1114"/>
      <c r="O119" s="1142"/>
      <c r="P119" s="1142"/>
      <c r="Q119" s="324" t="s">
        <v>5</v>
      </c>
      <c r="R119" s="1142"/>
      <c r="S119" s="1142"/>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308</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173</v>
      </c>
      <c r="AG122" s="335"/>
      <c r="AH122" s="336" t="s">
        <v>106</v>
      </c>
      <c r="AI122" s="335"/>
      <c r="AJ122" s="335"/>
      <c r="AK122" s="2"/>
    </row>
    <row r="123" spans="1:37" s="63" customFormat="1" ht="75" customHeight="1" thickBot="1">
      <c r="A123" s="978" t="s">
        <v>311</v>
      </c>
      <c r="B123" s="979"/>
      <c r="C123" s="979"/>
      <c r="D123" s="1112"/>
      <c r="E123" s="1160"/>
      <c r="F123" s="1161"/>
      <c r="G123" s="1161"/>
      <c r="H123" s="1161"/>
      <c r="I123" s="1161"/>
      <c r="J123" s="1161"/>
      <c r="K123" s="1161"/>
      <c r="L123" s="1161"/>
      <c r="M123" s="1161"/>
      <c r="N123" s="1161"/>
      <c r="O123" s="1161"/>
      <c r="P123" s="1161"/>
      <c r="Q123" s="1161"/>
      <c r="R123" s="1161"/>
      <c r="S123" s="1161"/>
      <c r="T123" s="1161"/>
      <c r="U123" s="1161"/>
      <c r="V123" s="1161"/>
      <c r="W123" s="1161"/>
      <c r="X123" s="1161"/>
      <c r="Y123" s="1161"/>
      <c r="Z123" s="1161"/>
      <c r="AA123" s="1161"/>
      <c r="AB123" s="1161"/>
      <c r="AC123" s="1161"/>
      <c r="AD123" s="1161"/>
      <c r="AE123" s="1161"/>
      <c r="AF123" s="1161"/>
      <c r="AG123" s="1161"/>
      <c r="AH123" s="1161"/>
      <c r="AI123" s="1161"/>
      <c r="AJ123" s="1162"/>
      <c r="AK123" s="2"/>
    </row>
    <row r="124" spans="1:37" s="63" customFormat="1" ht="18" customHeight="1" thickBot="1">
      <c r="A124" s="1129" t="s">
        <v>121</v>
      </c>
      <c r="B124" s="1130"/>
      <c r="C124" s="1130"/>
      <c r="D124" s="1134"/>
      <c r="E124" s="337"/>
      <c r="F124" s="308" t="s">
        <v>309</v>
      </c>
      <c r="G124" s="309"/>
      <c r="H124" s="309"/>
      <c r="I124" s="309"/>
      <c r="J124" s="309"/>
      <c r="K124" s="309"/>
      <c r="L124" s="309"/>
      <c r="M124" s="309"/>
      <c r="P124" s="337"/>
      <c r="Q124" s="308" t="s">
        <v>310</v>
      </c>
      <c r="R124" s="309"/>
      <c r="S124" s="309"/>
      <c r="T124" s="309"/>
      <c r="U124" s="309"/>
      <c r="V124" s="309"/>
      <c r="X124" s="337"/>
      <c r="Y124" s="308" t="s">
        <v>149</v>
      </c>
      <c r="Z124" s="309"/>
      <c r="AA124" s="309"/>
      <c r="AB124" s="309"/>
      <c r="AC124" s="309"/>
      <c r="AD124" s="309"/>
      <c r="AE124" s="309"/>
      <c r="AF124" s="309"/>
      <c r="AG124" s="309"/>
      <c r="AH124" s="309"/>
      <c r="AI124" s="309"/>
      <c r="AJ124" s="311"/>
      <c r="AK124" s="2"/>
    </row>
    <row r="125" spans="1:37" s="63" customFormat="1" ht="14.25" customHeight="1" thickBot="1">
      <c r="A125" s="1038"/>
      <c r="B125" s="1039"/>
      <c r="C125" s="1039"/>
      <c r="D125" s="1135"/>
      <c r="E125" s="303" t="s">
        <v>162</v>
      </c>
      <c r="F125" s="303"/>
      <c r="G125" s="156"/>
      <c r="H125" s="156"/>
      <c r="I125" s="156"/>
      <c r="J125" s="156"/>
      <c r="K125" s="156"/>
      <c r="L125" s="156"/>
      <c r="M125" s="156"/>
      <c r="N125" s="156"/>
      <c r="O125" s="303"/>
      <c r="P125" s="1139"/>
      <c r="Q125" s="1140"/>
      <c r="R125" s="1140"/>
      <c r="S125" s="1140"/>
      <c r="T125" s="1140"/>
      <c r="U125" s="1140"/>
      <c r="V125" s="1140"/>
      <c r="W125" s="1140"/>
      <c r="X125" s="1140"/>
      <c r="Y125" s="1140"/>
      <c r="Z125" s="1140"/>
      <c r="AA125" s="1140"/>
      <c r="AB125" s="1140"/>
      <c r="AC125" s="1140"/>
      <c r="AD125" s="1140"/>
      <c r="AE125" s="1140"/>
      <c r="AF125" s="1140"/>
      <c r="AG125" s="1140"/>
      <c r="AH125" s="1140"/>
      <c r="AI125" s="1140"/>
      <c r="AJ125" s="1141"/>
      <c r="AK125" s="2"/>
    </row>
    <row r="126" spans="1:37" s="63" customFormat="1" ht="26.25" customHeight="1">
      <c r="A126" s="978" t="s">
        <v>35</v>
      </c>
      <c r="B126" s="979"/>
      <c r="C126" s="979"/>
      <c r="D126" s="980"/>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1129" t="s">
        <v>32</v>
      </c>
      <c r="B127" s="1130"/>
      <c r="C127" s="1130"/>
      <c r="D127" s="1130"/>
      <c r="E127" s="307" t="s">
        <v>213</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1036"/>
      <c r="B128" s="1037"/>
      <c r="C128" s="1037"/>
      <c r="D128" s="1037"/>
      <c r="E128" s="341"/>
      <c r="F128" s="310" t="s">
        <v>36</v>
      </c>
      <c r="G128" s="148"/>
      <c r="H128" s="148"/>
      <c r="I128" s="148"/>
      <c r="J128" s="148"/>
      <c r="K128" s="342"/>
      <c r="L128" s="310" t="s">
        <v>151</v>
      </c>
      <c r="M128" s="148"/>
      <c r="N128" s="148"/>
      <c r="O128" s="310"/>
      <c r="P128" s="310"/>
      <c r="Q128" s="314"/>
      <c r="R128" s="278"/>
      <c r="S128" s="310" t="s">
        <v>29</v>
      </c>
      <c r="T128" s="310"/>
      <c r="U128" s="310" t="s">
        <v>30</v>
      </c>
      <c r="V128" s="1115"/>
      <c r="W128" s="1115"/>
      <c r="X128" s="1115"/>
      <c r="Y128" s="1115"/>
      <c r="Z128" s="1115"/>
      <c r="AA128" s="1115"/>
      <c r="AB128" s="1115"/>
      <c r="AC128" s="1115"/>
      <c r="AD128" s="1115"/>
      <c r="AE128" s="1115"/>
      <c r="AF128" s="1115"/>
      <c r="AG128" s="1115"/>
      <c r="AH128" s="1115"/>
      <c r="AI128" s="1115"/>
      <c r="AJ128" s="316" t="s">
        <v>31</v>
      </c>
      <c r="AK128" s="2"/>
    </row>
    <row r="129" spans="1:38" s="63" customFormat="1" ht="15.75" customHeight="1" thickBot="1">
      <c r="A129" s="1036"/>
      <c r="B129" s="1037"/>
      <c r="C129" s="1037"/>
      <c r="D129" s="1037"/>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1036"/>
      <c r="B130" s="1037"/>
      <c r="C130" s="1037"/>
      <c r="D130" s="1037"/>
      <c r="E130" s="1136"/>
      <c r="F130" s="1137"/>
      <c r="G130" s="1137"/>
      <c r="H130" s="1137"/>
      <c r="I130" s="1137"/>
      <c r="J130" s="1137"/>
      <c r="K130" s="1137"/>
      <c r="L130" s="1137"/>
      <c r="M130" s="1137"/>
      <c r="N130" s="1137"/>
      <c r="O130" s="1137"/>
      <c r="P130" s="1137"/>
      <c r="Q130" s="1137"/>
      <c r="R130" s="1137"/>
      <c r="S130" s="1137"/>
      <c r="T130" s="1137"/>
      <c r="U130" s="1137"/>
      <c r="V130" s="1137"/>
      <c r="W130" s="1137"/>
      <c r="X130" s="1137"/>
      <c r="Y130" s="1137"/>
      <c r="Z130" s="1137"/>
      <c r="AA130" s="1137"/>
      <c r="AB130" s="1137"/>
      <c r="AC130" s="1137"/>
      <c r="AD130" s="1137"/>
      <c r="AE130" s="1137"/>
      <c r="AF130" s="1137"/>
      <c r="AG130" s="1137"/>
      <c r="AH130" s="1137"/>
      <c r="AI130" s="1137"/>
      <c r="AJ130" s="1138"/>
      <c r="AK130" s="2"/>
    </row>
    <row r="131" spans="1:38" s="63" customFormat="1" ht="12">
      <c r="A131" s="1036"/>
      <c r="B131" s="1037"/>
      <c r="C131" s="1037"/>
      <c r="D131" s="1037"/>
      <c r="E131" s="320" t="s">
        <v>240</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153</v>
      </c>
      <c r="AF131" s="318"/>
      <c r="AG131" s="318"/>
      <c r="AH131" s="318"/>
      <c r="AI131" s="318"/>
      <c r="AJ131" s="321"/>
      <c r="AK131" s="2"/>
    </row>
    <row r="132" spans="1:38" s="63" customFormat="1" ht="12">
      <c r="A132" s="1036"/>
      <c r="B132" s="1037"/>
      <c r="C132" s="1037"/>
      <c r="D132" s="1037"/>
      <c r="E132" s="320" t="s">
        <v>214</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1036"/>
      <c r="B133" s="1037"/>
      <c r="C133" s="1037"/>
      <c r="D133" s="1037"/>
      <c r="E133" s="320" t="s">
        <v>293</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1038"/>
      <c r="B134" s="1039"/>
      <c r="C134" s="1039"/>
      <c r="D134" s="1039"/>
      <c r="E134" s="323" t="s">
        <v>152</v>
      </c>
      <c r="F134" s="155"/>
      <c r="G134" s="155"/>
      <c r="H134" s="155"/>
      <c r="I134" s="155"/>
      <c r="J134" s="155"/>
      <c r="K134" s="344"/>
      <c r="L134" s="1113" t="s">
        <v>19</v>
      </c>
      <c r="M134" s="1114"/>
      <c r="N134" s="1125"/>
      <c r="O134" s="1125"/>
      <c r="P134" s="324" t="s">
        <v>5</v>
      </c>
      <c r="Q134" s="1125"/>
      <c r="R134" s="1125"/>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393</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347</v>
      </c>
    </row>
    <row r="138" spans="1:38" s="63" customFormat="1" ht="70.5" customHeight="1" thickBot="1">
      <c r="A138" s="978" t="s">
        <v>176</v>
      </c>
      <c r="B138" s="979"/>
      <c r="C138" s="979"/>
      <c r="D138" s="1112"/>
      <c r="E138" s="1126"/>
      <c r="F138" s="1127"/>
      <c r="G138" s="1127"/>
      <c r="H138" s="1127"/>
      <c r="I138" s="1127"/>
      <c r="J138" s="1127"/>
      <c r="K138" s="1127"/>
      <c r="L138" s="1127"/>
      <c r="M138" s="1127"/>
      <c r="N138" s="1127"/>
      <c r="O138" s="1127"/>
      <c r="P138" s="1127"/>
      <c r="Q138" s="1127"/>
      <c r="R138" s="1127"/>
      <c r="S138" s="1127"/>
      <c r="T138" s="1127"/>
      <c r="U138" s="1127"/>
      <c r="V138" s="1127"/>
      <c r="W138" s="1127"/>
      <c r="X138" s="1127"/>
      <c r="Y138" s="1127"/>
      <c r="Z138" s="1127"/>
      <c r="AA138" s="1127"/>
      <c r="AB138" s="1127"/>
      <c r="AC138" s="1127"/>
      <c r="AD138" s="1127"/>
      <c r="AE138" s="1127"/>
      <c r="AF138" s="1127"/>
      <c r="AG138" s="1127"/>
      <c r="AH138" s="1127"/>
      <c r="AI138" s="1127"/>
      <c r="AJ138" s="1128"/>
    </row>
    <row r="139" spans="1:38" s="63" customFormat="1" ht="70.5" customHeight="1" thickBot="1">
      <c r="A139" s="978" t="s">
        <v>241</v>
      </c>
      <c r="B139" s="979"/>
      <c r="C139" s="979"/>
      <c r="D139" s="1112"/>
      <c r="E139" s="1126"/>
      <c r="F139" s="1127"/>
      <c r="G139" s="1127"/>
      <c r="H139" s="1127"/>
      <c r="I139" s="1127"/>
      <c r="J139" s="1127"/>
      <c r="K139" s="1127"/>
      <c r="L139" s="1127"/>
      <c r="M139" s="1127"/>
      <c r="N139" s="1127"/>
      <c r="O139" s="1127"/>
      <c r="P139" s="1127"/>
      <c r="Q139" s="1127"/>
      <c r="R139" s="1127"/>
      <c r="S139" s="1127"/>
      <c r="T139" s="1127"/>
      <c r="U139" s="1127"/>
      <c r="V139" s="1127"/>
      <c r="W139" s="1127"/>
      <c r="X139" s="1127"/>
      <c r="Y139" s="1127"/>
      <c r="Z139" s="1127"/>
      <c r="AA139" s="1127"/>
      <c r="AB139" s="1127"/>
      <c r="AC139" s="1127"/>
      <c r="AD139" s="1127"/>
      <c r="AE139" s="1127"/>
      <c r="AF139" s="1127"/>
      <c r="AG139" s="1127"/>
      <c r="AH139" s="1127"/>
      <c r="AI139" s="1127"/>
      <c r="AJ139" s="1128"/>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218</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173</v>
      </c>
      <c r="AG145" s="299"/>
      <c r="AH145" s="300" t="s">
        <v>106</v>
      </c>
      <c r="AI145" s="299"/>
      <c r="AJ145" s="301"/>
      <c r="AK145" s="2"/>
      <c r="AL145" s="157"/>
    </row>
    <row r="146" spans="1:38" s="63" customFormat="1" ht="17.25" customHeight="1">
      <c r="A146" s="157" t="s">
        <v>242</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243</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215</v>
      </c>
      <c r="C149" s="264" t="s">
        <v>312</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216</v>
      </c>
      <c r="C150" s="367" t="s">
        <v>224</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217</v>
      </c>
      <c r="C151" s="297" t="s">
        <v>313</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244</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1121"/>
      <c r="B154" s="384" t="s">
        <v>45</v>
      </c>
      <c r="C154" s="1131" t="s">
        <v>314</v>
      </c>
      <c r="D154" s="1132"/>
      <c r="E154" s="1132"/>
      <c r="F154" s="1132"/>
      <c r="G154" s="1132"/>
      <c r="H154" s="1132"/>
      <c r="I154" s="1132"/>
      <c r="J154" s="1132"/>
      <c r="K154" s="1132"/>
      <c r="L154" s="1132"/>
      <c r="M154" s="1132"/>
      <c r="N154" s="1132"/>
      <c r="O154" s="1132"/>
      <c r="P154" s="1132"/>
      <c r="Q154" s="1132"/>
      <c r="R154" s="1132"/>
      <c r="S154" s="1132"/>
      <c r="T154" s="1132"/>
      <c r="U154" s="1132"/>
      <c r="V154" s="1132"/>
      <c r="W154" s="1132"/>
      <c r="X154" s="1132"/>
      <c r="Y154" s="1132"/>
      <c r="Z154" s="1132"/>
      <c r="AA154" s="1132"/>
      <c r="AB154" s="1132"/>
      <c r="AC154" s="1132"/>
      <c r="AD154" s="1132"/>
      <c r="AE154" s="1132"/>
      <c r="AF154" s="1132"/>
      <c r="AG154" s="1132"/>
      <c r="AH154" s="1132"/>
      <c r="AI154" s="1132"/>
      <c r="AJ154" s="1133"/>
      <c r="AK154" s="2"/>
      <c r="AL154" s="385"/>
    </row>
    <row r="155" spans="1:38" s="63" customFormat="1" ht="15" customHeight="1">
      <c r="A155" s="1122"/>
      <c r="B155" s="1182"/>
      <c r="C155" s="1166" t="s">
        <v>219</v>
      </c>
      <c r="D155" s="1167"/>
      <c r="E155" s="1167"/>
      <c r="F155" s="1167"/>
      <c r="G155" s="1167"/>
      <c r="H155" s="1167"/>
      <c r="I155" s="1167"/>
      <c r="J155" s="1168"/>
      <c r="K155" s="1184"/>
      <c r="L155" s="1146" t="s">
        <v>220</v>
      </c>
      <c r="M155" s="1119" t="s">
        <v>350</v>
      </c>
      <c r="N155" s="1037"/>
      <c r="O155" s="1037"/>
      <c r="P155" s="1037"/>
      <c r="Q155" s="1037"/>
      <c r="R155" s="1037"/>
      <c r="S155" s="1037"/>
      <c r="T155" s="1037"/>
      <c r="U155" s="1037"/>
      <c r="V155" s="1037"/>
      <c r="W155" s="1037"/>
      <c r="X155" s="1037"/>
      <c r="Y155" s="1037"/>
      <c r="Z155" s="1037"/>
      <c r="AA155" s="1037"/>
      <c r="AB155" s="1037"/>
      <c r="AC155" s="1037"/>
      <c r="AD155" s="1037"/>
      <c r="AE155" s="1037"/>
      <c r="AF155" s="1037"/>
      <c r="AG155" s="1037"/>
      <c r="AH155" s="1037"/>
      <c r="AI155" s="1037"/>
      <c r="AJ155" s="1120"/>
      <c r="AK155" s="386"/>
      <c r="AL155" s="387"/>
    </row>
    <row r="156" spans="1:38" s="63" customFormat="1" ht="15" customHeight="1" thickBot="1">
      <c r="A156" s="1122"/>
      <c r="B156" s="1183"/>
      <c r="C156" s="1166"/>
      <c r="D156" s="1167"/>
      <c r="E156" s="1167"/>
      <c r="F156" s="1167"/>
      <c r="G156" s="1167"/>
      <c r="H156" s="1167"/>
      <c r="I156" s="1167"/>
      <c r="J156" s="1168"/>
      <c r="K156" s="1184"/>
      <c r="L156" s="1146"/>
      <c r="M156" s="1119"/>
      <c r="N156" s="1037"/>
      <c r="O156" s="1037"/>
      <c r="P156" s="1037"/>
      <c r="Q156" s="1037"/>
      <c r="R156" s="1037"/>
      <c r="S156" s="1037"/>
      <c r="T156" s="1037"/>
      <c r="U156" s="1037"/>
      <c r="V156" s="1037"/>
      <c r="W156" s="1037"/>
      <c r="X156" s="1037"/>
      <c r="Y156" s="1037"/>
      <c r="Z156" s="1037"/>
      <c r="AA156" s="1037"/>
      <c r="AB156" s="1037"/>
      <c r="AC156" s="1037"/>
      <c r="AD156" s="1037"/>
      <c r="AE156" s="1037"/>
      <c r="AF156" s="1037"/>
      <c r="AG156" s="1037"/>
      <c r="AH156" s="1037"/>
      <c r="AI156" s="1037"/>
      <c r="AJ156" s="1120"/>
      <c r="AK156" s="386"/>
      <c r="AL156" s="387"/>
    </row>
    <row r="157" spans="1:38" s="63" customFormat="1" ht="75" customHeight="1" thickBot="1">
      <c r="A157" s="1122"/>
      <c r="B157" s="1183"/>
      <c r="C157" s="1166"/>
      <c r="D157" s="1167"/>
      <c r="E157" s="1167"/>
      <c r="F157" s="1167"/>
      <c r="G157" s="1167"/>
      <c r="H157" s="1167"/>
      <c r="I157" s="1167"/>
      <c r="J157" s="1168"/>
      <c r="K157" s="388"/>
      <c r="L157" s="1185"/>
      <c r="M157" s="1143"/>
      <c r="N157" s="1144"/>
      <c r="O157" s="1144"/>
      <c r="P157" s="1144"/>
      <c r="Q157" s="1144"/>
      <c r="R157" s="1144"/>
      <c r="S157" s="1144"/>
      <c r="T157" s="1144"/>
      <c r="U157" s="1144"/>
      <c r="V157" s="1144"/>
      <c r="W157" s="1144"/>
      <c r="X157" s="1144"/>
      <c r="Y157" s="1144"/>
      <c r="Z157" s="1144"/>
      <c r="AA157" s="1144"/>
      <c r="AB157" s="1144"/>
      <c r="AC157" s="1144"/>
      <c r="AD157" s="1144"/>
      <c r="AE157" s="1144"/>
      <c r="AF157" s="1144"/>
      <c r="AG157" s="1144"/>
      <c r="AH157" s="1144"/>
      <c r="AI157" s="1144"/>
      <c r="AJ157" s="1145"/>
      <c r="AK157" s="2"/>
      <c r="AL157" s="387"/>
    </row>
    <row r="158" spans="1:38" s="63" customFormat="1" ht="17.25" customHeight="1" thickBot="1">
      <c r="A158" s="1122"/>
      <c r="B158" s="1183"/>
      <c r="C158" s="1166"/>
      <c r="D158" s="1167"/>
      <c r="E158" s="1167"/>
      <c r="F158" s="1167"/>
      <c r="G158" s="1167"/>
      <c r="H158" s="1167"/>
      <c r="I158" s="1167"/>
      <c r="J158" s="1168"/>
      <c r="K158" s="389"/>
      <c r="L158" s="1146" t="s">
        <v>221</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1123"/>
      <c r="B159" s="1183"/>
      <c r="C159" s="1166"/>
      <c r="D159" s="1167"/>
      <c r="E159" s="1167"/>
      <c r="F159" s="1167"/>
      <c r="G159" s="1167"/>
      <c r="H159" s="1167"/>
      <c r="I159" s="1167"/>
      <c r="J159" s="1168"/>
      <c r="K159" s="391"/>
      <c r="L159" s="1147"/>
      <c r="M159" s="1148"/>
      <c r="N159" s="1149"/>
      <c r="O159" s="1149"/>
      <c r="P159" s="1149"/>
      <c r="Q159" s="1149"/>
      <c r="R159" s="1149"/>
      <c r="S159" s="1149"/>
      <c r="T159" s="1149"/>
      <c r="U159" s="1149"/>
      <c r="V159" s="1149"/>
      <c r="W159" s="1149"/>
      <c r="X159" s="1149"/>
      <c r="Y159" s="1149"/>
      <c r="Z159" s="1149"/>
      <c r="AA159" s="1149"/>
      <c r="AB159" s="1149"/>
      <c r="AC159" s="1149"/>
      <c r="AD159" s="1149"/>
      <c r="AE159" s="1149"/>
      <c r="AF159" s="1149"/>
      <c r="AG159" s="1149"/>
      <c r="AH159" s="1149"/>
      <c r="AI159" s="1149"/>
      <c r="AJ159" s="1150"/>
      <c r="AK159" s="2"/>
      <c r="AL159" s="295"/>
    </row>
    <row r="160" spans="1:38" s="63" customFormat="1" ht="18" customHeight="1">
      <c r="A160" s="392"/>
      <c r="B160" s="393" t="s">
        <v>225</v>
      </c>
      <c r="C160" s="394" t="s">
        <v>316</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245</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1121"/>
      <c r="B163" s="400" t="s">
        <v>215</v>
      </c>
      <c r="C163" s="1178" t="s">
        <v>315</v>
      </c>
      <c r="D163" s="1179"/>
      <c r="E163" s="1179"/>
      <c r="F163" s="1179"/>
      <c r="G163" s="1179"/>
      <c r="H163" s="1179"/>
      <c r="I163" s="1179"/>
      <c r="J163" s="1179"/>
      <c r="K163" s="1179"/>
      <c r="L163" s="1179"/>
      <c r="M163" s="1179"/>
      <c r="N163" s="1179"/>
      <c r="O163" s="1179"/>
      <c r="P163" s="1179"/>
      <c r="Q163" s="1179"/>
      <c r="R163" s="1179"/>
      <c r="S163" s="1179"/>
      <c r="T163" s="1179"/>
      <c r="U163" s="1180"/>
      <c r="V163" s="1180"/>
      <c r="W163" s="1180"/>
      <c r="X163" s="1180"/>
      <c r="Y163" s="1180"/>
      <c r="Z163" s="1180"/>
      <c r="AA163" s="1180"/>
      <c r="AB163" s="1180"/>
      <c r="AC163" s="1180"/>
      <c r="AD163" s="1180"/>
      <c r="AE163" s="1180"/>
      <c r="AF163" s="1180"/>
      <c r="AG163" s="1180"/>
      <c r="AH163" s="1180"/>
      <c r="AI163" s="1180"/>
      <c r="AJ163" s="1181"/>
      <c r="AK163" s="56"/>
      <c r="AL163" s="295"/>
    </row>
    <row r="164" spans="1:46" s="63" customFormat="1" ht="27" customHeight="1">
      <c r="A164" s="1122"/>
      <c r="B164" s="1234"/>
      <c r="C164" s="1163" t="s">
        <v>226</v>
      </c>
      <c r="D164" s="1164"/>
      <c r="E164" s="1164"/>
      <c r="F164" s="1164"/>
      <c r="G164" s="1164"/>
      <c r="H164" s="1164"/>
      <c r="I164" s="1164"/>
      <c r="J164" s="1165"/>
      <c r="K164" s="401"/>
      <c r="L164" s="402" t="s">
        <v>74</v>
      </c>
      <c r="M164" s="1188" t="s">
        <v>46</v>
      </c>
      <c r="N164" s="1189"/>
      <c r="O164" s="1189"/>
      <c r="P164" s="1189"/>
      <c r="Q164" s="1189"/>
      <c r="R164" s="1189"/>
      <c r="S164" s="1189"/>
      <c r="T164" s="1189"/>
      <c r="U164" s="1189"/>
      <c r="V164" s="1189"/>
      <c r="W164" s="1189"/>
      <c r="X164" s="1189"/>
      <c r="Y164" s="1189"/>
      <c r="Z164" s="1189"/>
      <c r="AA164" s="1189"/>
      <c r="AB164" s="1189"/>
      <c r="AC164" s="1189"/>
      <c r="AD164" s="1189"/>
      <c r="AE164" s="1189"/>
      <c r="AF164" s="1189"/>
      <c r="AG164" s="1189"/>
      <c r="AH164" s="1189"/>
      <c r="AI164" s="1189"/>
      <c r="AJ164" s="1190"/>
      <c r="AK164" s="56"/>
      <c r="AL164" s="365"/>
    </row>
    <row r="165" spans="1:46" s="63" customFormat="1" ht="40.5" customHeight="1">
      <c r="A165" s="1122"/>
      <c r="B165" s="1183"/>
      <c r="C165" s="1166"/>
      <c r="D165" s="1167"/>
      <c r="E165" s="1167"/>
      <c r="F165" s="1167"/>
      <c r="G165" s="1167"/>
      <c r="H165" s="1167"/>
      <c r="I165" s="1167"/>
      <c r="J165" s="1168"/>
      <c r="K165" s="403"/>
      <c r="L165" s="404" t="s">
        <v>223</v>
      </c>
      <c r="M165" s="1169" t="s">
        <v>42</v>
      </c>
      <c r="N165" s="957"/>
      <c r="O165" s="957"/>
      <c r="P165" s="957"/>
      <c r="Q165" s="957"/>
      <c r="R165" s="957"/>
      <c r="S165" s="957"/>
      <c r="T165" s="957"/>
      <c r="U165" s="957"/>
      <c r="V165" s="957"/>
      <c r="W165" s="957"/>
      <c r="X165" s="957"/>
      <c r="Y165" s="957"/>
      <c r="Z165" s="957"/>
      <c r="AA165" s="957"/>
      <c r="AB165" s="957"/>
      <c r="AC165" s="957"/>
      <c r="AD165" s="957"/>
      <c r="AE165" s="957"/>
      <c r="AF165" s="957"/>
      <c r="AG165" s="957"/>
      <c r="AH165" s="957"/>
      <c r="AI165" s="957"/>
      <c r="AJ165" s="1170"/>
      <c r="AK165" s="405"/>
      <c r="AL165" s="406"/>
    </row>
    <row r="166" spans="1:46" s="63" customFormat="1" ht="40.5" customHeight="1">
      <c r="A166" s="1123"/>
      <c r="B166" s="1183"/>
      <c r="C166" s="1166"/>
      <c r="D166" s="1167"/>
      <c r="E166" s="1167"/>
      <c r="F166" s="1167"/>
      <c r="G166" s="1167"/>
      <c r="H166" s="1167"/>
      <c r="I166" s="1167"/>
      <c r="J166" s="1168"/>
      <c r="K166" s="391"/>
      <c r="L166" s="407" t="s">
        <v>222</v>
      </c>
      <c r="M166" s="1171" t="s">
        <v>47</v>
      </c>
      <c r="N166" s="1172"/>
      <c r="O166" s="1172"/>
      <c r="P166" s="1172"/>
      <c r="Q166" s="1172"/>
      <c r="R166" s="1172"/>
      <c r="S166" s="1172"/>
      <c r="T166" s="1172"/>
      <c r="U166" s="1172"/>
      <c r="V166" s="1172"/>
      <c r="W166" s="1172"/>
      <c r="X166" s="1172"/>
      <c r="Y166" s="1172"/>
      <c r="Z166" s="1172"/>
      <c r="AA166" s="1172"/>
      <c r="AB166" s="1172"/>
      <c r="AC166" s="1172"/>
      <c r="AD166" s="1172"/>
      <c r="AE166" s="1172"/>
      <c r="AF166" s="1172"/>
      <c r="AG166" s="1172"/>
      <c r="AH166" s="1172"/>
      <c r="AI166" s="1172"/>
      <c r="AJ166" s="1173"/>
      <c r="AK166" s="405"/>
      <c r="AL166" s="406"/>
    </row>
    <row r="167" spans="1:46" s="63" customFormat="1" ht="18" customHeight="1">
      <c r="A167" s="392"/>
      <c r="B167" s="393" t="s">
        <v>225</v>
      </c>
      <c r="C167" s="394" t="s">
        <v>316</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1174" t="s">
        <v>120</v>
      </c>
      <c r="B168" s="1174"/>
      <c r="C168" s="1174"/>
      <c r="D168" s="1174"/>
      <c r="E168" s="1174"/>
      <c r="F168" s="1174"/>
      <c r="G168" s="1174"/>
      <c r="H168" s="1174"/>
      <c r="I168" s="1174"/>
      <c r="J168" s="1174"/>
      <c r="K168" s="1174"/>
      <c r="L168" s="1174"/>
      <c r="M168" s="1174"/>
      <c r="N168" s="1174"/>
      <c r="O168" s="1174"/>
      <c r="P168" s="1174"/>
      <c r="Q168" s="1174"/>
      <c r="R168" s="1174"/>
      <c r="S168" s="1174"/>
      <c r="T168" s="1174"/>
      <c r="U168" s="1174"/>
      <c r="V168" s="1174"/>
      <c r="W168" s="1174"/>
      <c r="X168" s="1174"/>
      <c r="Y168" s="1174"/>
      <c r="Z168" s="1174"/>
      <c r="AA168" s="1174"/>
      <c r="AB168" s="1174"/>
      <c r="AC168" s="1174"/>
      <c r="AD168" s="1174"/>
      <c r="AE168" s="1174"/>
      <c r="AF168" s="1174"/>
      <c r="AG168" s="1174"/>
      <c r="AH168" s="1174"/>
      <c r="AI168" s="1174"/>
      <c r="AJ168" s="1174"/>
      <c r="AK168" s="405"/>
      <c r="AL168" s="295"/>
    </row>
    <row r="169" spans="1:46">
      <c r="A169" s="96" t="s">
        <v>174</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173</v>
      </c>
      <c r="AG170" s="412"/>
      <c r="AH170" s="413" t="s">
        <v>106</v>
      </c>
      <c r="AI170" s="412"/>
      <c r="AJ170" s="414"/>
      <c r="AK170" s="2"/>
      <c r="AT170" s="88"/>
    </row>
    <row r="171" spans="1:46" ht="129.94999999999999" customHeight="1">
      <c r="A171" s="1116" t="s">
        <v>435</v>
      </c>
      <c r="B171" s="1117"/>
      <c r="C171" s="1117"/>
      <c r="D171" s="1117"/>
      <c r="E171" s="1117"/>
      <c r="F171" s="1117"/>
      <c r="G171" s="1117"/>
      <c r="H171" s="1117"/>
      <c r="I171" s="1117"/>
      <c r="J171" s="1117"/>
      <c r="K171" s="1117"/>
      <c r="L171" s="1117"/>
      <c r="M171" s="1117"/>
      <c r="N171" s="1117"/>
      <c r="O171" s="1117"/>
      <c r="P171" s="1117"/>
      <c r="Q171" s="1117"/>
      <c r="R171" s="1117"/>
      <c r="S171" s="1117"/>
      <c r="T171" s="1117"/>
      <c r="U171" s="1117"/>
      <c r="V171" s="1117"/>
      <c r="W171" s="1117"/>
      <c r="X171" s="1117"/>
      <c r="Y171" s="1117"/>
      <c r="Z171" s="1117"/>
      <c r="AA171" s="1117"/>
      <c r="AB171" s="1117"/>
      <c r="AC171" s="1117"/>
      <c r="AD171" s="1117"/>
      <c r="AE171" s="1117"/>
      <c r="AF171" s="1117"/>
      <c r="AG171" s="1117"/>
      <c r="AH171" s="1117"/>
      <c r="AI171" s="1117"/>
      <c r="AJ171" s="1118"/>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1186" t="s">
        <v>44</v>
      </c>
      <c r="B173" s="1176"/>
      <c r="C173" s="1176"/>
      <c r="D173" s="1187"/>
      <c r="E173" s="1175" t="s">
        <v>43</v>
      </c>
      <c r="F173" s="1176"/>
      <c r="G173" s="1176"/>
      <c r="H173" s="1176"/>
      <c r="I173" s="1176"/>
      <c r="J173" s="1176"/>
      <c r="K173" s="1176"/>
      <c r="L173" s="1176"/>
      <c r="M173" s="1176"/>
      <c r="N173" s="1176"/>
      <c r="O173" s="1176"/>
      <c r="P173" s="1176"/>
      <c r="Q173" s="1176"/>
      <c r="R173" s="1176"/>
      <c r="S173" s="1176"/>
      <c r="T173" s="1176"/>
      <c r="U173" s="1176"/>
      <c r="V173" s="1176"/>
      <c r="W173" s="1176"/>
      <c r="X173" s="1176"/>
      <c r="Y173" s="1176"/>
      <c r="Z173" s="1176"/>
      <c r="AA173" s="1176"/>
      <c r="AB173" s="1176"/>
      <c r="AC173" s="1176"/>
      <c r="AD173" s="1176"/>
      <c r="AE173" s="1176"/>
      <c r="AF173" s="1176"/>
      <c r="AG173" s="1176"/>
      <c r="AH173" s="1176"/>
      <c r="AI173" s="1176"/>
      <c r="AJ173" s="1177"/>
      <c r="AK173" s="415"/>
      <c r="AT173" s="88"/>
    </row>
    <row r="174" spans="1:46" s="416" customFormat="1" ht="15" customHeight="1">
      <c r="A174" s="961" t="s">
        <v>402</v>
      </c>
      <c r="B174" s="962"/>
      <c r="C174" s="962"/>
      <c r="D174" s="963"/>
      <c r="E174" s="630"/>
      <c r="F174" s="975" t="s">
        <v>408</v>
      </c>
      <c r="G174" s="975"/>
      <c r="H174" s="975"/>
      <c r="I174" s="975"/>
      <c r="J174" s="975"/>
      <c r="K174" s="975"/>
      <c r="L174" s="975"/>
      <c r="M174" s="975"/>
      <c r="N174" s="975"/>
      <c r="O174" s="975"/>
      <c r="P174" s="975"/>
      <c r="Q174" s="975"/>
      <c r="R174" s="975"/>
      <c r="S174" s="975"/>
      <c r="T174" s="975"/>
      <c r="U174" s="975"/>
      <c r="V174" s="975"/>
      <c r="W174" s="975"/>
      <c r="X174" s="975"/>
      <c r="Y174" s="975"/>
      <c r="Z174" s="975"/>
      <c r="AA174" s="975"/>
      <c r="AB174" s="975"/>
      <c r="AC174" s="975"/>
      <c r="AD174" s="975"/>
      <c r="AE174" s="975"/>
      <c r="AF174" s="975"/>
      <c r="AG174" s="975"/>
      <c r="AH174" s="975"/>
      <c r="AI174" s="975"/>
      <c r="AJ174" s="976"/>
      <c r="AK174" s="415"/>
    </row>
    <row r="175" spans="1:46" s="416" customFormat="1" ht="15" customHeight="1">
      <c r="A175" s="964"/>
      <c r="B175" s="965"/>
      <c r="C175" s="965"/>
      <c r="D175" s="966"/>
      <c r="E175" s="629"/>
      <c r="F175" s="957" t="s">
        <v>409</v>
      </c>
      <c r="G175" s="957"/>
      <c r="H175" s="957"/>
      <c r="I175" s="957"/>
      <c r="J175" s="957"/>
      <c r="K175" s="957"/>
      <c r="L175" s="957"/>
      <c r="M175" s="957"/>
      <c r="N175" s="957"/>
      <c r="O175" s="957"/>
      <c r="P175" s="957"/>
      <c r="Q175" s="957"/>
      <c r="R175" s="957"/>
      <c r="S175" s="957"/>
      <c r="T175" s="957"/>
      <c r="U175" s="957"/>
      <c r="V175" s="957"/>
      <c r="W175" s="957"/>
      <c r="X175" s="957"/>
      <c r="Y175" s="957"/>
      <c r="Z175" s="957"/>
      <c r="AA175" s="957"/>
      <c r="AB175" s="957"/>
      <c r="AC175" s="957"/>
      <c r="AD175" s="957"/>
      <c r="AE175" s="957"/>
      <c r="AF175" s="957"/>
      <c r="AG175" s="957"/>
      <c r="AH175" s="957"/>
      <c r="AI175" s="957"/>
      <c r="AJ175" s="958"/>
      <c r="AK175" s="415"/>
    </row>
    <row r="176" spans="1:46" s="416" customFormat="1" ht="15" customHeight="1">
      <c r="A176" s="964"/>
      <c r="B176" s="965"/>
      <c r="C176" s="965"/>
      <c r="D176" s="966"/>
      <c r="E176" s="629"/>
      <c r="F176" s="957" t="s">
        <v>410</v>
      </c>
      <c r="G176" s="957"/>
      <c r="H176" s="957"/>
      <c r="I176" s="957"/>
      <c r="J176" s="957"/>
      <c r="K176" s="957"/>
      <c r="L176" s="957"/>
      <c r="M176" s="957"/>
      <c r="N176" s="957"/>
      <c r="O176" s="957"/>
      <c r="P176" s="957"/>
      <c r="Q176" s="957"/>
      <c r="R176" s="957"/>
      <c r="S176" s="957"/>
      <c r="T176" s="957"/>
      <c r="U176" s="957"/>
      <c r="V176" s="957"/>
      <c r="W176" s="957"/>
      <c r="X176" s="957"/>
      <c r="Y176" s="957"/>
      <c r="Z176" s="957"/>
      <c r="AA176" s="957"/>
      <c r="AB176" s="957"/>
      <c r="AC176" s="957"/>
      <c r="AD176" s="957"/>
      <c r="AE176" s="957"/>
      <c r="AF176" s="957"/>
      <c r="AG176" s="957"/>
      <c r="AH176" s="957"/>
      <c r="AI176" s="957"/>
      <c r="AJ176" s="958"/>
      <c r="AK176" s="415"/>
    </row>
    <row r="177" spans="1:37" s="416" customFormat="1" ht="15" customHeight="1">
      <c r="A177" s="967"/>
      <c r="B177" s="968"/>
      <c r="C177" s="968"/>
      <c r="D177" s="969"/>
      <c r="E177" s="631"/>
      <c r="F177" s="973" t="s">
        <v>411</v>
      </c>
      <c r="G177" s="973"/>
      <c r="H177" s="973"/>
      <c r="I177" s="973"/>
      <c r="J177" s="973"/>
      <c r="K177" s="973"/>
      <c r="L177" s="973"/>
      <c r="M177" s="973"/>
      <c r="N177" s="973"/>
      <c r="O177" s="973"/>
      <c r="P177" s="973"/>
      <c r="Q177" s="973"/>
      <c r="R177" s="973"/>
      <c r="S177" s="973"/>
      <c r="T177" s="973"/>
      <c r="U177" s="973"/>
      <c r="V177" s="973"/>
      <c r="W177" s="973"/>
      <c r="X177" s="973"/>
      <c r="Y177" s="973"/>
      <c r="Z177" s="973"/>
      <c r="AA177" s="973"/>
      <c r="AB177" s="973"/>
      <c r="AC177" s="973"/>
      <c r="AD177" s="973"/>
      <c r="AE177" s="973"/>
      <c r="AF177" s="973"/>
      <c r="AG177" s="973"/>
      <c r="AH177" s="973"/>
      <c r="AI177" s="973"/>
      <c r="AJ177" s="974"/>
      <c r="AK177" s="415"/>
    </row>
    <row r="178" spans="1:37" s="416" customFormat="1" ht="30" customHeight="1">
      <c r="A178" s="961" t="s">
        <v>403</v>
      </c>
      <c r="B178" s="962"/>
      <c r="C178" s="962"/>
      <c r="D178" s="963"/>
      <c r="E178" s="630"/>
      <c r="F178" s="975" t="s">
        <v>437</v>
      </c>
      <c r="G178" s="975"/>
      <c r="H178" s="975"/>
      <c r="I178" s="975"/>
      <c r="J178" s="975"/>
      <c r="K178" s="975"/>
      <c r="L178" s="975"/>
      <c r="M178" s="975"/>
      <c r="N178" s="975"/>
      <c r="O178" s="975"/>
      <c r="P178" s="975"/>
      <c r="Q178" s="975"/>
      <c r="R178" s="975"/>
      <c r="S178" s="975"/>
      <c r="T178" s="975"/>
      <c r="U178" s="975"/>
      <c r="V178" s="975"/>
      <c r="W178" s="975"/>
      <c r="X178" s="975"/>
      <c r="Y178" s="975"/>
      <c r="Z178" s="975"/>
      <c r="AA178" s="975"/>
      <c r="AB178" s="975"/>
      <c r="AC178" s="975"/>
      <c r="AD178" s="975"/>
      <c r="AE178" s="975"/>
      <c r="AF178" s="975"/>
      <c r="AG178" s="975"/>
      <c r="AH178" s="975"/>
      <c r="AI178" s="975"/>
      <c r="AJ178" s="976"/>
      <c r="AK178" s="415"/>
    </row>
    <row r="179" spans="1:37" s="63" customFormat="1" ht="15" customHeight="1">
      <c r="A179" s="964"/>
      <c r="B179" s="965"/>
      <c r="C179" s="965"/>
      <c r="D179" s="966"/>
      <c r="E179" s="629"/>
      <c r="F179" s="957" t="s">
        <v>412</v>
      </c>
      <c r="G179" s="957"/>
      <c r="H179" s="957"/>
      <c r="I179" s="957"/>
      <c r="J179" s="957"/>
      <c r="K179" s="957"/>
      <c r="L179" s="957"/>
      <c r="M179" s="957"/>
      <c r="N179" s="957"/>
      <c r="O179" s="957"/>
      <c r="P179" s="957"/>
      <c r="Q179" s="957"/>
      <c r="R179" s="957"/>
      <c r="S179" s="957"/>
      <c r="T179" s="957"/>
      <c r="U179" s="957"/>
      <c r="V179" s="957"/>
      <c r="W179" s="957"/>
      <c r="X179" s="957"/>
      <c r="Y179" s="957"/>
      <c r="Z179" s="957"/>
      <c r="AA179" s="957"/>
      <c r="AB179" s="957"/>
      <c r="AC179" s="957"/>
      <c r="AD179" s="957"/>
      <c r="AE179" s="957"/>
      <c r="AF179" s="957"/>
      <c r="AG179" s="957"/>
      <c r="AH179" s="957"/>
      <c r="AI179" s="957"/>
      <c r="AJ179" s="958"/>
      <c r="AK179" s="415"/>
    </row>
    <row r="180" spans="1:37" s="63" customFormat="1" ht="15" customHeight="1">
      <c r="A180" s="964"/>
      <c r="B180" s="965"/>
      <c r="C180" s="965"/>
      <c r="D180" s="966"/>
      <c r="E180" s="629"/>
      <c r="F180" s="957" t="s">
        <v>413</v>
      </c>
      <c r="G180" s="957"/>
      <c r="H180" s="957"/>
      <c r="I180" s="957"/>
      <c r="J180" s="957"/>
      <c r="K180" s="957"/>
      <c r="L180" s="957"/>
      <c r="M180" s="957"/>
      <c r="N180" s="957"/>
      <c r="O180" s="957"/>
      <c r="P180" s="957"/>
      <c r="Q180" s="957"/>
      <c r="R180" s="957"/>
      <c r="S180" s="957"/>
      <c r="T180" s="957"/>
      <c r="U180" s="957"/>
      <c r="V180" s="957"/>
      <c r="W180" s="957"/>
      <c r="X180" s="957"/>
      <c r="Y180" s="957"/>
      <c r="Z180" s="957"/>
      <c r="AA180" s="957"/>
      <c r="AB180" s="957"/>
      <c r="AC180" s="957"/>
      <c r="AD180" s="957"/>
      <c r="AE180" s="957"/>
      <c r="AF180" s="957"/>
      <c r="AG180" s="957"/>
      <c r="AH180" s="957"/>
      <c r="AI180" s="957"/>
      <c r="AJ180" s="958"/>
      <c r="AK180" s="415"/>
    </row>
    <row r="181" spans="1:37" s="63" customFormat="1" ht="15" customHeight="1">
      <c r="A181" s="967"/>
      <c r="B181" s="968"/>
      <c r="C181" s="968"/>
      <c r="D181" s="969"/>
      <c r="E181" s="631"/>
      <c r="F181" s="973" t="s">
        <v>414</v>
      </c>
      <c r="G181" s="973"/>
      <c r="H181" s="973"/>
      <c r="I181" s="973"/>
      <c r="J181" s="973"/>
      <c r="K181" s="973"/>
      <c r="L181" s="973"/>
      <c r="M181" s="973"/>
      <c r="N181" s="973"/>
      <c r="O181" s="973"/>
      <c r="P181" s="973"/>
      <c r="Q181" s="973"/>
      <c r="R181" s="973"/>
      <c r="S181" s="973"/>
      <c r="T181" s="973"/>
      <c r="U181" s="973"/>
      <c r="V181" s="973"/>
      <c r="W181" s="973"/>
      <c r="X181" s="973"/>
      <c r="Y181" s="973"/>
      <c r="Z181" s="973"/>
      <c r="AA181" s="973"/>
      <c r="AB181" s="973"/>
      <c r="AC181" s="973"/>
      <c r="AD181" s="973"/>
      <c r="AE181" s="973"/>
      <c r="AF181" s="973"/>
      <c r="AG181" s="973"/>
      <c r="AH181" s="973"/>
      <c r="AI181" s="973"/>
      <c r="AJ181" s="974"/>
      <c r="AK181" s="415"/>
    </row>
    <row r="182" spans="1:37" s="63" customFormat="1" ht="15" customHeight="1">
      <c r="A182" s="961" t="s">
        <v>404</v>
      </c>
      <c r="B182" s="962"/>
      <c r="C182" s="962"/>
      <c r="D182" s="963"/>
      <c r="E182" s="630"/>
      <c r="F182" s="975" t="s">
        <v>415</v>
      </c>
      <c r="G182" s="975"/>
      <c r="H182" s="975"/>
      <c r="I182" s="975"/>
      <c r="J182" s="975"/>
      <c r="K182" s="975"/>
      <c r="L182" s="975"/>
      <c r="M182" s="975"/>
      <c r="N182" s="975"/>
      <c r="O182" s="975"/>
      <c r="P182" s="975"/>
      <c r="Q182" s="975"/>
      <c r="R182" s="975"/>
      <c r="S182" s="975"/>
      <c r="T182" s="975"/>
      <c r="U182" s="975"/>
      <c r="V182" s="975"/>
      <c r="W182" s="975"/>
      <c r="X182" s="975"/>
      <c r="Y182" s="975"/>
      <c r="Z182" s="975"/>
      <c r="AA182" s="975"/>
      <c r="AB182" s="975"/>
      <c r="AC182" s="975"/>
      <c r="AD182" s="975"/>
      <c r="AE182" s="975"/>
      <c r="AF182" s="975"/>
      <c r="AG182" s="975"/>
      <c r="AH182" s="975"/>
      <c r="AI182" s="975"/>
      <c r="AJ182" s="976"/>
      <c r="AK182" s="415"/>
    </row>
    <row r="183" spans="1:37" s="63" customFormat="1" ht="30" customHeight="1">
      <c r="A183" s="964"/>
      <c r="B183" s="965"/>
      <c r="C183" s="965"/>
      <c r="D183" s="966"/>
      <c r="E183" s="629"/>
      <c r="F183" s="957" t="s">
        <v>416</v>
      </c>
      <c r="G183" s="957"/>
      <c r="H183" s="957"/>
      <c r="I183" s="957"/>
      <c r="J183" s="957"/>
      <c r="K183" s="957"/>
      <c r="L183" s="957"/>
      <c r="M183" s="957"/>
      <c r="N183" s="957"/>
      <c r="O183" s="957"/>
      <c r="P183" s="957"/>
      <c r="Q183" s="957"/>
      <c r="R183" s="957"/>
      <c r="S183" s="957"/>
      <c r="T183" s="957"/>
      <c r="U183" s="957"/>
      <c r="V183" s="957"/>
      <c r="W183" s="957"/>
      <c r="X183" s="957"/>
      <c r="Y183" s="957"/>
      <c r="Z183" s="957"/>
      <c r="AA183" s="957"/>
      <c r="AB183" s="957"/>
      <c r="AC183" s="957"/>
      <c r="AD183" s="957"/>
      <c r="AE183" s="957"/>
      <c r="AF183" s="957"/>
      <c r="AG183" s="957"/>
      <c r="AH183" s="957"/>
      <c r="AI183" s="957"/>
      <c r="AJ183" s="958"/>
      <c r="AK183" s="415"/>
    </row>
    <row r="184" spans="1:37" s="63" customFormat="1" ht="15" customHeight="1">
      <c r="A184" s="964"/>
      <c r="B184" s="965"/>
      <c r="C184" s="965"/>
      <c r="D184" s="966"/>
      <c r="E184" s="629"/>
      <c r="F184" s="957" t="s">
        <v>417</v>
      </c>
      <c r="G184" s="957"/>
      <c r="H184" s="957"/>
      <c r="I184" s="957"/>
      <c r="J184" s="957"/>
      <c r="K184" s="957"/>
      <c r="L184" s="957"/>
      <c r="M184" s="957"/>
      <c r="N184" s="957"/>
      <c r="O184" s="957"/>
      <c r="P184" s="957"/>
      <c r="Q184" s="957"/>
      <c r="R184" s="957"/>
      <c r="S184" s="957"/>
      <c r="T184" s="957"/>
      <c r="U184" s="957"/>
      <c r="V184" s="957"/>
      <c r="W184" s="957"/>
      <c r="X184" s="957"/>
      <c r="Y184" s="957"/>
      <c r="Z184" s="957"/>
      <c r="AA184" s="957"/>
      <c r="AB184" s="957"/>
      <c r="AC184" s="957"/>
      <c r="AD184" s="957"/>
      <c r="AE184" s="957"/>
      <c r="AF184" s="957"/>
      <c r="AG184" s="957"/>
      <c r="AH184" s="957"/>
      <c r="AI184" s="957"/>
      <c r="AJ184" s="958"/>
      <c r="AK184" s="415"/>
    </row>
    <row r="185" spans="1:37" s="63" customFormat="1" ht="15" customHeight="1">
      <c r="A185" s="964"/>
      <c r="B185" s="965"/>
      <c r="C185" s="965"/>
      <c r="D185" s="966"/>
      <c r="E185" s="629"/>
      <c r="F185" s="957" t="s">
        <v>418</v>
      </c>
      <c r="G185" s="957"/>
      <c r="H185" s="957"/>
      <c r="I185" s="957"/>
      <c r="J185" s="957"/>
      <c r="K185" s="957"/>
      <c r="L185" s="957"/>
      <c r="M185" s="957"/>
      <c r="N185" s="957"/>
      <c r="O185" s="957"/>
      <c r="P185" s="957"/>
      <c r="Q185" s="957"/>
      <c r="R185" s="957"/>
      <c r="S185" s="957"/>
      <c r="T185" s="957"/>
      <c r="U185" s="957"/>
      <c r="V185" s="957"/>
      <c r="W185" s="957"/>
      <c r="X185" s="957"/>
      <c r="Y185" s="957"/>
      <c r="Z185" s="957"/>
      <c r="AA185" s="957"/>
      <c r="AB185" s="957"/>
      <c r="AC185" s="957"/>
      <c r="AD185" s="957"/>
      <c r="AE185" s="957"/>
      <c r="AF185" s="957"/>
      <c r="AG185" s="957"/>
      <c r="AH185" s="957"/>
      <c r="AI185" s="957"/>
      <c r="AJ185" s="958"/>
      <c r="AK185" s="415"/>
    </row>
    <row r="186" spans="1:37" s="63" customFormat="1" ht="15" customHeight="1">
      <c r="A186" s="967"/>
      <c r="B186" s="968"/>
      <c r="C186" s="968"/>
      <c r="D186" s="969"/>
      <c r="E186" s="631"/>
      <c r="F186" s="973" t="s">
        <v>431</v>
      </c>
      <c r="G186" s="973"/>
      <c r="H186" s="973"/>
      <c r="I186" s="973"/>
      <c r="J186" s="973"/>
      <c r="K186" s="973"/>
      <c r="L186" s="973"/>
      <c r="M186" s="973"/>
      <c r="N186" s="973"/>
      <c r="O186" s="973"/>
      <c r="P186" s="973"/>
      <c r="Q186" s="973"/>
      <c r="R186" s="973"/>
      <c r="S186" s="973"/>
      <c r="T186" s="973"/>
      <c r="U186" s="973"/>
      <c r="V186" s="973"/>
      <c r="W186" s="973"/>
      <c r="X186" s="973"/>
      <c r="Y186" s="973"/>
      <c r="Z186" s="973"/>
      <c r="AA186" s="973"/>
      <c r="AB186" s="973"/>
      <c r="AC186" s="973"/>
      <c r="AD186" s="973"/>
      <c r="AE186" s="973"/>
      <c r="AF186" s="973"/>
      <c r="AG186" s="973"/>
      <c r="AH186" s="973"/>
      <c r="AI186" s="973"/>
      <c r="AJ186" s="974"/>
      <c r="AK186" s="415"/>
    </row>
    <row r="187" spans="1:37" s="63" customFormat="1" ht="30" customHeight="1">
      <c r="A187" s="961" t="s">
        <v>405</v>
      </c>
      <c r="B187" s="962"/>
      <c r="C187" s="962"/>
      <c r="D187" s="963"/>
      <c r="E187" s="630"/>
      <c r="F187" s="975" t="s">
        <v>419</v>
      </c>
      <c r="G187" s="975"/>
      <c r="H187" s="975"/>
      <c r="I187" s="975"/>
      <c r="J187" s="975"/>
      <c r="K187" s="975"/>
      <c r="L187" s="975"/>
      <c r="M187" s="975"/>
      <c r="N187" s="975"/>
      <c r="O187" s="975"/>
      <c r="P187" s="975"/>
      <c r="Q187" s="975"/>
      <c r="R187" s="975"/>
      <c r="S187" s="975"/>
      <c r="T187" s="975"/>
      <c r="U187" s="975"/>
      <c r="V187" s="975"/>
      <c r="W187" s="975"/>
      <c r="X187" s="975"/>
      <c r="Y187" s="975"/>
      <c r="Z187" s="975"/>
      <c r="AA187" s="975"/>
      <c r="AB187" s="975"/>
      <c r="AC187" s="975"/>
      <c r="AD187" s="975"/>
      <c r="AE187" s="975"/>
      <c r="AF187" s="975"/>
      <c r="AG187" s="975"/>
      <c r="AH187" s="975"/>
      <c r="AI187" s="975"/>
      <c r="AJ187" s="976"/>
      <c r="AK187" s="415"/>
    </row>
    <row r="188" spans="1:37" s="63" customFormat="1" ht="15" customHeight="1">
      <c r="A188" s="964"/>
      <c r="B188" s="965"/>
      <c r="C188" s="965"/>
      <c r="D188" s="966"/>
      <c r="E188" s="629"/>
      <c r="F188" s="957" t="s">
        <v>420</v>
      </c>
      <c r="G188" s="957"/>
      <c r="H188" s="957"/>
      <c r="I188" s="957"/>
      <c r="J188" s="957"/>
      <c r="K188" s="957"/>
      <c r="L188" s="957"/>
      <c r="M188" s="957"/>
      <c r="N188" s="957"/>
      <c r="O188" s="957"/>
      <c r="P188" s="957"/>
      <c r="Q188" s="957"/>
      <c r="R188" s="957"/>
      <c r="S188" s="957"/>
      <c r="T188" s="957"/>
      <c r="U188" s="957"/>
      <c r="V188" s="957"/>
      <c r="W188" s="957"/>
      <c r="X188" s="957"/>
      <c r="Y188" s="957"/>
      <c r="Z188" s="957"/>
      <c r="AA188" s="957"/>
      <c r="AB188" s="957"/>
      <c r="AC188" s="957"/>
      <c r="AD188" s="957"/>
      <c r="AE188" s="957"/>
      <c r="AF188" s="957"/>
      <c r="AG188" s="957"/>
      <c r="AH188" s="957"/>
      <c r="AI188" s="957"/>
      <c r="AJ188" s="958"/>
      <c r="AK188" s="415"/>
    </row>
    <row r="189" spans="1:37" s="63" customFormat="1" ht="15" customHeight="1">
      <c r="A189" s="964"/>
      <c r="B189" s="965"/>
      <c r="C189" s="965"/>
      <c r="D189" s="966"/>
      <c r="E189" s="629"/>
      <c r="F189" s="957" t="s">
        <v>421</v>
      </c>
      <c r="G189" s="957"/>
      <c r="H189" s="957"/>
      <c r="I189" s="957"/>
      <c r="J189" s="957"/>
      <c r="K189" s="957"/>
      <c r="L189" s="957"/>
      <c r="M189" s="957"/>
      <c r="N189" s="957"/>
      <c r="O189" s="957"/>
      <c r="P189" s="957"/>
      <c r="Q189" s="957"/>
      <c r="R189" s="957"/>
      <c r="S189" s="957"/>
      <c r="T189" s="957"/>
      <c r="U189" s="957"/>
      <c r="V189" s="957"/>
      <c r="W189" s="957"/>
      <c r="X189" s="957"/>
      <c r="Y189" s="957"/>
      <c r="Z189" s="957"/>
      <c r="AA189" s="957"/>
      <c r="AB189" s="957"/>
      <c r="AC189" s="957"/>
      <c r="AD189" s="957"/>
      <c r="AE189" s="957"/>
      <c r="AF189" s="957"/>
      <c r="AG189" s="957"/>
      <c r="AH189" s="957"/>
      <c r="AI189" s="957"/>
      <c r="AJ189" s="958"/>
      <c r="AK189" s="415"/>
    </row>
    <row r="190" spans="1:37" s="63" customFormat="1" ht="15" customHeight="1">
      <c r="A190" s="967"/>
      <c r="B190" s="968"/>
      <c r="C190" s="968"/>
      <c r="D190" s="969"/>
      <c r="E190" s="631"/>
      <c r="F190" s="973" t="s">
        <v>422</v>
      </c>
      <c r="G190" s="973"/>
      <c r="H190" s="973"/>
      <c r="I190" s="973"/>
      <c r="J190" s="973"/>
      <c r="K190" s="973"/>
      <c r="L190" s="973"/>
      <c r="M190" s="973"/>
      <c r="N190" s="973"/>
      <c r="O190" s="973"/>
      <c r="P190" s="973"/>
      <c r="Q190" s="973"/>
      <c r="R190" s="973"/>
      <c r="S190" s="973"/>
      <c r="T190" s="973"/>
      <c r="U190" s="973"/>
      <c r="V190" s="973"/>
      <c r="W190" s="973"/>
      <c r="X190" s="973"/>
      <c r="Y190" s="973"/>
      <c r="Z190" s="973"/>
      <c r="AA190" s="973"/>
      <c r="AB190" s="973"/>
      <c r="AC190" s="973"/>
      <c r="AD190" s="973"/>
      <c r="AE190" s="973"/>
      <c r="AF190" s="973"/>
      <c r="AG190" s="973"/>
      <c r="AH190" s="973"/>
      <c r="AI190" s="973"/>
      <c r="AJ190" s="974"/>
      <c r="AK190" s="415"/>
    </row>
    <row r="191" spans="1:37" s="63" customFormat="1" ht="15" customHeight="1">
      <c r="A191" s="961" t="s">
        <v>407</v>
      </c>
      <c r="B191" s="962"/>
      <c r="C191" s="962"/>
      <c r="D191" s="963"/>
      <c r="E191" s="630"/>
      <c r="F191" s="975" t="s">
        <v>423</v>
      </c>
      <c r="G191" s="975"/>
      <c r="H191" s="975"/>
      <c r="I191" s="975"/>
      <c r="J191" s="975"/>
      <c r="K191" s="975"/>
      <c r="L191" s="975"/>
      <c r="M191" s="975"/>
      <c r="N191" s="975"/>
      <c r="O191" s="975"/>
      <c r="P191" s="975"/>
      <c r="Q191" s="975"/>
      <c r="R191" s="975"/>
      <c r="S191" s="975"/>
      <c r="T191" s="975"/>
      <c r="U191" s="975"/>
      <c r="V191" s="975"/>
      <c r="W191" s="975"/>
      <c r="X191" s="975"/>
      <c r="Y191" s="975"/>
      <c r="Z191" s="975"/>
      <c r="AA191" s="975"/>
      <c r="AB191" s="975"/>
      <c r="AC191" s="975"/>
      <c r="AD191" s="975"/>
      <c r="AE191" s="975"/>
      <c r="AF191" s="975"/>
      <c r="AG191" s="975"/>
      <c r="AH191" s="975"/>
      <c r="AI191" s="975"/>
      <c r="AJ191" s="976"/>
      <c r="AK191" s="56"/>
    </row>
    <row r="192" spans="1:37" s="63" customFormat="1" ht="30" customHeight="1">
      <c r="A192" s="964"/>
      <c r="B192" s="965"/>
      <c r="C192" s="965"/>
      <c r="D192" s="966"/>
      <c r="E192" s="629"/>
      <c r="F192" s="957" t="s">
        <v>424</v>
      </c>
      <c r="G192" s="957"/>
      <c r="H192" s="957"/>
      <c r="I192" s="957"/>
      <c r="J192" s="957"/>
      <c r="K192" s="957"/>
      <c r="L192" s="957"/>
      <c r="M192" s="957"/>
      <c r="N192" s="957"/>
      <c r="O192" s="957"/>
      <c r="P192" s="957"/>
      <c r="Q192" s="957"/>
      <c r="R192" s="957"/>
      <c r="S192" s="957"/>
      <c r="T192" s="957"/>
      <c r="U192" s="957"/>
      <c r="V192" s="957"/>
      <c r="W192" s="957"/>
      <c r="X192" s="957"/>
      <c r="Y192" s="957"/>
      <c r="Z192" s="957"/>
      <c r="AA192" s="957"/>
      <c r="AB192" s="957"/>
      <c r="AC192" s="957"/>
      <c r="AD192" s="957"/>
      <c r="AE192" s="957"/>
      <c r="AF192" s="957"/>
      <c r="AG192" s="957"/>
      <c r="AH192" s="957"/>
      <c r="AI192" s="957"/>
      <c r="AJ192" s="958"/>
    </row>
    <row r="193" spans="1:46" s="63" customFormat="1" ht="15" customHeight="1">
      <c r="A193" s="964"/>
      <c r="B193" s="965"/>
      <c r="C193" s="965"/>
      <c r="D193" s="966"/>
      <c r="E193" s="629"/>
      <c r="F193" s="957" t="s">
        <v>425</v>
      </c>
      <c r="G193" s="957"/>
      <c r="H193" s="957"/>
      <c r="I193" s="957"/>
      <c r="J193" s="957"/>
      <c r="K193" s="957"/>
      <c r="L193" s="957"/>
      <c r="M193" s="957"/>
      <c r="N193" s="957"/>
      <c r="O193" s="957"/>
      <c r="P193" s="957"/>
      <c r="Q193" s="957"/>
      <c r="R193" s="957"/>
      <c r="S193" s="957"/>
      <c r="T193" s="957"/>
      <c r="U193" s="957"/>
      <c r="V193" s="957"/>
      <c r="W193" s="957"/>
      <c r="X193" s="957"/>
      <c r="Y193" s="957"/>
      <c r="Z193" s="957"/>
      <c r="AA193" s="957"/>
      <c r="AB193" s="957"/>
      <c r="AC193" s="957"/>
      <c r="AD193" s="957"/>
      <c r="AE193" s="957"/>
      <c r="AF193" s="957"/>
      <c r="AG193" s="957"/>
      <c r="AH193" s="957"/>
      <c r="AI193" s="957"/>
      <c r="AJ193" s="958"/>
    </row>
    <row r="194" spans="1:46" s="63" customFormat="1" ht="15" customHeight="1">
      <c r="A194" s="967"/>
      <c r="B194" s="968"/>
      <c r="C194" s="968"/>
      <c r="D194" s="969"/>
      <c r="E194" s="631"/>
      <c r="F194" s="973" t="s">
        <v>426</v>
      </c>
      <c r="G194" s="973"/>
      <c r="H194" s="973"/>
      <c r="I194" s="973"/>
      <c r="J194" s="973"/>
      <c r="K194" s="973"/>
      <c r="L194" s="973"/>
      <c r="M194" s="973"/>
      <c r="N194" s="973"/>
      <c r="O194" s="973"/>
      <c r="P194" s="973"/>
      <c r="Q194" s="973"/>
      <c r="R194" s="973"/>
      <c r="S194" s="973"/>
      <c r="T194" s="973"/>
      <c r="U194" s="973"/>
      <c r="V194" s="973"/>
      <c r="W194" s="973"/>
      <c r="X194" s="973"/>
      <c r="Y194" s="973"/>
      <c r="Z194" s="973"/>
      <c r="AA194" s="973"/>
      <c r="AB194" s="973"/>
      <c r="AC194" s="973"/>
      <c r="AD194" s="973"/>
      <c r="AE194" s="973"/>
      <c r="AF194" s="973"/>
      <c r="AG194" s="973"/>
      <c r="AH194" s="973"/>
      <c r="AI194" s="973"/>
      <c r="AJ194" s="974"/>
    </row>
    <row r="195" spans="1:46" s="63" customFormat="1" ht="30" customHeight="1">
      <c r="A195" s="961" t="s">
        <v>406</v>
      </c>
      <c r="B195" s="962"/>
      <c r="C195" s="962"/>
      <c r="D195" s="963"/>
      <c r="E195" s="630"/>
      <c r="F195" s="975" t="s">
        <v>427</v>
      </c>
      <c r="G195" s="975"/>
      <c r="H195" s="975"/>
      <c r="I195" s="975"/>
      <c r="J195" s="975"/>
      <c r="K195" s="975"/>
      <c r="L195" s="975"/>
      <c r="M195" s="975"/>
      <c r="N195" s="975"/>
      <c r="O195" s="975"/>
      <c r="P195" s="975"/>
      <c r="Q195" s="975"/>
      <c r="R195" s="975"/>
      <c r="S195" s="975"/>
      <c r="T195" s="975"/>
      <c r="U195" s="975"/>
      <c r="V195" s="975"/>
      <c r="W195" s="975"/>
      <c r="X195" s="975"/>
      <c r="Y195" s="975"/>
      <c r="Z195" s="975"/>
      <c r="AA195" s="975"/>
      <c r="AB195" s="975"/>
      <c r="AC195" s="975"/>
      <c r="AD195" s="975"/>
      <c r="AE195" s="975"/>
      <c r="AF195" s="975"/>
      <c r="AG195" s="975"/>
      <c r="AH195" s="975"/>
      <c r="AI195" s="975"/>
      <c r="AJ195" s="976"/>
      <c r="AK195" s="405"/>
    </row>
    <row r="196" spans="1:46" s="63" customFormat="1" ht="15" customHeight="1">
      <c r="A196" s="964"/>
      <c r="B196" s="965"/>
      <c r="C196" s="965"/>
      <c r="D196" s="966"/>
      <c r="E196" s="629"/>
      <c r="F196" s="957" t="s">
        <v>428</v>
      </c>
      <c r="G196" s="957"/>
      <c r="H196" s="957"/>
      <c r="I196" s="957"/>
      <c r="J196" s="957"/>
      <c r="K196" s="957"/>
      <c r="L196" s="957"/>
      <c r="M196" s="957"/>
      <c r="N196" s="957"/>
      <c r="O196" s="957"/>
      <c r="P196" s="957"/>
      <c r="Q196" s="957"/>
      <c r="R196" s="957"/>
      <c r="S196" s="957"/>
      <c r="T196" s="957"/>
      <c r="U196" s="957"/>
      <c r="V196" s="957"/>
      <c r="W196" s="957"/>
      <c r="X196" s="957"/>
      <c r="Y196" s="957"/>
      <c r="Z196" s="957"/>
      <c r="AA196" s="957"/>
      <c r="AB196" s="957"/>
      <c r="AC196" s="957"/>
      <c r="AD196" s="957"/>
      <c r="AE196" s="957"/>
      <c r="AF196" s="957"/>
      <c r="AG196" s="957"/>
      <c r="AH196" s="957"/>
      <c r="AI196" s="957"/>
      <c r="AJ196" s="958"/>
      <c r="AK196" s="415"/>
    </row>
    <row r="197" spans="1:46" s="63" customFormat="1" ht="15" customHeight="1">
      <c r="A197" s="964"/>
      <c r="B197" s="965"/>
      <c r="C197" s="965"/>
      <c r="D197" s="966"/>
      <c r="E197" s="629"/>
      <c r="F197" s="957" t="s">
        <v>429</v>
      </c>
      <c r="G197" s="957"/>
      <c r="H197" s="957"/>
      <c r="I197" s="957"/>
      <c r="J197" s="957"/>
      <c r="K197" s="957"/>
      <c r="L197" s="957"/>
      <c r="M197" s="957"/>
      <c r="N197" s="957"/>
      <c r="O197" s="957"/>
      <c r="P197" s="957"/>
      <c r="Q197" s="957"/>
      <c r="R197" s="957"/>
      <c r="S197" s="957"/>
      <c r="T197" s="957"/>
      <c r="U197" s="957"/>
      <c r="V197" s="957"/>
      <c r="W197" s="957"/>
      <c r="X197" s="957"/>
      <c r="Y197" s="957"/>
      <c r="Z197" s="957"/>
      <c r="AA197" s="957"/>
      <c r="AB197" s="957"/>
      <c r="AC197" s="957"/>
      <c r="AD197" s="957"/>
      <c r="AE197" s="957"/>
      <c r="AF197" s="957"/>
      <c r="AG197" s="957"/>
      <c r="AH197" s="957"/>
      <c r="AI197" s="957"/>
      <c r="AJ197" s="958"/>
      <c r="AK197" s="415"/>
    </row>
    <row r="198" spans="1:46" s="63" customFormat="1" ht="15" customHeight="1" thickBot="1">
      <c r="A198" s="970"/>
      <c r="B198" s="971"/>
      <c r="C198" s="971"/>
      <c r="D198" s="972"/>
      <c r="E198" s="634"/>
      <c r="F198" s="959" t="s">
        <v>430</v>
      </c>
      <c r="G198" s="959"/>
      <c r="H198" s="959"/>
      <c r="I198" s="959"/>
      <c r="J198" s="959"/>
      <c r="K198" s="959"/>
      <c r="L198" s="959"/>
      <c r="M198" s="959"/>
      <c r="N198" s="959"/>
      <c r="O198" s="959"/>
      <c r="P198" s="959"/>
      <c r="Q198" s="959"/>
      <c r="R198" s="959"/>
      <c r="S198" s="959"/>
      <c r="T198" s="959"/>
      <c r="U198" s="959"/>
      <c r="V198" s="959"/>
      <c r="W198" s="959"/>
      <c r="X198" s="959"/>
      <c r="Y198" s="959"/>
      <c r="Z198" s="959"/>
      <c r="AA198" s="959"/>
      <c r="AB198" s="959"/>
      <c r="AC198" s="959"/>
      <c r="AD198" s="959"/>
      <c r="AE198" s="959"/>
      <c r="AF198" s="959"/>
      <c r="AG198" s="959"/>
      <c r="AH198" s="959"/>
      <c r="AI198" s="959"/>
      <c r="AJ198" s="960"/>
      <c r="AK198" s="56"/>
    </row>
    <row r="199" spans="1:46" s="63" customFormat="1" ht="30" customHeight="1" thickBot="1">
      <c r="A199" s="1215" t="s">
        <v>436</v>
      </c>
      <c r="B199" s="1216"/>
      <c r="C199" s="1216"/>
      <c r="D199" s="1216"/>
      <c r="E199" s="1216"/>
      <c r="F199" s="1216"/>
      <c r="G199" s="1216"/>
      <c r="H199" s="1216"/>
      <c r="I199" s="1216"/>
      <c r="J199" s="1216"/>
      <c r="K199" s="1216"/>
      <c r="L199" s="1216"/>
      <c r="M199" s="1216"/>
      <c r="N199" s="1217"/>
      <c r="O199" s="1195"/>
      <c r="P199" s="1195"/>
      <c r="Q199" s="1196" t="s">
        <v>373</v>
      </c>
      <c r="R199" s="1196"/>
      <c r="S199" s="954"/>
      <c r="T199" s="955"/>
      <c r="U199" s="955"/>
      <c r="V199" s="955"/>
      <c r="W199" s="955"/>
      <c r="X199" s="955"/>
      <c r="Y199" s="955"/>
      <c r="Z199" s="955"/>
      <c r="AA199" s="955"/>
      <c r="AB199" s="955"/>
      <c r="AC199" s="955"/>
      <c r="AD199" s="955"/>
      <c r="AE199" s="955"/>
      <c r="AF199" s="955"/>
      <c r="AG199" s="955"/>
      <c r="AH199" s="955"/>
      <c r="AI199" s="955"/>
      <c r="AJ199" s="956"/>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175</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438</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173</v>
      </c>
      <c r="AG203" s="420"/>
      <c r="AH203" s="421" t="s">
        <v>106</v>
      </c>
      <c r="AI203" s="420"/>
      <c r="AJ203" s="422"/>
      <c r="AK203" s="2"/>
      <c r="AT203" s="88"/>
    </row>
    <row r="204" spans="1:46" ht="14.25" thickBot="1">
      <c r="A204" s="423" t="s">
        <v>148</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1222" t="s">
        <v>25</v>
      </c>
      <c r="B205" s="1223"/>
      <c r="C205" s="1223"/>
      <c r="D205" s="1224"/>
      <c r="E205" s="424"/>
      <c r="F205" s="425" t="s">
        <v>317</v>
      </c>
      <c r="G205" s="425"/>
      <c r="H205" s="425"/>
      <c r="I205" s="425"/>
      <c r="J205" s="425"/>
      <c r="K205" s="425"/>
      <c r="L205" s="425"/>
      <c r="M205" s="425"/>
      <c r="N205" s="425"/>
      <c r="O205" s="426"/>
      <c r="P205" s="426"/>
      <c r="Q205" s="426"/>
      <c r="R205" s="489"/>
      <c r="S205" s="489"/>
      <c r="T205" s="489"/>
      <c r="U205" s="425" t="s">
        <v>230</v>
      </c>
      <c r="V205" s="427"/>
      <c r="W205" s="427" t="s">
        <v>232</v>
      </c>
      <c r="X205" s="427"/>
      <c r="Y205" s="427"/>
      <c r="Z205" s="425"/>
      <c r="AA205" s="426"/>
      <c r="AB205" s="426"/>
      <c r="AC205" s="426"/>
      <c r="AD205" s="426"/>
      <c r="AE205" s="426"/>
      <c r="AF205" s="426"/>
      <c r="AG205" s="426"/>
      <c r="AH205" s="426"/>
      <c r="AI205" s="426"/>
      <c r="AJ205" s="428"/>
      <c r="AK205" s="2"/>
    </row>
    <row r="206" spans="1:46" s="416" customFormat="1" ht="15" customHeight="1">
      <c r="A206" s="1225"/>
      <c r="B206" s="1226"/>
      <c r="C206" s="1226"/>
      <c r="D206" s="1227"/>
      <c r="E206" s="429"/>
      <c r="F206" s="431" t="s">
        <v>64</v>
      </c>
      <c r="G206" s="431"/>
      <c r="H206" s="431"/>
      <c r="I206" s="431"/>
      <c r="J206" s="431"/>
      <c r="K206" s="431"/>
      <c r="L206" s="431"/>
      <c r="M206" s="430"/>
      <c r="N206" s="430"/>
      <c r="O206" s="430"/>
      <c r="P206" s="430"/>
      <c r="Q206" s="430"/>
      <c r="R206" s="490"/>
      <c r="S206" s="490"/>
      <c r="T206" s="490"/>
      <c r="U206" s="431" t="s">
        <v>231</v>
      </c>
      <c r="V206" s="432"/>
      <c r="W206" s="432" t="s">
        <v>232</v>
      </c>
      <c r="X206" s="432"/>
      <c r="Y206" s="432"/>
      <c r="Z206" s="431"/>
      <c r="AA206" s="433"/>
      <c r="AB206" s="430"/>
      <c r="AC206" s="430"/>
      <c r="AD206" s="430"/>
      <c r="AE206" s="430"/>
      <c r="AF206" s="430"/>
      <c r="AG206" s="430"/>
      <c r="AH206" s="430"/>
      <c r="AI206" s="430"/>
      <c r="AJ206" s="417"/>
      <c r="AK206" s="56"/>
    </row>
    <row r="207" spans="1:46" s="63" customFormat="1" ht="15" customHeight="1">
      <c r="A207" s="1228" t="s">
        <v>26</v>
      </c>
      <c r="B207" s="1229"/>
      <c r="C207" s="1229"/>
      <c r="D207" s="1230"/>
      <c r="E207" s="429"/>
      <c r="F207" s="957" t="s">
        <v>27</v>
      </c>
      <c r="G207" s="957"/>
      <c r="H207" s="957"/>
      <c r="I207" s="957"/>
      <c r="J207" s="957"/>
      <c r="K207" s="957"/>
      <c r="L207" s="957"/>
      <c r="M207" s="957"/>
      <c r="N207" s="957"/>
      <c r="O207" s="957"/>
      <c r="P207" s="957"/>
      <c r="Q207" s="957"/>
      <c r="R207" s="957"/>
      <c r="S207" s="957"/>
      <c r="T207" s="957"/>
      <c r="U207" s="431" t="s">
        <v>231</v>
      </c>
      <c r="V207" s="432"/>
      <c r="W207" s="432" t="s">
        <v>232</v>
      </c>
      <c r="X207" s="432"/>
      <c r="Y207" s="432"/>
      <c r="Z207" s="431"/>
      <c r="AA207" s="431"/>
      <c r="AB207" s="431"/>
      <c r="AC207" s="431"/>
      <c r="AD207" s="430"/>
      <c r="AE207" s="430"/>
      <c r="AF207" s="430"/>
      <c r="AG207" s="430"/>
      <c r="AH207" s="430"/>
      <c r="AI207" s="430"/>
      <c r="AJ207" s="417"/>
      <c r="AK207" s="56"/>
    </row>
    <row r="208" spans="1:46" s="63" customFormat="1" ht="15" customHeight="1" thickBot="1">
      <c r="A208" s="1231"/>
      <c r="B208" s="1232"/>
      <c r="C208" s="1232"/>
      <c r="D208" s="1233"/>
      <c r="E208" s="434"/>
      <c r="F208" s="435" t="s">
        <v>51</v>
      </c>
      <c r="G208" s="435"/>
      <c r="H208" s="1194"/>
      <c r="I208" s="1194"/>
      <c r="J208" s="1194"/>
      <c r="K208" s="1194"/>
      <c r="L208" s="1194"/>
      <c r="M208" s="1194"/>
      <c r="N208" s="1194"/>
      <c r="O208" s="1194"/>
      <c r="P208" s="1194"/>
      <c r="Q208" s="1194"/>
      <c r="R208" s="1194"/>
      <c r="S208" s="1194"/>
      <c r="T208" s="1194"/>
      <c r="U208" s="1194"/>
      <c r="V208" s="1194"/>
      <c r="W208" s="1194"/>
      <c r="X208" s="1194"/>
      <c r="Y208" s="436" t="s">
        <v>52</v>
      </c>
      <c r="Z208" s="437" t="s">
        <v>231</v>
      </c>
      <c r="AA208" s="438"/>
      <c r="AB208" s="438" t="s">
        <v>233</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335</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1219" t="s">
        <v>86</v>
      </c>
      <c r="C212" s="1220"/>
      <c r="D212" s="1220"/>
      <c r="E212" s="1220"/>
      <c r="F212" s="1220"/>
      <c r="G212" s="1220"/>
      <c r="H212" s="1220"/>
      <c r="I212" s="1220"/>
      <c r="J212" s="1220"/>
      <c r="K212" s="1220"/>
      <c r="L212" s="1220"/>
      <c r="M212" s="1220"/>
      <c r="N212" s="1220"/>
      <c r="O212" s="1220"/>
      <c r="P212" s="1220"/>
      <c r="Q212" s="1220"/>
      <c r="R212" s="1220"/>
      <c r="S212" s="1220"/>
      <c r="T212" s="1220"/>
      <c r="U212" s="1220"/>
      <c r="V212" s="1220"/>
      <c r="W212" s="1220"/>
      <c r="X212" s="1220"/>
      <c r="Y212" s="1221"/>
      <c r="Z212" s="1197" t="s">
        <v>58</v>
      </c>
      <c r="AA212" s="1198"/>
      <c r="AB212" s="1198"/>
      <c r="AC212" s="1198"/>
      <c r="AD212" s="1198"/>
      <c r="AE212" s="1198"/>
      <c r="AF212" s="1198"/>
      <c r="AG212" s="1198"/>
      <c r="AH212" s="1198"/>
      <c r="AI212" s="1198"/>
      <c r="AJ212" s="1199"/>
      <c r="AK212" s="56"/>
    </row>
    <row r="213" spans="1:46" ht="16.5" customHeight="1">
      <c r="A213" s="441"/>
      <c r="B213" s="443"/>
      <c r="C213" s="444" t="s">
        <v>103</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1203" t="s">
        <v>60</v>
      </c>
      <c r="AA213" s="1204"/>
      <c r="AB213" s="1204"/>
      <c r="AC213" s="1204"/>
      <c r="AD213" s="1204"/>
      <c r="AE213" s="1204"/>
      <c r="AF213" s="1204"/>
      <c r="AG213" s="1204"/>
      <c r="AH213" s="1204"/>
      <c r="AI213" s="1204"/>
      <c r="AJ213" s="1205"/>
      <c r="AK213" s="56"/>
    </row>
    <row r="214" spans="1:46" ht="16.5" customHeight="1">
      <c r="A214" s="441"/>
      <c r="B214" s="447"/>
      <c r="C214" s="448" t="s">
        <v>104</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1200" t="s">
        <v>61</v>
      </c>
      <c r="AA214" s="1201"/>
      <c r="AB214" s="1201"/>
      <c r="AC214" s="1201"/>
      <c r="AD214" s="1201"/>
      <c r="AE214" s="1201"/>
      <c r="AF214" s="1201"/>
      <c r="AG214" s="1201"/>
      <c r="AH214" s="1201"/>
      <c r="AI214" s="1201"/>
      <c r="AJ214" s="1202"/>
      <c r="AK214" s="56"/>
    </row>
    <row r="215" spans="1:46" ht="16.5" customHeight="1">
      <c r="A215" s="441"/>
      <c r="B215" s="447"/>
      <c r="C215" s="448" t="s">
        <v>132</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1200" t="s">
        <v>394</v>
      </c>
      <c r="AA215" s="1201"/>
      <c r="AB215" s="1201"/>
      <c r="AC215" s="1201"/>
      <c r="AD215" s="1201"/>
      <c r="AE215" s="1201"/>
      <c r="AF215" s="1201"/>
      <c r="AG215" s="1201"/>
      <c r="AH215" s="1201"/>
      <c r="AI215" s="1201"/>
      <c r="AJ215" s="1202"/>
      <c r="AK215" s="56"/>
    </row>
    <row r="216" spans="1:46" ht="16.5" customHeight="1">
      <c r="A216" s="441"/>
      <c r="B216" s="447"/>
      <c r="C216" s="448" t="s">
        <v>227</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00" t="s">
        <v>228</v>
      </c>
      <c r="AA216" s="1201"/>
      <c r="AB216" s="1201"/>
      <c r="AC216" s="1201"/>
      <c r="AD216" s="1201"/>
      <c r="AE216" s="1201"/>
      <c r="AF216" s="1201"/>
      <c r="AG216" s="1201"/>
      <c r="AH216" s="1201"/>
      <c r="AI216" s="1201"/>
      <c r="AJ216" s="1202"/>
      <c r="AK216" s="56"/>
    </row>
    <row r="217" spans="1:46" ht="25.5" customHeight="1">
      <c r="A217" s="441"/>
      <c r="B217" s="447"/>
      <c r="C217" s="1192" t="s">
        <v>133</v>
      </c>
      <c r="D217" s="1192"/>
      <c r="E217" s="1192"/>
      <c r="F217" s="1192"/>
      <c r="G217" s="1192"/>
      <c r="H217" s="1192"/>
      <c r="I217" s="1192"/>
      <c r="J217" s="1192"/>
      <c r="K217" s="1192"/>
      <c r="L217" s="1192"/>
      <c r="M217" s="1192"/>
      <c r="N217" s="1192"/>
      <c r="O217" s="1192"/>
      <c r="P217" s="1192"/>
      <c r="Q217" s="1192"/>
      <c r="R217" s="1192"/>
      <c r="S217" s="1192"/>
      <c r="T217" s="1192"/>
      <c r="U217" s="1192"/>
      <c r="V217" s="1192"/>
      <c r="W217" s="1192"/>
      <c r="X217" s="1192"/>
      <c r="Y217" s="1193"/>
      <c r="Z217" s="1206" t="s">
        <v>135</v>
      </c>
      <c r="AA217" s="1207"/>
      <c r="AB217" s="1207"/>
      <c r="AC217" s="1207"/>
      <c r="AD217" s="1207"/>
      <c r="AE217" s="1207"/>
      <c r="AF217" s="1207"/>
      <c r="AG217" s="1207"/>
      <c r="AH217" s="1207"/>
      <c r="AI217" s="1207"/>
      <c r="AJ217" s="1208"/>
      <c r="AK217" s="56"/>
    </row>
    <row r="218" spans="1:46" ht="16.5" customHeight="1">
      <c r="A218" s="441"/>
      <c r="B218" s="447"/>
      <c r="C218" s="1192" t="s">
        <v>134</v>
      </c>
      <c r="D218" s="1192"/>
      <c r="E218" s="1192"/>
      <c r="F218" s="1192"/>
      <c r="G218" s="1192"/>
      <c r="H218" s="1192"/>
      <c r="I218" s="1192"/>
      <c r="J218" s="1192"/>
      <c r="K218" s="1192"/>
      <c r="L218" s="1192"/>
      <c r="M218" s="1192"/>
      <c r="N218" s="1192"/>
      <c r="O218" s="1192"/>
      <c r="P218" s="1192"/>
      <c r="Q218" s="1192"/>
      <c r="R218" s="1192"/>
      <c r="S218" s="1192"/>
      <c r="T218" s="1192"/>
      <c r="U218" s="1192"/>
      <c r="V218" s="1192"/>
      <c r="W218" s="1192"/>
      <c r="X218" s="1192"/>
      <c r="Y218" s="1193"/>
      <c r="Z218" s="1209" t="s">
        <v>136</v>
      </c>
      <c r="AA218" s="1210"/>
      <c r="AB218" s="1210"/>
      <c r="AC218" s="1210"/>
      <c r="AD218" s="1210"/>
      <c r="AE218" s="1210"/>
      <c r="AF218" s="1210"/>
      <c r="AG218" s="1210"/>
      <c r="AH218" s="1210"/>
      <c r="AI218" s="1210"/>
      <c r="AJ218" s="1211"/>
      <c r="AK218" s="451"/>
    </row>
    <row r="219" spans="1:46" ht="16.5" customHeight="1" thickBot="1">
      <c r="A219" s="441"/>
      <c r="B219" s="452"/>
      <c r="C219" s="453" t="s">
        <v>105</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1212" t="s">
        <v>59</v>
      </c>
      <c r="AA219" s="1213"/>
      <c r="AB219" s="1213"/>
      <c r="AC219" s="1213"/>
      <c r="AD219" s="1213"/>
      <c r="AE219" s="1213"/>
      <c r="AF219" s="1213"/>
      <c r="AG219" s="1213"/>
      <c r="AH219" s="1213"/>
      <c r="AI219" s="1213"/>
      <c r="AJ219" s="1214"/>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142</v>
      </c>
      <c r="C221" s="457" t="s">
        <v>141</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143</v>
      </c>
      <c r="C222" s="1191" t="s">
        <v>372</v>
      </c>
      <c r="D222" s="1191"/>
      <c r="E222" s="1191"/>
      <c r="F222" s="1191"/>
      <c r="G222" s="1191"/>
      <c r="H222" s="1191"/>
      <c r="I222" s="1191"/>
      <c r="J222" s="1191"/>
      <c r="K222" s="1191"/>
      <c r="L222" s="1191"/>
      <c r="M222" s="1191"/>
      <c r="N222" s="1191"/>
      <c r="O222" s="1191"/>
      <c r="P222" s="1191"/>
      <c r="Q222" s="1191"/>
      <c r="R222" s="1191"/>
      <c r="S222" s="1191"/>
      <c r="T222" s="1191"/>
      <c r="U222" s="1191"/>
      <c r="V222" s="1191"/>
      <c r="W222" s="1191"/>
      <c r="X222" s="1191"/>
      <c r="Y222" s="1191"/>
      <c r="Z222" s="1191"/>
      <c r="AA222" s="1191"/>
      <c r="AB222" s="1191"/>
      <c r="AC222" s="1191"/>
      <c r="AD222" s="1191"/>
      <c r="AE222" s="1191"/>
      <c r="AF222" s="1191"/>
      <c r="AG222" s="1191"/>
      <c r="AH222" s="1191"/>
      <c r="AI222" s="1191"/>
      <c r="AJ222" s="1191"/>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1106" t="s">
        <v>249</v>
      </c>
      <c r="C225" s="1106"/>
      <c r="D225" s="1106"/>
      <c r="E225" s="1106"/>
      <c r="F225" s="1106"/>
      <c r="G225" s="1106"/>
      <c r="H225" s="1106"/>
      <c r="I225" s="1106"/>
      <c r="J225" s="1106"/>
      <c r="K225" s="1106"/>
      <c r="L225" s="1106"/>
      <c r="M225" s="1106"/>
      <c r="N225" s="1106"/>
      <c r="O225" s="1106"/>
      <c r="P225" s="1106"/>
      <c r="Q225" s="1106"/>
      <c r="R225" s="1106"/>
      <c r="S225" s="1106"/>
      <c r="T225" s="1106"/>
      <c r="U225" s="1106"/>
      <c r="V225" s="1106"/>
      <c r="W225" s="1106"/>
      <c r="X225" s="1106"/>
      <c r="Y225" s="1106"/>
      <c r="Z225" s="1106"/>
      <c r="AA225" s="1106"/>
      <c r="AB225" s="1106"/>
      <c r="AC225" s="1106"/>
      <c r="AD225" s="1106"/>
      <c r="AE225" s="1106"/>
      <c r="AF225" s="1106"/>
      <c r="AG225" s="1106"/>
      <c r="AH225" s="1106"/>
      <c r="AI225" s="1106"/>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1107"/>
      <c r="E227" s="1108"/>
      <c r="F227" s="468" t="s">
        <v>5</v>
      </c>
      <c r="G227" s="1107"/>
      <c r="H227" s="1108"/>
      <c r="I227" s="468" t="s">
        <v>4</v>
      </c>
      <c r="J227" s="1107"/>
      <c r="K227" s="1108"/>
      <c r="L227" s="468" t="s">
        <v>3</v>
      </c>
      <c r="M227" s="469"/>
      <c r="N227" s="1109" t="s">
        <v>6</v>
      </c>
      <c r="O227" s="1109"/>
      <c r="P227" s="1109"/>
      <c r="Q227" s="1110" t="str">
        <f>IF(G10="","",G10)</f>
        <v/>
      </c>
      <c r="R227" s="1110"/>
      <c r="S227" s="1110"/>
      <c r="T227" s="1110"/>
      <c r="U227" s="1110"/>
      <c r="V227" s="1110"/>
      <c r="W227" s="1110"/>
      <c r="X227" s="1110"/>
      <c r="Y227" s="1110"/>
      <c r="Z227" s="1110"/>
      <c r="AA227" s="1110"/>
      <c r="AB227" s="1110"/>
      <c r="AC227" s="1110"/>
      <c r="AD227" s="1110"/>
      <c r="AE227" s="1110"/>
      <c r="AF227" s="1110"/>
      <c r="AG227" s="1110"/>
      <c r="AH227" s="1110"/>
      <c r="AI227" s="1110"/>
      <c r="AJ227" s="1111"/>
    </row>
    <row r="228" spans="1:36" s="470" customFormat="1" ht="13.5" customHeight="1">
      <c r="A228" s="471"/>
      <c r="B228" s="472"/>
      <c r="C228" s="473"/>
      <c r="D228" s="473"/>
      <c r="E228" s="473"/>
      <c r="F228" s="473"/>
      <c r="G228" s="473"/>
      <c r="H228" s="473"/>
      <c r="I228" s="473"/>
      <c r="J228" s="473"/>
      <c r="K228" s="473"/>
      <c r="L228" s="473"/>
      <c r="M228" s="473"/>
      <c r="N228" s="1100" t="s">
        <v>82</v>
      </c>
      <c r="O228" s="1100"/>
      <c r="P228" s="1100"/>
      <c r="Q228" s="1101" t="s">
        <v>83</v>
      </c>
      <c r="R228" s="1101"/>
      <c r="S228" s="1102"/>
      <c r="T228" s="1102"/>
      <c r="U228" s="1102"/>
      <c r="V228" s="1102"/>
      <c r="W228" s="1102"/>
      <c r="X228" s="1103" t="s">
        <v>84</v>
      </c>
      <c r="Y228" s="1103"/>
      <c r="Z228" s="1102"/>
      <c r="AA228" s="1102"/>
      <c r="AB228" s="1102"/>
      <c r="AC228" s="1102"/>
      <c r="AD228" s="1102"/>
      <c r="AE228" s="1102"/>
      <c r="AF228" s="1102"/>
      <c r="AG228" s="1102"/>
      <c r="AH228" s="1102"/>
      <c r="AI228" s="1104"/>
      <c r="AJ228" s="1105"/>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B64">
    <cfRule type="expression" dxfId="3" priority="14">
      <formula>AND($AM$20=TRUE,$AN$20=FALSE)</formula>
    </cfRule>
  </conditionalFormatting>
  <conditionalFormatting sqref="A27:AJ42 A44:AJ45 A43">
    <cfRule type="expression" dxfId="2" priority="17">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disablePrompts="1"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432</v>
      </c>
      <c r="G1" s="57" t="s">
        <v>318</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314" t="s">
        <v>319</v>
      </c>
      <c r="B5" s="1315"/>
      <c r="C5" s="1315"/>
      <c r="D5" s="1315"/>
      <c r="E5" s="1315"/>
      <c r="F5" s="1315"/>
      <c r="G5" s="1315"/>
      <c r="H5" s="1315"/>
      <c r="I5" s="1315"/>
      <c r="J5" s="1315"/>
      <c r="K5" s="1315"/>
      <c r="L5" s="1315"/>
      <c r="M5" s="1315"/>
      <c r="N5" s="1315"/>
      <c r="O5" s="497" t="str">
        <f>IF(SUM(AG12:AG111)=0,"",SUM(AG12:AG111))</f>
        <v/>
      </c>
      <c r="P5" s="496"/>
      <c r="Q5" s="494"/>
      <c r="U5" s="494"/>
    </row>
    <row r="6" spans="1:33" ht="21" customHeight="1" thickBot="1">
      <c r="Q6" s="108"/>
      <c r="AG6" s="498"/>
    </row>
    <row r="7" spans="1:33" ht="18" customHeight="1">
      <c r="A7" s="1298"/>
      <c r="B7" s="1300" t="s">
        <v>321</v>
      </c>
      <c r="C7" s="1301"/>
      <c r="D7" s="1301"/>
      <c r="E7" s="1301"/>
      <c r="F7" s="1301"/>
      <c r="G7" s="1301"/>
      <c r="H7" s="1301"/>
      <c r="I7" s="1301"/>
      <c r="J7" s="1301"/>
      <c r="K7" s="1302"/>
      <c r="L7" s="1306" t="s">
        <v>95</v>
      </c>
      <c r="M7" s="1279" t="s">
        <v>168</v>
      </c>
      <c r="N7" s="1281"/>
      <c r="O7" s="1308" t="s">
        <v>108</v>
      </c>
      <c r="P7" s="1310" t="s">
        <v>56</v>
      </c>
      <c r="Q7" s="1312" t="s">
        <v>367</v>
      </c>
      <c r="R7" s="499" t="s">
        <v>294</v>
      </c>
      <c r="S7" s="500"/>
      <c r="T7" s="500"/>
      <c r="U7" s="500"/>
      <c r="V7" s="500"/>
      <c r="W7" s="500"/>
      <c r="X7" s="500"/>
      <c r="Y7" s="500"/>
      <c r="Z7" s="500"/>
      <c r="AA7" s="500"/>
      <c r="AB7" s="500"/>
      <c r="AC7" s="500"/>
      <c r="AD7" s="500"/>
      <c r="AE7" s="500"/>
      <c r="AF7" s="500"/>
      <c r="AG7" s="501"/>
    </row>
    <row r="8" spans="1:33" ht="14.25">
      <c r="A8" s="1299"/>
      <c r="B8" s="1303"/>
      <c r="C8" s="1304"/>
      <c r="D8" s="1304"/>
      <c r="E8" s="1304"/>
      <c r="F8" s="1304"/>
      <c r="G8" s="1304"/>
      <c r="H8" s="1304"/>
      <c r="I8" s="1304"/>
      <c r="J8" s="1304"/>
      <c r="K8" s="1305"/>
      <c r="L8" s="1307"/>
      <c r="M8" s="1282"/>
      <c r="N8" s="1284"/>
      <c r="O8" s="1309"/>
      <c r="P8" s="1311"/>
      <c r="Q8" s="1313"/>
      <c r="R8" s="502"/>
      <c r="S8" s="1296" t="s">
        <v>74</v>
      </c>
      <c r="T8" s="1297"/>
      <c r="U8" s="1276" t="s">
        <v>75</v>
      </c>
      <c r="V8" s="1277"/>
      <c r="W8" s="1277"/>
      <c r="X8" s="1277"/>
      <c r="Y8" s="1277"/>
      <c r="Z8" s="1277"/>
      <c r="AA8" s="1277"/>
      <c r="AB8" s="1277"/>
      <c r="AC8" s="1277"/>
      <c r="AD8" s="1277"/>
      <c r="AE8" s="1277"/>
      <c r="AF8" s="1278"/>
      <c r="AG8" s="503" t="s">
        <v>77</v>
      </c>
    </row>
    <row r="9" spans="1:33" ht="13.5" customHeight="1">
      <c r="A9" s="1299"/>
      <c r="B9" s="1303"/>
      <c r="C9" s="1304"/>
      <c r="D9" s="1304"/>
      <c r="E9" s="1304"/>
      <c r="F9" s="1304"/>
      <c r="G9" s="1304"/>
      <c r="H9" s="1304"/>
      <c r="I9" s="1304"/>
      <c r="J9" s="1304"/>
      <c r="K9" s="1305"/>
      <c r="L9" s="1307"/>
      <c r="M9" s="1316"/>
      <c r="N9" s="1317"/>
      <c r="O9" s="1309"/>
      <c r="P9" s="1311"/>
      <c r="Q9" s="1313"/>
      <c r="R9" s="1285" t="s">
        <v>71</v>
      </c>
      <c r="S9" s="1286" t="s">
        <v>320</v>
      </c>
      <c r="T9" s="1289" t="s">
        <v>362</v>
      </c>
      <c r="U9" s="1279" t="s">
        <v>363</v>
      </c>
      <c r="V9" s="1280"/>
      <c r="W9" s="1280"/>
      <c r="X9" s="1280"/>
      <c r="Y9" s="1280"/>
      <c r="Z9" s="1280"/>
      <c r="AA9" s="1280"/>
      <c r="AB9" s="1280"/>
      <c r="AC9" s="1280"/>
      <c r="AD9" s="1280"/>
      <c r="AE9" s="1280"/>
      <c r="AF9" s="1281"/>
      <c r="AG9" s="1288" t="s">
        <v>361</v>
      </c>
    </row>
    <row r="10" spans="1:33" ht="120" customHeight="1">
      <c r="A10" s="1299"/>
      <c r="B10" s="1303"/>
      <c r="C10" s="1304"/>
      <c r="D10" s="1304"/>
      <c r="E10" s="1304"/>
      <c r="F10" s="1304"/>
      <c r="G10" s="1304"/>
      <c r="H10" s="1304"/>
      <c r="I10" s="1304"/>
      <c r="J10" s="1304"/>
      <c r="K10" s="1305"/>
      <c r="L10" s="1307"/>
      <c r="M10" s="505" t="s">
        <v>169</v>
      </c>
      <c r="N10" s="505" t="s">
        <v>170</v>
      </c>
      <c r="O10" s="1309"/>
      <c r="P10" s="1311"/>
      <c r="Q10" s="1313"/>
      <c r="R10" s="1285"/>
      <c r="S10" s="1287"/>
      <c r="T10" s="1290"/>
      <c r="U10" s="1282"/>
      <c r="V10" s="1283"/>
      <c r="W10" s="1283"/>
      <c r="X10" s="1283"/>
      <c r="Y10" s="1283"/>
      <c r="Z10" s="1283"/>
      <c r="AA10" s="1283"/>
      <c r="AB10" s="1283"/>
      <c r="AC10" s="1283"/>
      <c r="AD10" s="1283"/>
      <c r="AE10" s="1283"/>
      <c r="AF10" s="1284"/>
      <c r="AG10" s="1288"/>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154</v>
      </c>
      <c r="V17" s="530"/>
      <c r="W17" s="99" t="s">
        <v>155</v>
      </c>
      <c r="X17" s="530"/>
      <c r="Y17" s="305" t="s">
        <v>156</v>
      </c>
      <c r="Z17" s="531"/>
      <c r="AA17" s="99" t="s">
        <v>155</v>
      </c>
      <c r="AB17" s="531"/>
      <c r="AC17" s="99" t="s">
        <v>157</v>
      </c>
      <c r="AD17" s="532" t="s">
        <v>158</v>
      </c>
      <c r="AE17" s="533" t="str">
        <f t="shared" si="0"/>
        <v/>
      </c>
      <c r="AF17" s="534" t="s">
        <v>159</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154</v>
      </c>
      <c r="V18" s="530"/>
      <c r="W18" s="99" t="s">
        <v>155</v>
      </c>
      <c r="X18" s="530"/>
      <c r="Y18" s="305" t="s">
        <v>156</v>
      </c>
      <c r="Z18" s="531"/>
      <c r="AA18" s="99" t="s">
        <v>155</v>
      </c>
      <c r="AB18" s="531"/>
      <c r="AC18" s="99" t="s">
        <v>157</v>
      </c>
      <c r="AD18" s="532" t="s">
        <v>158</v>
      </c>
      <c r="AE18" s="533" t="str">
        <f t="shared" si="0"/>
        <v/>
      </c>
      <c r="AF18" s="534" t="s">
        <v>159</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154</v>
      </c>
      <c r="V19" s="530"/>
      <c r="W19" s="99" t="s">
        <v>155</v>
      </c>
      <c r="X19" s="530"/>
      <c r="Y19" s="305" t="s">
        <v>156</v>
      </c>
      <c r="Z19" s="531"/>
      <c r="AA19" s="99" t="s">
        <v>155</v>
      </c>
      <c r="AB19" s="531"/>
      <c r="AC19" s="99" t="s">
        <v>157</v>
      </c>
      <c r="AD19" s="532" t="s">
        <v>158</v>
      </c>
      <c r="AE19" s="533" t="str">
        <f t="shared" si="0"/>
        <v/>
      </c>
      <c r="AF19" s="534" t="s">
        <v>159</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154</v>
      </c>
      <c r="V20" s="530"/>
      <c r="W20" s="99" t="s">
        <v>155</v>
      </c>
      <c r="X20" s="530"/>
      <c r="Y20" s="305" t="s">
        <v>156</v>
      </c>
      <c r="Z20" s="531"/>
      <c r="AA20" s="99" t="s">
        <v>155</v>
      </c>
      <c r="AB20" s="531"/>
      <c r="AC20" s="99" t="s">
        <v>157</v>
      </c>
      <c r="AD20" s="532" t="s">
        <v>158</v>
      </c>
      <c r="AE20" s="533" t="str">
        <f t="shared" si="0"/>
        <v/>
      </c>
      <c r="AF20" s="534" t="s">
        <v>159</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154</v>
      </c>
      <c r="V21" s="530"/>
      <c r="W21" s="99" t="s">
        <v>155</v>
      </c>
      <c r="X21" s="530"/>
      <c r="Y21" s="305" t="s">
        <v>156</v>
      </c>
      <c r="Z21" s="531"/>
      <c r="AA21" s="99" t="s">
        <v>155</v>
      </c>
      <c r="AB21" s="531"/>
      <c r="AC21" s="99" t="s">
        <v>157</v>
      </c>
      <c r="AD21" s="532" t="s">
        <v>158</v>
      </c>
      <c r="AE21" s="533" t="str">
        <f t="shared" si="0"/>
        <v/>
      </c>
      <c r="AF21" s="534" t="s">
        <v>159</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154</v>
      </c>
      <c r="V22" s="530"/>
      <c r="W22" s="99" t="s">
        <v>155</v>
      </c>
      <c r="X22" s="530"/>
      <c r="Y22" s="305" t="s">
        <v>156</v>
      </c>
      <c r="Z22" s="531"/>
      <c r="AA22" s="99" t="s">
        <v>155</v>
      </c>
      <c r="AB22" s="531"/>
      <c r="AC22" s="99" t="s">
        <v>157</v>
      </c>
      <c r="AD22" s="532" t="s">
        <v>158</v>
      </c>
      <c r="AE22" s="533" t="str">
        <f t="shared" si="0"/>
        <v/>
      </c>
      <c r="AF22" s="534" t="s">
        <v>159</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154</v>
      </c>
      <c r="V23" s="530"/>
      <c r="W23" s="99" t="s">
        <v>155</v>
      </c>
      <c r="X23" s="530"/>
      <c r="Y23" s="305" t="s">
        <v>156</v>
      </c>
      <c r="Z23" s="531"/>
      <c r="AA23" s="99" t="s">
        <v>155</v>
      </c>
      <c r="AB23" s="531"/>
      <c r="AC23" s="99" t="s">
        <v>157</v>
      </c>
      <c r="AD23" s="532" t="s">
        <v>158</v>
      </c>
      <c r="AE23" s="533" t="str">
        <f t="shared" si="0"/>
        <v/>
      </c>
      <c r="AF23" s="534" t="s">
        <v>159</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154</v>
      </c>
      <c r="V24" s="530"/>
      <c r="W24" s="99" t="s">
        <v>155</v>
      </c>
      <c r="X24" s="530"/>
      <c r="Y24" s="305" t="s">
        <v>156</v>
      </c>
      <c r="Z24" s="531"/>
      <c r="AA24" s="99" t="s">
        <v>155</v>
      </c>
      <c r="AB24" s="531"/>
      <c r="AC24" s="99" t="s">
        <v>157</v>
      </c>
      <c r="AD24" s="532" t="s">
        <v>158</v>
      </c>
      <c r="AE24" s="533" t="str">
        <f t="shared" si="0"/>
        <v/>
      </c>
      <c r="AF24" s="534" t="s">
        <v>159</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154</v>
      </c>
      <c r="V25" s="530"/>
      <c r="W25" s="99" t="s">
        <v>155</v>
      </c>
      <c r="X25" s="530"/>
      <c r="Y25" s="305" t="s">
        <v>156</v>
      </c>
      <c r="Z25" s="531"/>
      <c r="AA25" s="99" t="s">
        <v>155</v>
      </c>
      <c r="AB25" s="531"/>
      <c r="AC25" s="99" t="s">
        <v>157</v>
      </c>
      <c r="AD25" s="532" t="s">
        <v>158</v>
      </c>
      <c r="AE25" s="533" t="str">
        <f t="shared" si="0"/>
        <v/>
      </c>
      <c r="AF25" s="534" t="s">
        <v>159</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154</v>
      </c>
      <c r="V26" s="530"/>
      <c r="W26" s="99" t="s">
        <v>155</v>
      </c>
      <c r="X26" s="530"/>
      <c r="Y26" s="305" t="s">
        <v>156</v>
      </c>
      <c r="Z26" s="531"/>
      <c r="AA26" s="99" t="s">
        <v>155</v>
      </c>
      <c r="AB26" s="531"/>
      <c r="AC26" s="99" t="s">
        <v>157</v>
      </c>
      <c r="AD26" s="532" t="s">
        <v>158</v>
      </c>
      <c r="AE26" s="533" t="str">
        <f t="shared" si="0"/>
        <v/>
      </c>
      <c r="AF26" s="534" t="s">
        <v>159</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154</v>
      </c>
      <c r="V27" s="530"/>
      <c r="W27" s="99" t="s">
        <v>155</v>
      </c>
      <c r="X27" s="530"/>
      <c r="Y27" s="305" t="s">
        <v>156</v>
      </c>
      <c r="Z27" s="531"/>
      <c r="AA27" s="99" t="s">
        <v>155</v>
      </c>
      <c r="AB27" s="531"/>
      <c r="AC27" s="99" t="s">
        <v>157</v>
      </c>
      <c r="AD27" s="532" t="s">
        <v>158</v>
      </c>
      <c r="AE27" s="533" t="str">
        <f t="shared" si="0"/>
        <v/>
      </c>
      <c r="AF27" s="534" t="s">
        <v>159</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154</v>
      </c>
      <c r="V28" s="530"/>
      <c r="W28" s="99" t="s">
        <v>155</v>
      </c>
      <c r="X28" s="530"/>
      <c r="Y28" s="305" t="s">
        <v>156</v>
      </c>
      <c r="Z28" s="531"/>
      <c r="AA28" s="99" t="s">
        <v>155</v>
      </c>
      <c r="AB28" s="531"/>
      <c r="AC28" s="99" t="s">
        <v>157</v>
      </c>
      <c r="AD28" s="532" t="s">
        <v>158</v>
      </c>
      <c r="AE28" s="533" t="str">
        <f t="shared" si="0"/>
        <v/>
      </c>
      <c r="AF28" s="534" t="s">
        <v>159</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154</v>
      </c>
      <c r="V29" s="530"/>
      <c r="W29" s="99" t="s">
        <v>155</v>
      </c>
      <c r="X29" s="530"/>
      <c r="Y29" s="305" t="s">
        <v>156</v>
      </c>
      <c r="Z29" s="531"/>
      <c r="AA29" s="99" t="s">
        <v>155</v>
      </c>
      <c r="AB29" s="531"/>
      <c r="AC29" s="99" t="s">
        <v>157</v>
      </c>
      <c r="AD29" s="532" t="s">
        <v>158</v>
      </c>
      <c r="AE29" s="533" t="str">
        <f t="shared" si="0"/>
        <v/>
      </c>
      <c r="AF29" s="534" t="s">
        <v>159</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154</v>
      </c>
      <c r="V30" s="530"/>
      <c r="W30" s="99" t="s">
        <v>155</v>
      </c>
      <c r="X30" s="530"/>
      <c r="Y30" s="305" t="s">
        <v>156</v>
      </c>
      <c r="Z30" s="531"/>
      <c r="AA30" s="99" t="s">
        <v>155</v>
      </c>
      <c r="AB30" s="531"/>
      <c r="AC30" s="99" t="s">
        <v>157</v>
      </c>
      <c r="AD30" s="532" t="s">
        <v>158</v>
      </c>
      <c r="AE30" s="533" t="str">
        <f t="shared" si="0"/>
        <v/>
      </c>
      <c r="AF30" s="534" t="s">
        <v>159</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154</v>
      </c>
      <c r="V31" s="530"/>
      <c r="W31" s="99" t="s">
        <v>155</v>
      </c>
      <c r="X31" s="530"/>
      <c r="Y31" s="305" t="s">
        <v>156</v>
      </c>
      <c r="Z31" s="531"/>
      <c r="AA31" s="99" t="s">
        <v>155</v>
      </c>
      <c r="AB31" s="531"/>
      <c r="AC31" s="99" t="s">
        <v>157</v>
      </c>
      <c r="AD31" s="532" t="s">
        <v>158</v>
      </c>
      <c r="AE31" s="533" t="str">
        <f t="shared" si="0"/>
        <v/>
      </c>
      <c r="AF31" s="534" t="s">
        <v>159</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154</v>
      </c>
      <c r="V32" s="530"/>
      <c r="W32" s="99" t="s">
        <v>155</v>
      </c>
      <c r="X32" s="530"/>
      <c r="Y32" s="305" t="s">
        <v>156</v>
      </c>
      <c r="Z32" s="531"/>
      <c r="AA32" s="99" t="s">
        <v>155</v>
      </c>
      <c r="AB32" s="531"/>
      <c r="AC32" s="99" t="s">
        <v>157</v>
      </c>
      <c r="AD32" s="532" t="s">
        <v>158</v>
      </c>
      <c r="AE32" s="533" t="str">
        <f t="shared" si="0"/>
        <v/>
      </c>
      <c r="AF32" s="534" t="s">
        <v>159</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154</v>
      </c>
      <c r="V33" s="530"/>
      <c r="W33" s="99" t="s">
        <v>155</v>
      </c>
      <c r="X33" s="530"/>
      <c r="Y33" s="305" t="s">
        <v>156</v>
      </c>
      <c r="Z33" s="531"/>
      <c r="AA33" s="99" t="s">
        <v>155</v>
      </c>
      <c r="AB33" s="531"/>
      <c r="AC33" s="99" t="s">
        <v>157</v>
      </c>
      <c r="AD33" s="532" t="s">
        <v>158</v>
      </c>
      <c r="AE33" s="533" t="str">
        <f t="shared" si="0"/>
        <v/>
      </c>
      <c r="AF33" s="534" t="s">
        <v>159</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154</v>
      </c>
      <c r="V34" s="530"/>
      <c r="W34" s="99" t="s">
        <v>155</v>
      </c>
      <c r="X34" s="530"/>
      <c r="Y34" s="305" t="s">
        <v>156</v>
      </c>
      <c r="Z34" s="531"/>
      <c r="AA34" s="99" t="s">
        <v>155</v>
      </c>
      <c r="AB34" s="531"/>
      <c r="AC34" s="99" t="s">
        <v>157</v>
      </c>
      <c r="AD34" s="532" t="s">
        <v>158</v>
      </c>
      <c r="AE34" s="533" t="str">
        <f t="shared" si="0"/>
        <v/>
      </c>
      <c r="AF34" s="534" t="s">
        <v>159</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154</v>
      </c>
      <c r="V35" s="530"/>
      <c r="W35" s="99" t="s">
        <v>155</v>
      </c>
      <c r="X35" s="530"/>
      <c r="Y35" s="305" t="s">
        <v>156</v>
      </c>
      <c r="Z35" s="531"/>
      <c r="AA35" s="99" t="s">
        <v>155</v>
      </c>
      <c r="AB35" s="531"/>
      <c r="AC35" s="99" t="s">
        <v>157</v>
      </c>
      <c r="AD35" s="532" t="s">
        <v>158</v>
      </c>
      <c r="AE35" s="533" t="str">
        <f t="shared" si="0"/>
        <v/>
      </c>
      <c r="AF35" s="534" t="s">
        <v>159</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154</v>
      </c>
      <c r="V36" s="530"/>
      <c r="W36" s="99" t="s">
        <v>155</v>
      </c>
      <c r="X36" s="530"/>
      <c r="Y36" s="305" t="s">
        <v>156</v>
      </c>
      <c r="Z36" s="531"/>
      <c r="AA36" s="99" t="s">
        <v>155</v>
      </c>
      <c r="AB36" s="531"/>
      <c r="AC36" s="99" t="s">
        <v>157</v>
      </c>
      <c r="AD36" s="532" t="s">
        <v>158</v>
      </c>
      <c r="AE36" s="533" t="str">
        <f t="shared" si="0"/>
        <v/>
      </c>
      <c r="AF36" s="534" t="s">
        <v>159</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154</v>
      </c>
      <c r="V37" s="530"/>
      <c r="W37" s="99" t="s">
        <v>155</v>
      </c>
      <c r="X37" s="530"/>
      <c r="Y37" s="305" t="s">
        <v>156</v>
      </c>
      <c r="Z37" s="531"/>
      <c r="AA37" s="99" t="s">
        <v>155</v>
      </c>
      <c r="AB37" s="531"/>
      <c r="AC37" s="99" t="s">
        <v>157</v>
      </c>
      <c r="AD37" s="532" t="s">
        <v>158</v>
      </c>
      <c r="AE37" s="533" t="str">
        <f t="shared" si="0"/>
        <v/>
      </c>
      <c r="AF37" s="534" t="s">
        <v>159</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154</v>
      </c>
      <c r="V38" s="530"/>
      <c r="W38" s="99" t="s">
        <v>155</v>
      </c>
      <c r="X38" s="530"/>
      <c r="Y38" s="305" t="s">
        <v>156</v>
      </c>
      <c r="Z38" s="531"/>
      <c r="AA38" s="99" t="s">
        <v>155</v>
      </c>
      <c r="AB38" s="531"/>
      <c r="AC38" s="99" t="s">
        <v>157</v>
      </c>
      <c r="AD38" s="532" t="s">
        <v>158</v>
      </c>
      <c r="AE38" s="533" t="str">
        <f t="shared" si="0"/>
        <v/>
      </c>
      <c r="AF38" s="534" t="s">
        <v>159</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154</v>
      </c>
      <c r="V39" s="530"/>
      <c r="W39" s="99" t="s">
        <v>155</v>
      </c>
      <c r="X39" s="530"/>
      <c r="Y39" s="305" t="s">
        <v>156</v>
      </c>
      <c r="Z39" s="531"/>
      <c r="AA39" s="99" t="s">
        <v>155</v>
      </c>
      <c r="AB39" s="531"/>
      <c r="AC39" s="99" t="s">
        <v>157</v>
      </c>
      <c r="AD39" s="532" t="s">
        <v>158</v>
      </c>
      <c r="AE39" s="533" t="str">
        <f t="shared" si="0"/>
        <v/>
      </c>
      <c r="AF39" s="534" t="s">
        <v>159</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154</v>
      </c>
      <c r="V40" s="530"/>
      <c r="W40" s="99" t="s">
        <v>155</v>
      </c>
      <c r="X40" s="530"/>
      <c r="Y40" s="305" t="s">
        <v>156</v>
      </c>
      <c r="Z40" s="531"/>
      <c r="AA40" s="99" t="s">
        <v>155</v>
      </c>
      <c r="AB40" s="531"/>
      <c r="AC40" s="99" t="s">
        <v>157</v>
      </c>
      <c r="AD40" s="532" t="s">
        <v>158</v>
      </c>
      <c r="AE40" s="533" t="str">
        <f t="shared" si="0"/>
        <v/>
      </c>
      <c r="AF40" s="534" t="s">
        <v>159</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154</v>
      </c>
      <c r="V41" s="530"/>
      <c r="W41" s="99" t="s">
        <v>155</v>
      </c>
      <c r="X41" s="530"/>
      <c r="Y41" s="305" t="s">
        <v>156</v>
      </c>
      <c r="Z41" s="531"/>
      <c r="AA41" s="99" t="s">
        <v>155</v>
      </c>
      <c r="AB41" s="531"/>
      <c r="AC41" s="99" t="s">
        <v>157</v>
      </c>
      <c r="AD41" s="532" t="s">
        <v>158</v>
      </c>
      <c r="AE41" s="533" t="str">
        <f t="shared" si="0"/>
        <v/>
      </c>
      <c r="AF41" s="534" t="s">
        <v>159</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154</v>
      </c>
      <c r="V42" s="530"/>
      <c r="W42" s="99" t="s">
        <v>155</v>
      </c>
      <c r="X42" s="530"/>
      <c r="Y42" s="305" t="s">
        <v>156</v>
      </c>
      <c r="Z42" s="531"/>
      <c r="AA42" s="99" t="s">
        <v>155</v>
      </c>
      <c r="AB42" s="531"/>
      <c r="AC42" s="99" t="s">
        <v>157</v>
      </c>
      <c r="AD42" s="532" t="s">
        <v>158</v>
      </c>
      <c r="AE42" s="533" t="str">
        <f t="shared" si="0"/>
        <v/>
      </c>
      <c r="AF42" s="534" t="s">
        <v>159</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154</v>
      </c>
      <c r="V43" s="530"/>
      <c r="W43" s="99" t="s">
        <v>155</v>
      </c>
      <c r="X43" s="530"/>
      <c r="Y43" s="305" t="s">
        <v>156</v>
      </c>
      <c r="Z43" s="531"/>
      <c r="AA43" s="99" t="s">
        <v>155</v>
      </c>
      <c r="AB43" s="531"/>
      <c r="AC43" s="99" t="s">
        <v>157</v>
      </c>
      <c r="AD43" s="532" t="s">
        <v>158</v>
      </c>
      <c r="AE43" s="533" t="str">
        <f t="shared" si="0"/>
        <v/>
      </c>
      <c r="AF43" s="534" t="s">
        <v>159</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154</v>
      </c>
      <c r="V44" s="530"/>
      <c r="W44" s="99" t="s">
        <v>155</v>
      </c>
      <c r="X44" s="530"/>
      <c r="Y44" s="305" t="s">
        <v>156</v>
      </c>
      <c r="Z44" s="531"/>
      <c r="AA44" s="99" t="s">
        <v>155</v>
      </c>
      <c r="AB44" s="531"/>
      <c r="AC44" s="99" t="s">
        <v>157</v>
      </c>
      <c r="AD44" s="532" t="s">
        <v>158</v>
      </c>
      <c r="AE44" s="533" t="str">
        <f t="shared" si="0"/>
        <v/>
      </c>
      <c r="AF44" s="534" t="s">
        <v>159</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154</v>
      </c>
      <c r="V45" s="530"/>
      <c r="W45" s="99" t="s">
        <v>155</v>
      </c>
      <c r="X45" s="530"/>
      <c r="Y45" s="305" t="s">
        <v>156</v>
      </c>
      <c r="Z45" s="531"/>
      <c r="AA45" s="99" t="s">
        <v>155</v>
      </c>
      <c r="AB45" s="531"/>
      <c r="AC45" s="99" t="s">
        <v>157</v>
      </c>
      <c r="AD45" s="532" t="s">
        <v>158</v>
      </c>
      <c r="AE45" s="533" t="str">
        <f t="shared" si="0"/>
        <v/>
      </c>
      <c r="AF45" s="534" t="s">
        <v>159</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154</v>
      </c>
      <c r="V46" s="530"/>
      <c r="W46" s="99" t="s">
        <v>155</v>
      </c>
      <c r="X46" s="530"/>
      <c r="Y46" s="305" t="s">
        <v>156</v>
      </c>
      <c r="Z46" s="531"/>
      <c r="AA46" s="99" t="s">
        <v>155</v>
      </c>
      <c r="AB46" s="531"/>
      <c r="AC46" s="99" t="s">
        <v>157</v>
      </c>
      <c r="AD46" s="532" t="s">
        <v>158</v>
      </c>
      <c r="AE46" s="533" t="str">
        <f t="shared" si="0"/>
        <v/>
      </c>
      <c r="AF46" s="534" t="s">
        <v>159</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154</v>
      </c>
      <c r="V47" s="530"/>
      <c r="W47" s="99" t="s">
        <v>155</v>
      </c>
      <c r="X47" s="530"/>
      <c r="Y47" s="305" t="s">
        <v>156</v>
      </c>
      <c r="Z47" s="531"/>
      <c r="AA47" s="99" t="s">
        <v>155</v>
      </c>
      <c r="AB47" s="531"/>
      <c r="AC47" s="99" t="s">
        <v>157</v>
      </c>
      <c r="AD47" s="532" t="s">
        <v>158</v>
      </c>
      <c r="AE47" s="533" t="str">
        <f t="shared" si="0"/>
        <v/>
      </c>
      <c r="AF47" s="534" t="s">
        <v>159</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154</v>
      </c>
      <c r="V48" s="530"/>
      <c r="W48" s="99" t="s">
        <v>155</v>
      </c>
      <c r="X48" s="530"/>
      <c r="Y48" s="305" t="s">
        <v>156</v>
      </c>
      <c r="Z48" s="531"/>
      <c r="AA48" s="99" t="s">
        <v>155</v>
      </c>
      <c r="AB48" s="531"/>
      <c r="AC48" s="99" t="s">
        <v>157</v>
      </c>
      <c r="AD48" s="532" t="s">
        <v>158</v>
      </c>
      <c r="AE48" s="533" t="str">
        <f t="shared" si="0"/>
        <v/>
      </c>
      <c r="AF48" s="534" t="s">
        <v>159</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154</v>
      </c>
      <c r="V49" s="530"/>
      <c r="W49" s="99" t="s">
        <v>155</v>
      </c>
      <c r="X49" s="530"/>
      <c r="Y49" s="305" t="s">
        <v>156</v>
      </c>
      <c r="Z49" s="531"/>
      <c r="AA49" s="99" t="s">
        <v>155</v>
      </c>
      <c r="AB49" s="531"/>
      <c r="AC49" s="99" t="s">
        <v>157</v>
      </c>
      <c r="AD49" s="532" t="s">
        <v>158</v>
      </c>
      <c r="AE49" s="533" t="str">
        <f t="shared" si="0"/>
        <v/>
      </c>
      <c r="AF49" s="534" t="s">
        <v>159</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154</v>
      </c>
      <c r="V50" s="530"/>
      <c r="W50" s="99" t="s">
        <v>155</v>
      </c>
      <c r="X50" s="530"/>
      <c r="Y50" s="305" t="s">
        <v>156</v>
      </c>
      <c r="Z50" s="531"/>
      <c r="AA50" s="99" t="s">
        <v>155</v>
      </c>
      <c r="AB50" s="531"/>
      <c r="AC50" s="99" t="s">
        <v>157</v>
      </c>
      <c r="AD50" s="532" t="s">
        <v>158</v>
      </c>
      <c r="AE50" s="533" t="str">
        <f t="shared" si="0"/>
        <v/>
      </c>
      <c r="AF50" s="534" t="s">
        <v>159</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154</v>
      </c>
      <c r="V51" s="530"/>
      <c r="W51" s="99" t="s">
        <v>155</v>
      </c>
      <c r="X51" s="530"/>
      <c r="Y51" s="305" t="s">
        <v>156</v>
      </c>
      <c r="Z51" s="531"/>
      <c r="AA51" s="99" t="s">
        <v>155</v>
      </c>
      <c r="AB51" s="531"/>
      <c r="AC51" s="99" t="s">
        <v>157</v>
      </c>
      <c r="AD51" s="532" t="s">
        <v>158</v>
      </c>
      <c r="AE51" s="533" t="str">
        <f t="shared" si="0"/>
        <v/>
      </c>
      <c r="AF51" s="536" t="s">
        <v>159</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154</v>
      </c>
      <c r="V52" s="530"/>
      <c r="W52" s="99" t="s">
        <v>155</v>
      </c>
      <c r="X52" s="530"/>
      <c r="Y52" s="305" t="s">
        <v>156</v>
      </c>
      <c r="Z52" s="531"/>
      <c r="AA52" s="99" t="s">
        <v>155</v>
      </c>
      <c r="AB52" s="531"/>
      <c r="AC52" s="99" t="s">
        <v>157</v>
      </c>
      <c r="AD52" s="532" t="s">
        <v>158</v>
      </c>
      <c r="AE52" s="533" t="str">
        <f t="shared" si="0"/>
        <v/>
      </c>
      <c r="AF52" s="536" t="s">
        <v>159</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154</v>
      </c>
      <c r="V53" s="530"/>
      <c r="W53" s="99" t="s">
        <v>155</v>
      </c>
      <c r="X53" s="530"/>
      <c r="Y53" s="305" t="s">
        <v>156</v>
      </c>
      <c r="Z53" s="531"/>
      <c r="AA53" s="99" t="s">
        <v>155</v>
      </c>
      <c r="AB53" s="531"/>
      <c r="AC53" s="99" t="s">
        <v>157</v>
      </c>
      <c r="AD53" s="532" t="s">
        <v>158</v>
      </c>
      <c r="AE53" s="533" t="str">
        <f t="shared" si="0"/>
        <v/>
      </c>
      <c r="AF53" s="536" t="s">
        <v>159</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154</v>
      </c>
      <c r="V54" s="530"/>
      <c r="W54" s="99" t="s">
        <v>155</v>
      </c>
      <c r="X54" s="530"/>
      <c r="Y54" s="305" t="s">
        <v>156</v>
      </c>
      <c r="Z54" s="531"/>
      <c r="AA54" s="99" t="s">
        <v>155</v>
      </c>
      <c r="AB54" s="531"/>
      <c r="AC54" s="99" t="s">
        <v>157</v>
      </c>
      <c r="AD54" s="532" t="s">
        <v>158</v>
      </c>
      <c r="AE54" s="533" t="str">
        <f t="shared" si="0"/>
        <v/>
      </c>
      <c r="AF54" s="536" t="s">
        <v>159</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154</v>
      </c>
      <c r="V55" s="530"/>
      <c r="W55" s="99" t="s">
        <v>155</v>
      </c>
      <c r="X55" s="530"/>
      <c r="Y55" s="305" t="s">
        <v>156</v>
      </c>
      <c r="Z55" s="531"/>
      <c r="AA55" s="99" t="s">
        <v>155</v>
      </c>
      <c r="AB55" s="531"/>
      <c r="AC55" s="99" t="s">
        <v>157</v>
      </c>
      <c r="AD55" s="532" t="s">
        <v>158</v>
      </c>
      <c r="AE55" s="533" t="str">
        <f t="shared" si="0"/>
        <v/>
      </c>
      <c r="AF55" s="536" t="s">
        <v>159</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154</v>
      </c>
      <c r="V56" s="530"/>
      <c r="W56" s="99" t="s">
        <v>155</v>
      </c>
      <c r="X56" s="530"/>
      <c r="Y56" s="305" t="s">
        <v>156</v>
      </c>
      <c r="Z56" s="531"/>
      <c r="AA56" s="99" t="s">
        <v>155</v>
      </c>
      <c r="AB56" s="531"/>
      <c r="AC56" s="99" t="s">
        <v>157</v>
      </c>
      <c r="AD56" s="532" t="s">
        <v>158</v>
      </c>
      <c r="AE56" s="533" t="str">
        <f t="shared" si="0"/>
        <v/>
      </c>
      <c r="AF56" s="536" t="s">
        <v>159</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154</v>
      </c>
      <c r="V57" s="530"/>
      <c r="W57" s="99" t="s">
        <v>155</v>
      </c>
      <c r="X57" s="530"/>
      <c r="Y57" s="305" t="s">
        <v>156</v>
      </c>
      <c r="Z57" s="531"/>
      <c r="AA57" s="99" t="s">
        <v>155</v>
      </c>
      <c r="AB57" s="531"/>
      <c r="AC57" s="99" t="s">
        <v>157</v>
      </c>
      <c r="AD57" s="532" t="s">
        <v>158</v>
      </c>
      <c r="AE57" s="533" t="str">
        <f t="shared" si="0"/>
        <v/>
      </c>
      <c r="AF57" s="536" t="s">
        <v>159</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154</v>
      </c>
      <c r="V58" s="530"/>
      <c r="W58" s="99" t="s">
        <v>155</v>
      </c>
      <c r="X58" s="530"/>
      <c r="Y58" s="305" t="s">
        <v>156</v>
      </c>
      <c r="Z58" s="531"/>
      <c r="AA58" s="99" t="s">
        <v>155</v>
      </c>
      <c r="AB58" s="531"/>
      <c r="AC58" s="99" t="s">
        <v>157</v>
      </c>
      <c r="AD58" s="532" t="s">
        <v>158</v>
      </c>
      <c r="AE58" s="533" t="str">
        <f t="shared" si="0"/>
        <v/>
      </c>
      <c r="AF58" s="536" t="s">
        <v>159</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154</v>
      </c>
      <c r="V59" s="530"/>
      <c r="W59" s="99" t="s">
        <v>155</v>
      </c>
      <c r="X59" s="530"/>
      <c r="Y59" s="305" t="s">
        <v>156</v>
      </c>
      <c r="Z59" s="531"/>
      <c r="AA59" s="99" t="s">
        <v>155</v>
      </c>
      <c r="AB59" s="531"/>
      <c r="AC59" s="99" t="s">
        <v>157</v>
      </c>
      <c r="AD59" s="532" t="s">
        <v>158</v>
      </c>
      <c r="AE59" s="533" t="str">
        <f t="shared" si="0"/>
        <v/>
      </c>
      <c r="AF59" s="536" t="s">
        <v>159</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154</v>
      </c>
      <c r="V60" s="530"/>
      <c r="W60" s="99" t="s">
        <v>155</v>
      </c>
      <c r="X60" s="530"/>
      <c r="Y60" s="305" t="s">
        <v>156</v>
      </c>
      <c r="Z60" s="531"/>
      <c r="AA60" s="99" t="s">
        <v>155</v>
      </c>
      <c r="AB60" s="531"/>
      <c r="AC60" s="99" t="s">
        <v>157</v>
      </c>
      <c r="AD60" s="532" t="s">
        <v>158</v>
      </c>
      <c r="AE60" s="533" t="str">
        <f t="shared" si="0"/>
        <v/>
      </c>
      <c r="AF60" s="536" t="s">
        <v>159</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154</v>
      </c>
      <c r="V61" s="530"/>
      <c r="W61" s="99" t="s">
        <v>155</v>
      </c>
      <c r="X61" s="530"/>
      <c r="Y61" s="305" t="s">
        <v>156</v>
      </c>
      <c r="Z61" s="531"/>
      <c r="AA61" s="99" t="s">
        <v>155</v>
      </c>
      <c r="AB61" s="531"/>
      <c r="AC61" s="99" t="s">
        <v>157</v>
      </c>
      <c r="AD61" s="532" t="s">
        <v>158</v>
      </c>
      <c r="AE61" s="533" t="str">
        <f t="shared" si="0"/>
        <v/>
      </c>
      <c r="AF61" s="536" t="s">
        <v>159</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154</v>
      </c>
      <c r="V62" s="530"/>
      <c r="W62" s="99" t="s">
        <v>155</v>
      </c>
      <c r="X62" s="530"/>
      <c r="Y62" s="305" t="s">
        <v>156</v>
      </c>
      <c r="Z62" s="531"/>
      <c r="AA62" s="99" t="s">
        <v>155</v>
      </c>
      <c r="AB62" s="531"/>
      <c r="AC62" s="99" t="s">
        <v>157</v>
      </c>
      <c r="AD62" s="532" t="s">
        <v>158</v>
      </c>
      <c r="AE62" s="533" t="str">
        <f t="shared" si="0"/>
        <v/>
      </c>
      <c r="AF62" s="536" t="s">
        <v>159</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154</v>
      </c>
      <c r="V63" s="530"/>
      <c r="W63" s="99" t="s">
        <v>155</v>
      </c>
      <c r="X63" s="530"/>
      <c r="Y63" s="305" t="s">
        <v>156</v>
      </c>
      <c r="Z63" s="531"/>
      <c r="AA63" s="99" t="s">
        <v>155</v>
      </c>
      <c r="AB63" s="531"/>
      <c r="AC63" s="99" t="s">
        <v>157</v>
      </c>
      <c r="AD63" s="532" t="s">
        <v>158</v>
      </c>
      <c r="AE63" s="533" t="str">
        <f t="shared" si="0"/>
        <v/>
      </c>
      <c r="AF63" s="536" t="s">
        <v>159</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154</v>
      </c>
      <c r="V64" s="530"/>
      <c r="W64" s="99" t="s">
        <v>155</v>
      </c>
      <c r="X64" s="530"/>
      <c r="Y64" s="305" t="s">
        <v>156</v>
      </c>
      <c r="Z64" s="531"/>
      <c r="AA64" s="99" t="s">
        <v>155</v>
      </c>
      <c r="AB64" s="531"/>
      <c r="AC64" s="99" t="s">
        <v>157</v>
      </c>
      <c r="AD64" s="532" t="s">
        <v>158</v>
      </c>
      <c r="AE64" s="533" t="str">
        <f t="shared" si="0"/>
        <v/>
      </c>
      <c r="AF64" s="536" t="s">
        <v>159</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154</v>
      </c>
      <c r="V65" s="530"/>
      <c r="W65" s="99" t="s">
        <v>155</v>
      </c>
      <c r="X65" s="530"/>
      <c r="Y65" s="305" t="s">
        <v>156</v>
      </c>
      <c r="Z65" s="531"/>
      <c r="AA65" s="99" t="s">
        <v>155</v>
      </c>
      <c r="AB65" s="531"/>
      <c r="AC65" s="99" t="s">
        <v>157</v>
      </c>
      <c r="AD65" s="532" t="s">
        <v>158</v>
      </c>
      <c r="AE65" s="533" t="str">
        <f t="shared" si="0"/>
        <v/>
      </c>
      <c r="AF65" s="536" t="s">
        <v>159</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154</v>
      </c>
      <c r="V66" s="530"/>
      <c r="W66" s="99" t="s">
        <v>155</v>
      </c>
      <c r="X66" s="530"/>
      <c r="Y66" s="305" t="s">
        <v>156</v>
      </c>
      <c r="Z66" s="531"/>
      <c r="AA66" s="99" t="s">
        <v>155</v>
      </c>
      <c r="AB66" s="531"/>
      <c r="AC66" s="99" t="s">
        <v>157</v>
      </c>
      <c r="AD66" s="532" t="s">
        <v>158</v>
      </c>
      <c r="AE66" s="533" t="str">
        <f t="shared" si="0"/>
        <v/>
      </c>
      <c r="AF66" s="536" t="s">
        <v>159</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154</v>
      </c>
      <c r="V67" s="530"/>
      <c r="W67" s="99" t="s">
        <v>155</v>
      </c>
      <c r="X67" s="530"/>
      <c r="Y67" s="305" t="s">
        <v>156</v>
      </c>
      <c r="Z67" s="531"/>
      <c r="AA67" s="99" t="s">
        <v>155</v>
      </c>
      <c r="AB67" s="531"/>
      <c r="AC67" s="99" t="s">
        <v>157</v>
      </c>
      <c r="AD67" s="532" t="s">
        <v>158</v>
      </c>
      <c r="AE67" s="533" t="str">
        <f t="shared" si="0"/>
        <v/>
      </c>
      <c r="AF67" s="536" t="s">
        <v>159</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154</v>
      </c>
      <c r="V68" s="530"/>
      <c r="W68" s="99" t="s">
        <v>155</v>
      </c>
      <c r="X68" s="530"/>
      <c r="Y68" s="305" t="s">
        <v>156</v>
      </c>
      <c r="Z68" s="531"/>
      <c r="AA68" s="99" t="s">
        <v>155</v>
      </c>
      <c r="AB68" s="531"/>
      <c r="AC68" s="99" t="s">
        <v>157</v>
      </c>
      <c r="AD68" s="532" t="s">
        <v>158</v>
      </c>
      <c r="AE68" s="533" t="str">
        <f t="shared" si="0"/>
        <v/>
      </c>
      <c r="AF68" s="536" t="s">
        <v>159</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154</v>
      </c>
      <c r="V69" s="530"/>
      <c r="W69" s="99" t="s">
        <v>155</v>
      </c>
      <c r="X69" s="530"/>
      <c r="Y69" s="305" t="s">
        <v>156</v>
      </c>
      <c r="Z69" s="531"/>
      <c r="AA69" s="99" t="s">
        <v>155</v>
      </c>
      <c r="AB69" s="531"/>
      <c r="AC69" s="99" t="s">
        <v>157</v>
      </c>
      <c r="AD69" s="532" t="s">
        <v>158</v>
      </c>
      <c r="AE69" s="533" t="str">
        <f t="shared" si="0"/>
        <v/>
      </c>
      <c r="AF69" s="536" t="s">
        <v>159</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154</v>
      </c>
      <c r="V70" s="530"/>
      <c r="W70" s="99" t="s">
        <v>155</v>
      </c>
      <c r="X70" s="530"/>
      <c r="Y70" s="305" t="s">
        <v>156</v>
      </c>
      <c r="Z70" s="531"/>
      <c r="AA70" s="99" t="s">
        <v>155</v>
      </c>
      <c r="AB70" s="531"/>
      <c r="AC70" s="99" t="s">
        <v>157</v>
      </c>
      <c r="AD70" s="532" t="s">
        <v>158</v>
      </c>
      <c r="AE70" s="533" t="str">
        <f t="shared" si="0"/>
        <v/>
      </c>
      <c r="AF70" s="536" t="s">
        <v>159</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154</v>
      </c>
      <c r="V71" s="530"/>
      <c r="W71" s="99" t="s">
        <v>155</v>
      </c>
      <c r="X71" s="530"/>
      <c r="Y71" s="305" t="s">
        <v>156</v>
      </c>
      <c r="Z71" s="531"/>
      <c r="AA71" s="99" t="s">
        <v>155</v>
      </c>
      <c r="AB71" s="531"/>
      <c r="AC71" s="99" t="s">
        <v>157</v>
      </c>
      <c r="AD71" s="532" t="s">
        <v>158</v>
      </c>
      <c r="AE71" s="533" t="str">
        <f t="shared" si="0"/>
        <v/>
      </c>
      <c r="AF71" s="536" t="s">
        <v>159</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154</v>
      </c>
      <c r="V72" s="530"/>
      <c r="W72" s="99" t="s">
        <v>155</v>
      </c>
      <c r="X72" s="530"/>
      <c r="Y72" s="305" t="s">
        <v>156</v>
      </c>
      <c r="Z72" s="531"/>
      <c r="AA72" s="99" t="s">
        <v>155</v>
      </c>
      <c r="AB72" s="531"/>
      <c r="AC72" s="99" t="s">
        <v>157</v>
      </c>
      <c r="AD72" s="532" t="s">
        <v>158</v>
      </c>
      <c r="AE72" s="533" t="str">
        <f t="shared" si="0"/>
        <v/>
      </c>
      <c r="AF72" s="536" t="s">
        <v>159</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154</v>
      </c>
      <c r="V73" s="530"/>
      <c r="W73" s="99" t="s">
        <v>155</v>
      </c>
      <c r="X73" s="530"/>
      <c r="Y73" s="305" t="s">
        <v>156</v>
      </c>
      <c r="Z73" s="531"/>
      <c r="AA73" s="99" t="s">
        <v>155</v>
      </c>
      <c r="AB73" s="531"/>
      <c r="AC73" s="99" t="s">
        <v>157</v>
      </c>
      <c r="AD73" s="532" t="s">
        <v>158</v>
      </c>
      <c r="AE73" s="533" t="str">
        <f t="shared" si="0"/>
        <v/>
      </c>
      <c r="AF73" s="536" t="s">
        <v>159</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154</v>
      </c>
      <c r="V74" s="530"/>
      <c r="W74" s="99" t="s">
        <v>155</v>
      </c>
      <c r="X74" s="530"/>
      <c r="Y74" s="305" t="s">
        <v>156</v>
      </c>
      <c r="Z74" s="531"/>
      <c r="AA74" s="99" t="s">
        <v>155</v>
      </c>
      <c r="AB74" s="531"/>
      <c r="AC74" s="99" t="s">
        <v>157</v>
      </c>
      <c r="AD74" s="532" t="s">
        <v>158</v>
      </c>
      <c r="AE74" s="533" t="str">
        <f t="shared" si="0"/>
        <v/>
      </c>
      <c r="AF74" s="536" t="s">
        <v>159</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154</v>
      </c>
      <c r="V75" s="530"/>
      <c r="W75" s="99" t="s">
        <v>155</v>
      </c>
      <c r="X75" s="530"/>
      <c r="Y75" s="305" t="s">
        <v>156</v>
      </c>
      <c r="Z75" s="531"/>
      <c r="AA75" s="99" t="s">
        <v>155</v>
      </c>
      <c r="AB75" s="531"/>
      <c r="AC75" s="99" t="s">
        <v>157</v>
      </c>
      <c r="AD75" s="532" t="s">
        <v>158</v>
      </c>
      <c r="AE75" s="533" t="str">
        <f t="shared" si="0"/>
        <v/>
      </c>
      <c r="AF75" s="536" t="s">
        <v>159</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154</v>
      </c>
      <c r="V76" s="530"/>
      <c r="W76" s="99" t="s">
        <v>155</v>
      </c>
      <c r="X76" s="530"/>
      <c r="Y76" s="305" t="s">
        <v>156</v>
      </c>
      <c r="Z76" s="531"/>
      <c r="AA76" s="99" t="s">
        <v>155</v>
      </c>
      <c r="AB76" s="531"/>
      <c r="AC76" s="99" t="s">
        <v>157</v>
      </c>
      <c r="AD76" s="532" t="s">
        <v>158</v>
      </c>
      <c r="AE76" s="533" t="str">
        <f t="shared" si="0"/>
        <v/>
      </c>
      <c r="AF76" s="536" t="s">
        <v>159</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154</v>
      </c>
      <c r="V77" s="530"/>
      <c r="W77" s="99" t="s">
        <v>155</v>
      </c>
      <c r="X77" s="530"/>
      <c r="Y77" s="305" t="s">
        <v>156</v>
      </c>
      <c r="Z77" s="531"/>
      <c r="AA77" s="99" t="s">
        <v>155</v>
      </c>
      <c r="AB77" s="531"/>
      <c r="AC77" s="99" t="s">
        <v>157</v>
      </c>
      <c r="AD77" s="532" t="s">
        <v>158</v>
      </c>
      <c r="AE77" s="533" t="str">
        <f t="shared" ref="AE77:AE111" si="4">IF(AND(V77&gt;=1,X77&gt;=1,Z77&gt;=1,AB77&gt;=1),(Z77*12+AB77)-(V77*12+X77)+1,"")</f>
        <v/>
      </c>
      <c r="AF77" s="536" t="s">
        <v>159</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154</v>
      </c>
      <c r="V78" s="530"/>
      <c r="W78" s="99" t="s">
        <v>155</v>
      </c>
      <c r="X78" s="530"/>
      <c r="Y78" s="305" t="s">
        <v>156</v>
      </c>
      <c r="Z78" s="531"/>
      <c r="AA78" s="99" t="s">
        <v>155</v>
      </c>
      <c r="AB78" s="531"/>
      <c r="AC78" s="99" t="s">
        <v>157</v>
      </c>
      <c r="AD78" s="532" t="s">
        <v>158</v>
      </c>
      <c r="AE78" s="533" t="str">
        <f t="shared" si="4"/>
        <v/>
      </c>
      <c r="AF78" s="536" t="s">
        <v>159</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154</v>
      </c>
      <c r="V79" s="530"/>
      <c r="W79" s="99" t="s">
        <v>155</v>
      </c>
      <c r="X79" s="530"/>
      <c r="Y79" s="305" t="s">
        <v>156</v>
      </c>
      <c r="Z79" s="531"/>
      <c r="AA79" s="99" t="s">
        <v>155</v>
      </c>
      <c r="AB79" s="531"/>
      <c r="AC79" s="99" t="s">
        <v>157</v>
      </c>
      <c r="AD79" s="532" t="s">
        <v>158</v>
      </c>
      <c r="AE79" s="533" t="str">
        <f t="shared" si="4"/>
        <v/>
      </c>
      <c r="AF79" s="536" t="s">
        <v>159</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154</v>
      </c>
      <c r="V80" s="530"/>
      <c r="W80" s="99" t="s">
        <v>155</v>
      </c>
      <c r="X80" s="530"/>
      <c r="Y80" s="305" t="s">
        <v>156</v>
      </c>
      <c r="Z80" s="531"/>
      <c r="AA80" s="99" t="s">
        <v>155</v>
      </c>
      <c r="AB80" s="531"/>
      <c r="AC80" s="99" t="s">
        <v>157</v>
      </c>
      <c r="AD80" s="532" t="s">
        <v>158</v>
      </c>
      <c r="AE80" s="533" t="str">
        <f t="shared" si="4"/>
        <v/>
      </c>
      <c r="AF80" s="536" t="s">
        <v>159</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154</v>
      </c>
      <c r="V81" s="530"/>
      <c r="W81" s="99" t="s">
        <v>155</v>
      </c>
      <c r="X81" s="530"/>
      <c r="Y81" s="305" t="s">
        <v>156</v>
      </c>
      <c r="Z81" s="531"/>
      <c r="AA81" s="99" t="s">
        <v>155</v>
      </c>
      <c r="AB81" s="531"/>
      <c r="AC81" s="99" t="s">
        <v>157</v>
      </c>
      <c r="AD81" s="532" t="s">
        <v>158</v>
      </c>
      <c r="AE81" s="533" t="str">
        <f t="shared" si="4"/>
        <v/>
      </c>
      <c r="AF81" s="536" t="s">
        <v>159</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154</v>
      </c>
      <c r="V82" s="530"/>
      <c r="W82" s="99" t="s">
        <v>155</v>
      </c>
      <c r="X82" s="530"/>
      <c r="Y82" s="305" t="s">
        <v>156</v>
      </c>
      <c r="Z82" s="531"/>
      <c r="AA82" s="99" t="s">
        <v>155</v>
      </c>
      <c r="AB82" s="531"/>
      <c r="AC82" s="99" t="s">
        <v>157</v>
      </c>
      <c r="AD82" s="532" t="s">
        <v>158</v>
      </c>
      <c r="AE82" s="533" t="str">
        <f t="shared" si="4"/>
        <v/>
      </c>
      <c r="AF82" s="536" t="s">
        <v>159</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154</v>
      </c>
      <c r="V83" s="530"/>
      <c r="W83" s="99" t="s">
        <v>155</v>
      </c>
      <c r="X83" s="530"/>
      <c r="Y83" s="305" t="s">
        <v>156</v>
      </c>
      <c r="Z83" s="531"/>
      <c r="AA83" s="99" t="s">
        <v>155</v>
      </c>
      <c r="AB83" s="531"/>
      <c r="AC83" s="99" t="s">
        <v>157</v>
      </c>
      <c r="AD83" s="532" t="s">
        <v>158</v>
      </c>
      <c r="AE83" s="533" t="str">
        <f t="shared" si="4"/>
        <v/>
      </c>
      <c r="AF83" s="536" t="s">
        <v>159</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154</v>
      </c>
      <c r="V84" s="530"/>
      <c r="W84" s="99" t="s">
        <v>155</v>
      </c>
      <c r="X84" s="530"/>
      <c r="Y84" s="305" t="s">
        <v>156</v>
      </c>
      <c r="Z84" s="531"/>
      <c r="AA84" s="99" t="s">
        <v>155</v>
      </c>
      <c r="AB84" s="531"/>
      <c r="AC84" s="99" t="s">
        <v>157</v>
      </c>
      <c r="AD84" s="532" t="s">
        <v>158</v>
      </c>
      <c r="AE84" s="533" t="str">
        <f t="shared" si="4"/>
        <v/>
      </c>
      <c r="AF84" s="536" t="s">
        <v>159</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154</v>
      </c>
      <c r="V85" s="530"/>
      <c r="W85" s="99" t="s">
        <v>155</v>
      </c>
      <c r="X85" s="530"/>
      <c r="Y85" s="305" t="s">
        <v>156</v>
      </c>
      <c r="Z85" s="531"/>
      <c r="AA85" s="99" t="s">
        <v>155</v>
      </c>
      <c r="AB85" s="531"/>
      <c r="AC85" s="99" t="s">
        <v>157</v>
      </c>
      <c r="AD85" s="532" t="s">
        <v>158</v>
      </c>
      <c r="AE85" s="533" t="str">
        <f t="shared" si="4"/>
        <v/>
      </c>
      <c r="AF85" s="536" t="s">
        <v>159</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154</v>
      </c>
      <c r="V86" s="530"/>
      <c r="W86" s="99" t="s">
        <v>155</v>
      </c>
      <c r="X86" s="530"/>
      <c r="Y86" s="305" t="s">
        <v>156</v>
      </c>
      <c r="Z86" s="531"/>
      <c r="AA86" s="99" t="s">
        <v>155</v>
      </c>
      <c r="AB86" s="531"/>
      <c r="AC86" s="99" t="s">
        <v>157</v>
      </c>
      <c r="AD86" s="532" t="s">
        <v>158</v>
      </c>
      <c r="AE86" s="533" t="str">
        <f t="shared" si="4"/>
        <v/>
      </c>
      <c r="AF86" s="536" t="s">
        <v>159</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154</v>
      </c>
      <c r="V87" s="530"/>
      <c r="W87" s="99" t="s">
        <v>155</v>
      </c>
      <c r="X87" s="530"/>
      <c r="Y87" s="305" t="s">
        <v>156</v>
      </c>
      <c r="Z87" s="531"/>
      <c r="AA87" s="99" t="s">
        <v>155</v>
      </c>
      <c r="AB87" s="531"/>
      <c r="AC87" s="99" t="s">
        <v>157</v>
      </c>
      <c r="AD87" s="532" t="s">
        <v>158</v>
      </c>
      <c r="AE87" s="533" t="str">
        <f t="shared" si="4"/>
        <v/>
      </c>
      <c r="AF87" s="536" t="s">
        <v>159</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154</v>
      </c>
      <c r="V88" s="530"/>
      <c r="W88" s="99" t="s">
        <v>155</v>
      </c>
      <c r="X88" s="530"/>
      <c r="Y88" s="305" t="s">
        <v>156</v>
      </c>
      <c r="Z88" s="531"/>
      <c r="AA88" s="99" t="s">
        <v>155</v>
      </c>
      <c r="AB88" s="531"/>
      <c r="AC88" s="99" t="s">
        <v>157</v>
      </c>
      <c r="AD88" s="532" t="s">
        <v>158</v>
      </c>
      <c r="AE88" s="533" t="str">
        <f t="shared" si="4"/>
        <v/>
      </c>
      <c r="AF88" s="536" t="s">
        <v>159</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154</v>
      </c>
      <c r="V89" s="530"/>
      <c r="W89" s="99" t="s">
        <v>155</v>
      </c>
      <c r="X89" s="530"/>
      <c r="Y89" s="305" t="s">
        <v>156</v>
      </c>
      <c r="Z89" s="531"/>
      <c r="AA89" s="99" t="s">
        <v>155</v>
      </c>
      <c r="AB89" s="531"/>
      <c r="AC89" s="99" t="s">
        <v>157</v>
      </c>
      <c r="AD89" s="532" t="s">
        <v>158</v>
      </c>
      <c r="AE89" s="533" t="str">
        <f t="shared" si="4"/>
        <v/>
      </c>
      <c r="AF89" s="536" t="s">
        <v>159</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154</v>
      </c>
      <c r="V90" s="530"/>
      <c r="W90" s="99" t="s">
        <v>155</v>
      </c>
      <c r="X90" s="530"/>
      <c r="Y90" s="305" t="s">
        <v>156</v>
      </c>
      <c r="Z90" s="531"/>
      <c r="AA90" s="99" t="s">
        <v>155</v>
      </c>
      <c r="AB90" s="531"/>
      <c r="AC90" s="99" t="s">
        <v>157</v>
      </c>
      <c r="AD90" s="532" t="s">
        <v>158</v>
      </c>
      <c r="AE90" s="533" t="str">
        <f t="shared" si="4"/>
        <v/>
      </c>
      <c r="AF90" s="536" t="s">
        <v>159</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154</v>
      </c>
      <c r="V91" s="530"/>
      <c r="W91" s="99" t="s">
        <v>155</v>
      </c>
      <c r="X91" s="530"/>
      <c r="Y91" s="305" t="s">
        <v>156</v>
      </c>
      <c r="Z91" s="531"/>
      <c r="AA91" s="99" t="s">
        <v>155</v>
      </c>
      <c r="AB91" s="531"/>
      <c r="AC91" s="99" t="s">
        <v>157</v>
      </c>
      <c r="AD91" s="532" t="s">
        <v>158</v>
      </c>
      <c r="AE91" s="533" t="str">
        <f t="shared" si="4"/>
        <v/>
      </c>
      <c r="AF91" s="536" t="s">
        <v>159</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154</v>
      </c>
      <c r="V92" s="530"/>
      <c r="W92" s="99" t="s">
        <v>155</v>
      </c>
      <c r="X92" s="530"/>
      <c r="Y92" s="305" t="s">
        <v>156</v>
      </c>
      <c r="Z92" s="531"/>
      <c r="AA92" s="99" t="s">
        <v>155</v>
      </c>
      <c r="AB92" s="531"/>
      <c r="AC92" s="99" t="s">
        <v>157</v>
      </c>
      <c r="AD92" s="532" t="s">
        <v>158</v>
      </c>
      <c r="AE92" s="533" t="str">
        <f t="shared" si="4"/>
        <v/>
      </c>
      <c r="AF92" s="536" t="s">
        <v>159</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154</v>
      </c>
      <c r="V93" s="530"/>
      <c r="W93" s="99" t="s">
        <v>155</v>
      </c>
      <c r="X93" s="530"/>
      <c r="Y93" s="305" t="s">
        <v>156</v>
      </c>
      <c r="Z93" s="531"/>
      <c r="AA93" s="99" t="s">
        <v>155</v>
      </c>
      <c r="AB93" s="531"/>
      <c r="AC93" s="99" t="s">
        <v>157</v>
      </c>
      <c r="AD93" s="532" t="s">
        <v>158</v>
      </c>
      <c r="AE93" s="533" t="str">
        <f t="shared" si="4"/>
        <v/>
      </c>
      <c r="AF93" s="536" t="s">
        <v>159</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154</v>
      </c>
      <c r="V94" s="530"/>
      <c r="W94" s="99" t="s">
        <v>155</v>
      </c>
      <c r="X94" s="530"/>
      <c r="Y94" s="305" t="s">
        <v>156</v>
      </c>
      <c r="Z94" s="531"/>
      <c r="AA94" s="99" t="s">
        <v>155</v>
      </c>
      <c r="AB94" s="531"/>
      <c r="AC94" s="99" t="s">
        <v>157</v>
      </c>
      <c r="AD94" s="532" t="s">
        <v>158</v>
      </c>
      <c r="AE94" s="533" t="str">
        <f t="shared" si="4"/>
        <v/>
      </c>
      <c r="AF94" s="536" t="s">
        <v>159</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154</v>
      </c>
      <c r="V95" s="530"/>
      <c r="W95" s="99" t="s">
        <v>155</v>
      </c>
      <c r="X95" s="530"/>
      <c r="Y95" s="305" t="s">
        <v>156</v>
      </c>
      <c r="Z95" s="531"/>
      <c r="AA95" s="99" t="s">
        <v>155</v>
      </c>
      <c r="AB95" s="531"/>
      <c r="AC95" s="99" t="s">
        <v>157</v>
      </c>
      <c r="AD95" s="532" t="s">
        <v>158</v>
      </c>
      <c r="AE95" s="533" t="str">
        <f t="shared" si="4"/>
        <v/>
      </c>
      <c r="AF95" s="536" t="s">
        <v>159</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154</v>
      </c>
      <c r="V96" s="530"/>
      <c r="W96" s="99" t="s">
        <v>155</v>
      </c>
      <c r="X96" s="530"/>
      <c r="Y96" s="305" t="s">
        <v>156</v>
      </c>
      <c r="Z96" s="531"/>
      <c r="AA96" s="99" t="s">
        <v>155</v>
      </c>
      <c r="AB96" s="531"/>
      <c r="AC96" s="99" t="s">
        <v>157</v>
      </c>
      <c r="AD96" s="532" t="s">
        <v>158</v>
      </c>
      <c r="AE96" s="533" t="str">
        <f t="shared" si="4"/>
        <v/>
      </c>
      <c r="AF96" s="536" t="s">
        <v>159</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154</v>
      </c>
      <c r="V97" s="530"/>
      <c r="W97" s="99" t="s">
        <v>155</v>
      </c>
      <c r="X97" s="530"/>
      <c r="Y97" s="305" t="s">
        <v>156</v>
      </c>
      <c r="Z97" s="531"/>
      <c r="AA97" s="99" t="s">
        <v>155</v>
      </c>
      <c r="AB97" s="531"/>
      <c r="AC97" s="99" t="s">
        <v>157</v>
      </c>
      <c r="AD97" s="532" t="s">
        <v>158</v>
      </c>
      <c r="AE97" s="533" t="str">
        <f t="shared" si="4"/>
        <v/>
      </c>
      <c r="AF97" s="536" t="s">
        <v>159</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154</v>
      </c>
      <c r="V98" s="530"/>
      <c r="W98" s="99" t="s">
        <v>155</v>
      </c>
      <c r="X98" s="530"/>
      <c r="Y98" s="305" t="s">
        <v>156</v>
      </c>
      <c r="Z98" s="531"/>
      <c r="AA98" s="99" t="s">
        <v>155</v>
      </c>
      <c r="AB98" s="531"/>
      <c r="AC98" s="99" t="s">
        <v>157</v>
      </c>
      <c r="AD98" s="532" t="s">
        <v>158</v>
      </c>
      <c r="AE98" s="533" t="str">
        <f t="shared" si="4"/>
        <v/>
      </c>
      <c r="AF98" s="536" t="s">
        <v>159</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154</v>
      </c>
      <c r="V99" s="530"/>
      <c r="W99" s="99" t="s">
        <v>155</v>
      </c>
      <c r="X99" s="530"/>
      <c r="Y99" s="305" t="s">
        <v>156</v>
      </c>
      <c r="Z99" s="531"/>
      <c r="AA99" s="99" t="s">
        <v>155</v>
      </c>
      <c r="AB99" s="531"/>
      <c r="AC99" s="99" t="s">
        <v>157</v>
      </c>
      <c r="AD99" s="532" t="s">
        <v>158</v>
      </c>
      <c r="AE99" s="533" t="str">
        <f t="shared" si="4"/>
        <v/>
      </c>
      <c r="AF99" s="536" t="s">
        <v>159</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154</v>
      </c>
      <c r="V100" s="530"/>
      <c r="W100" s="99" t="s">
        <v>155</v>
      </c>
      <c r="X100" s="530"/>
      <c r="Y100" s="305" t="s">
        <v>156</v>
      </c>
      <c r="Z100" s="531"/>
      <c r="AA100" s="99" t="s">
        <v>155</v>
      </c>
      <c r="AB100" s="531"/>
      <c r="AC100" s="99" t="s">
        <v>157</v>
      </c>
      <c r="AD100" s="532" t="s">
        <v>158</v>
      </c>
      <c r="AE100" s="533" t="str">
        <f t="shared" si="4"/>
        <v/>
      </c>
      <c r="AF100" s="536" t="s">
        <v>159</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154</v>
      </c>
      <c r="V101" s="530"/>
      <c r="W101" s="99" t="s">
        <v>155</v>
      </c>
      <c r="X101" s="530"/>
      <c r="Y101" s="305" t="s">
        <v>156</v>
      </c>
      <c r="Z101" s="531"/>
      <c r="AA101" s="99" t="s">
        <v>155</v>
      </c>
      <c r="AB101" s="531"/>
      <c r="AC101" s="99" t="s">
        <v>157</v>
      </c>
      <c r="AD101" s="532" t="s">
        <v>158</v>
      </c>
      <c r="AE101" s="533" t="str">
        <f t="shared" si="4"/>
        <v/>
      </c>
      <c r="AF101" s="536" t="s">
        <v>159</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154</v>
      </c>
      <c r="V102" s="530"/>
      <c r="W102" s="99" t="s">
        <v>155</v>
      </c>
      <c r="X102" s="530"/>
      <c r="Y102" s="305" t="s">
        <v>156</v>
      </c>
      <c r="Z102" s="531"/>
      <c r="AA102" s="99" t="s">
        <v>155</v>
      </c>
      <c r="AB102" s="531"/>
      <c r="AC102" s="99" t="s">
        <v>157</v>
      </c>
      <c r="AD102" s="532" t="s">
        <v>158</v>
      </c>
      <c r="AE102" s="533" t="str">
        <f t="shared" si="4"/>
        <v/>
      </c>
      <c r="AF102" s="536" t="s">
        <v>159</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154</v>
      </c>
      <c r="V103" s="530"/>
      <c r="W103" s="99" t="s">
        <v>155</v>
      </c>
      <c r="X103" s="530"/>
      <c r="Y103" s="305" t="s">
        <v>156</v>
      </c>
      <c r="Z103" s="531"/>
      <c r="AA103" s="99" t="s">
        <v>155</v>
      </c>
      <c r="AB103" s="531"/>
      <c r="AC103" s="99" t="s">
        <v>157</v>
      </c>
      <c r="AD103" s="532" t="s">
        <v>158</v>
      </c>
      <c r="AE103" s="533" t="str">
        <f t="shared" si="4"/>
        <v/>
      </c>
      <c r="AF103" s="536" t="s">
        <v>159</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154</v>
      </c>
      <c r="V104" s="530"/>
      <c r="W104" s="99" t="s">
        <v>155</v>
      </c>
      <c r="X104" s="530"/>
      <c r="Y104" s="305" t="s">
        <v>156</v>
      </c>
      <c r="Z104" s="531"/>
      <c r="AA104" s="99" t="s">
        <v>155</v>
      </c>
      <c r="AB104" s="531"/>
      <c r="AC104" s="99" t="s">
        <v>157</v>
      </c>
      <c r="AD104" s="532" t="s">
        <v>158</v>
      </c>
      <c r="AE104" s="533" t="str">
        <f t="shared" si="4"/>
        <v/>
      </c>
      <c r="AF104" s="536" t="s">
        <v>159</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154</v>
      </c>
      <c r="V105" s="530"/>
      <c r="W105" s="99" t="s">
        <v>155</v>
      </c>
      <c r="X105" s="530"/>
      <c r="Y105" s="305" t="s">
        <v>156</v>
      </c>
      <c r="Z105" s="531"/>
      <c r="AA105" s="99" t="s">
        <v>155</v>
      </c>
      <c r="AB105" s="531"/>
      <c r="AC105" s="99" t="s">
        <v>157</v>
      </c>
      <c r="AD105" s="532" t="s">
        <v>158</v>
      </c>
      <c r="AE105" s="533" t="str">
        <f t="shared" si="4"/>
        <v/>
      </c>
      <c r="AF105" s="536" t="s">
        <v>159</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154</v>
      </c>
      <c r="V106" s="530"/>
      <c r="W106" s="99" t="s">
        <v>155</v>
      </c>
      <c r="X106" s="530"/>
      <c r="Y106" s="305" t="s">
        <v>156</v>
      </c>
      <c r="Z106" s="531"/>
      <c r="AA106" s="99" t="s">
        <v>155</v>
      </c>
      <c r="AB106" s="531"/>
      <c r="AC106" s="99" t="s">
        <v>157</v>
      </c>
      <c r="AD106" s="532" t="s">
        <v>158</v>
      </c>
      <c r="AE106" s="533" t="str">
        <f t="shared" si="4"/>
        <v/>
      </c>
      <c r="AF106" s="536" t="s">
        <v>159</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154</v>
      </c>
      <c r="V107" s="530"/>
      <c r="W107" s="99" t="s">
        <v>155</v>
      </c>
      <c r="X107" s="530"/>
      <c r="Y107" s="305" t="s">
        <v>156</v>
      </c>
      <c r="Z107" s="531"/>
      <c r="AA107" s="99" t="s">
        <v>155</v>
      </c>
      <c r="AB107" s="531"/>
      <c r="AC107" s="99" t="s">
        <v>157</v>
      </c>
      <c r="AD107" s="532" t="s">
        <v>158</v>
      </c>
      <c r="AE107" s="533" t="str">
        <f t="shared" si="4"/>
        <v/>
      </c>
      <c r="AF107" s="536" t="s">
        <v>159</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154</v>
      </c>
      <c r="V108" s="530"/>
      <c r="W108" s="99" t="s">
        <v>155</v>
      </c>
      <c r="X108" s="530"/>
      <c r="Y108" s="305" t="s">
        <v>156</v>
      </c>
      <c r="Z108" s="531"/>
      <c r="AA108" s="99" t="s">
        <v>155</v>
      </c>
      <c r="AB108" s="531"/>
      <c r="AC108" s="99" t="s">
        <v>157</v>
      </c>
      <c r="AD108" s="532" t="s">
        <v>158</v>
      </c>
      <c r="AE108" s="533" t="str">
        <f t="shared" si="4"/>
        <v/>
      </c>
      <c r="AF108" s="536" t="s">
        <v>159</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154</v>
      </c>
      <c r="V109" s="530"/>
      <c r="W109" s="99" t="s">
        <v>155</v>
      </c>
      <c r="X109" s="530"/>
      <c r="Y109" s="305" t="s">
        <v>156</v>
      </c>
      <c r="Z109" s="531"/>
      <c r="AA109" s="99" t="s">
        <v>155</v>
      </c>
      <c r="AB109" s="531"/>
      <c r="AC109" s="99" t="s">
        <v>157</v>
      </c>
      <c r="AD109" s="532" t="s">
        <v>158</v>
      </c>
      <c r="AE109" s="533" t="str">
        <f t="shared" si="4"/>
        <v/>
      </c>
      <c r="AF109" s="536" t="s">
        <v>159</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154</v>
      </c>
      <c r="V110" s="530"/>
      <c r="W110" s="99" t="s">
        <v>155</v>
      </c>
      <c r="X110" s="530"/>
      <c r="Y110" s="305" t="s">
        <v>156</v>
      </c>
      <c r="Z110" s="531"/>
      <c r="AA110" s="99" t="s">
        <v>155</v>
      </c>
      <c r="AB110" s="531"/>
      <c r="AC110" s="99" t="s">
        <v>157</v>
      </c>
      <c r="AD110" s="532" t="s">
        <v>158</v>
      </c>
      <c r="AE110" s="533" t="str">
        <f t="shared" si="4"/>
        <v/>
      </c>
      <c r="AF110" s="536" t="s">
        <v>159</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154</v>
      </c>
      <c r="V111" s="530"/>
      <c r="W111" s="99" t="s">
        <v>155</v>
      </c>
      <c r="X111" s="530"/>
      <c r="Y111" s="305" t="s">
        <v>156</v>
      </c>
      <c r="Z111" s="531"/>
      <c r="AA111" s="99" t="s">
        <v>155</v>
      </c>
      <c r="AB111" s="531"/>
      <c r="AC111" s="99" t="s">
        <v>157</v>
      </c>
      <c r="AD111" s="532" t="s">
        <v>158</v>
      </c>
      <c r="AE111" s="533" t="str">
        <f t="shared" si="4"/>
        <v/>
      </c>
      <c r="AF111" s="536" t="s">
        <v>159</v>
      </c>
      <c r="AG111" s="535"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M20" sqref="M20"/>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433</v>
      </c>
      <c r="H1" s="57" t="s">
        <v>322</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323</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298"/>
      <c r="B7" s="1300" t="s">
        <v>321</v>
      </c>
      <c r="C7" s="1301"/>
      <c r="D7" s="1301"/>
      <c r="E7" s="1301"/>
      <c r="F7" s="1301"/>
      <c r="G7" s="1301"/>
      <c r="H7" s="1301"/>
      <c r="I7" s="1301"/>
      <c r="J7" s="1301"/>
      <c r="K7" s="1302"/>
      <c r="L7" s="1306" t="s">
        <v>95</v>
      </c>
      <c r="M7" s="1279" t="s">
        <v>168</v>
      </c>
      <c r="N7" s="1281"/>
      <c r="O7" s="1308" t="s">
        <v>108</v>
      </c>
      <c r="P7" s="1310" t="s">
        <v>56</v>
      </c>
      <c r="Q7" s="1312" t="s">
        <v>367</v>
      </c>
      <c r="R7" s="541" t="s">
        <v>301</v>
      </c>
      <c r="S7" s="542"/>
      <c r="T7" s="542"/>
      <c r="U7" s="543"/>
      <c r="V7" s="543"/>
      <c r="W7" s="543"/>
      <c r="X7" s="543"/>
      <c r="Y7" s="543"/>
      <c r="Z7" s="543"/>
      <c r="AA7" s="543"/>
      <c r="AB7" s="543"/>
      <c r="AC7" s="543"/>
      <c r="AD7" s="543"/>
      <c r="AE7" s="543"/>
      <c r="AF7" s="543"/>
      <c r="AG7" s="543"/>
      <c r="AH7" s="544"/>
    </row>
    <row r="8" spans="1:45" ht="14.25" customHeight="1">
      <c r="A8" s="1299"/>
      <c r="B8" s="1303"/>
      <c r="C8" s="1304"/>
      <c r="D8" s="1304"/>
      <c r="E8" s="1304"/>
      <c r="F8" s="1304"/>
      <c r="G8" s="1304"/>
      <c r="H8" s="1304"/>
      <c r="I8" s="1304"/>
      <c r="J8" s="1304"/>
      <c r="K8" s="1305"/>
      <c r="L8" s="1307"/>
      <c r="M8" s="1282"/>
      <c r="N8" s="1284"/>
      <c r="O8" s="1309"/>
      <c r="P8" s="1311"/>
      <c r="Q8" s="1313"/>
      <c r="R8" s="545"/>
      <c r="S8" s="1320" t="s">
        <v>9</v>
      </c>
      <c r="T8" s="1321"/>
      <c r="U8" s="568"/>
      <c r="V8" s="1322" t="s">
        <v>20</v>
      </c>
      <c r="W8" s="1323"/>
      <c r="X8" s="1323"/>
      <c r="Y8" s="1323"/>
      <c r="Z8" s="1323"/>
      <c r="AA8" s="1323"/>
      <c r="AB8" s="1323"/>
      <c r="AC8" s="1323"/>
      <c r="AD8" s="1323"/>
      <c r="AE8" s="1323"/>
      <c r="AF8" s="1323"/>
      <c r="AG8" s="1323"/>
      <c r="AH8" s="546" t="s">
        <v>331</v>
      </c>
    </row>
    <row r="9" spans="1:45" ht="13.5" customHeight="1">
      <c r="A9" s="1299"/>
      <c r="B9" s="1303"/>
      <c r="C9" s="1304"/>
      <c r="D9" s="1304"/>
      <c r="E9" s="1304"/>
      <c r="F9" s="1304"/>
      <c r="G9" s="1304"/>
      <c r="H9" s="1304"/>
      <c r="I9" s="1304"/>
      <c r="J9" s="1304"/>
      <c r="K9" s="1305"/>
      <c r="L9" s="1307"/>
      <c r="M9" s="1316"/>
      <c r="N9" s="1317"/>
      <c r="O9" s="1309"/>
      <c r="P9" s="1311"/>
      <c r="Q9" s="1313"/>
      <c r="R9" s="1285" t="s">
        <v>87</v>
      </c>
      <c r="S9" s="1318" t="s">
        <v>324</v>
      </c>
      <c r="T9" s="1319" t="s">
        <v>365</v>
      </c>
      <c r="U9" s="1324" t="s">
        <v>258</v>
      </c>
      <c r="V9" s="1279" t="s">
        <v>366</v>
      </c>
      <c r="W9" s="1280"/>
      <c r="X9" s="1280"/>
      <c r="Y9" s="1280"/>
      <c r="Z9" s="1280"/>
      <c r="AA9" s="1280"/>
      <c r="AB9" s="1280"/>
      <c r="AC9" s="1280"/>
      <c r="AD9" s="1280"/>
      <c r="AE9" s="1280"/>
      <c r="AF9" s="1280"/>
      <c r="AG9" s="1280"/>
      <c r="AH9" s="1288" t="s">
        <v>364</v>
      </c>
    </row>
    <row r="10" spans="1:45" ht="120" customHeight="1">
      <c r="A10" s="1299"/>
      <c r="B10" s="1303"/>
      <c r="C10" s="1304"/>
      <c r="D10" s="1304"/>
      <c r="E10" s="1304"/>
      <c r="F10" s="1304"/>
      <c r="G10" s="1304"/>
      <c r="H10" s="1304"/>
      <c r="I10" s="1304"/>
      <c r="J10" s="1304"/>
      <c r="K10" s="1305"/>
      <c r="L10" s="1307"/>
      <c r="M10" s="505" t="s">
        <v>169</v>
      </c>
      <c r="N10" s="505" t="s">
        <v>170</v>
      </c>
      <c r="O10" s="1309"/>
      <c r="P10" s="1311"/>
      <c r="Q10" s="1313"/>
      <c r="R10" s="1285"/>
      <c r="S10" s="1318"/>
      <c r="T10" s="1319"/>
      <c r="U10" s="1325"/>
      <c r="V10" s="1282"/>
      <c r="W10" s="1283"/>
      <c r="X10" s="1283"/>
      <c r="Y10" s="1283"/>
      <c r="Z10" s="1283"/>
      <c r="AA10" s="1283"/>
      <c r="AB10" s="1283"/>
      <c r="AC10" s="1283"/>
      <c r="AD10" s="1283"/>
      <c r="AE10" s="1283"/>
      <c r="AF10" s="1283"/>
      <c r="AG10" s="1283"/>
      <c r="AH10" s="1288"/>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154</v>
      </c>
      <c r="W17" s="553"/>
      <c r="X17" s="144" t="s">
        <v>155</v>
      </c>
      <c r="Y17" s="553"/>
      <c r="Z17" s="305" t="s">
        <v>156</v>
      </c>
      <c r="AA17" s="553"/>
      <c r="AB17" s="144" t="s">
        <v>155</v>
      </c>
      <c r="AC17" s="553"/>
      <c r="AD17" s="144" t="s">
        <v>157</v>
      </c>
      <c r="AE17" s="532" t="s">
        <v>158</v>
      </c>
      <c r="AF17" s="533" t="str">
        <f t="shared" si="1"/>
        <v/>
      </c>
      <c r="AG17" s="534" t="s">
        <v>159</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154</v>
      </c>
      <c r="W18" s="553"/>
      <c r="X18" s="144" t="s">
        <v>155</v>
      </c>
      <c r="Y18" s="553"/>
      <c r="Z18" s="305" t="s">
        <v>156</v>
      </c>
      <c r="AA18" s="553"/>
      <c r="AB18" s="144" t="s">
        <v>155</v>
      </c>
      <c r="AC18" s="553"/>
      <c r="AD18" s="144" t="s">
        <v>157</v>
      </c>
      <c r="AE18" s="532" t="s">
        <v>158</v>
      </c>
      <c r="AF18" s="533" t="str">
        <f t="shared" si="1"/>
        <v/>
      </c>
      <c r="AG18" s="534" t="s">
        <v>159</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154</v>
      </c>
      <c r="W19" s="553"/>
      <c r="X19" s="144" t="s">
        <v>155</v>
      </c>
      <c r="Y19" s="553"/>
      <c r="Z19" s="305" t="s">
        <v>156</v>
      </c>
      <c r="AA19" s="553"/>
      <c r="AB19" s="144" t="s">
        <v>155</v>
      </c>
      <c r="AC19" s="553"/>
      <c r="AD19" s="144" t="s">
        <v>157</v>
      </c>
      <c r="AE19" s="532" t="s">
        <v>158</v>
      </c>
      <c r="AF19" s="533" t="str">
        <f t="shared" si="1"/>
        <v/>
      </c>
      <c r="AG19" s="534" t="s">
        <v>159</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154</v>
      </c>
      <c r="W20" s="553"/>
      <c r="X20" s="144" t="s">
        <v>155</v>
      </c>
      <c r="Y20" s="553"/>
      <c r="Z20" s="305" t="s">
        <v>156</v>
      </c>
      <c r="AA20" s="553"/>
      <c r="AB20" s="144" t="s">
        <v>155</v>
      </c>
      <c r="AC20" s="553"/>
      <c r="AD20" s="144" t="s">
        <v>157</v>
      </c>
      <c r="AE20" s="532" t="s">
        <v>158</v>
      </c>
      <c r="AF20" s="533" t="str">
        <f t="shared" si="1"/>
        <v/>
      </c>
      <c r="AG20" s="534" t="s">
        <v>159</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154</v>
      </c>
      <c r="W21" s="553"/>
      <c r="X21" s="144" t="s">
        <v>155</v>
      </c>
      <c r="Y21" s="553"/>
      <c r="Z21" s="305" t="s">
        <v>156</v>
      </c>
      <c r="AA21" s="553"/>
      <c r="AB21" s="144" t="s">
        <v>155</v>
      </c>
      <c r="AC21" s="553"/>
      <c r="AD21" s="144" t="s">
        <v>157</v>
      </c>
      <c r="AE21" s="532" t="s">
        <v>158</v>
      </c>
      <c r="AF21" s="533" t="str">
        <f t="shared" si="1"/>
        <v/>
      </c>
      <c r="AG21" s="534" t="s">
        <v>159</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154</v>
      </c>
      <c r="W22" s="553"/>
      <c r="X22" s="144" t="s">
        <v>155</v>
      </c>
      <c r="Y22" s="553"/>
      <c r="Z22" s="305" t="s">
        <v>156</v>
      </c>
      <c r="AA22" s="553"/>
      <c r="AB22" s="144" t="s">
        <v>155</v>
      </c>
      <c r="AC22" s="553"/>
      <c r="AD22" s="144" t="s">
        <v>157</v>
      </c>
      <c r="AE22" s="532" t="s">
        <v>158</v>
      </c>
      <c r="AF22" s="533" t="str">
        <f t="shared" si="1"/>
        <v/>
      </c>
      <c r="AG22" s="534" t="s">
        <v>159</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154</v>
      </c>
      <c r="W23" s="553"/>
      <c r="X23" s="144" t="s">
        <v>155</v>
      </c>
      <c r="Y23" s="553"/>
      <c r="Z23" s="305" t="s">
        <v>156</v>
      </c>
      <c r="AA23" s="553"/>
      <c r="AB23" s="144" t="s">
        <v>155</v>
      </c>
      <c r="AC23" s="553"/>
      <c r="AD23" s="144" t="s">
        <v>157</v>
      </c>
      <c r="AE23" s="532" t="s">
        <v>158</v>
      </c>
      <c r="AF23" s="533" t="str">
        <f t="shared" si="1"/>
        <v/>
      </c>
      <c r="AG23" s="534" t="s">
        <v>159</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154</v>
      </c>
      <c r="W24" s="553"/>
      <c r="X24" s="144" t="s">
        <v>155</v>
      </c>
      <c r="Y24" s="553"/>
      <c r="Z24" s="305" t="s">
        <v>156</v>
      </c>
      <c r="AA24" s="553"/>
      <c r="AB24" s="144" t="s">
        <v>155</v>
      </c>
      <c r="AC24" s="553"/>
      <c r="AD24" s="144" t="s">
        <v>157</v>
      </c>
      <c r="AE24" s="532" t="s">
        <v>158</v>
      </c>
      <c r="AF24" s="533" t="str">
        <f t="shared" si="1"/>
        <v/>
      </c>
      <c r="AG24" s="534" t="s">
        <v>159</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154</v>
      </c>
      <c r="W25" s="553"/>
      <c r="X25" s="144" t="s">
        <v>155</v>
      </c>
      <c r="Y25" s="553"/>
      <c r="Z25" s="305" t="s">
        <v>156</v>
      </c>
      <c r="AA25" s="553"/>
      <c r="AB25" s="144" t="s">
        <v>155</v>
      </c>
      <c r="AC25" s="553"/>
      <c r="AD25" s="144" t="s">
        <v>157</v>
      </c>
      <c r="AE25" s="532" t="s">
        <v>158</v>
      </c>
      <c r="AF25" s="533" t="str">
        <f t="shared" si="1"/>
        <v/>
      </c>
      <c r="AG25" s="534" t="s">
        <v>159</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154</v>
      </c>
      <c r="W26" s="553"/>
      <c r="X26" s="144" t="s">
        <v>155</v>
      </c>
      <c r="Y26" s="553"/>
      <c r="Z26" s="305" t="s">
        <v>156</v>
      </c>
      <c r="AA26" s="553"/>
      <c r="AB26" s="144" t="s">
        <v>155</v>
      </c>
      <c r="AC26" s="553"/>
      <c r="AD26" s="144" t="s">
        <v>157</v>
      </c>
      <c r="AE26" s="532" t="s">
        <v>158</v>
      </c>
      <c r="AF26" s="533" t="str">
        <f t="shared" si="1"/>
        <v/>
      </c>
      <c r="AG26" s="534" t="s">
        <v>159</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154</v>
      </c>
      <c r="W27" s="553"/>
      <c r="X27" s="144" t="s">
        <v>155</v>
      </c>
      <c r="Y27" s="553"/>
      <c r="Z27" s="305" t="s">
        <v>156</v>
      </c>
      <c r="AA27" s="553"/>
      <c r="AB27" s="144" t="s">
        <v>155</v>
      </c>
      <c r="AC27" s="553"/>
      <c r="AD27" s="144" t="s">
        <v>157</v>
      </c>
      <c r="AE27" s="532" t="s">
        <v>158</v>
      </c>
      <c r="AF27" s="533" t="str">
        <f t="shared" si="1"/>
        <v/>
      </c>
      <c r="AG27" s="534" t="s">
        <v>159</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154</v>
      </c>
      <c r="W28" s="553"/>
      <c r="X28" s="144" t="s">
        <v>155</v>
      </c>
      <c r="Y28" s="553"/>
      <c r="Z28" s="305" t="s">
        <v>156</v>
      </c>
      <c r="AA28" s="553"/>
      <c r="AB28" s="144" t="s">
        <v>155</v>
      </c>
      <c r="AC28" s="553"/>
      <c r="AD28" s="144" t="s">
        <v>157</v>
      </c>
      <c r="AE28" s="532" t="s">
        <v>158</v>
      </c>
      <c r="AF28" s="533" t="str">
        <f t="shared" si="1"/>
        <v/>
      </c>
      <c r="AG28" s="534" t="s">
        <v>159</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154</v>
      </c>
      <c r="W29" s="553"/>
      <c r="X29" s="144" t="s">
        <v>155</v>
      </c>
      <c r="Y29" s="553"/>
      <c r="Z29" s="305" t="s">
        <v>156</v>
      </c>
      <c r="AA29" s="553"/>
      <c r="AB29" s="144" t="s">
        <v>155</v>
      </c>
      <c r="AC29" s="553"/>
      <c r="AD29" s="144" t="s">
        <v>157</v>
      </c>
      <c r="AE29" s="532" t="s">
        <v>158</v>
      </c>
      <c r="AF29" s="533" t="str">
        <f t="shared" si="1"/>
        <v/>
      </c>
      <c r="AG29" s="534" t="s">
        <v>159</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154</v>
      </c>
      <c r="W30" s="553"/>
      <c r="X30" s="144" t="s">
        <v>155</v>
      </c>
      <c r="Y30" s="553"/>
      <c r="Z30" s="305" t="s">
        <v>156</v>
      </c>
      <c r="AA30" s="553"/>
      <c r="AB30" s="144" t="s">
        <v>155</v>
      </c>
      <c r="AC30" s="553"/>
      <c r="AD30" s="144" t="s">
        <v>157</v>
      </c>
      <c r="AE30" s="532" t="s">
        <v>158</v>
      </c>
      <c r="AF30" s="533" t="str">
        <f t="shared" si="1"/>
        <v/>
      </c>
      <c r="AG30" s="534" t="s">
        <v>159</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154</v>
      </c>
      <c r="W31" s="553"/>
      <c r="X31" s="144" t="s">
        <v>155</v>
      </c>
      <c r="Y31" s="553"/>
      <c r="Z31" s="305" t="s">
        <v>156</v>
      </c>
      <c r="AA31" s="553"/>
      <c r="AB31" s="144" t="s">
        <v>155</v>
      </c>
      <c r="AC31" s="553"/>
      <c r="AD31" s="144" t="s">
        <v>157</v>
      </c>
      <c r="AE31" s="532" t="s">
        <v>158</v>
      </c>
      <c r="AF31" s="533" t="str">
        <f t="shared" si="1"/>
        <v/>
      </c>
      <c r="AG31" s="534" t="s">
        <v>159</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154</v>
      </c>
      <c r="W32" s="553"/>
      <c r="X32" s="144" t="s">
        <v>155</v>
      </c>
      <c r="Y32" s="553"/>
      <c r="Z32" s="305" t="s">
        <v>156</v>
      </c>
      <c r="AA32" s="553"/>
      <c r="AB32" s="144" t="s">
        <v>155</v>
      </c>
      <c r="AC32" s="553"/>
      <c r="AD32" s="144" t="s">
        <v>157</v>
      </c>
      <c r="AE32" s="532" t="s">
        <v>158</v>
      </c>
      <c r="AF32" s="533" t="str">
        <f t="shared" si="1"/>
        <v/>
      </c>
      <c r="AG32" s="534" t="s">
        <v>159</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154</v>
      </c>
      <c r="W33" s="553"/>
      <c r="X33" s="144" t="s">
        <v>155</v>
      </c>
      <c r="Y33" s="553"/>
      <c r="Z33" s="305" t="s">
        <v>156</v>
      </c>
      <c r="AA33" s="553"/>
      <c r="AB33" s="144" t="s">
        <v>155</v>
      </c>
      <c r="AC33" s="553"/>
      <c r="AD33" s="144" t="s">
        <v>157</v>
      </c>
      <c r="AE33" s="532" t="s">
        <v>158</v>
      </c>
      <c r="AF33" s="533" t="str">
        <f t="shared" si="1"/>
        <v/>
      </c>
      <c r="AG33" s="534" t="s">
        <v>159</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154</v>
      </c>
      <c r="W34" s="553"/>
      <c r="X34" s="144" t="s">
        <v>155</v>
      </c>
      <c r="Y34" s="553"/>
      <c r="Z34" s="305" t="s">
        <v>156</v>
      </c>
      <c r="AA34" s="553"/>
      <c r="AB34" s="144" t="s">
        <v>155</v>
      </c>
      <c r="AC34" s="553"/>
      <c r="AD34" s="144" t="s">
        <v>157</v>
      </c>
      <c r="AE34" s="532" t="s">
        <v>158</v>
      </c>
      <c r="AF34" s="533" t="str">
        <f t="shared" si="1"/>
        <v/>
      </c>
      <c r="AG34" s="534" t="s">
        <v>159</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154</v>
      </c>
      <c r="W35" s="553"/>
      <c r="X35" s="144" t="s">
        <v>155</v>
      </c>
      <c r="Y35" s="553"/>
      <c r="Z35" s="305" t="s">
        <v>156</v>
      </c>
      <c r="AA35" s="553"/>
      <c r="AB35" s="144" t="s">
        <v>155</v>
      </c>
      <c r="AC35" s="553"/>
      <c r="AD35" s="144" t="s">
        <v>157</v>
      </c>
      <c r="AE35" s="532" t="s">
        <v>158</v>
      </c>
      <c r="AF35" s="533" t="str">
        <f t="shared" si="1"/>
        <v/>
      </c>
      <c r="AG35" s="534" t="s">
        <v>159</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154</v>
      </c>
      <c r="W36" s="553"/>
      <c r="X36" s="144" t="s">
        <v>155</v>
      </c>
      <c r="Y36" s="553"/>
      <c r="Z36" s="305" t="s">
        <v>156</v>
      </c>
      <c r="AA36" s="553"/>
      <c r="AB36" s="144" t="s">
        <v>155</v>
      </c>
      <c r="AC36" s="553"/>
      <c r="AD36" s="144" t="s">
        <v>157</v>
      </c>
      <c r="AE36" s="532" t="s">
        <v>158</v>
      </c>
      <c r="AF36" s="533" t="str">
        <f t="shared" si="1"/>
        <v/>
      </c>
      <c r="AG36" s="534" t="s">
        <v>159</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154</v>
      </c>
      <c r="W37" s="553"/>
      <c r="X37" s="144" t="s">
        <v>155</v>
      </c>
      <c r="Y37" s="553"/>
      <c r="Z37" s="305" t="s">
        <v>156</v>
      </c>
      <c r="AA37" s="553"/>
      <c r="AB37" s="144" t="s">
        <v>155</v>
      </c>
      <c r="AC37" s="553"/>
      <c r="AD37" s="144" t="s">
        <v>157</v>
      </c>
      <c r="AE37" s="532" t="s">
        <v>158</v>
      </c>
      <c r="AF37" s="533" t="str">
        <f t="shared" si="1"/>
        <v/>
      </c>
      <c r="AG37" s="534" t="s">
        <v>159</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154</v>
      </c>
      <c r="W38" s="553"/>
      <c r="X38" s="144" t="s">
        <v>155</v>
      </c>
      <c r="Y38" s="553"/>
      <c r="Z38" s="305" t="s">
        <v>156</v>
      </c>
      <c r="AA38" s="553"/>
      <c r="AB38" s="144" t="s">
        <v>155</v>
      </c>
      <c r="AC38" s="553"/>
      <c r="AD38" s="144" t="s">
        <v>157</v>
      </c>
      <c r="AE38" s="532" t="s">
        <v>158</v>
      </c>
      <c r="AF38" s="533" t="str">
        <f t="shared" si="1"/>
        <v/>
      </c>
      <c r="AG38" s="534" t="s">
        <v>159</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154</v>
      </c>
      <c r="W39" s="553"/>
      <c r="X39" s="144" t="s">
        <v>155</v>
      </c>
      <c r="Y39" s="553"/>
      <c r="Z39" s="305" t="s">
        <v>156</v>
      </c>
      <c r="AA39" s="553"/>
      <c r="AB39" s="144" t="s">
        <v>155</v>
      </c>
      <c r="AC39" s="553"/>
      <c r="AD39" s="144" t="s">
        <v>157</v>
      </c>
      <c r="AE39" s="532" t="s">
        <v>158</v>
      </c>
      <c r="AF39" s="533" t="str">
        <f t="shared" si="1"/>
        <v/>
      </c>
      <c r="AG39" s="534" t="s">
        <v>159</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154</v>
      </c>
      <c r="W40" s="553"/>
      <c r="X40" s="144" t="s">
        <v>155</v>
      </c>
      <c r="Y40" s="553"/>
      <c r="Z40" s="305" t="s">
        <v>156</v>
      </c>
      <c r="AA40" s="553"/>
      <c r="AB40" s="144" t="s">
        <v>155</v>
      </c>
      <c r="AC40" s="553"/>
      <c r="AD40" s="144" t="s">
        <v>157</v>
      </c>
      <c r="AE40" s="532" t="s">
        <v>158</v>
      </c>
      <c r="AF40" s="533" t="str">
        <f t="shared" si="1"/>
        <v/>
      </c>
      <c r="AG40" s="534" t="s">
        <v>159</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154</v>
      </c>
      <c r="W41" s="553"/>
      <c r="X41" s="144" t="s">
        <v>155</v>
      </c>
      <c r="Y41" s="553"/>
      <c r="Z41" s="305" t="s">
        <v>156</v>
      </c>
      <c r="AA41" s="553"/>
      <c r="AB41" s="144" t="s">
        <v>155</v>
      </c>
      <c r="AC41" s="553"/>
      <c r="AD41" s="144" t="s">
        <v>157</v>
      </c>
      <c r="AE41" s="532" t="s">
        <v>158</v>
      </c>
      <c r="AF41" s="533" t="str">
        <f t="shared" si="1"/>
        <v/>
      </c>
      <c r="AG41" s="534" t="s">
        <v>159</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154</v>
      </c>
      <c r="W42" s="553"/>
      <c r="X42" s="144" t="s">
        <v>155</v>
      </c>
      <c r="Y42" s="553"/>
      <c r="Z42" s="305" t="s">
        <v>156</v>
      </c>
      <c r="AA42" s="553"/>
      <c r="AB42" s="144" t="s">
        <v>155</v>
      </c>
      <c r="AC42" s="553"/>
      <c r="AD42" s="144" t="s">
        <v>157</v>
      </c>
      <c r="AE42" s="532" t="s">
        <v>158</v>
      </c>
      <c r="AF42" s="533" t="str">
        <f t="shared" si="1"/>
        <v/>
      </c>
      <c r="AG42" s="534" t="s">
        <v>159</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154</v>
      </c>
      <c r="W43" s="553"/>
      <c r="X43" s="144" t="s">
        <v>155</v>
      </c>
      <c r="Y43" s="553"/>
      <c r="Z43" s="305" t="s">
        <v>156</v>
      </c>
      <c r="AA43" s="553"/>
      <c r="AB43" s="144" t="s">
        <v>155</v>
      </c>
      <c r="AC43" s="553"/>
      <c r="AD43" s="144" t="s">
        <v>157</v>
      </c>
      <c r="AE43" s="532" t="s">
        <v>158</v>
      </c>
      <c r="AF43" s="533" t="str">
        <f t="shared" si="1"/>
        <v/>
      </c>
      <c r="AG43" s="534" t="s">
        <v>159</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154</v>
      </c>
      <c r="W44" s="553"/>
      <c r="X44" s="144" t="s">
        <v>155</v>
      </c>
      <c r="Y44" s="553"/>
      <c r="Z44" s="305" t="s">
        <v>156</v>
      </c>
      <c r="AA44" s="553"/>
      <c r="AB44" s="144" t="s">
        <v>155</v>
      </c>
      <c r="AC44" s="553"/>
      <c r="AD44" s="144" t="s">
        <v>157</v>
      </c>
      <c r="AE44" s="532" t="s">
        <v>158</v>
      </c>
      <c r="AF44" s="533" t="str">
        <f t="shared" si="1"/>
        <v/>
      </c>
      <c r="AG44" s="534" t="s">
        <v>159</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154</v>
      </c>
      <c r="W45" s="553"/>
      <c r="X45" s="144" t="s">
        <v>155</v>
      </c>
      <c r="Y45" s="553"/>
      <c r="Z45" s="305" t="s">
        <v>156</v>
      </c>
      <c r="AA45" s="553"/>
      <c r="AB45" s="144" t="s">
        <v>155</v>
      </c>
      <c r="AC45" s="553"/>
      <c r="AD45" s="144" t="s">
        <v>157</v>
      </c>
      <c r="AE45" s="532" t="s">
        <v>158</v>
      </c>
      <c r="AF45" s="533" t="str">
        <f t="shared" si="1"/>
        <v/>
      </c>
      <c r="AG45" s="534" t="s">
        <v>159</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154</v>
      </c>
      <c r="W46" s="553"/>
      <c r="X46" s="144" t="s">
        <v>155</v>
      </c>
      <c r="Y46" s="553"/>
      <c r="Z46" s="305" t="s">
        <v>156</v>
      </c>
      <c r="AA46" s="553"/>
      <c r="AB46" s="144" t="s">
        <v>155</v>
      </c>
      <c r="AC46" s="553"/>
      <c r="AD46" s="144" t="s">
        <v>157</v>
      </c>
      <c r="AE46" s="532" t="s">
        <v>158</v>
      </c>
      <c r="AF46" s="533" t="str">
        <f t="shared" si="1"/>
        <v/>
      </c>
      <c r="AG46" s="534" t="s">
        <v>159</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154</v>
      </c>
      <c r="W47" s="553"/>
      <c r="X47" s="144" t="s">
        <v>155</v>
      </c>
      <c r="Y47" s="553"/>
      <c r="Z47" s="305" t="s">
        <v>156</v>
      </c>
      <c r="AA47" s="553"/>
      <c r="AB47" s="144" t="s">
        <v>155</v>
      </c>
      <c r="AC47" s="553"/>
      <c r="AD47" s="144" t="s">
        <v>157</v>
      </c>
      <c r="AE47" s="532" t="s">
        <v>158</v>
      </c>
      <c r="AF47" s="533" t="str">
        <f t="shared" si="1"/>
        <v/>
      </c>
      <c r="AG47" s="534" t="s">
        <v>159</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154</v>
      </c>
      <c r="W48" s="553"/>
      <c r="X48" s="144" t="s">
        <v>155</v>
      </c>
      <c r="Y48" s="553"/>
      <c r="Z48" s="305" t="s">
        <v>156</v>
      </c>
      <c r="AA48" s="553"/>
      <c r="AB48" s="144" t="s">
        <v>155</v>
      </c>
      <c r="AC48" s="553"/>
      <c r="AD48" s="144" t="s">
        <v>157</v>
      </c>
      <c r="AE48" s="532" t="s">
        <v>158</v>
      </c>
      <c r="AF48" s="533" t="str">
        <f t="shared" si="1"/>
        <v/>
      </c>
      <c r="AG48" s="534" t="s">
        <v>159</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154</v>
      </c>
      <c r="W49" s="553"/>
      <c r="X49" s="144" t="s">
        <v>155</v>
      </c>
      <c r="Y49" s="553"/>
      <c r="Z49" s="305" t="s">
        <v>156</v>
      </c>
      <c r="AA49" s="553"/>
      <c r="AB49" s="144" t="s">
        <v>155</v>
      </c>
      <c r="AC49" s="553"/>
      <c r="AD49" s="144" t="s">
        <v>157</v>
      </c>
      <c r="AE49" s="532" t="s">
        <v>158</v>
      </c>
      <c r="AF49" s="533" t="str">
        <f t="shared" si="1"/>
        <v/>
      </c>
      <c r="AG49" s="534" t="s">
        <v>159</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154</v>
      </c>
      <c r="W50" s="553"/>
      <c r="X50" s="144" t="s">
        <v>155</v>
      </c>
      <c r="Y50" s="553"/>
      <c r="Z50" s="305" t="s">
        <v>156</v>
      </c>
      <c r="AA50" s="553"/>
      <c r="AB50" s="144" t="s">
        <v>155</v>
      </c>
      <c r="AC50" s="553"/>
      <c r="AD50" s="144" t="s">
        <v>157</v>
      </c>
      <c r="AE50" s="532" t="s">
        <v>158</v>
      </c>
      <c r="AF50" s="533" t="str">
        <f t="shared" si="1"/>
        <v/>
      </c>
      <c r="AG50" s="534" t="s">
        <v>159</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154</v>
      </c>
      <c r="W51" s="553"/>
      <c r="X51" s="144" t="s">
        <v>155</v>
      </c>
      <c r="Y51" s="553"/>
      <c r="Z51" s="305" t="s">
        <v>156</v>
      </c>
      <c r="AA51" s="553"/>
      <c r="AB51" s="144" t="s">
        <v>155</v>
      </c>
      <c r="AC51" s="553"/>
      <c r="AD51" s="144" t="s">
        <v>157</v>
      </c>
      <c r="AE51" s="532" t="s">
        <v>158</v>
      </c>
      <c r="AF51" s="533" t="str">
        <f t="shared" si="1"/>
        <v/>
      </c>
      <c r="AG51" s="534" t="s">
        <v>159</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154</v>
      </c>
      <c r="W52" s="553"/>
      <c r="X52" s="144" t="s">
        <v>155</v>
      </c>
      <c r="Y52" s="553"/>
      <c r="Z52" s="305" t="s">
        <v>156</v>
      </c>
      <c r="AA52" s="553"/>
      <c r="AB52" s="144" t="s">
        <v>155</v>
      </c>
      <c r="AC52" s="553"/>
      <c r="AD52" s="144" t="s">
        <v>157</v>
      </c>
      <c r="AE52" s="532" t="s">
        <v>158</v>
      </c>
      <c r="AF52" s="533" t="str">
        <f t="shared" si="1"/>
        <v/>
      </c>
      <c r="AG52" s="534" t="s">
        <v>159</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154</v>
      </c>
      <c r="W53" s="553"/>
      <c r="X53" s="144" t="s">
        <v>155</v>
      </c>
      <c r="Y53" s="553"/>
      <c r="Z53" s="305" t="s">
        <v>156</v>
      </c>
      <c r="AA53" s="553"/>
      <c r="AB53" s="144" t="s">
        <v>155</v>
      </c>
      <c r="AC53" s="553"/>
      <c r="AD53" s="144" t="s">
        <v>157</v>
      </c>
      <c r="AE53" s="532" t="s">
        <v>158</v>
      </c>
      <c r="AF53" s="533" t="str">
        <f t="shared" si="1"/>
        <v/>
      </c>
      <c r="AG53" s="534" t="s">
        <v>159</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154</v>
      </c>
      <c r="W54" s="553"/>
      <c r="X54" s="144" t="s">
        <v>155</v>
      </c>
      <c r="Y54" s="553"/>
      <c r="Z54" s="305" t="s">
        <v>156</v>
      </c>
      <c r="AA54" s="553"/>
      <c r="AB54" s="144" t="s">
        <v>155</v>
      </c>
      <c r="AC54" s="553"/>
      <c r="AD54" s="144" t="s">
        <v>157</v>
      </c>
      <c r="AE54" s="532" t="s">
        <v>158</v>
      </c>
      <c r="AF54" s="533" t="str">
        <f t="shared" si="1"/>
        <v/>
      </c>
      <c r="AG54" s="534" t="s">
        <v>159</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154</v>
      </c>
      <c r="W55" s="553"/>
      <c r="X55" s="144" t="s">
        <v>155</v>
      </c>
      <c r="Y55" s="553"/>
      <c r="Z55" s="305" t="s">
        <v>156</v>
      </c>
      <c r="AA55" s="553"/>
      <c r="AB55" s="144" t="s">
        <v>155</v>
      </c>
      <c r="AC55" s="553"/>
      <c r="AD55" s="144" t="s">
        <v>157</v>
      </c>
      <c r="AE55" s="532" t="s">
        <v>158</v>
      </c>
      <c r="AF55" s="533" t="str">
        <f t="shared" si="1"/>
        <v/>
      </c>
      <c r="AG55" s="534" t="s">
        <v>159</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154</v>
      </c>
      <c r="W56" s="553"/>
      <c r="X56" s="144" t="s">
        <v>155</v>
      </c>
      <c r="Y56" s="553"/>
      <c r="Z56" s="305" t="s">
        <v>156</v>
      </c>
      <c r="AA56" s="553"/>
      <c r="AB56" s="144" t="s">
        <v>155</v>
      </c>
      <c r="AC56" s="553"/>
      <c r="AD56" s="144" t="s">
        <v>157</v>
      </c>
      <c r="AE56" s="532" t="s">
        <v>158</v>
      </c>
      <c r="AF56" s="533" t="str">
        <f t="shared" si="1"/>
        <v/>
      </c>
      <c r="AG56" s="534" t="s">
        <v>159</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154</v>
      </c>
      <c r="W57" s="553"/>
      <c r="X57" s="144" t="s">
        <v>155</v>
      </c>
      <c r="Y57" s="553"/>
      <c r="Z57" s="305" t="s">
        <v>156</v>
      </c>
      <c r="AA57" s="553"/>
      <c r="AB57" s="144" t="s">
        <v>155</v>
      </c>
      <c r="AC57" s="553"/>
      <c r="AD57" s="144" t="s">
        <v>157</v>
      </c>
      <c r="AE57" s="532" t="s">
        <v>158</v>
      </c>
      <c r="AF57" s="533" t="str">
        <f t="shared" si="1"/>
        <v/>
      </c>
      <c r="AG57" s="534" t="s">
        <v>159</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154</v>
      </c>
      <c r="W58" s="553"/>
      <c r="X58" s="144" t="s">
        <v>155</v>
      </c>
      <c r="Y58" s="553"/>
      <c r="Z58" s="305" t="s">
        <v>156</v>
      </c>
      <c r="AA58" s="553"/>
      <c r="AB58" s="144" t="s">
        <v>155</v>
      </c>
      <c r="AC58" s="553"/>
      <c r="AD58" s="144" t="s">
        <v>157</v>
      </c>
      <c r="AE58" s="532" t="s">
        <v>158</v>
      </c>
      <c r="AF58" s="533" t="str">
        <f t="shared" si="1"/>
        <v/>
      </c>
      <c r="AG58" s="534" t="s">
        <v>159</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154</v>
      </c>
      <c r="W59" s="553"/>
      <c r="X59" s="144" t="s">
        <v>155</v>
      </c>
      <c r="Y59" s="553"/>
      <c r="Z59" s="305" t="s">
        <v>156</v>
      </c>
      <c r="AA59" s="553"/>
      <c r="AB59" s="144" t="s">
        <v>155</v>
      </c>
      <c r="AC59" s="553"/>
      <c r="AD59" s="144" t="s">
        <v>157</v>
      </c>
      <c r="AE59" s="532" t="s">
        <v>158</v>
      </c>
      <c r="AF59" s="533" t="str">
        <f t="shared" si="1"/>
        <v/>
      </c>
      <c r="AG59" s="534" t="s">
        <v>159</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154</v>
      </c>
      <c r="W60" s="553"/>
      <c r="X60" s="144" t="s">
        <v>155</v>
      </c>
      <c r="Y60" s="553"/>
      <c r="Z60" s="305" t="s">
        <v>156</v>
      </c>
      <c r="AA60" s="553"/>
      <c r="AB60" s="144" t="s">
        <v>155</v>
      </c>
      <c r="AC60" s="553"/>
      <c r="AD60" s="144" t="s">
        <v>157</v>
      </c>
      <c r="AE60" s="532" t="s">
        <v>158</v>
      </c>
      <c r="AF60" s="533" t="str">
        <f t="shared" si="1"/>
        <v/>
      </c>
      <c r="AG60" s="534" t="s">
        <v>159</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154</v>
      </c>
      <c r="W61" s="553"/>
      <c r="X61" s="144" t="s">
        <v>155</v>
      </c>
      <c r="Y61" s="553"/>
      <c r="Z61" s="305" t="s">
        <v>156</v>
      </c>
      <c r="AA61" s="553"/>
      <c r="AB61" s="144" t="s">
        <v>155</v>
      </c>
      <c r="AC61" s="553"/>
      <c r="AD61" s="144" t="s">
        <v>157</v>
      </c>
      <c r="AE61" s="532" t="s">
        <v>158</v>
      </c>
      <c r="AF61" s="533" t="str">
        <f t="shared" si="1"/>
        <v/>
      </c>
      <c r="AG61" s="534" t="s">
        <v>159</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154</v>
      </c>
      <c r="W62" s="553"/>
      <c r="X62" s="144" t="s">
        <v>155</v>
      </c>
      <c r="Y62" s="553"/>
      <c r="Z62" s="305" t="s">
        <v>156</v>
      </c>
      <c r="AA62" s="553"/>
      <c r="AB62" s="144" t="s">
        <v>155</v>
      </c>
      <c r="AC62" s="553"/>
      <c r="AD62" s="144" t="s">
        <v>157</v>
      </c>
      <c r="AE62" s="532" t="s">
        <v>158</v>
      </c>
      <c r="AF62" s="533" t="str">
        <f t="shared" si="1"/>
        <v/>
      </c>
      <c r="AG62" s="534" t="s">
        <v>159</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154</v>
      </c>
      <c r="W63" s="553"/>
      <c r="X63" s="144" t="s">
        <v>155</v>
      </c>
      <c r="Y63" s="553"/>
      <c r="Z63" s="305" t="s">
        <v>156</v>
      </c>
      <c r="AA63" s="553"/>
      <c r="AB63" s="144" t="s">
        <v>155</v>
      </c>
      <c r="AC63" s="553"/>
      <c r="AD63" s="144" t="s">
        <v>157</v>
      </c>
      <c r="AE63" s="532" t="s">
        <v>158</v>
      </c>
      <c r="AF63" s="533" t="str">
        <f t="shared" si="1"/>
        <v/>
      </c>
      <c r="AG63" s="534" t="s">
        <v>159</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154</v>
      </c>
      <c r="W64" s="553"/>
      <c r="X64" s="144" t="s">
        <v>155</v>
      </c>
      <c r="Y64" s="553"/>
      <c r="Z64" s="305" t="s">
        <v>156</v>
      </c>
      <c r="AA64" s="553"/>
      <c r="AB64" s="144" t="s">
        <v>155</v>
      </c>
      <c r="AC64" s="553"/>
      <c r="AD64" s="144" t="s">
        <v>157</v>
      </c>
      <c r="AE64" s="532" t="s">
        <v>158</v>
      </c>
      <c r="AF64" s="533" t="str">
        <f t="shared" si="1"/>
        <v/>
      </c>
      <c r="AG64" s="534" t="s">
        <v>159</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154</v>
      </c>
      <c r="W65" s="553"/>
      <c r="X65" s="144" t="s">
        <v>155</v>
      </c>
      <c r="Y65" s="553"/>
      <c r="Z65" s="305" t="s">
        <v>156</v>
      </c>
      <c r="AA65" s="553"/>
      <c r="AB65" s="144" t="s">
        <v>155</v>
      </c>
      <c r="AC65" s="553"/>
      <c r="AD65" s="144" t="s">
        <v>157</v>
      </c>
      <c r="AE65" s="532" t="s">
        <v>158</v>
      </c>
      <c r="AF65" s="533" t="str">
        <f t="shared" si="1"/>
        <v/>
      </c>
      <c r="AG65" s="534" t="s">
        <v>159</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154</v>
      </c>
      <c r="W66" s="553"/>
      <c r="X66" s="144" t="s">
        <v>155</v>
      </c>
      <c r="Y66" s="553"/>
      <c r="Z66" s="305" t="s">
        <v>156</v>
      </c>
      <c r="AA66" s="553"/>
      <c r="AB66" s="144" t="s">
        <v>155</v>
      </c>
      <c r="AC66" s="553"/>
      <c r="AD66" s="144" t="s">
        <v>157</v>
      </c>
      <c r="AE66" s="532" t="s">
        <v>158</v>
      </c>
      <c r="AF66" s="533" t="str">
        <f t="shared" si="1"/>
        <v/>
      </c>
      <c r="AG66" s="534" t="s">
        <v>159</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154</v>
      </c>
      <c r="W67" s="553"/>
      <c r="X67" s="144" t="s">
        <v>155</v>
      </c>
      <c r="Y67" s="553"/>
      <c r="Z67" s="305" t="s">
        <v>156</v>
      </c>
      <c r="AA67" s="553"/>
      <c r="AB67" s="144" t="s">
        <v>155</v>
      </c>
      <c r="AC67" s="553"/>
      <c r="AD67" s="144" t="s">
        <v>157</v>
      </c>
      <c r="AE67" s="532" t="s">
        <v>158</v>
      </c>
      <c r="AF67" s="533" t="str">
        <f t="shared" si="1"/>
        <v/>
      </c>
      <c r="AG67" s="534" t="s">
        <v>159</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154</v>
      </c>
      <c r="W68" s="553"/>
      <c r="X68" s="144" t="s">
        <v>155</v>
      </c>
      <c r="Y68" s="553"/>
      <c r="Z68" s="305" t="s">
        <v>156</v>
      </c>
      <c r="AA68" s="553"/>
      <c r="AB68" s="144" t="s">
        <v>155</v>
      </c>
      <c r="AC68" s="553"/>
      <c r="AD68" s="144" t="s">
        <v>157</v>
      </c>
      <c r="AE68" s="532" t="s">
        <v>158</v>
      </c>
      <c r="AF68" s="533" t="str">
        <f t="shared" si="1"/>
        <v/>
      </c>
      <c r="AG68" s="534" t="s">
        <v>159</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154</v>
      </c>
      <c r="W69" s="553"/>
      <c r="X69" s="144" t="s">
        <v>155</v>
      </c>
      <c r="Y69" s="553"/>
      <c r="Z69" s="305" t="s">
        <v>156</v>
      </c>
      <c r="AA69" s="553"/>
      <c r="AB69" s="144" t="s">
        <v>155</v>
      </c>
      <c r="AC69" s="553"/>
      <c r="AD69" s="144" t="s">
        <v>157</v>
      </c>
      <c r="AE69" s="532" t="s">
        <v>158</v>
      </c>
      <c r="AF69" s="533" t="str">
        <f t="shared" si="1"/>
        <v/>
      </c>
      <c r="AG69" s="534" t="s">
        <v>159</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154</v>
      </c>
      <c r="W70" s="553"/>
      <c r="X70" s="144" t="s">
        <v>155</v>
      </c>
      <c r="Y70" s="553"/>
      <c r="Z70" s="305" t="s">
        <v>156</v>
      </c>
      <c r="AA70" s="553"/>
      <c r="AB70" s="144" t="s">
        <v>155</v>
      </c>
      <c r="AC70" s="553"/>
      <c r="AD70" s="144" t="s">
        <v>157</v>
      </c>
      <c r="AE70" s="532" t="s">
        <v>158</v>
      </c>
      <c r="AF70" s="533" t="str">
        <f t="shared" si="1"/>
        <v/>
      </c>
      <c r="AG70" s="534" t="s">
        <v>159</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154</v>
      </c>
      <c r="W71" s="553"/>
      <c r="X71" s="144" t="s">
        <v>155</v>
      </c>
      <c r="Y71" s="553"/>
      <c r="Z71" s="305" t="s">
        <v>156</v>
      </c>
      <c r="AA71" s="553"/>
      <c r="AB71" s="144" t="s">
        <v>155</v>
      </c>
      <c r="AC71" s="553"/>
      <c r="AD71" s="144" t="s">
        <v>157</v>
      </c>
      <c r="AE71" s="532" t="s">
        <v>158</v>
      </c>
      <c r="AF71" s="533" t="str">
        <f t="shared" si="1"/>
        <v/>
      </c>
      <c r="AG71" s="534" t="s">
        <v>159</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154</v>
      </c>
      <c r="W72" s="553"/>
      <c r="X72" s="144" t="s">
        <v>155</v>
      </c>
      <c r="Y72" s="553"/>
      <c r="Z72" s="305" t="s">
        <v>156</v>
      </c>
      <c r="AA72" s="553"/>
      <c r="AB72" s="144" t="s">
        <v>155</v>
      </c>
      <c r="AC72" s="553"/>
      <c r="AD72" s="144" t="s">
        <v>157</v>
      </c>
      <c r="AE72" s="532" t="s">
        <v>158</v>
      </c>
      <c r="AF72" s="533" t="str">
        <f t="shared" si="1"/>
        <v/>
      </c>
      <c r="AG72" s="534" t="s">
        <v>159</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154</v>
      </c>
      <c r="W73" s="553"/>
      <c r="X73" s="144" t="s">
        <v>155</v>
      </c>
      <c r="Y73" s="553"/>
      <c r="Z73" s="305" t="s">
        <v>156</v>
      </c>
      <c r="AA73" s="553"/>
      <c r="AB73" s="144" t="s">
        <v>155</v>
      </c>
      <c r="AC73" s="553"/>
      <c r="AD73" s="144" t="s">
        <v>157</v>
      </c>
      <c r="AE73" s="532" t="s">
        <v>158</v>
      </c>
      <c r="AF73" s="533" t="str">
        <f t="shared" si="1"/>
        <v/>
      </c>
      <c r="AG73" s="534" t="s">
        <v>159</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154</v>
      </c>
      <c r="W74" s="553"/>
      <c r="X74" s="144" t="s">
        <v>155</v>
      </c>
      <c r="Y74" s="553"/>
      <c r="Z74" s="305" t="s">
        <v>156</v>
      </c>
      <c r="AA74" s="553"/>
      <c r="AB74" s="144" t="s">
        <v>155</v>
      </c>
      <c r="AC74" s="553"/>
      <c r="AD74" s="144" t="s">
        <v>157</v>
      </c>
      <c r="AE74" s="532" t="s">
        <v>158</v>
      </c>
      <c r="AF74" s="533" t="str">
        <f t="shared" si="1"/>
        <v/>
      </c>
      <c r="AG74" s="534" t="s">
        <v>159</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154</v>
      </c>
      <c r="W75" s="553"/>
      <c r="X75" s="144" t="s">
        <v>155</v>
      </c>
      <c r="Y75" s="553"/>
      <c r="Z75" s="305" t="s">
        <v>156</v>
      </c>
      <c r="AA75" s="553"/>
      <c r="AB75" s="144" t="s">
        <v>155</v>
      </c>
      <c r="AC75" s="553"/>
      <c r="AD75" s="144" t="s">
        <v>157</v>
      </c>
      <c r="AE75" s="532" t="s">
        <v>158</v>
      </c>
      <c r="AF75" s="533" t="str">
        <f t="shared" si="1"/>
        <v/>
      </c>
      <c r="AG75" s="534" t="s">
        <v>159</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154</v>
      </c>
      <c r="W76" s="553"/>
      <c r="X76" s="144" t="s">
        <v>155</v>
      </c>
      <c r="Y76" s="553"/>
      <c r="Z76" s="305" t="s">
        <v>156</v>
      </c>
      <c r="AA76" s="553"/>
      <c r="AB76" s="144" t="s">
        <v>155</v>
      </c>
      <c r="AC76" s="553"/>
      <c r="AD76" s="144" t="s">
        <v>157</v>
      </c>
      <c r="AE76" s="532" t="s">
        <v>158</v>
      </c>
      <c r="AF76" s="533" t="str">
        <f t="shared" si="1"/>
        <v/>
      </c>
      <c r="AG76" s="534" t="s">
        <v>159</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154</v>
      </c>
      <c r="W77" s="553"/>
      <c r="X77" s="144" t="s">
        <v>155</v>
      </c>
      <c r="Y77" s="553"/>
      <c r="Z77" s="305" t="s">
        <v>156</v>
      </c>
      <c r="AA77" s="553"/>
      <c r="AB77" s="144" t="s">
        <v>155</v>
      </c>
      <c r="AC77" s="553"/>
      <c r="AD77" s="144" t="s">
        <v>157</v>
      </c>
      <c r="AE77" s="532" t="s">
        <v>158</v>
      </c>
      <c r="AF77" s="533" t="str">
        <f t="shared" ref="AF77:AF111" si="7">IF(AND(W77&gt;=1,Y77&gt;=1,AA77&gt;=1,AC77&gt;=1),(AA77*12+AC77)-(W77*12+Y77)+1,"")</f>
        <v/>
      </c>
      <c r="AG77" s="534" t="s">
        <v>159</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154</v>
      </c>
      <c r="W78" s="553"/>
      <c r="X78" s="144" t="s">
        <v>155</v>
      </c>
      <c r="Y78" s="553"/>
      <c r="Z78" s="305" t="s">
        <v>156</v>
      </c>
      <c r="AA78" s="553"/>
      <c r="AB78" s="144" t="s">
        <v>155</v>
      </c>
      <c r="AC78" s="553"/>
      <c r="AD78" s="144" t="s">
        <v>157</v>
      </c>
      <c r="AE78" s="532" t="s">
        <v>158</v>
      </c>
      <c r="AF78" s="533" t="str">
        <f t="shared" si="7"/>
        <v/>
      </c>
      <c r="AG78" s="534" t="s">
        <v>159</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154</v>
      </c>
      <c r="W79" s="553"/>
      <c r="X79" s="144" t="s">
        <v>155</v>
      </c>
      <c r="Y79" s="553"/>
      <c r="Z79" s="305" t="s">
        <v>156</v>
      </c>
      <c r="AA79" s="553"/>
      <c r="AB79" s="144" t="s">
        <v>155</v>
      </c>
      <c r="AC79" s="553"/>
      <c r="AD79" s="144" t="s">
        <v>157</v>
      </c>
      <c r="AE79" s="532" t="s">
        <v>158</v>
      </c>
      <c r="AF79" s="533" t="str">
        <f t="shared" si="7"/>
        <v/>
      </c>
      <c r="AG79" s="534" t="s">
        <v>159</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154</v>
      </c>
      <c r="W80" s="553"/>
      <c r="X80" s="144" t="s">
        <v>155</v>
      </c>
      <c r="Y80" s="553"/>
      <c r="Z80" s="305" t="s">
        <v>156</v>
      </c>
      <c r="AA80" s="553"/>
      <c r="AB80" s="144" t="s">
        <v>155</v>
      </c>
      <c r="AC80" s="553"/>
      <c r="AD80" s="144" t="s">
        <v>157</v>
      </c>
      <c r="AE80" s="532" t="s">
        <v>158</v>
      </c>
      <c r="AF80" s="533" t="str">
        <f t="shared" si="7"/>
        <v/>
      </c>
      <c r="AG80" s="534" t="s">
        <v>159</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154</v>
      </c>
      <c r="W81" s="553"/>
      <c r="X81" s="144" t="s">
        <v>155</v>
      </c>
      <c r="Y81" s="553"/>
      <c r="Z81" s="305" t="s">
        <v>156</v>
      </c>
      <c r="AA81" s="553"/>
      <c r="AB81" s="144" t="s">
        <v>155</v>
      </c>
      <c r="AC81" s="553"/>
      <c r="AD81" s="144" t="s">
        <v>157</v>
      </c>
      <c r="AE81" s="532" t="s">
        <v>158</v>
      </c>
      <c r="AF81" s="533" t="str">
        <f t="shared" si="7"/>
        <v/>
      </c>
      <c r="AG81" s="534" t="s">
        <v>159</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154</v>
      </c>
      <c r="W82" s="553"/>
      <c r="X82" s="144" t="s">
        <v>155</v>
      </c>
      <c r="Y82" s="553"/>
      <c r="Z82" s="305" t="s">
        <v>156</v>
      </c>
      <c r="AA82" s="553"/>
      <c r="AB82" s="144" t="s">
        <v>155</v>
      </c>
      <c r="AC82" s="553"/>
      <c r="AD82" s="144" t="s">
        <v>157</v>
      </c>
      <c r="AE82" s="532" t="s">
        <v>158</v>
      </c>
      <c r="AF82" s="533" t="str">
        <f t="shared" si="7"/>
        <v/>
      </c>
      <c r="AG82" s="534" t="s">
        <v>159</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154</v>
      </c>
      <c r="W83" s="553"/>
      <c r="X83" s="144" t="s">
        <v>155</v>
      </c>
      <c r="Y83" s="553"/>
      <c r="Z83" s="305" t="s">
        <v>156</v>
      </c>
      <c r="AA83" s="553"/>
      <c r="AB83" s="144" t="s">
        <v>155</v>
      </c>
      <c r="AC83" s="553"/>
      <c r="AD83" s="144" t="s">
        <v>157</v>
      </c>
      <c r="AE83" s="532" t="s">
        <v>158</v>
      </c>
      <c r="AF83" s="533" t="str">
        <f t="shared" si="7"/>
        <v/>
      </c>
      <c r="AG83" s="534" t="s">
        <v>159</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154</v>
      </c>
      <c r="W84" s="553"/>
      <c r="X84" s="144" t="s">
        <v>155</v>
      </c>
      <c r="Y84" s="553"/>
      <c r="Z84" s="305" t="s">
        <v>156</v>
      </c>
      <c r="AA84" s="553"/>
      <c r="AB84" s="144" t="s">
        <v>155</v>
      </c>
      <c r="AC84" s="553"/>
      <c r="AD84" s="144" t="s">
        <v>157</v>
      </c>
      <c r="AE84" s="532" t="s">
        <v>158</v>
      </c>
      <c r="AF84" s="533" t="str">
        <f t="shared" si="7"/>
        <v/>
      </c>
      <c r="AG84" s="534" t="s">
        <v>159</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154</v>
      </c>
      <c r="W85" s="553"/>
      <c r="X85" s="144" t="s">
        <v>155</v>
      </c>
      <c r="Y85" s="553"/>
      <c r="Z85" s="305" t="s">
        <v>156</v>
      </c>
      <c r="AA85" s="553"/>
      <c r="AB85" s="144" t="s">
        <v>155</v>
      </c>
      <c r="AC85" s="553"/>
      <c r="AD85" s="144" t="s">
        <v>157</v>
      </c>
      <c r="AE85" s="532" t="s">
        <v>158</v>
      </c>
      <c r="AF85" s="533" t="str">
        <f t="shared" si="7"/>
        <v/>
      </c>
      <c r="AG85" s="534" t="s">
        <v>159</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154</v>
      </c>
      <c r="W86" s="553"/>
      <c r="X86" s="144" t="s">
        <v>155</v>
      </c>
      <c r="Y86" s="553"/>
      <c r="Z86" s="305" t="s">
        <v>156</v>
      </c>
      <c r="AA86" s="553"/>
      <c r="AB86" s="144" t="s">
        <v>155</v>
      </c>
      <c r="AC86" s="553"/>
      <c r="AD86" s="144" t="s">
        <v>157</v>
      </c>
      <c r="AE86" s="532" t="s">
        <v>158</v>
      </c>
      <c r="AF86" s="533" t="str">
        <f t="shared" si="7"/>
        <v/>
      </c>
      <c r="AG86" s="534" t="s">
        <v>159</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154</v>
      </c>
      <c r="W87" s="553"/>
      <c r="X87" s="144" t="s">
        <v>155</v>
      </c>
      <c r="Y87" s="553"/>
      <c r="Z87" s="305" t="s">
        <v>156</v>
      </c>
      <c r="AA87" s="553"/>
      <c r="AB87" s="144" t="s">
        <v>155</v>
      </c>
      <c r="AC87" s="553"/>
      <c r="AD87" s="144" t="s">
        <v>157</v>
      </c>
      <c r="AE87" s="532" t="s">
        <v>158</v>
      </c>
      <c r="AF87" s="533" t="str">
        <f t="shared" si="7"/>
        <v/>
      </c>
      <c r="AG87" s="534" t="s">
        <v>159</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154</v>
      </c>
      <c r="W88" s="553"/>
      <c r="X88" s="144" t="s">
        <v>155</v>
      </c>
      <c r="Y88" s="553"/>
      <c r="Z88" s="305" t="s">
        <v>156</v>
      </c>
      <c r="AA88" s="553"/>
      <c r="AB88" s="144" t="s">
        <v>155</v>
      </c>
      <c r="AC88" s="553"/>
      <c r="AD88" s="144" t="s">
        <v>157</v>
      </c>
      <c r="AE88" s="532" t="s">
        <v>158</v>
      </c>
      <c r="AF88" s="533" t="str">
        <f t="shared" si="7"/>
        <v/>
      </c>
      <c r="AG88" s="534" t="s">
        <v>159</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154</v>
      </c>
      <c r="W89" s="553"/>
      <c r="X89" s="144" t="s">
        <v>155</v>
      </c>
      <c r="Y89" s="553"/>
      <c r="Z89" s="305" t="s">
        <v>156</v>
      </c>
      <c r="AA89" s="553"/>
      <c r="AB89" s="144" t="s">
        <v>155</v>
      </c>
      <c r="AC89" s="553"/>
      <c r="AD89" s="144" t="s">
        <v>157</v>
      </c>
      <c r="AE89" s="532" t="s">
        <v>158</v>
      </c>
      <c r="AF89" s="533" t="str">
        <f t="shared" si="7"/>
        <v/>
      </c>
      <c r="AG89" s="534" t="s">
        <v>159</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154</v>
      </c>
      <c r="W90" s="553"/>
      <c r="X90" s="144" t="s">
        <v>155</v>
      </c>
      <c r="Y90" s="553"/>
      <c r="Z90" s="305" t="s">
        <v>156</v>
      </c>
      <c r="AA90" s="553"/>
      <c r="AB90" s="144" t="s">
        <v>155</v>
      </c>
      <c r="AC90" s="553"/>
      <c r="AD90" s="144" t="s">
        <v>157</v>
      </c>
      <c r="AE90" s="532" t="s">
        <v>158</v>
      </c>
      <c r="AF90" s="533" t="str">
        <f t="shared" si="7"/>
        <v/>
      </c>
      <c r="AG90" s="534" t="s">
        <v>159</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154</v>
      </c>
      <c r="W91" s="553"/>
      <c r="X91" s="144" t="s">
        <v>155</v>
      </c>
      <c r="Y91" s="553"/>
      <c r="Z91" s="305" t="s">
        <v>156</v>
      </c>
      <c r="AA91" s="553"/>
      <c r="AB91" s="144" t="s">
        <v>155</v>
      </c>
      <c r="AC91" s="553"/>
      <c r="AD91" s="144" t="s">
        <v>157</v>
      </c>
      <c r="AE91" s="532" t="s">
        <v>158</v>
      </c>
      <c r="AF91" s="533" t="str">
        <f t="shared" si="7"/>
        <v/>
      </c>
      <c r="AG91" s="534" t="s">
        <v>159</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154</v>
      </c>
      <c r="W92" s="553"/>
      <c r="X92" s="144" t="s">
        <v>155</v>
      </c>
      <c r="Y92" s="553"/>
      <c r="Z92" s="305" t="s">
        <v>156</v>
      </c>
      <c r="AA92" s="553"/>
      <c r="AB92" s="144" t="s">
        <v>155</v>
      </c>
      <c r="AC92" s="553"/>
      <c r="AD92" s="144" t="s">
        <v>157</v>
      </c>
      <c r="AE92" s="532" t="s">
        <v>158</v>
      </c>
      <c r="AF92" s="533" t="str">
        <f t="shared" si="7"/>
        <v/>
      </c>
      <c r="AG92" s="534" t="s">
        <v>159</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154</v>
      </c>
      <c r="W93" s="553"/>
      <c r="X93" s="144" t="s">
        <v>155</v>
      </c>
      <c r="Y93" s="553"/>
      <c r="Z93" s="305" t="s">
        <v>156</v>
      </c>
      <c r="AA93" s="553"/>
      <c r="AB93" s="144" t="s">
        <v>155</v>
      </c>
      <c r="AC93" s="553"/>
      <c r="AD93" s="144" t="s">
        <v>157</v>
      </c>
      <c r="AE93" s="532" t="s">
        <v>158</v>
      </c>
      <c r="AF93" s="533" t="str">
        <f t="shared" si="7"/>
        <v/>
      </c>
      <c r="AG93" s="534" t="s">
        <v>159</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154</v>
      </c>
      <c r="W94" s="553"/>
      <c r="X94" s="144" t="s">
        <v>155</v>
      </c>
      <c r="Y94" s="553"/>
      <c r="Z94" s="305" t="s">
        <v>156</v>
      </c>
      <c r="AA94" s="553"/>
      <c r="AB94" s="144" t="s">
        <v>155</v>
      </c>
      <c r="AC94" s="553"/>
      <c r="AD94" s="144" t="s">
        <v>157</v>
      </c>
      <c r="AE94" s="532" t="s">
        <v>158</v>
      </c>
      <c r="AF94" s="533" t="str">
        <f t="shared" si="7"/>
        <v/>
      </c>
      <c r="AG94" s="534" t="s">
        <v>159</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154</v>
      </c>
      <c r="W95" s="553"/>
      <c r="X95" s="144" t="s">
        <v>155</v>
      </c>
      <c r="Y95" s="553"/>
      <c r="Z95" s="305" t="s">
        <v>156</v>
      </c>
      <c r="AA95" s="553"/>
      <c r="AB95" s="144" t="s">
        <v>155</v>
      </c>
      <c r="AC95" s="553"/>
      <c r="AD95" s="144" t="s">
        <v>157</v>
      </c>
      <c r="AE95" s="532" t="s">
        <v>158</v>
      </c>
      <c r="AF95" s="533" t="str">
        <f t="shared" si="7"/>
        <v/>
      </c>
      <c r="AG95" s="534" t="s">
        <v>159</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154</v>
      </c>
      <c r="W96" s="553"/>
      <c r="X96" s="144" t="s">
        <v>155</v>
      </c>
      <c r="Y96" s="553"/>
      <c r="Z96" s="305" t="s">
        <v>156</v>
      </c>
      <c r="AA96" s="553"/>
      <c r="AB96" s="144" t="s">
        <v>155</v>
      </c>
      <c r="AC96" s="553"/>
      <c r="AD96" s="144" t="s">
        <v>157</v>
      </c>
      <c r="AE96" s="532" t="s">
        <v>158</v>
      </c>
      <c r="AF96" s="533" t="str">
        <f t="shared" si="7"/>
        <v/>
      </c>
      <c r="AG96" s="534" t="s">
        <v>159</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154</v>
      </c>
      <c r="W97" s="553"/>
      <c r="X97" s="144" t="s">
        <v>155</v>
      </c>
      <c r="Y97" s="553"/>
      <c r="Z97" s="305" t="s">
        <v>156</v>
      </c>
      <c r="AA97" s="553"/>
      <c r="AB97" s="144" t="s">
        <v>155</v>
      </c>
      <c r="AC97" s="553"/>
      <c r="AD97" s="144" t="s">
        <v>157</v>
      </c>
      <c r="AE97" s="532" t="s">
        <v>158</v>
      </c>
      <c r="AF97" s="533" t="str">
        <f t="shared" si="7"/>
        <v/>
      </c>
      <c r="AG97" s="534" t="s">
        <v>159</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154</v>
      </c>
      <c r="W98" s="553"/>
      <c r="X98" s="144" t="s">
        <v>155</v>
      </c>
      <c r="Y98" s="553"/>
      <c r="Z98" s="305" t="s">
        <v>156</v>
      </c>
      <c r="AA98" s="553"/>
      <c r="AB98" s="144" t="s">
        <v>155</v>
      </c>
      <c r="AC98" s="553"/>
      <c r="AD98" s="144" t="s">
        <v>157</v>
      </c>
      <c r="AE98" s="532" t="s">
        <v>158</v>
      </c>
      <c r="AF98" s="533" t="str">
        <f t="shared" si="7"/>
        <v/>
      </c>
      <c r="AG98" s="534" t="s">
        <v>159</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154</v>
      </c>
      <c r="W99" s="553"/>
      <c r="X99" s="144" t="s">
        <v>155</v>
      </c>
      <c r="Y99" s="553"/>
      <c r="Z99" s="305" t="s">
        <v>156</v>
      </c>
      <c r="AA99" s="553"/>
      <c r="AB99" s="144" t="s">
        <v>155</v>
      </c>
      <c r="AC99" s="553"/>
      <c r="AD99" s="144" t="s">
        <v>157</v>
      </c>
      <c r="AE99" s="532" t="s">
        <v>158</v>
      </c>
      <c r="AF99" s="533" t="str">
        <f t="shared" si="7"/>
        <v/>
      </c>
      <c r="AG99" s="534" t="s">
        <v>159</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154</v>
      </c>
      <c r="W100" s="553"/>
      <c r="X100" s="144" t="s">
        <v>155</v>
      </c>
      <c r="Y100" s="553"/>
      <c r="Z100" s="305" t="s">
        <v>156</v>
      </c>
      <c r="AA100" s="553"/>
      <c r="AB100" s="144" t="s">
        <v>155</v>
      </c>
      <c r="AC100" s="553"/>
      <c r="AD100" s="144" t="s">
        <v>157</v>
      </c>
      <c r="AE100" s="532" t="s">
        <v>158</v>
      </c>
      <c r="AF100" s="533" t="str">
        <f t="shared" si="7"/>
        <v/>
      </c>
      <c r="AG100" s="534" t="s">
        <v>159</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154</v>
      </c>
      <c r="W101" s="553"/>
      <c r="X101" s="144" t="s">
        <v>155</v>
      </c>
      <c r="Y101" s="553"/>
      <c r="Z101" s="305" t="s">
        <v>156</v>
      </c>
      <c r="AA101" s="553"/>
      <c r="AB101" s="144" t="s">
        <v>155</v>
      </c>
      <c r="AC101" s="553"/>
      <c r="AD101" s="144" t="s">
        <v>157</v>
      </c>
      <c r="AE101" s="532" t="s">
        <v>158</v>
      </c>
      <c r="AF101" s="533" t="str">
        <f t="shared" si="7"/>
        <v/>
      </c>
      <c r="AG101" s="534" t="s">
        <v>159</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154</v>
      </c>
      <c r="W102" s="553"/>
      <c r="X102" s="144" t="s">
        <v>155</v>
      </c>
      <c r="Y102" s="553"/>
      <c r="Z102" s="305" t="s">
        <v>156</v>
      </c>
      <c r="AA102" s="553"/>
      <c r="AB102" s="144" t="s">
        <v>155</v>
      </c>
      <c r="AC102" s="553"/>
      <c r="AD102" s="144" t="s">
        <v>157</v>
      </c>
      <c r="AE102" s="532" t="s">
        <v>158</v>
      </c>
      <c r="AF102" s="533" t="str">
        <f t="shared" si="7"/>
        <v/>
      </c>
      <c r="AG102" s="534" t="s">
        <v>159</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154</v>
      </c>
      <c r="W103" s="553"/>
      <c r="X103" s="144" t="s">
        <v>155</v>
      </c>
      <c r="Y103" s="553"/>
      <c r="Z103" s="305" t="s">
        <v>156</v>
      </c>
      <c r="AA103" s="553"/>
      <c r="AB103" s="144" t="s">
        <v>155</v>
      </c>
      <c r="AC103" s="553"/>
      <c r="AD103" s="144" t="s">
        <v>157</v>
      </c>
      <c r="AE103" s="532" t="s">
        <v>158</v>
      </c>
      <c r="AF103" s="533" t="str">
        <f t="shared" si="7"/>
        <v/>
      </c>
      <c r="AG103" s="534" t="s">
        <v>159</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154</v>
      </c>
      <c r="W104" s="553"/>
      <c r="X104" s="144" t="s">
        <v>155</v>
      </c>
      <c r="Y104" s="553"/>
      <c r="Z104" s="305" t="s">
        <v>156</v>
      </c>
      <c r="AA104" s="553"/>
      <c r="AB104" s="144" t="s">
        <v>155</v>
      </c>
      <c r="AC104" s="553"/>
      <c r="AD104" s="144" t="s">
        <v>157</v>
      </c>
      <c r="AE104" s="532" t="s">
        <v>158</v>
      </c>
      <c r="AF104" s="533" t="str">
        <f t="shared" si="7"/>
        <v/>
      </c>
      <c r="AG104" s="534" t="s">
        <v>159</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154</v>
      </c>
      <c r="W105" s="553"/>
      <c r="X105" s="144" t="s">
        <v>155</v>
      </c>
      <c r="Y105" s="553"/>
      <c r="Z105" s="305" t="s">
        <v>156</v>
      </c>
      <c r="AA105" s="553"/>
      <c r="AB105" s="144" t="s">
        <v>155</v>
      </c>
      <c r="AC105" s="553"/>
      <c r="AD105" s="144" t="s">
        <v>157</v>
      </c>
      <c r="AE105" s="532" t="s">
        <v>158</v>
      </c>
      <c r="AF105" s="533" t="str">
        <f t="shared" si="7"/>
        <v/>
      </c>
      <c r="AG105" s="534" t="s">
        <v>159</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154</v>
      </c>
      <c r="W106" s="553"/>
      <c r="X106" s="144" t="s">
        <v>155</v>
      </c>
      <c r="Y106" s="553"/>
      <c r="Z106" s="305" t="s">
        <v>156</v>
      </c>
      <c r="AA106" s="553"/>
      <c r="AB106" s="144" t="s">
        <v>155</v>
      </c>
      <c r="AC106" s="553"/>
      <c r="AD106" s="144" t="s">
        <v>157</v>
      </c>
      <c r="AE106" s="532" t="s">
        <v>158</v>
      </c>
      <c r="AF106" s="533" t="str">
        <f t="shared" si="7"/>
        <v/>
      </c>
      <c r="AG106" s="534" t="s">
        <v>159</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154</v>
      </c>
      <c r="W107" s="553"/>
      <c r="X107" s="144" t="s">
        <v>155</v>
      </c>
      <c r="Y107" s="553"/>
      <c r="Z107" s="305" t="s">
        <v>156</v>
      </c>
      <c r="AA107" s="553"/>
      <c r="AB107" s="144" t="s">
        <v>155</v>
      </c>
      <c r="AC107" s="553"/>
      <c r="AD107" s="144" t="s">
        <v>157</v>
      </c>
      <c r="AE107" s="532" t="s">
        <v>158</v>
      </c>
      <c r="AF107" s="533" t="str">
        <f t="shared" si="7"/>
        <v/>
      </c>
      <c r="AG107" s="534" t="s">
        <v>159</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154</v>
      </c>
      <c r="W108" s="553"/>
      <c r="X108" s="144" t="s">
        <v>155</v>
      </c>
      <c r="Y108" s="553"/>
      <c r="Z108" s="305" t="s">
        <v>156</v>
      </c>
      <c r="AA108" s="553"/>
      <c r="AB108" s="144" t="s">
        <v>155</v>
      </c>
      <c r="AC108" s="553"/>
      <c r="AD108" s="144" t="s">
        <v>157</v>
      </c>
      <c r="AE108" s="532" t="s">
        <v>158</v>
      </c>
      <c r="AF108" s="533" t="str">
        <f t="shared" si="7"/>
        <v/>
      </c>
      <c r="AG108" s="534" t="s">
        <v>159</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154</v>
      </c>
      <c r="W109" s="553"/>
      <c r="X109" s="144" t="s">
        <v>155</v>
      </c>
      <c r="Y109" s="553"/>
      <c r="Z109" s="305" t="s">
        <v>156</v>
      </c>
      <c r="AA109" s="553"/>
      <c r="AB109" s="144" t="s">
        <v>155</v>
      </c>
      <c r="AC109" s="553"/>
      <c r="AD109" s="144" t="s">
        <v>157</v>
      </c>
      <c r="AE109" s="532" t="s">
        <v>158</v>
      </c>
      <c r="AF109" s="533" t="str">
        <f t="shared" si="7"/>
        <v/>
      </c>
      <c r="AG109" s="534" t="s">
        <v>159</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154</v>
      </c>
      <c r="W110" s="553"/>
      <c r="X110" s="144" t="s">
        <v>155</v>
      </c>
      <c r="Y110" s="553"/>
      <c r="Z110" s="305" t="s">
        <v>156</v>
      </c>
      <c r="AA110" s="553"/>
      <c r="AB110" s="144" t="s">
        <v>155</v>
      </c>
      <c r="AC110" s="553"/>
      <c r="AD110" s="144" t="s">
        <v>157</v>
      </c>
      <c r="AE110" s="532" t="s">
        <v>158</v>
      </c>
      <c r="AF110" s="533" t="str">
        <f t="shared" si="7"/>
        <v/>
      </c>
      <c r="AG110" s="534" t="s">
        <v>159</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154</v>
      </c>
      <c r="W111" s="558"/>
      <c r="X111" s="559" t="s">
        <v>155</v>
      </c>
      <c r="Y111" s="558"/>
      <c r="Z111" s="560" t="s">
        <v>156</v>
      </c>
      <c r="AA111" s="558"/>
      <c r="AB111" s="559" t="s">
        <v>155</v>
      </c>
      <c r="AC111" s="558"/>
      <c r="AD111" s="559" t="s">
        <v>157</v>
      </c>
      <c r="AE111" s="561" t="s">
        <v>158</v>
      </c>
      <c r="AF111" s="562" t="str">
        <f t="shared" si="7"/>
        <v/>
      </c>
      <c r="AG111" s="563" t="s">
        <v>159</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mergeCells count="17">
    <mergeCell ref="M7:N9"/>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T134"/>
  <sheetViews>
    <sheetView view="pageBreakPreview" zoomScale="120" zoomScaleNormal="120" zoomScaleSheetLayoutView="120" workbookViewId="0"/>
  </sheetViews>
  <sheetFormatPr defaultColWidth="9" defaultRowHeight="13.5"/>
  <cols>
    <col min="1" max="1" width="2.5" style="650" customWidth="1"/>
    <col min="2" max="6" width="2.75" style="650" customWidth="1"/>
    <col min="7" max="35" width="2.5" style="650" customWidth="1"/>
    <col min="36" max="36" width="2.5" style="668" customWidth="1"/>
    <col min="37" max="37" width="4.125" style="650" customWidth="1"/>
    <col min="38" max="43" width="9.25" style="650" customWidth="1"/>
    <col min="44" max="44" width="9.75" style="650" bestFit="1" customWidth="1"/>
    <col min="45" max="16384" width="9" style="650"/>
  </cols>
  <sheetData>
    <row r="1" spans="1:46" ht="14.25" customHeight="1">
      <c r="A1" s="647" t="s">
        <v>528</v>
      </c>
      <c r="B1" s="648"/>
      <c r="C1" s="648"/>
      <c r="D1" s="648"/>
      <c r="E1" s="648"/>
      <c r="F1" s="648"/>
      <c r="G1" s="648"/>
      <c r="H1" s="648"/>
      <c r="I1" s="648"/>
      <c r="J1" s="648"/>
      <c r="K1" s="648"/>
      <c r="L1" s="648"/>
      <c r="M1" s="648"/>
      <c r="N1" s="648"/>
      <c r="O1" s="648"/>
      <c r="P1" s="648"/>
      <c r="Q1" s="648"/>
      <c r="R1" s="648"/>
      <c r="S1" s="648"/>
      <c r="T1" s="648"/>
      <c r="U1" s="648"/>
      <c r="V1" s="648"/>
      <c r="W1" s="649" t="s">
        <v>85</v>
      </c>
      <c r="X1" s="649"/>
      <c r="Y1" s="649"/>
      <c r="Z1" s="1335" t="str">
        <f>IF(基本情報入力シート!R11="","",基本情報入力シート!R11)</f>
        <v/>
      </c>
      <c r="AA1" s="1336"/>
      <c r="AB1" s="1336"/>
      <c r="AC1" s="1336"/>
      <c r="AD1" s="1336"/>
      <c r="AE1" s="1336"/>
      <c r="AF1" s="1336"/>
      <c r="AG1" s="1336"/>
      <c r="AH1" s="1336"/>
      <c r="AI1" s="1336"/>
      <c r="AJ1" s="1337"/>
    </row>
    <row r="2" spans="1:46" ht="8.25" customHeight="1">
      <c r="A2" s="648"/>
      <c r="B2" s="648"/>
      <c r="C2" s="648"/>
      <c r="D2" s="648"/>
      <c r="E2" s="648"/>
      <c r="F2" s="648"/>
      <c r="G2" s="648"/>
      <c r="H2" s="648"/>
      <c r="I2" s="648"/>
      <c r="J2" s="648"/>
      <c r="K2" s="648"/>
      <c r="L2" s="648"/>
      <c r="M2" s="648"/>
      <c r="N2" s="648"/>
      <c r="O2" s="648"/>
      <c r="P2" s="648"/>
      <c r="Q2" s="648"/>
      <c r="R2" s="648"/>
      <c r="S2" s="648"/>
      <c r="T2" s="648"/>
      <c r="U2" s="648"/>
      <c r="V2" s="648"/>
      <c r="W2" s="648"/>
      <c r="X2" s="648"/>
      <c r="Y2" s="651"/>
      <c r="Z2" s="651"/>
      <c r="AA2" s="651"/>
      <c r="AB2" s="651"/>
      <c r="AC2" s="651"/>
      <c r="AD2" s="651"/>
      <c r="AE2" s="651"/>
      <c r="AF2" s="651"/>
      <c r="AG2" s="651"/>
      <c r="AH2" s="651"/>
      <c r="AI2" s="651"/>
      <c r="AJ2" s="652"/>
    </row>
    <row r="3" spans="1:46" ht="3" hidden="1" customHeight="1">
      <c r="A3" s="647"/>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52"/>
    </row>
    <row r="4" spans="1:46" ht="16.5" customHeight="1">
      <c r="A4" s="1338" t="s">
        <v>463</v>
      </c>
      <c r="B4" s="1338"/>
      <c r="C4" s="1338"/>
      <c r="D4" s="1338"/>
      <c r="E4" s="1338"/>
      <c r="F4" s="1338"/>
      <c r="G4" s="1338"/>
      <c r="H4" s="1338"/>
      <c r="I4" s="1338"/>
      <c r="J4" s="1338"/>
      <c r="K4" s="1338"/>
      <c r="L4" s="1338"/>
      <c r="M4" s="1338"/>
      <c r="N4" s="1338"/>
      <c r="O4" s="1338"/>
      <c r="P4" s="1338"/>
      <c r="Q4" s="1338"/>
      <c r="R4" s="1338"/>
      <c r="S4" s="1338"/>
      <c r="T4" s="1338"/>
      <c r="U4" s="1338"/>
      <c r="V4" s="1338"/>
      <c r="W4" s="1338"/>
      <c r="X4" s="1338"/>
      <c r="Y4" s="1338"/>
      <c r="Z4" s="1338"/>
      <c r="AA4" s="1338"/>
      <c r="AB4" s="1338"/>
      <c r="AC4" s="1338"/>
      <c r="AD4" s="1338"/>
      <c r="AE4" s="1338"/>
      <c r="AF4" s="1338"/>
      <c r="AG4" s="1338"/>
      <c r="AH4" s="1338"/>
      <c r="AI4" s="1338"/>
      <c r="AJ4" s="1338"/>
    </row>
    <row r="5" spans="1:46" ht="6" customHeight="1">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52"/>
    </row>
    <row r="6" spans="1:46" ht="15" customHeight="1">
      <c r="A6" s="653" t="s">
        <v>464</v>
      </c>
      <c r="B6" s="648"/>
      <c r="C6" s="648"/>
      <c r="D6" s="648"/>
      <c r="E6" s="648"/>
      <c r="F6" s="648"/>
      <c r="G6" s="648"/>
      <c r="H6" s="648"/>
      <c r="I6" s="648"/>
      <c r="J6" s="648"/>
      <c r="K6" s="648"/>
      <c r="L6" s="648"/>
      <c r="M6" s="648"/>
      <c r="N6" s="648"/>
      <c r="O6" s="648"/>
      <c r="P6" s="648"/>
      <c r="Q6" s="648"/>
      <c r="R6" s="651"/>
      <c r="S6" s="651"/>
      <c r="T6" s="651"/>
      <c r="U6" s="651"/>
      <c r="V6" s="651"/>
      <c r="W6" s="651"/>
      <c r="X6" s="651"/>
      <c r="Y6" s="651"/>
      <c r="Z6" s="651"/>
      <c r="AA6" s="654"/>
      <c r="AB6" s="654"/>
      <c r="AC6" s="655"/>
      <c r="AD6" s="655"/>
      <c r="AE6" s="655"/>
      <c r="AF6" s="655"/>
      <c r="AG6" s="655"/>
      <c r="AH6" s="655"/>
      <c r="AI6" s="655"/>
      <c r="AJ6" s="656"/>
    </row>
    <row r="7" spans="1:46" ht="2.25" customHeight="1">
      <c r="A7" s="648"/>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52"/>
    </row>
    <row r="8" spans="1:46" s="657" customFormat="1" ht="12">
      <c r="A8" s="1339" t="s">
        <v>8</v>
      </c>
      <c r="B8" s="1340"/>
      <c r="C8" s="1340"/>
      <c r="D8" s="1340"/>
      <c r="E8" s="1340"/>
      <c r="F8" s="1341"/>
      <c r="G8" s="1246" t="str">
        <f>IF(基本情報入力シート!M15="","",基本情報入力シート!M15)</f>
        <v/>
      </c>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7"/>
    </row>
    <row r="9" spans="1:46" s="657" customFormat="1" ht="25.5" customHeight="1">
      <c r="A9" s="1342" t="s">
        <v>6</v>
      </c>
      <c r="B9" s="1343"/>
      <c r="C9" s="1343"/>
      <c r="D9" s="1343"/>
      <c r="E9" s="1343"/>
      <c r="F9" s="1344"/>
      <c r="G9" s="1248" t="str">
        <f>IF(基本情報入力シート!M16="","",基本情報入力シート!M16)</f>
        <v/>
      </c>
      <c r="H9" s="1248"/>
      <c r="I9" s="1248"/>
      <c r="J9" s="1248"/>
      <c r="K9" s="1248"/>
      <c r="L9" s="1248"/>
      <c r="M9" s="1248"/>
      <c r="N9" s="1248"/>
      <c r="O9" s="1248"/>
      <c r="P9" s="1248"/>
      <c r="Q9" s="1248"/>
      <c r="R9" s="1248"/>
      <c r="S9" s="1248"/>
      <c r="T9" s="1248"/>
      <c r="U9" s="1248"/>
      <c r="V9" s="1248"/>
      <c r="W9" s="1248"/>
      <c r="X9" s="1248"/>
      <c r="Y9" s="1248"/>
      <c r="Z9" s="1248"/>
      <c r="AA9" s="1248"/>
      <c r="AB9" s="1248"/>
      <c r="AC9" s="1248"/>
      <c r="AD9" s="1248"/>
      <c r="AE9" s="1248"/>
      <c r="AF9" s="1248"/>
      <c r="AG9" s="1248"/>
      <c r="AH9" s="1248"/>
      <c r="AI9" s="1248"/>
      <c r="AJ9" s="1249"/>
    </row>
    <row r="10" spans="1:46" s="657" customFormat="1" ht="12.75" customHeight="1">
      <c r="A10" s="1326" t="s">
        <v>127</v>
      </c>
      <c r="B10" s="1327"/>
      <c r="C10" s="1327"/>
      <c r="D10" s="1327"/>
      <c r="E10" s="1327"/>
      <c r="F10" s="1328"/>
      <c r="G10" s="658" t="s">
        <v>7</v>
      </c>
      <c r="H10" s="1022" t="str">
        <f>IF(基本情報入力シート!AD17="","",基本情報入力シート!AD17)</f>
        <v/>
      </c>
      <c r="I10" s="1022"/>
      <c r="J10" s="1022"/>
      <c r="K10" s="1022"/>
      <c r="L10" s="1022"/>
      <c r="M10" s="659"/>
      <c r="N10" s="660"/>
      <c r="O10" s="660"/>
      <c r="P10" s="660"/>
      <c r="Q10" s="660"/>
      <c r="R10" s="660"/>
      <c r="S10" s="660"/>
      <c r="T10" s="660"/>
      <c r="U10" s="660"/>
      <c r="V10" s="660"/>
      <c r="W10" s="660"/>
      <c r="X10" s="660"/>
      <c r="Y10" s="660"/>
      <c r="Z10" s="660"/>
      <c r="AA10" s="660"/>
      <c r="AB10" s="660"/>
      <c r="AC10" s="660"/>
      <c r="AD10" s="660"/>
      <c r="AE10" s="660"/>
      <c r="AF10" s="660"/>
      <c r="AG10" s="660"/>
      <c r="AH10" s="660"/>
      <c r="AI10" s="660"/>
      <c r="AJ10" s="661"/>
    </row>
    <row r="11" spans="1:46" s="657" customFormat="1" ht="16.5" customHeight="1">
      <c r="A11" s="1329"/>
      <c r="B11" s="1330"/>
      <c r="C11" s="1330"/>
      <c r="D11" s="1330"/>
      <c r="E11" s="1330"/>
      <c r="F11" s="1331"/>
      <c r="G11" s="1257" t="str">
        <f>IF(基本情報入力シート!M18="","",基本情報入力シート!M18)</f>
        <v/>
      </c>
      <c r="H11" s="1258"/>
      <c r="I11" s="1258"/>
      <c r="J11" s="1258"/>
      <c r="K11" s="1258"/>
      <c r="L11" s="1258"/>
      <c r="M11" s="1258"/>
      <c r="N11" s="1258"/>
      <c r="O11" s="1258"/>
      <c r="P11" s="1258"/>
      <c r="Q11" s="1258"/>
      <c r="R11" s="1258"/>
      <c r="S11" s="1258"/>
      <c r="T11" s="1258"/>
      <c r="U11" s="1258"/>
      <c r="V11" s="1258"/>
      <c r="W11" s="1258"/>
      <c r="X11" s="1258"/>
      <c r="Y11" s="1258"/>
      <c r="Z11" s="1258"/>
      <c r="AA11" s="1258"/>
      <c r="AB11" s="1258"/>
      <c r="AC11" s="1258"/>
      <c r="AD11" s="1258"/>
      <c r="AE11" s="1258"/>
      <c r="AF11" s="1258"/>
      <c r="AG11" s="1258"/>
      <c r="AH11" s="1258"/>
      <c r="AI11" s="1258"/>
      <c r="AJ11" s="1259"/>
    </row>
    <row r="12" spans="1:46" s="657" customFormat="1" ht="16.5" customHeight="1">
      <c r="A12" s="1329"/>
      <c r="B12" s="1330"/>
      <c r="C12" s="1330"/>
      <c r="D12" s="1330"/>
      <c r="E12" s="1330"/>
      <c r="F12" s="1331"/>
      <c r="G12" s="1260" t="str">
        <f>IF(基本情報入力シート!M19="","",基本情報入力シート!M19)</f>
        <v/>
      </c>
      <c r="H12" s="1255"/>
      <c r="I12" s="1255"/>
      <c r="J12" s="1255"/>
      <c r="K12" s="1255"/>
      <c r="L12" s="1255"/>
      <c r="M12" s="1255"/>
      <c r="N12" s="1255"/>
      <c r="O12" s="1255"/>
      <c r="P12" s="1255"/>
      <c r="Q12" s="1255"/>
      <c r="R12" s="1255"/>
      <c r="S12" s="1255"/>
      <c r="T12" s="1255"/>
      <c r="U12" s="1255"/>
      <c r="V12" s="1255"/>
      <c r="W12" s="1255"/>
      <c r="X12" s="1255"/>
      <c r="Y12" s="1255"/>
      <c r="Z12" s="1255"/>
      <c r="AA12" s="1255"/>
      <c r="AB12" s="1255"/>
      <c r="AC12" s="1255"/>
      <c r="AD12" s="1255"/>
      <c r="AE12" s="1255"/>
      <c r="AF12" s="1255"/>
      <c r="AG12" s="1255"/>
      <c r="AH12" s="1255"/>
      <c r="AI12" s="1255"/>
      <c r="AJ12" s="1256"/>
    </row>
    <row r="13" spans="1:46" s="657" customFormat="1" ht="12">
      <c r="A13" s="1332" t="s">
        <v>8</v>
      </c>
      <c r="B13" s="1333"/>
      <c r="C13" s="1333"/>
      <c r="D13" s="1333"/>
      <c r="E13" s="1333"/>
      <c r="F13" s="1334"/>
      <c r="G13" s="1253" t="str">
        <f>IF(基本情報入力シート!M22="","",基本情報入力シート!M22)</f>
        <v/>
      </c>
      <c r="H13" s="1253"/>
      <c r="I13" s="1253"/>
      <c r="J13" s="1253"/>
      <c r="K13" s="1253"/>
      <c r="L13" s="1253"/>
      <c r="M13" s="1253"/>
      <c r="N13" s="1253"/>
      <c r="O13" s="1253"/>
      <c r="P13" s="1253"/>
      <c r="Q13" s="1253"/>
      <c r="R13" s="1253"/>
      <c r="S13" s="1253"/>
      <c r="T13" s="1253"/>
      <c r="U13" s="1253"/>
      <c r="V13" s="1253"/>
      <c r="W13" s="1253"/>
      <c r="X13" s="1253"/>
      <c r="Y13" s="1253"/>
      <c r="Z13" s="1253"/>
      <c r="AA13" s="1253"/>
      <c r="AB13" s="1253"/>
      <c r="AC13" s="1253"/>
      <c r="AD13" s="1253"/>
      <c r="AE13" s="1253"/>
      <c r="AF13" s="1253"/>
      <c r="AG13" s="1253"/>
      <c r="AH13" s="1253"/>
      <c r="AI13" s="1253"/>
      <c r="AJ13" s="1254"/>
    </row>
    <row r="14" spans="1:46" s="657" customFormat="1" ht="25.5" customHeight="1">
      <c r="A14" s="1329" t="s">
        <v>122</v>
      </c>
      <c r="B14" s="1330"/>
      <c r="C14" s="1330"/>
      <c r="D14" s="1330"/>
      <c r="E14" s="1330"/>
      <c r="F14" s="1331"/>
      <c r="G14" s="1255" t="str">
        <f>IF(基本情報入力シート!M23="","",基本情報入力シート!M23)</f>
        <v/>
      </c>
      <c r="H14" s="1255"/>
      <c r="I14" s="1255"/>
      <c r="J14" s="1255"/>
      <c r="K14" s="1255"/>
      <c r="L14" s="1255"/>
      <c r="M14" s="1255"/>
      <c r="N14" s="1255"/>
      <c r="O14" s="1255"/>
      <c r="P14" s="1255"/>
      <c r="Q14" s="1255"/>
      <c r="R14" s="1255"/>
      <c r="S14" s="1255"/>
      <c r="T14" s="1255"/>
      <c r="U14" s="1255"/>
      <c r="V14" s="1255"/>
      <c r="W14" s="1255"/>
      <c r="X14" s="1255"/>
      <c r="Y14" s="1255"/>
      <c r="Z14" s="1255"/>
      <c r="AA14" s="1255"/>
      <c r="AB14" s="1255"/>
      <c r="AC14" s="1255"/>
      <c r="AD14" s="1255"/>
      <c r="AE14" s="1255"/>
      <c r="AF14" s="1255"/>
      <c r="AG14" s="1255"/>
      <c r="AH14" s="1255"/>
      <c r="AI14" s="1255"/>
      <c r="AJ14" s="1256"/>
    </row>
    <row r="15" spans="1:46" s="657" customFormat="1" ht="15" customHeight="1">
      <c r="A15" s="1345" t="s">
        <v>126</v>
      </c>
      <c r="B15" s="1345"/>
      <c r="C15" s="1345"/>
      <c r="D15" s="1345"/>
      <c r="E15" s="1345"/>
      <c r="F15" s="1345"/>
      <c r="G15" s="1337" t="s">
        <v>0</v>
      </c>
      <c r="H15" s="1346"/>
      <c r="I15" s="1346"/>
      <c r="J15" s="1346"/>
      <c r="K15" s="1251" t="str">
        <f>IF(基本情報入力シート!M24="","",基本情報入力シート!M24)</f>
        <v/>
      </c>
      <c r="L15" s="1251"/>
      <c r="M15" s="1251"/>
      <c r="N15" s="1251"/>
      <c r="O15" s="1251"/>
      <c r="P15" s="1346" t="s">
        <v>1</v>
      </c>
      <c r="Q15" s="1346"/>
      <c r="R15" s="1346"/>
      <c r="S15" s="1346"/>
      <c r="T15" s="1251" t="str">
        <f>IF(基本情報入力シート!M25="","",基本情報入力シート!M25)</f>
        <v/>
      </c>
      <c r="U15" s="1251"/>
      <c r="V15" s="1251"/>
      <c r="W15" s="1251"/>
      <c r="X15" s="1251"/>
      <c r="Y15" s="1346" t="s">
        <v>125</v>
      </c>
      <c r="Z15" s="1346"/>
      <c r="AA15" s="1346"/>
      <c r="AB15" s="1346"/>
      <c r="AC15" s="1252" t="str">
        <f>IF(基本情報入力シート!M26="","",基本情報入力シート!M26)</f>
        <v/>
      </c>
      <c r="AD15" s="1252"/>
      <c r="AE15" s="1252"/>
      <c r="AF15" s="1252"/>
      <c r="AG15" s="1252"/>
      <c r="AH15" s="1252"/>
      <c r="AI15" s="1252"/>
      <c r="AJ15" s="1252"/>
      <c r="AK15" s="662"/>
      <c r="AT15" s="663"/>
    </row>
    <row r="16" spans="1:46" s="657" customFormat="1" ht="8.25" customHeight="1">
      <c r="A16" s="664"/>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5"/>
      <c r="AK16" s="662"/>
      <c r="AT16" s="663"/>
    </row>
    <row r="17" spans="1:46" ht="15" customHeight="1">
      <c r="A17" s="666" t="s">
        <v>465</v>
      </c>
      <c r="B17" s="648"/>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52"/>
      <c r="AK17" s="668"/>
      <c r="AT17" s="669"/>
    </row>
    <row r="18" spans="1:46" ht="24" customHeight="1">
      <c r="A18" s="670"/>
      <c r="B18" s="1355" t="s">
        <v>466</v>
      </c>
      <c r="C18" s="1356"/>
      <c r="D18" s="1356"/>
      <c r="E18" s="1356"/>
      <c r="F18" s="1356"/>
      <c r="G18" s="1356"/>
      <c r="H18" s="1356"/>
      <c r="I18" s="1356"/>
      <c r="J18" s="1356"/>
      <c r="K18" s="1356"/>
      <c r="L18" s="1356"/>
      <c r="M18" s="1356"/>
      <c r="N18" s="1356"/>
      <c r="O18" s="1356"/>
      <c r="P18" s="1356"/>
      <c r="Q18" s="1356"/>
      <c r="R18" s="1356"/>
      <c r="S18" s="1356"/>
      <c r="T18" s="1356"/>
      <c r="U18" s="1356"/>
      <c r="V18" s="1356"/>
      <c r="W18" s="1356"/>
      <c r="X18" s="1356"/>
      <c r="Y18" s="1356"/>
      <c r="Z18" s="1356"/>
      <c r="AA18" s="1356"/>
      <c r="AB18" s="1356"/>
      <c r="AC18" s="1356"/>
      <c r="AD18" s="1356"/>
      <c r="AE18" s="1356"/>
      <c r="AF18" s="1356"/>
      <c r="AG18" s="1356"/>
      <c r="AH18" s="1356"/>
      <c r="AI18" s="1356"/>
      <c r="AJ18" s="652"/>
      <c r="AK18" s="668"/>
      <c r="AT18" s="669"/>
    </row>
    <row r="19" spans="1:46" ht="36.75" customHeight="1">
      <c r="A19" s="666"/>
      <c r="B19" s="1355" t="s">
        <v>467</v>
      </c>
      <c r="C19" s="1355"/>
      <c r="D19" s="1355"/>
      <c r="E19" s="1355"/>
      <c r="F19" s="1355"/>
      <c r="G19" s="1355"/>
      <c r="H19" s="1355"/>
      <c r="I19" s="1355"/>
      <c r="J19" s="1355"/>
      <c r="K19" s="1355"/>
      <c r="L19" s="1355"/>
      <c r="M19" s="1355"/>
      <c r="N19" s="1355"/>
      <c r="O19" s="1355"/>
      <c r="P19" s="1355"/>
      <c r="Q19" s="1355"/>
      <c r="R19" s="1355"/>
      <c r="S19" s="1355"/>
      <c r="T19" s="1355"/>
      <c r="U19" s="1355"/>
      <c r="V19" s="1355"/>
      <c r="W19" s="1355"/>
      <c r="X19" s="1355"/>
      <c r="Y19" s="1355"/>
      <c r="Z19" s="1355"/>
      <c r="AA19" s="1355"/>
      <c r="AB19" s="1355"/>
      <c r="AC19" s="1355"/>
      <c r="AD19" s="1355"/>
      <c r="AE19" s="1355"/>
      <c r="AF19" s="1355"/>
      <c r="AG19" s="1355"/>
      <c r="AH19" s="1355"/>
      <c r="AI19" s="1355"/>
      <c r="AJ19" s="652"/>
      <c r="AK19" s="668"/>
      <c r="AT19" s="669"/>
    </row>
    <row r="20" spans="1:46" ht="8.25" customHeight="1" thickBot="1">
      <c r="A20" s="648"/>
      <c r="B20" s="671"/>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1357" t="s">
        <v>468</v>
      </c>
      <c r="AK20" s="668"/>
      <c r="AT20" s="669"/>
    </row>
    <row r="21" spans="1:46" ht="19.5" customHeight="1" thickBot="1">
      <c r="A21" s="1359" t="s">
        <v>519</v>
      </c>
      <c r="B21" s="1360"/>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1" t="str">
        <f>IF('（参考）交付金様式2-２'!P5=0,"",'（参考）交付金様式2-２'!P5)</f>
        <v/>
      </c>
      <c r="AA21" s="1362"/>
      <c r="AB21" s="1362"/>
      <c r="AC21" s="1362"/>
      <c r="AD21" s="1362"/>
      <c r="AE21" s="1362"/>
      <c r="AF21" s="1363"/>
      <c r="AG21" s="1364" t="s">
        <v>2</v>
      </c>
      <c r="AH21" s="1365"/>
      <c r="AI21" s="662"/>
      <c r="AJ21" s="1358"/>
      <c r="AR21" s="669"/>
    </row>
    <row r="22" spans="1:46" ht="19.5" customHeight="1" thickBot="1">
      <c r="A22" s="1347" t="s">
        <v>520</v>
      </c>
      <c r="B22" s="1348"/>
      <c r="C22" s="1348"/>
      <c r="D22" s="1348"/>
      <c r="E22" s="1348"/>
      <c r="F22" s="1348"/>
      <c r="G22" s="1348"/>
      <c r="H22" s="1348"/>
      <c r="I22" s="1348"/>
      <c r="J22" s="1348"/>
      <c r="K22" s="1348"/>
      <c r="L22" s="1348"/>
      <c r="M22" s="1348"/>
      <c r="N22" s="1348"/>
      <c r="O22" s="1348"/>
      <c r="P22" s="1348"/>
      <c r="Q22" s="1348"/>
      <c r="R22" s="1348"/>
      <c r="S22" s="1348"/>
      <c r="T22" s="1348"/>
      <c r="U22" s="1348"/>
      <c r="V22" s="1348"/>
      <c r="W22" s="1348"/>
      <c r="X22" s="1348"/>
      <c r="Y22" s="1348"/>
      <c r="Z22" s="1349" t="str">
        <f>IF((Z23-Z24)=0,"",(Z23-Z24))</f>
        <v/>
      </c>
      <c r="AA22" s="1350"/>
      <c r="AB22" s="1350"/>
      <c r="AC22" s="1350"/>
      <c r="AD22" s="1350"/>
      <c r="AE22" s="1350"/>
      <c r="AF22" s="1351"/>
      <c r="AG22" s="1337" t="s">
        <v>2</v>
      </c>
      <c r="AH22" s="1346"/>
      <c r="AI22" s="668" t="s">
        <v>192</v>
      </c>
      <c r="AJ22" s="672" t="str">
        <f>IF(Z22="","",IF(Z21="","",IF(Z22&gt;Z21,"○","☓")))</f>
        <v/>
      </c>
      <c r="AK22" s="673" t="s">
        <v>193</v>
      </c>
      <c r="AL22" s="674"/>
      <c r="AM22" s="674"/>
      <c r="AN22" s="674"/>
      <c r="AO22" s="674"/>
      <c r="AP22" s="674"/>
      <c r="AQ22" s="674"/>
      <c r="AR22" s="675"/>
    </row>
    <row r="23" spans="1:46" ht="23.25" customHeight="1">
      <c r="A23" s="676"/>
      <c r="B23" s="1352" t="s">
        <v>469</v>
      </c>
      <c r="C23" s="1353"/>
      <c r="D23" s="1353"/>
      <c r="E23" s="1353"/>
      <c r="F23" s="1353"/>
      <c r="G23" s="1353"/>
      <c r="H23" s="1353"/>
      <c r="I23" s="1353"/>
      <c r="J23" s="1353"/>
      <c r="K23" s="1353"/>
      <c r="L23" s="1353"/>
      <c r="M23" s="1353"/>
      <c r="N23" s="1353"/>
      <c r="O23" s="1353"/>
      <c r="P23" s="1353"/>
      <c r="Q23" s="1353"/>
      <c r="R23" s="1353"/>
      <c r="S23" s="1353"/>
      <c r="T23" s="1353"/>
      <c r="U23" s="1353"/>
      <c r="V23" s="1353"/>
      <c r="W23" s="1353"/>
      <c r="X23" s="1353"/>
      <c r="Y23" s="1353"/>
      <c r="Z23" s="1354"/>
      <c r="AA23" s="1354"/>
      <c r="AB23" s="1354"/>
      <c r="AC23" s="1354"/>
      <c r="AD23" s="1354"/>
      <c r="AE23" s="1354"/>
      <c r="AF23" s="1354"/>
      <c r="AG23" s="1340" t="s">
        <v>2</v>
      </c>
      <c r="AH23" s="1341"/>
      <c r="AI23" s="668"/>
      <c r="AJ23" s="650"/>
      <c r="AR23" s="669"/>
    </row>
    <row r="24" spans="1:46" ht="19.5" customHeight="1">
      <c r="A24" s="677"/>
      <c r="B24" s="1366" t="s">
        <v>470</v>
      </c>
      <c r="C24" s="1367"/>
      <c r="D24" s="1367"/>
      <c r="E24" s="1367"/>
      <c r="F24" s="1367"/>
      <c r="G24" s="1367"/>
      <c r="H24" s="1367"/>
      <c r="I24" s="1367"/>
      <c r="J24" s="1367"/>
      <c r="K24" s="1367"/>
      <c r="L24" s="1367"/>
      <c r="M24" s="1367"/>
      <c r="N24" s="1367"/>
      <c r="O24" s="1367"/>
      <c r="P24" s="1367"/>
      <c r="Q24" s="1367"/>
      <c r="R24" s="1367"/>
      <c r="S24" s="1367"/>
      <c r="T24" s="1367"/>
      <c r="U24" s="1367"/>
      <c r="V24" s="1367"/>
      <c r="W24" s="1367"/>
      <c r="X24" s="1367"/>
      <c r="Y24" s="1367"/>
      <c r="Z24" s="1368"/>
      <c r="AA24" s="1368"/>
      <c r="AB24" s="1368"/>
      <c r="AC24" s="1368"/>
      <c r="AD24" s="1368"/>
      <c r="AE24" s="1368"/>
      <c r="AF24" s="1368"/>
      <c r="AG24" s="1369" t="s">
        <v>2</v>
      </c>
      <c r="AH24" s="1370"/>
      <c r="AI24" s="668"/>
      <c r="AJ24" s="650"/>
      <c r="AR24" s="669"/>
    </row>
    <row r="25" spans="1:46" ht="19.5" customHeight="1" thickBot="1">
      <c r="A25" s="1371" t="s">
        <v>471</v>
      </c>
      <c r="B25" s="1372"/>
      <c r="C25" s="1372"/>
      <c r="D25" s="1372"/>
      <c r="E25" s="1372"/>
      <c r="F25" s="1372"/>
      <c r="G25" s="1372"/>
      <c r="H25" s="1372"/>
      <c r="I25" s="1372"/>
      <c r="J25" s="1372"/>
      <c r="K25" s="1372"/>
      <c r="L25" s="1372"/>
      <c r="M25" s="1372"/>
      <c r="N25" s="1372"/>
      <c r="O25" s="1372"/>
      <c r="P25" s="1372"/>
      <c r="Q25" s="1372"/>
      <c r="R25" s="1372"/>
      <c r="S25" s="1372"/>
      <c r="T25" s="1372"/>
      <c r="U25" s="1372"/>
      <c r="V25" s="1372"/>
      <c r="W25" s="1372"/>
      <c r="X25" s="1372"/>
      <c r="Y25" s="1373"/>
      <c r="Z25" s="678"/>
      <c r="AA25" s="678"/>
      <c r="AB25" s="679"/>
      <c r="AC25" s="680"/>
      <c r="AD25" s="680"/>
      <c r="AE25" s="681"/>
      <c r="AF25" s="682"/>
      <c r="AG25" s="683"/>
      <c r="AH25" s="683"/>
      <c r="AI25" s="682"/>
      <c r="AJ25" s="684"/>
      <c r="AK25" s="662"/>
      <c r="AT25" s="669"/>
    </row>
    <row r="26" spans="1:46" ht="18.75" customHeight="1" thickBot="1">
      <c r="A26" s="685"/>
      <c r="B26" s="1374" t="s">
        <v>530</v>
      </c>
      <c r="C26" s="1375"/>
      <c r="D26" s="1375"/>
      <c r="E26" s="1375"/>
      <c r="F26" s="1378"/>
      <c r="G26" s="1378"/>
      <c r="H26" s="1378"/>
      <c r="I26" s="1378"/>
      <c r="J26" s="1378"/>
      <c r="K26" s="1378"/>
      <c r="L26" s="1379"/>
      <c r="M26" s="1380">
        <f>SUM('（参考）交付金様式2-２'!AH13:AH112)</f>
        <v>0</v>
      </c>
      <c r="N26" s="1381"/>
      <c r="O26" s="1381"/>
      <c r="P26" s="1381"/>
      <c r="Q26" s="1381"/>
      <c r="R26" s="1381"/>
      <c r="S26" s="1382"/>
      <c r="T26" s="686" t="s">
        <v>2</v>
      </c>
      <c r="U26" s="687"/>
      <c r="V26" s="688"/>
      <c r="W26" s="688"/>
      <c r="X26" s="689"/>
      <c r="Y26" s="690"/>
      <c r="Z26" s="1383" t="s">
        <v>192</v>
      </c>
      <c r="AA26" s="1384" t="str">
        <f>IF(AND($V$27=0,$V$30=0),"×",IF(OR($V$27=0,$V$27&gt;=(200/3)),"○","×"))</f>
        <v>×</v>
      </c>
      <c r="AB26" s="1387" t="s">
        <v>472</v>
      </c>
      <c r="AC26" s="680"/>
      <c r="AD26" s="680"/>
      <c r="AE26" s="680"/>
      <c r="AF26" s="680"/>
      <c r="AG26" s="680"/>
      <c r="AH26" s="680"/>
      <c r="AI26" s="662"/>
      <c r="AJ26" s="650"/>
      <c r="AR26" s="669"/>
    </row>
    <row r="27" spans="1:46" ht="18.75" customHeight="1" thickBot="1">
      <c r="A27" s="685"/>
      <c r="B27" s="1376"/>
      <c r="C27" s="1377"/>
      <c r="D27" s="1377"/>
      <c r="E27" s="1377"/>
      <c r="F27" s="1405" t="s">
        <v>531</v>
      </c>
      <c r="G27" s="1406"/>
      <c r="H27" s="1406"/>
      <c r="I27" s="1406"/>
      <c r="J27" s="1406"/>
      <c r="K27" s="1406"/>
      <c r="L27" s="1406"/>
      <c r="M27" s="1417">
        <f>SUM('（参考）交付金様式2-２'!AI13:AI112)</f>
        <v>0</v>
      </c>
      <c r="N27" s="1418"/>
      <c r="O27" s="1418"/>
      <c r="P27" s="1418"/>
      <c r="Q27" s="1418"/>
      <c r="R27" s="1418"/>
      <c r="S27" s="1419"/>
      <c r="T27" s="691" t="s">
        <v>2</v>
      </c>
      <c r="U27" s="692" t="s">
        <v>30</v>
      </c>
      <c r="V27" s="1412">
        <f>IFERROR($M$27/$M$26*100,0)</f>
        <v>0</v>
      </c>
      <c r="W27" s="1413"/>
      <c r="X27" s="680" t="s">
        <v>31</v>
      </c>
      <c r="Y27" s="693" t="s">
        <v>473</v>
      </c>
      <c r="Z27" s="1383"/>
      <c r="AA27" s="1385"/>
      <c r="AB27" s="1388"/>
      <c r="AC27" s="680"/>
      <c r="AD27" s="680"/>
      <c r="AE27" s="680"/>
      <c r="AF27" s="680"/>
      <c r="AG27" s="680"/>
      <c r="AH27" s="680"/>
      <c r="AI27" s="662"/>
      <c r="AJ27" s="650"/>
      <c r="AR27" s="669"/>
    </row>
    <row r="28" spans="1:46" ht="18.75" customHeight="1" thickBot="1">
      <c r="A28" s="685"/>
      <c r="B28" s="1376"/>
      <c r="C28" s="1377"/>
      <c r="D28" s="1377"/>
      <c r="E28" s="1377"/>
      <c r="F28" s="1407"/>
      <c r="G28" s="1408"/>
      <c r="H28" s="1408"/>
      <c r="I28" s="1408"/>
      <c r="J28" s="1408"/>
      <c r="K28" s="1408"/>
      <c r="L28" s="1408"/>
      <c r="M28" s="1414" t="s">
        <v>474</v>
      </c>
      <c r="N28" s="1415"/>
      <c r="O28" s="1416"/>
      <c r="P28" s="1390">
        <f>$M$27/($AE$32-1)</f>
        <v>0</v>
      </c>
      <c r="Q28" s="1391"/>
      <c r="R28" s="1391"/>
      <c r="S28" s="1392"/>
      <c r="T28" s="694" t="s">
        <v>475</v>
      </c>
      <c r="U28" s="692"/>
      <c r="V28" s="1393"/>
      <c r="W28" s="1393"/>
      <c r="X28" s="680"/>
      <c r="Y28" s="693"/>
      <c r="Z28" s="1383"/>
      <c r="AA28" s="1386"/>
      <c r="AB28" s="1388"/>
      <c r="AC28" s="680"/>
      <c r="AD28" s="680"/>
      <c r="AE28" s="680"/>
      <c r="AF28" s="680"/>
      <c r="AG28" s="680"/>
      <c r="AH28" s="680"/>
      <c r="AI28" s="680"/>
      <c r="AJ28" s="680"/>
      <c r="AK28" s="1398" t="s">
        <v>476</v>
      </c>
      <c r="AL28" s="1399"/>
      <c r="AM28" s="1399"/>
      <c r="AN28" s="1399"/>
      <c r="AO28" s="1399"/>
      <c r="AP28" s="1399"/>
      <c r="AQ28" s="1399"/>
      <c r="AR28" s="1400"/>
      <c r="AT28" s="669"/>
    </row>
    <row r="29" spans="1:46" ht="18.75" customHeight="1" thickBot="1">
      <c r="A29" s="685"/>
      <c r="B29" s="1374" t="s">
        <v>521</v>
      </c>
      <c r="C29" s="1375"/>
      <c r="D29" s="1375"/>
      <c r="E29" s="1375"/>
      <c r="F29" s="1378"/>
      <c r="G29" s="1378"/>
      <c r="H29" s="1378"/>
      <c r="I29" s="1378"/>
      <c r="J29" s="1378"/>
      <c r="K29" s="1378"/>
      <c r="L29" s="1379"/>
      <c r="M29" s="1380">
        <f>SUM('（参考）交付金様式2-２'!AJ13:AJ112)</f>
        <v>0</v>
      </c>
      <c r="N29" s="1381"/>
      <c r="O29" s="1381"/>
      <c r="P29" s="1381"/>
      <c r="Q29" s="1381"/>
      <c r="R29" s="1381"/>
      <c r="S29" s="1382"/>
      <c r="T29" s="686" t="s">
        <v>2</v>
      </c>
      <c r="U29" s="687"/>
      <c r="V29" s="688"/>
      <c r="W29" s="688"/>
      <c r="X29" s="689"/>
      <c r="Y29" s="690"/>
      <c r="Z29" s="1383" t="s">
        <v>192</v>
      </c>
      <c r="AA29" s="1384" t="str">
        <f>IF(AND($V$27=0,$V$30=0),"×",IF(OR($V$30=0,$V$30&gt;=(200/3)),"○","×"))</f>
        <v>×</v>
      </c>
      <c r="AB29" s="1388"/>
      <c r="AC29" s="680"/>
      <c r="AD29" s="680"/>
      <c r="AE29" s="680"/>
      <c r="AF29" s="680"/>
      <c r="AG29" s="680"/>
      <c r="AH29" s="680"/>
      <c r="AI29" s="680"/>
      <c r="AJ29" s="680"/>
      <c r="AK29" s="1401"/>
      <c r="AL29" s="1401"/>
      <c r="AM29" s="1401"/>
      <c r="AN29" s="1401"/>
      <c r="AO29" s="1401"/>
      <c r="AP29" s="1401"/>
      <c r="AQ29" s="1401"/>
      <c r="AR29" s="1402"/>
      <c r="AT29" s="669"/>
    </row>
    <row r="30" spans="1:46" ht="18.75" customHeight="1" thickBot="1">
      <c r="A30" s="685"/>
      <c r="B30" s="1376"/>
      <c r="C30" s="1377"/>
      <c r="D30" s="1377"/>
      <c r="E30" s="1377"/>
      <c r="F30" s="1405" t="s">
        <v>522</v>
      </c>
      <c r="G30" s="1406"/>
      <c r="H30" s="1406"/>
      <c r="I30" s="1406"/>
      <c r="J30" s="1406"/>
      <c r="K30" s="1406"/>
      <c r="L30" s="1406"/>
      <c r="M30" s="1409">
        <f>SUM('（参考）交付金様式2-２'!AK13:AK112)</f>
        <v>0</v>
      </c>
      <c r="N30" s="1410"/>
      <c r="O30" s="1410"/>
      <c r="P30" s="1410"/>
      <c r="Q30" s="1410"/>
      <c r="R30" s="1410"/>
      <c r="S30" s="1411"/>
      <c r="T30" s="691" t="s">
        <v>2</v>
      </c>
      <c r="U30" s="692" t="s">
        <v>30</v>
      </c>
      <c r="V30" s="1412">
        <f>IFERROR($M$30/$M$29*100,0)</f>
        <v>0</v>
      </c>
      <c r="W30" s="1413"/>
      <c r="X30" s="680" t="s">
        <v>31</v>
      </c>
      <c r="Y30" s="693" t="s">
        <v>473</v>
      </c>
      <c r="Z30" s="1383"/>
      <c r="AA30" s="1385"/>
      <c r="AB30" s="1388"/>
      <c r="AC30" s="680"/>
      <c r="AD30" s="680"/>
      <c r="AE30" s="680"/>
      <c r="AF30" s="680"/>
      <c r="AG30" s="680"/>
      <c r="AH30" s="680"/>
      <c r="AI30" s="680"/>
      <c r="AJ30" s="680"/>
      <c r="AK30" s="695"/>
      <c r="AL30" s="695"/>
      <c r="AM30" s="695"/>
      <c r="AN30" s="695"/>
      <c r="AO30" s="695"/>
      <c r="AP30" s="695"/>
      <c r="AQ30" s="695"/>
      <c r="AR30" s="695"/>
      <c r="AT30" s="669"/>
    </row>
    <row r="31" spans="1:46" ht="18.75" customHeight="1">
      <c r="A31" s="685"/>
      <c r="B31" s="1376"/>
      <c r="C31" s="1377"/>
      <c r="D31" s="1377"/>
      <c r="E31" s="1377"/>
      <c r="F31" s="1407"/>
      <c r="G31" s="1408"/>
      <c r="H31" s="1408"/>
      <c r="I31" s="1408"/>
      <c r="J31" s="1408"/>
      <c r="K31" s="1408"/>
      <c r="L31" s="1408"/>
      <c r="M31" s="1414" t="s">
        <v>474</v>
      </c>
      <c r="N31" s="1415"/>
      <c r="O31" s="1416"/>
      <c r="P31" s="1390">
        <f>$M$30/($AE$32-1)</f>
        <v>0</v>
      </c>
      <c r="Q31" s="1391"/>
      <c r="R31" s="1391"/>
      <c r="S31" s="1392"/>
      <c r="T31" s="694" t="s">
        <v>475</v>
      </c>
      <c r="U31" s="692"/>
      <c r="V31" s="1393"/>
      <c r="W31" s="1393"/>
      <c r="X31" s="680"/>
      <c r="Y31" s="693"/>
      <c r="Z31" s="1403"/>
      <c r="AA31" s="1404"/>
      <c r="AB31" s="1389"/>
      <c r="AC31" s="679"/>
      <c r="AD31" s="679"/>
      <c r="AE31" s="680"/>
      <c r="AF31" s="680"/>
      <c r="AG31" s="679"/>
      <c r="AH31" s="680"/>
      <c r="AI31" s="662"/>
      <c r="AJ31" s="650"/>
      <c r="AR31" s="669"/>
    </row>
    <row r="32" spans="1:46" s="657" customFormat="1" ht="18.75" customHeight="1">
      <c r="A32" s="659" t="s">
        <v>18</v>
      </c>
      <c r="B32" s="1360" t="s">
        <v>477</v>
      </c>
      <c r="C32" s="1360"/>
      <c r="D32" s="1360"/>
      <c r="E32" s="1360"/>
      <c r="F32" s="1360"/>
      <c r="G32" s="1360"/>
      <c r="H32" s="1360"/>
      <c r="I32" s="1360"/>
      <c r="J32" s="1360"/>
      <c r="K32" s="1360"/>
      <c r="L32" s="1360"/>
      <c r="M32" s="1394" t="s">
        <v>478</v>
      </c>
      <c r="N32" s="1395"/>
      <c r="O32" s="1395"/>
      <c r="P32" s="1395"/>
      <c r="Q32" s="1395"/>
      <c r="R32" s="1395"/>
      <c r="S32" s="1395"/>
      <c r="T32" s="1395"/>
      <c r="U32" s="1395"/>
      <c r="V32" s="1395"/>
      <c r="W32" s="1395"/>
      <c r="X32" s="1395"/>
      <c r="Y32" s="1395"/>
      <c r="Z32" s="1396"/>
      <c r="AA32" s="1397"/>
      <c r="AB32" s="696" t="s">
        <v>12</v>
      </c>
      <c r="AC32" s="1336" t="s">
        <v>13</v>
      </c>
      <c r="AD32" s="1336"/>
      <c r="AE32" s="1396"/>
      <c r="AF32" s="1397"/>
      <c r="AG32" s="697" t="s">
        <v>15</v>
      </c>
      <c r="AH32" s="698"/>
      <c r="AI32" s="699"/>
      <c r="AJ32" s="662"/>
    </row>
    <row r="33" spans="1:46" ht="3" customHeight="1">
      <c r="A33" s="700"/>
      <c r="B33" s="701"/>
      <c r="C33" s="701"/>
      <c r="D33" s="701"/>
      <c r="E33" s="701"/>
      <c r="F33" s="701"/>
      <c r="G33" s="701"/>
      <c r="H33" s="701"/>
      <c r="I33" s="701"/>
      <c r="J33" s="701"/>
      <c r="K33" s="701"/>
      <c r="L33" s="701"/>
      <c r="M33" s="702"/>
      <c r="N33" s="702"/>
      <c r="O33" s="702"/>
      <c r="P33" s="702"/>
      <c r="Q33" s="702"/>
      <c r="R33" s="702"/>
      <c r="S33" s="702"/>
      <c r="T33" s="702"/>
      <c r="U33" s="702"/>
      <c r="V33" s="702"/>
      <c r="W33" s="702"/>
      <c r="X33" s="702"/>
      <c r="Y33" s="702"/>
      <c r="Z33" s="702"/>
      <c r="AA33" s="702"/>
      <c r="AB33" s="702"/>
      <c r="AC33" s="702"/>
      <c r="AD33" s="702"/>
      <c r="AE33" s="702"/>
      <c r="AF33" s="702"/>
      <c r="AG33" s="702"/>
      <c r="AH33" s="702"/>
      <c r="AI33" s="702"/>
      <c r="AJ33" s="703"/>
      <c r="AK33" s="668"/>
      <c r="AT33" s="669"/>
    </row>
    <row r="34" spans="1:46" ht="13.5" customHeight="1">
      <c r="A34" s="704"/>
      <c r="B34" s="705" t="s">
        <v>479</v>
      </c>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6"/>
      <c r="AK34" s="668"/>
      <c r="AT34" s="669"/>
    </row>
    <row r="35" spans="1:46" ht="24" customHeight="1">
      <c r="A35" s="707" t="s">
        <v>79</v>
      </c>
      <c r="B35" s="1431" t="s">
        <v>498</v>
      </c>
      <c r="C35" s="1431"/>
      <c r="D35" s="1431"/>
      <c r="E35" s="1431"/>
      <c r="F35" s="1431"/>
      <c r="G35" s="1431"/>
      <c r="H35" s="1431"/>
      <c r="I35" s="1431"/>
      <c r="J35" s="1431"/>
      <c r="K35" s="1431"/>
      <c r="L35" s="1431"/>
      <c r="M35" s="1431"/>
      <c r="N35" s="1431"/>
      <c r="O35" s="1431"/>
      <c r="P35" s="1431"/>
      <c r="Q35" s="1431"/>
      <c r="R35" s="1431"/>
      <c r="S35" s="1431"/>
      <c r="T35" s="1431"/>
      <c r="U35" s="1431"/>
      <c r="V35" s="1431"/>
      <c r="W35" s="1431"/>
      <c r="X35" s="1431"/>
      <c r="Y35" s="1431"/>
      <c r="Z35" s="1431"/>
      <c r="AA35" s="1431"/>
      <c r="AB35" s="1431"/>
      <c r="AC35" s="1431"/>
      <c r="AD35" s="1431"/>
      <c r="AE35" s="1431"/>
      <c r="AF35" s="1431"/>
      <c r="AG35" s="1431"/>
      <c r="AH35" s="1431"/>
      <c r="AI35" s="1431"/>
      <c r="AJ35" s="708"/>
      <c r="AK35" s="668"/>
    </row>
    <row r="36" spans="1:46" ht="24" customHeight="1">
      <c r="A36" s="707" t="s">
        <v>79</v>
      </c>
      <c r="B36" s="1431" t="s">
        <v>499</v>
      </c>
      <c r="C36" s="1431"/>
      <c r="D36" s="1431"/>
      <c r="E36" s="1431"/>
      <c r="F36" s="1431"/>
      <c r="G36" s="1431"/>
      <c r="H36" s="1431"/>
      <c r="I36" s="1431"/>
      <c r="J36" s="1431"/>
      <c r="K36" s="1431"/>
      <c r="L36" s="1431"/>
      <c r="M36" s="1431"/>
      <c r="N36" s="1431"/>
      <c r="O36" s="1431"/>
      <c r="P36" s="1431"/>
      <c r="Q36" s="1431"/>
      <c r="R36" s="1431"/>
      <c r="S36" s="1431"/>
      <c r="T36" s="1431"/>
      <c r="U36" s="1431"/>
      <c r="V36" s="1431"/>
      <c r="W36" s="1431"/>
      <c r="X36" s="1431"/>
      <c r="Y36" s="1431"/>
      <c r="Z36" s="1431"/>
      <c r="AA36" s="1431"/>
      <c r="AB36" s="1431"/>
      <c r="AC36" s="1431"/>
      <c r="AD36" s="1431"/>
      <c r="AE36" s="1431"/>
      <c r="AF36" s="1431"/>
      <c r="AG36" s="1431"/>
      <c r="AH36" s="1431"/>
      <c r="AI36" s="1431"/>
      <c r="AJ36" s="708"/>
      <c r="AK36" s="668"/>
    </row>
    <row r="37" spans="1:46" s="709" customFormat="1" ht="5.25" customHeight="1">
      <c r="A37" s="707"/>
      <c r="B37" s="1432"/>
      <c r="C37" s="1432"/>
      <c r="D37" s="1432"/>
      <c r="E37" s="1432"/>
      <c r="F37" s="1432"/>
      <c r="G37" s="1432"/>
      <c r="H37" s="1432"/>
      <c r="I37" s="1432"/>
      <c r="J37" s="1432"/>
      <c r="K37" s="1432"/>
      <c r="L37" s="1432"/>
      <c r="M37" s="1432"/>
      <c r="N37" s="1432"/>
      <c r="O37" s="1432"/>
      <c r="P37" s="1432"/>
      <c r="Q37" s="1432"/>
      <c r="R37" s="1432"/>
      <c r="S37" s="1432"/>
      <c r="T37" s="1432"/>
      <c r="U37" s="1432"/>
      <c r="V37" s="1432"/>
      <c r="W37" s="1432"/>
      <c r="X37" s="1432"/>
      <c r="Y37" s="1432"/>
      <c r="Z37" s="1432"/>
      <c r="AA37" s="1432"/>
      <c r="AB37" s="1432"/>
      <c r="AC37" s="1432"/>
      <c r="AD37" s="1432"/>
      <c r="AE37" s="1432"/>
      <c r="AF37" s="1432"/>
      <c r="AG37" s="1432"/>
      <c r="AH37" s="1432"/>
      <c r="AI37" s="1432"/>
      <c r="AJ37" s="1432"/>
      <c r="AK37" s="650"/>
      <c r="AL37" s="650"/>
      <c r="AM37" s="650"/>
      <c r="AN37" s="650"/>
      <c r="AO37" s="650"/>
      <c r="AT37" s="710"/>
    </row>
    <row r="38" spans="1:46" s="657" customFormat="1" ht="18" customHeight="1">
      <c r="A38" s="711" t="s">
        <v>480</v>
      </c>
      <c r="B38" s="712"/>
      <c r="C38" s="713"/>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4"/>
      <c r="AK38" s="650"/>
      <c r="AL38" s="650"/>
      <c r="AM38" s="650"/>
      <c r="AN38" s="650"/>
      <c r="AO38" s="650"/>
    </row>
    <row r="39" spans="1:46" s="657" customFormat="1" ht="26.25" customHeight="1">
      <c r="A39" s="1422" t="s">
        <v>35</v>
      </c>
      <c r="B39" s="1423"/>
      <c r="C39" s="1423"/>
      <c r="D39" s="1433"/>
      <c r="E39" s="1435" t="s">
        <v>481</v>
      </c>
      <c r="F39" s="1436"/>
      <c r="G39" s="1436"/>
      <c r="H39" s="1437"/>
      <c r="I39" s="715"/>
      <c r="J39" s="1420" t="s">
        <v>33</v>
      </c>
      <c r="K39" s="1420"/>
      <c r="L39" s="1420"/>
      <c r="M39" s="716"/>
      <c r="N39" s="1438" t="s">
        <v>482</v>
      </c>
      <c r="O39" s="1438"/>
      <c r="P39" s="1438"/>
      <c r="Q39" s="1438"/>
      <c r="R39" s="1438"/>
      <c r="S39" s="1438"/>
      <c r="T39" s="716"/>
      <c r="U39" s="1438" t="s">
        <v>483</v>
      </c>
      <c r="V39" s="1438"/>
      <c r="W39" s="1438"/>
      <c r="X39" s="1438"/>
      <c r="Y39" s="1438"/>
      <c r="Z39" s="1438"/>
      <c r="AA39" s="717"/>
      <c r="AB39" s="717"/>
      <c r="AC39" s="717"/>
      <c r="AD39" s="718"/>
      <c r="AE39" s="717"/>
      <c r="AF39" s="717"/>
      <c r="AG39" s="717"/>
      <c r="AH39" s="718"/>
      <c r="AI39" s="718"/>
      <c r="AJ39" s="719"/>
      <c r="AK39" s="650"/>
      <c r="AL39" s="650"/>
      <c r="AM39" s="650"/>
      <c r="AN39" s="650"/>
      <c r="AO39" s="650"/>
      <c r="AP39" s="662"/>
    </row>
    <row r="40" spans="1:46" s="657" customFormat="1" ht="26.25" customHeight="1">
      <c r="A40" s="1426"/>
      <c r="B40" s="1427"/>
      <c r="C40" s="1427"/>
      <c r="D40" s="1434"/>
      <c r="E40" s="1439" t="s">
        <v>29</v>
      </c>
      <c r="F40" s="1439"/>
      <c r="G40" s="1439"/>
      <c r="H40" s="1439"/>
      <c r="I40" s="716"/>
      <c r="J40" s="1420" t="s">
        <v>80</v>
      </c>
      <c r="K40" s="1420"/>
      <c r="L40" s="1420"/>
      <c r="M40" s="716"/>
      <c r="N40" s="1420" t="s">
        <v>484</v>
      </c>
      <c r="O40" s="1420"/>
      <c r="P40" s="1420"/>
      <c r="Q40" s="1420"/>
      <c r="R40" s="1420"/>
      <c r="S40" s="1420"/>
      <c r="T40" s="716"/>
      <c r="U40" s="1421" t="s">
        <v>34</v>
      </c>
      <c r="V40" s="1421"/>
      <c r="W40" s="1421"/>
      <c r="X40" s="1421"/>
      <c r="Y40" s="1421"/>
      <c r="Z40" s="1421"/>
      <c r="AA40" s="716"/>
      <c r="AB40" s="1421" t="s">
        <v>29</v>
      </c>
      <c r="AC40" s="1421"/>
      <c r="AD40" s="1421"/>
      <c r="AE40" s="718" t="s">
        <v>30</v>
      </c>
      <c r="AF40" s="716"/>
      <c r="AG40" s="716"/>
      <c r="AH40" s="716"/>
      <c r="AI40" s="716"/>
      <c r="AJ40" s="720" t="s">
        <v>31</v>
      </c>
      <c r="AK40" s="650"/>
      <c r="AL40" s="650"/>
      <c r="AM40" s="650"/>
      <c r="AN40" s="650"/>
      <c r="AO40" s="650"/>
      <c r="AP40" s="662"/>
    </row>
    <row r="41" spans="1:46" s="657" customFormat="1" ht="19.5" customHeight="1">
      <c r="A41" s="1422" t="s">
        <v>32</v>
      </c>
      <c r="B41" s="1423"/>
      <c r="C41" s="1423"/>
      <c r="D41" s="1423"/>
      <c r="E41" s="721" t="s">
        <v>238</v>
      </c>
      <c r="F41" s="722"/>
      <c r="G41" s="717"/>
      <c r="H41" s="717"/>
      <c r="I41" s="717"/>
      <c r="J41" s="717"/>
      <c r="K41" s="717"/>
      <c r="L41" s="717"/>
      <c r="M41" s="717"/>
      <c r="N41" s="717"/>
      <c r="O41" s="722"/>
      <c r="P41" s="717"/>
      <c r="Q41" s="717"/>
      <c r="R41" s="717"/>
      <c r="S41" s="717"/>
      <c r="T41" s="717"/>
      <c r="U41" s="717"/>
      <c r="V41" s="722"/>
      <c r="W41" s="717"/>
      <c r="X41" s="717"/>
      <c r="Y41" s="717"/>
      <c r="Z41" s="717"/>
      <c r="AA41" s="717"/>
      <c r="AB41" s="717"/>
      <c r="AC41" s="717"/>
      <c r="AD41" s="717"/>
      <c r="AE41" s="717"/>
      <c r="AF41" s="717"/>
      <c r="AG41" s="717"/>
      <c r="AH41" s="717"/>
      <c r="AI41" s="717"/>
      <c r="AJ41" s="723"/>
    </row>
    <row r="42" spans="1:46" s="657" customFormat="1" ht="18" customHeight="1">
      <c r="A42" s="1424"/>
      <c r="B42" s="1425"/>
      <c r="C42" s="1425"/>
      <c r="D42" s="1425"/>
      <c r="E42" s="724"/>
      <c r="F42" s="725" t="s">
        <v>36</v>
      </c>
      <c r="G42" s="726"/>
      <c r="H42" s="726"/>
      <c r="I42" s="726"/>
      <c r="J42" s="726"/>
      <c r="K42" s="727"/>
      <c r="L42" s="725" t="s">
        <v>150</v>
      </c>
      <c r="M42" s="726"/>
      <c r="N42" s="726"/>
      <c r="O42" s="725"/>
      <c r="P42" s="725"/>
      <c r="Q42" s="728"/>
      <c r="R42" s="729"/>
      <c r="S42" s="725" t="s">
        <v>29</v>
      </c>
      <c r="T42" s="725"/>
      <c r="U42" s="725" t="s">
        <v>30</v>
      </c>
      <c r="V42" s="1428"/>
      <c r="W42" s="1428"/>
      <c r="X42" s="1428"/>
      <c r="Y42" s="1428"/>
      <c r="Z42" s="1428"/>
      <c r="AA42" s="1428"/>
      <c r="AB42" s="1428"/>
      <c r="AC42" s="1428"/>
      <c r="AD42" s="1428"/>
      <c r="AE42" s="1428"/>
      <c r="AF42" s="1428"/>
      <c r="AG42" s="1428"/>
      <c r="AH42" s="1428"/>
      <c r="AI42" s="1428"/>
      <c r="AJ42" s="730" t="s">
        <v>31</v>
      </c>
      <c r="AK42" s="650"/>
      <c r="AL42" s="650"/>
      <c r="AM42" s="650"/>
      <c r="AN42" s="650"/>
    </row>
    <row r="43" spans="1:46" s="657" customFormat="1" ht="18" customHeight="1">
      <c r="A43" s="1424"/>
      <c r="B43" s="1425"/>
      <c r="C43" s="1425"/>
      <c r="D43" s="1425"/>
      <c r="E43" s="731" t="s">
        <v>485</v>
      </c>
      <c r="F43" s="728"/>
      <c r="G43" s="726"/>
      <c r="H43" s="726"/>
      <c r="I43" s="726"/>
      <c r="J43" s="726"/>
      <c r="K43" s="712"/>
      <c r="L43" s="726"/>
      <c r="M43" s="712"/>
      <c r="N43" s="712"/>
      <c r="O43" s="725"/>
      <c r="P43" s="728"/>
      <c r="Q43" s="728"/>
      <c r="R43" s="728"/>
      <c r="S43" s="732"/>
      <c r="T43" s="732"/>
      <c r="U43" s="732"/>
      <c r="V43" s="732"/>
      <c r="W43" s="732"/>
      <c r="X43" s="732"/>
      <c r="Y43" s="732"/>
      <c r="Z43" s="732"/>
      <c r="AA43" s="732"/>
      <c r="AB43" s="732"/>
      <c r="AC43" s="732"/>
      <c r="AD43" s="732"/>
      <c r="AE43" s="732"/>
      <c r="AF43" s="732"/>
      <c r="AG43" s="732"/>
      <c r="AH43" s="732"/>
      <c r="AI43" s="732"/>
      <c r="AJ43" s="733"/>
      <c r="AK43" s="662"/>
    </row>
    <row r="44" spans="1:46" s="657" customFormat="1" ht="67.5" customHeight="1">
      <c r="A44" s="1426"/>
      <c r="B44" s="1427"/>
      <c r="C44" s="1427"/>
      <c r="D44" s="1427"/>
      <c r="E44" s="1429"/>
      <c r="F44" s="1430"/>
      <c r="G44" s="1430"/>
      <c r="H44" s="1430"/>
      <c r="I44" s="1430"/>
      <c r="J44" s="1430"/>
      <c r="K44" s="1430"/>
      <c r="L44" s="1430"/>
      <c r="M44" s="1430"/>
      <c r="N44" s="1430"/>
      <c r="O44" s="1430"/>
      <c r="P44" s="1430"/>
      <c r="Q44" s="1430"/>
      <c r="R44" s="1430"/>
      <c r="S44" s="1430"/>
      <c r="T44" s="1430"/>
      <c r="U44" s="1430"/>
      <c r="V44" s="1430"/>
      <c r="W44" s="1430"/>
      <c r="X44" s="1430"/>
      <c r="Y44" s="1430"/>
      <c r="Z44" s="1430"/>
      <c r="AA44" s="1430"/>
      <c r="AB44" s="1430"/>
      <c r="AC44" s="1430"/>
      <c r="AD44" s="1430"/>
      <c r="AE44" s="1430"/>
      <c r="AF44" s="1430"/>
      <c r="AG44" s="1430"/>
      <c r="AH44" s="1430"/>
      <c r="AI44" s="1430"/>
      <c r="AJ44" s="1430"/>
      <c r="AK44" s="662"/>
    </row>
    <row r="45" spans="1:46" s="657" customFormat="1" ht="6" customHeight="1">
      <c r="A45" s="734"/>
      <c r="B45" s="734"/>
      <c r="C45" s="734"/>
      <c r="D45" s="734"/>
      <c r="E45" s="735"/>
      <c r="F45" s="736"/>
      <c r="G45" s="736"/>
      <c r="H45" s="736"/>
      <c r="I45" s="736"/>
      <c r="J45" s="736"/>
      <c r="K45" s="736"/>
      <c r="L45" s="725"/>
      <c r="M45" s="725"/>
      <c r="N45" s="736"/>
      <c r="O45" s="737"/>
      <c r="P45" s="737"/>
      <c r="Q45" s="737"/>
      <c r="R45" s="737"/>
      <c r="S45" s="737"/>
      <c r="T45" s="737"/>
      <c r="U45" s="736"/>
      <c r="V45" s="736"/>
      <c r="W45" s="738"/>
      <c r="X45" s="736"/>
      <c r="Y45" s="736"/>
      <c r="Z45" s="736"/>
      <c r="AA45" s="737"/>
      <c r="AB45" s="736"/>
      <c r="AC45" s="736"/>
      <c r="AD45" s="736"/>
      <c r="AE45" s="736"/>
      <c r="AF45" s="736"/>
      <c r="AG45" s="736"/>
      <c r="AH45" s="736"/>
      <c r="AI45" s="736"/>
      <c r="AJ45" s="739"/>
    </row>
    <row r="46" spans="1:46" s="657" customFormat="1" ht="13.5" customHeight="1">
      <c r="A46" s="734"/>
      <c r="B46" s="708"/>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39"/>
    </row>
    <row r="47" spans="1:46" s="657" customFormat="1" ht="18" customHeight="1">
      <c r="A47" s="740"/>
      <c r="B47" s="713"/>
      <c r="C47" s="713"/>
      <c r="D47" s="713"/>
      <c r="E47" s="735"/>
      <c r="F47" s="736"/>
      <c r="G47" s="736"/>
      <c r="H47" s="736"/>
      <c r="I47" s="736"/>
      <c r="J47" s="736"/>
      <c r="K47" s="736"/>
      <c r="L47" s="737"/>
      <c r="M47" s="737"/>
      <c r="N47" s="737"/>
      <c r="O47" s="737"/>
      <c r="P47" s="737"/>
      <c r="Q47" s="737"/>
      <c r="R47" s="737"/>
      <c r="S47" s="737"/>
      <c r="T47" s="736"/>
      <c r="U47" s="736"/>
      <c r="V47" s="738"/>
      <c r="W47" s="736"/>
      <c r="X47" s="736"/>
      <c r="Y47" s="736"/>
      <c r="Z47" s="737"/>
      <c r="AA47" s="736"/>
      <c r="AB47" s="736"/>
      <c r="AC47" s="736"/>
      <c r="AD47" s="736"/>
      <c r="AE47" s="736"/>
      <c r="AF47" s="736"/>
      <c r="AG47" s="736"/>
      <c r="AH47" s="736"/>
      <c r="AI47" s="736"/>
      <c r="AJ47" s="739"/>
    </row>
    <row r="48" spans="1:46" ht="9" customHeight="1" thickBot="1">
      <c r="A48" s="741"/>
      <c r="B48" s="741"/>
      <c r="C48" s="741"/>
      <c r="D48" s="741"/>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2"/>
      <c r="AK48" s="743"/>
      <c r="AT48" s="669"/>
    </row>
    <row r="49" spans="1:46" ht="3.75" customHeight="1">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52"/>
      <c r="AK49" s="668"/>
      <c r="AT49" s="669"/>
    </row>
    <row r="50" spans="1:46" ht="15.75" customHeight="1">
      <c r="A50" s="744"/>
      <c r="B50" s="745" t="s">
        <v>62</v>
      </c>
      <c r="C50" s="744"/>
      <c r="D50" s="744"/>
      <c r="E50" s="744"/>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6"/>
      <c r="AK50" s="668"/>
    </row>
    <row r="51" spans="1:46" ht="14.25" thickBot="1">
      <c r="A51" s="744"/>
      <c r="B51" s="1467" t="s">
        <v>86</v>
      </c>
      <c r="C51" s="1468"/>
      <c r="D51" s="1468"/>
      <c r="E51" s="1468"/>
      <c r="F51" s="1468"/>
      <c r="G51" s="1468"/>
      <c r="H51" s="1468"/>
      <c r="I51" s="1468"/>
      <c r="J51" s="1468"/>
      <c r="K51" s="1468"/>
      <c r="L51" s="1468"/>
      <c r="M51" s="1468"/>
      <c r="N51" s="1468"/>
      <c r="O51" s="1468"/>
      <c r="P51" s="1468"/>
      <c r="Q51" s="1468"/>
      <c r="R51" s="1468"/>
      <c r="S51" s="1468"/>
      <c r="T51" s="1468"/>
      <c r="U51" s="1468"/>
      <c r="V51" s="1468"/>
      <c r="W51" s="1468"/>
      <c r="X51" s="1468"/>
      <c r="Y51" s="1469"/>
      <c r="Z51" s="1482" t="s">
        <v>58</v>
      </c>
      <c r="AA51" s="1483"/>
      <c r="AB51" s="1483"/>
      <c r="AC51" s="1483"/>
      <c r="AD51" s="1483"/>
      <c r="AE51" s="1483"/>
      <c r="AF51" s="1483"/>
      <c r="AG51" s="1483"/>
      <c r="AH51" s="1484"/>
      <c r="AI51" s="747"/>
      <c r="AJ51" s="746"/>
      <c r="AK51" s="668"/>
    </row>
    <row r="52" spans="1:46" ht="17.25" customHeight="1">
      <c r="A52" s="744"/>
      <c r="B52" s="748"/>
      <c r="C52" s="1474" t="s">
        <v>486</v>
      </c>
      <c r="D52" s="1474"/>
      <c r="E52" s="1474"/>
      <c r="F52" s="1474"/>
      <c r="G52" s="1474"/>
      <c r="H52" s="1474"/>
      <c r="I52" s="1474"/>
      <c r="J52" s="1474"/>
      <c r="K52" s="1474"/>
      <c r="L52" s="1474"/>
      <c r="M52" s="1474"/>
      <c r="N52" s="1474"/>
      <c r="O52" s="1474"/>
      <c r="P52" s="1474"/>
      <c r="Q52" s="1474"/>
      <c r="R52" s="1474"/>
      <c r="S52" s="1474"/>
      <c r="T52" s="1474"/>
      <c r="U52" s="1474"/>
      <c r="V52" s="1474"/>
      <c r="W52" s="1474"/>
      <c r="X52" s="1474"/>
      <c r="Y52" s="1475"/>
      <c r="Z52" s="1476" t="s">
        <v>135</v>
      </c>
      <c r="AA52" s="1477"/>
      <c r="AB52" s="1477"/>
      <c r="AC52" s="1477"/>
      <c r="AD52" s="1477"/>
      <c r="AE52" s="1477"/>
      <c r="AF52" s="1477"/>
      <c r="AG52" s="1477"/>
      <c r="AH52" s="1478"/>
      <c r="AI52" s="747"/>
      <c r="AJ52" s="746"/>
      <c r="AK52" s="668"/>
    </row>
    <row r="53" spans="1:46" s="751" customFormat="1" ht="25.5" customHeight="1">
      <c r="A53" s="744"/>
      <c r="B53" s="749"/>
      <c r="C53" s="1479" t="s">
        <v>487</v>
      </c>
      <c r="D53" s="1479"/>
      <c r="E53" s="1479"/>
      <c r="F53" s="1479"/>
      <c r="G53" s="1479"/>
      <c r="H53" s="1479"/>
      <c r="I53" s="1479"/>
      <c r="J53" s="1479"/>
      <c r="K53" s="1479"/>
      <c r="L53" s="1479"/>
      <c r="M53" s="1479"/>
      <c r="N53" s="1479"/>
      <c r="O53" s="1479"/>
      <c r="P53" s="1479"/>
      <c r="Q53" s="1479"/>
      <c r="R53" s="1479"/>
      <c r="S53" s="1479"/>
      <c r="T53" s="1479"/>
      <c r="U53" s="1479"/>
      <c r="V53" s="1479"/>
      <c r="W53" s="1479"/>
      <c r="X53" s="1479"/>
      <c r="Y53" s="1480"/>
      <c r="Z53" s="1426" t="s">
        <v>135</v>
      </c>
      <c r="AA53" s="1427"/>
      <c r="AB53" s="1427"/>
      <c r="AC53" s="1427"/>
      <c r="AD53" s="1427"/>
      <c r="AE53" s="1427"/>
      <c r="AF53" s="1427"/>
      <c r="AG53" s="1427"/>
      <c r="AH53" s="1481"/>
      <c r="AI53" s="747"/>
      <c r="AJ53" s="746"/>
      <c r="AK53" s="750"/>
    </row>
    <row r="54" spans="1:46" ht="16.5" customHeight="1">
      <c r="A54" s="744"/>
      <c r="B54" s="752"/>
      <c r="C54" s="1459" t="s">
        <v>488</v>
      </c>
      <c r="D54" s="1459"/>
      <c r="E54" s="1459"/>
      <c r="F54" s="1459"/>
      <c r="G54" s="1459"/>
      <c r="H54" s="1459"/>
      <c r="I54" s="1459"/>
      <c r="J54" s="1459"/>
      <c r="K54" s="1459"/>
      <c r="L54" s="1459"/>
      <c r="M54" s="1459"/>
      <c r="N54" s="1459"/>
      <c r="O54" s="1459"/>
      <c r="P54" s="1459"/>
      <c r="Q54" s="1459"/>
      <c r="R54" s="1459"/>
      <c r="S54" s="1459"/>
      <c r="T54" s="1459"/>
      <c r="U54" s="1459"/>
      <c r="V54" s="1459"/>
      <c r="W54" s="1459"/>
      <c r="X54" s="1459"/>
      <c r="Y54" s="1460"/>
      <c r="Z54" s="1461" t="s">
        <v>60</v>
      </c>
      <c r="AA54" s="1462"/>
      <c r="AB54" s="1462"/>
      <c r="AC54" s="1462"/>
      <c r="AD54" s="1462"/>
      <c r="AE54" s="1462"/>
      <c r="AF54" s="1462"/>
      <c r="AG54" s="1462"/>
      <c r="AH54" s="1463"/>
      <c r="AI54" s="744"/>
      <c r="AJ54" s="746"/>
      <c r="AK54" s="668"/>
    </row>
    <row r="55" spans="1:46" ht="16.5" customHeight="1">
      <c r="A55" s="744"/>
      <c r="B55" s="752"/>
      <c r="C55" s="753" t="s">
        <v>489</v>
      </c>
      <c r="D55" s="754"/>
      <c r="E55" s="754"/>
      <c r="F55" s="754"/>
      <c r="G55" s="754"/>
      <c r="H55" s="754"/>
      <c r="I55" s="754"/>
      <c r="J55" s="754"/>
      <c r="K55" s="754"/>
      <c r="L55" s="754"/>
      <c r="M55" s="754"/>
      <c r="N55" s="754"/>
      <c r="O55" s="754"/>
      <c r="P55" s="754"/>
      <c r="Q55" s="754"/>
      <c r="R55" s="754"/>
      <c r="S55" s="754"/>
      <c r="T55" s="754"/>
      <c r="U55" s="754"/>
      <c r="V55" s="754"/>
      <c r="W55" s="754"/>
      <c r="X55" s="754"/>
      <c r="Y55" s="755"/>
      <c r="Z55" s="1461" t="s">
        <v>61</v>
      </c>
      <c r="AA55" s="1462"/>
      <c r="AB55" s="1462"/>
      <c r="AC55" s="1462"/>
      <c r="AD55" s="1462"/>
      <c r="AE55" s="1462"/>
      <c r="AF55" s="1462"/>
      <c r="AG55" s="1462"/>
      <c r="AH55" s="1463"/>
      <c r="AI55" s="744"/>
      <c r="AJ55" s="746"/>
      <c r="AK55" s="668"/>
    </row>
    <row r="56" spans="1:46" ht="16.5" customHeight="1">
      <c r="A56" s="744"/>
      <c r="B56" s="752"/>
      <c r="C56" s="753" t="s">
        <v>490</v>
      </c>
      <c r="D56" s="754"/>
      <c r="E56" s="754"/>
      <c r="F56" s="754"/>
      <c r="G56" s="754"/>
      <c r="H56" s="754"/>
      <c r="I56" s="754"/>
      <c r="J56" s="754"/>
      <c r="K56" s="754"/>
      <c r="L56" s="754"/>
      <c r="M56" s="754"/>
      <c r="N56" s="754"/>
      <c r="O56" s="754"/>
      <c r="P56" s="754"/>
      <c r="Q56" s="754"/>
      <c r="R56" s="754"/>
      <c r="S56" s="754"/>
      <c r="T56" s="754"/>
      <c r="U56" s="754"/>
      <c r="V56" s="754"/>
      <c r="W56" s="754"/>
      <c r="X56" s="754"/>
      <c r="Y56" s="755"/>
      <c r="Z56" s="1461" t="s">
        <v>491</v>
      </c>
      <c r="AA56" s="1462"/>
      <c r="AB56" s="1462"/>
      <c r="AC56" s="1462"/>
      <c r="AD56" s="1462"/>
      <c r="AE56" s="1462"/>
      <c r="AF56" s="1462"/>
      <c r="AG56" s="1462"/>
      <c r="AH56" s="1463"/>
      <c r="AI56" s="744"/>
      <c r="AJ56" s="746"/>
      <c r="AK56" s="668"/>
    </row>
    <row r="57" spans="1:46" ht="25.5" customHeight="1">
      <c r="A57" s="744"/>
      <c r="B57" s="752"/>
      <c r="C57" s="1442" t="s">
        <v>133</v>
      </c>
      <c r="D57" s="1442"/>
      <c r="E57" s="1442"/>
      <c r="F57" s="1442"/>
      <c r="G57" s="1442"/>
      <c r="H57" s="1442"/>
      <c r="I57" s="1442"/>
      <c r="J57" s="1442"/>
      <c r="K57" s="1442"/>
      <c r="L57" s="1442"/>
      <c r="M57" s="1442"/>
      <c r="N57" s="1442"/>
      <c r="O57" s="1442"/>
      <c r="P57" s="1442"/>
      <c r="Q57" s="1442"/>
      <c r="R57" s="1442"/>
      <c r="S57" s="1442"/>
      <c r="T57" s="1442"/>
      <c r="U57" s="1442"/>
      <c r="V57" s="1442"/>
      <c r="W57" s="1442"/>
      <c r="X57" s="1442"/>
      <c r="Y57" s="1443"/>
      <c r="Z57" s="1464" t="s">
        <v>135</v>
      </c>
      <c r="AA57" s="1465"/>
      <c r="AB57" s="1465"/>
      <c r="AC57" s="1465"/>
      <c r="AD57" s="1465"/>
      <c r="AE57" s="1465"/>
      <c r="AF57" s="1465"/>
      <c r="AG57" s="1465"/>
      <c r="AH57" s="1466"/>
      <c r="AI57" s="744"/>
      <c r="AJ57" s="746"/>
      <c r="AK57" s="668"/>
    </row>
    <row r="58" spans="1:46" ht="25.5" customHeight="1">
      <c r="A58" s="744"/>
      <c r="B58" s="752"/>
      <c r="C58" s="1442" t="s">
        <v>134</v>
      </c>
      <c r="D58" s="1442"/>
      <c r="E58" s="1442"/>
      <c r="F58" s="1442"/>
      <c r="G58" s="1442"/>
      <c r="H58" s="1442"/>
      <c r="I58" s="1442"/>
      <c r="J58" s="1442"/>
      <c r="K58" s="1442"/>
      <c r="L58" s="1442"/>
      <c r="M58" s="1442"/>
      <c r="N58" s="1442"/>
      <c r="O58" s="1442"/>
      <c r="P58" s="1442"/>
      <c r="Q58" s="1442"/>
      <c r="R58" s="1442"/>
      <c r="S58" s="1442"/>
      <c r="T58" s="1442"/>
      <c r="U58" s="1442"/>
      <c r="V58" s="1442"/>
      <c r="W58" s="1442"/>
      <c r="X58" s="1442"/>
      <c r="Y58" s="1443"/>
      <c r="Z58" s="1444" t="s">
        <v>136</v>
      </c>
      <c r="AA58" s="1445"/>
      <c r="AB58" s="1445"/>
      <c r="AC58" s="1445"/>
      <c r="AD58" s="1445"/>
      <c r="AE58" s="1445"/>
      <c r="AF58" s="1445"/>
      <c r="AG58" s="1445"/>
      <c r="AH58" s="1446"/>
      <c r="AI58" s="744"/>
      <c r="AJ58" s="746"/>
      <c r="AK58" s="756"/>
    </row>
    <row r="59" spans="1:46" ht="16.5" customHeight="1" thickBot="1">
      <c r="A59" s="744"/>
      <c r="B59" s="757"/>
      <c r="C59" s="758" t="s">
        <v>105</v>
      </c>
      <c r="D59" s="759"/>
      <c r="E59" s="759"/>
      <c r="F59" s="759"/>
      <c r="G59" s="759"/>
      <c r="H59" s="759"/>
      <c r="I59" s="759"/>
      <c r="J59" s="759"/>
      <c r="K59" s="759"/>
      <c r="L59" s="759"/>
      <c r="M59" s="759"/>
      <c r="N59" s="759"/>
      <c r="O59" s="759"/>
      <c r="P59" s="759"/>
      <c r="Q59" s="759"/>
      <c r="R59" s="759"/>
      <c r="S59" s="759"/>
      <c r="T59" s="759"/>
      <c r="U59" s="759"/>
      <c r="V59" s="759"/>
      <c r="W59" s="759"/>
      <c r="X59" s="759"/>
      <c r="Y59" s="760"/>
      <c r="Z59" s="1447" t="s">
        <v>59</v>
      </c>
      <c r="AA59" s="1448"/>
      <c r="AB59" s="1448"/>
      <c r="AC59" s="1448"/>
      <c r="AD59" s="1448"/>
      <c r="AE59" s="1448"/>
      <c r="AF59" s="1448"/>
      <c r="AG59" s="1448"/>
      <c r="AH59" s="1449"/>
      <c r="AI59" s="744"/>
      <c r="AJ59" s="746"/>
      <c r="AK59" s="756"/>
    </row>
    <row r="60" spans="1:46" ht="4.5" customHeight="1">
      <c r="A60" s="744"/>
      <c r="B60" s="744"/>
      <c r="C60" s="745"/>
      <c r="D60" s="744"/>
      <c r="E60" s="744"/>
      <c r="F60" s="744"/>
      <c r="G60" s="744"/>
      <c r="H60" s="744"/>
      <c r="I60" s="744"/>
      <c r="J60" s="744"/>
      <c r="K60" s="744"/>
      <c r="L60" s="744"/>
      <c r="M60" s="744"/>
      <c r="N60" s="744"/>
      <c r="O60" s="744"/>
      <c r="P60" s="744"/>
      <c r="Q60" s="744"/>
      <c r="R60" s="744"/>
      <c r="S60" s="744"/>
      <c r="T60" s="744"/>
      <c r="U60" s="744"/>
      <c r="V60" s="744"/>
      <c r="W60" s="744"/>
      <c r="X60" s="744"/>
      <c r="Y60" s="744"/>
      <c r="Z60" s="745"/>
      <c r="AA60" s="745"/>
      <c r="AB60" s="745"/>
      <c r="AC60" s="745"/>
      <c r="AD60" s="745"/>
      <c r="AE60" s="745"/>
      <c r="AF60" s="745"/>
      <c r="AG60" s="745"/>
      <c r="AH60" s="745"/>
      <c r="AI60" s="744"/>
      <c r="AJ60" s="746"/>
    </row>
    <row r="61" spans="1:46" ht="12" customHeight="1">
      <c r="A61" s="744"/>
      <c r="B61" s="761" t="s">
        <v>142</v>
      </c>
      <c r="C61" s="762" t="s">
        <v>141</v>
      </c>
      <c r="D61" s="744"/>
      <c r="E61" s="744"/>
      <c r="F61" s="744"/>
      <c r="G61" s="744"/>
      <c r="H61" s="744"/>
      <c r="I61" s="744"/>
      <c r="J61" s="744"/>
      <c r="K61" s="744"/>
      <c r="L61" s="744"/>
      <c r="M61" s="744"/>
      <c r="N61" s="744"/>
      <c r="O61" s="744"/>
      <c r="P61" s="744"/>
      <c r="Q61" s="744"/>
      <c r="R61" s="744"/>
      <c r="S61" s="744"/>
      <c r="T61" s="744"/>
      <c r="U61" s="744"/>
      <c r="V61" s="744"/>
      <c r="W61" s="744"/>
      <c r="X61" s="744"/>
      <c r="Y61" s="744"/>
      <c r="Z61" s="745"/>
      <c r="AA61" s="745"/>
      <c r="AB61" s="745"/>
      <c r="AC61" s="745"/>
      <c r="AD61" s="745"/>
      <c r="AE61" s="745"/>
      <c r="AF61" s="745"/>
      <c r="AG61" s="745"/>
      <c r="AH61" s="745"/>
      <c r="AI61" s="744"/>
      <c r="AJ61" s="746"/>
    </row>
    <row r="62" spans="1:46" ht="12" customHeight="1">
      <c r="A62" s="744"/>
      <c r="B62" s="763" t="s">
        <v>143</v>
      </c>
      <c r="C62" s="1450" t="s">
        <v>492</v>
      </c>
      <c r="D62" s="1450"/>
      <c r="E62" s="1450"/>
      <c r="F62" s="1450"/>
      <c r="G62" s="1450"/>
      <c r="H62" s="1450"/>
      <c r="I62" s="1450"/>
      <c r="J62" s="1450"/>
      <c r="K62" s="1450"/>
      <c r="L62" s="1450"/>
      <c r="M62" s="1450"/>
      <c r="N62" s="1450"/>
      <c r="O62" s="1450"/>
      <c r="P62" s="1450"/>
      <c r="Q62" s="1450"/>
      <c r="R62" s="1450"/>
      <c r="S62" s="1450"/>
      <c r="T62" s="1450"/>
      <c r="U62" s="1450"/>
      <c r="V62" s="1450"/>
      <c r="W62" s="1450"/>
      <c r="X62" s="1450"/>
      <c r="Y62" s="1450"/>
      <c r="Z62" s="1450"/>
      <c r="AA62" s="1450"/>
      <c r="AB62" s="1450"/>
      <c r="AC62" s="1450"/>
      <c r="AD62" s="1450"/>
      <c r="AE62" s="1450"/>
      <c r="AF62" s="1450"/>
      <c r="AG62" s="1450"/>
      <c r="AH62" s="1450"/>
      <c r="AI62" s="1450"/>
      <c r="AJ62" s="1450"/>
    </row>
    <row r="63" spans="1:46" ht="3.75" customHeight="1" thickBot="1">
      <c r="A63" s="759"/>
      <c r="B63" s="759"/>
      <c r="C63" s="764"/>
      <c r="D63" s="764"/>
      <c r="E63" s="764"/>
      <c r="F63" s="764"/>
      <c r="G63" s="764"/>
      <c r="H63" s="764"/>
      <c r="I63" s="764"/>
      <c r="J63" s="764"/>
      <c r="K63" s="764"/>
      <c r="L63" s="764"/>
      <c r="M63" s="764"/>
      <c r="N63" s="764"/>
      <c r="O63" s="764"/>
      <c r="P63" s="764"/>
      <c r="Q63" s="764"/>
      <c r="R63" s="764"/>
      <c r="S63" s="764"/>
      <c r="T63" s="764"/>
      <c r="U63" s="764"/>
      <c r="V63" s="764"/>
      <c r="W63" s="764"/>
      <c r="X63" s="764"/>
      <c r="Y63" s="764"/>
      <c r="Z63" s="764"/>
      <c r="AA63" s="764"/>
      <c r="AB63" s="764"/>
      <c r="AC63" s="764"/>
      <c r="AD63" s="764"/>
      <c r="AE63" s="764"/>
      <c r="AF63" s="764"/>
      <c r="AG63" s="764"/>
      <c r="AH63" s="764"/>
      <c r="AI63" s="764"/>
      <c r="AJ63" s="765"/>
    </row>
    <row r="64" spans="1:46" ht="1.5" customHeight="1">
      <c r="A64" s="766"/>
      <c r="B64" s="767"/>
      <c r="C64" s="767"/>
      <c r="D64" s="767"/>
      <c r="E64" s="767"/>
      <c r="F64" s="767"/>
      <c r="G64" s="767"/>
      <c r="H64" s="767"/>
      <c r="I64" s="767"/>
      <c r="J64" s="767"/>
      <c r="K64" s="767"/>
      <c r="L64" s="767"/>
      <c r="M64" s="767"/>
      <c r="N64" s="767"/>
      <c r="O64" s="767"/>
      <c r="P64" s="767"/>
      <c r="Q64" s="767"/>
      <c r="R64" s="767"/>
      <c r="S64" s="767"/>
      <c r="T64" s="767"/>
      <c r="U64" s="767"/>
      <c r="V64" s="767"/>
      <c r="W64" s="767"/>
      <c r="X64" s="767"/>
      <c r="Y64" s="767"/>
      <c r="Z64" s="767"/>
      <c r="AA64" s="767"/>
      <c r="AB64" s="767"/>
      <c r="AC64" s="767"/>
      <c r="AD64" s="767"/>
      <c r="AE64" s="767"/>
      <c r="AF64" s="767"/>
      <c r="AG64" s="767"/>
      <c r="AH64" s="767"/>
      <c r="AI64" s="767"/>
      <c r="AJ64" s="768"/>
    </row>
    <row r="65" spans="1:36" ht="30.75" customHeight="1">
      <c r="A65" s="769"/>
      <c r="B65" s="1451" t="s">
        <v>249</v>
      </c>
      <c r="C65" s="1451"/>
      <c r="D65" s="1451"/>
      <c r="E65" s="1451"/>
      <c r="F65" s="1451"/>
      <c r="G65" s="1451"/>
      <c r="H65" s="1451"/>
      <c r="I65" s="1451"/>
      <c r="J65" s="1451"/>
      <c r="K65" s="1451"/>
      <c r="L65" s="1451"/>
      <c r="M65" s="1451"/>
      <c r="N65" s="1451"/>
      <c r="O65" s="1451"/>
      <c r="P65" s="1451"/>
      <c r="Q65" s="1451"/>
      <c r="R65" s="1451"/>
      <c r="S65" s="1451"/>
      <c r="T65" s="1451"/>
      <c r="U65" s="1451"/>
      <c r="V65" s="1451"/>
      <c r="W65" s="1451"/>
      <c r="X65" s="1451"/>
      <c r="Y65" s="1451"/>
      <c r="Z65" s="1451"/>
      <c r="AA65" s="1451"/>
      <c r="AB65" s="1451"/>
      <c r="AC65" s="1451"/>
      <c r="AD65" s="1451"/>
      <c r="AE65" s="1451"/>
      <c r="AF65" s="1451"/>
      <c r="AG65" s="1451"/>
      <c r="AH65" s="1451"/>
      <c r="AI65" s="1451"/>
      <c r="AJ65" s="770"/>
    </row>
    <row r="66" spans="1:36" ht="4.5" customHeight="1">
      <c r="A66" s="769"/>
      <c r="B66" s="745"/>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70"/>
    </row>
    <row r="67" spans="1:36" s="774" customFormat="1" ht="13.5" customHeight="1">
      <c r="A67" s="771"/>
      <c r="B67" s="772" t="s">
        <v>19</v>
      </c>
      <c r="C67" s="772"/>
      <c r="D67" s="1452">
        <v>4</v>
      </c>
      <c r="E67" s="1453"/>
      <c r="F67" s="772" t="s">
        <v>5</v>
      </c>
      <c r="G67" s="1454"/>
      <c r="H67" s="1455"/>
      <c r="I67" s="772" t="s">
        <v>4</v>
      </c>
      <c r="J67" s="1454"/>
      <c r="K67" s="1455"/>
      <c r="L67" s="772" t="s">
        <v>3</v>
      </c>
      <c r="M67" s="773"/>
      <c r="N67" s="1456" t="s">
        <v>6</v>
      </c>
      <c r="O67" s="1456"/>
      <c r="P67" s="1456"/>
      <c r="Q67" s="1457" t="str">
        <f>IF(G9="","",G9)</f>
        <v/>
      </c>
      <c r="R67" s="1457"/>
      <c r="S67" s="1457"/>
      <c r="T67" s="1457"/>
      <c r="U67" s="1457"/>
      <c r="V67" s="1457"/>
      <c r="W67" s="1457"/>
      <c r="X67" s="1457"/>
      <c r="Y67" s="1457"/>
      <c r="Z67" s="1457"/>
      <c r="AA67" s="1457"/>
      <c r="AB67" s="1457"/>
      <c r="AC67" s="1457"/>
      <c r="AD67" s="1457"/>
      <c r="AE67" s="1457"/>
      <c r="AF67" s="1457"/>
      <c r="AG67" s="1457"/>
      <c r="AH67" s="1457"/>
      <c r="AI67" s="1457"/>
      <c r="AJ67" s="1458"/>
    </row>
    <row r="68" spans="1:36" s="774" customFormat="1" ht="13.5" customHeight="1">
      <c r="A68" s="775"/>
      <c r="B68" s="776"/>
      <c r="C68" s="777"/>
      <c r="D68" s="777"/>
      <c r="E68" s="777"/>
      <c r="F68" s="777"/>
      <c r="G68" s="777"/>
      <c r="H68" s="777"/>
      <c r="I68" s="777"/>
      <c r="J68" s="777"/>
      <c r="K68" s="777"/>
      <c r="L68" s="777"/>
      <c r="M68" s="777"/>
      <c r="N68" s="1470" t="s">
        <v>82</v>
      </c>
      <c r="O68" s="1470"/>
      <c r="P68" s="1470"/>
      <c r="Q68" s="1471" t="s">
        <v>83</v>
      </c>
      <c r="R68" s="1471"/>
      <c r="S68" s="1472"/>
      <c r="T68" s="1472"/>
      <c r="U68" s="1472"/>
      <c r="V68" s="1472"/>
      <c r="W68" s="1472"/>
      <c r="X68" s="1473" t="s">
        <v>84</v>
      </c>
      <c r="Y68" s="1473"/>
      <c r="Z68" s="1472"/>
      <c r="AA68" s="1472"/>
      <c r="AB68" s="1472"/>
      <c r="AC68" s="1472"/>
      <c r="AD68" s="1472"/>
      <c r="AE68" s="1472"/>
      <c r="AF68" s="1472"/>
      <c r="AG68" s="1472"/>
      <c r="AH68" s="1472"/>
      <c r="AI68" s="1440"/>
      <c r="AJ68" s="1441"/>
    </row>
    <row r="69" spans="1:36" s="774" customFormat="1" ht="4.5" customHeight="1" thickBot="1">
      <c r="A69" s="778"/>
      <c r="B69" s="779"/>
      <c r="C69" s="780"/>
      <c r="D69" s="780"/>
      <c r="E69" s="780"/>
      <c r="F69" s="780"/>
      <c r="G69" s="780"/>
      <c r="H69" s="780"/>
      <c r="I69" s="780"/>
      <c r="J69" s="780"/>
      <c r="K69" s="780"/>
      <c r="L69" s="780"/>
      <c r="M69" s="780"/>
      <c r="N69" s="780"/>
      <c r="O69" s="780"/>
      <c r="P69" s="779"/>
      <c r="Q69" s="781"/>
      <c r="R69" s="782"/>
      <c r="S69" s="782"/>
      <c r="T69" s="782"/>
      <c r="U69" s="782"/>
      <c r="V69" s="782"/>
      <c r="W69" s="783"/>
      <c r="X69" s="783"/>
      <c r="Y69" s="783"/>
      <c r="Z69" s="783"/>
      <c r="AA69" s="783"/>
      <c r="AB69" s="783"/>
      <c r="AC69" s="783"/>
      <c r="AD69" s="783"/>
      <c r="AE69" s="783"/>
      <c r="AF69" s="783"/>
      <c r="AG69" s="783"/>
      <c r="AH69" s="783"/>
      <c r="AI69" s="784"/>
      <c r="AJ69" s="785"/>
    </row>
    <row r="70" spans="1:36" ht="13.5" customHeight="1">
      <c r="A70" s="786"/>
      <c r="B70" s="787"/>
      <c r="C70" s="788"/>
      <c r="D70" s="788"/>
      <c r="E70" s="788"/>
      <c r="F70" s="788"/>
      <c r="G70" s="788"/>
      <c r="H70" s="788"/>
      <c r="I70" s="788"/>
      <c r="J70" s="788"/>
      <c r="K70" s="788"/>
      <c r="L70" s="788"/>
      <c r="M70" s="788"/>
      <c r="N70" s="788"/>
      <c r="O70" s="788"/>
      <c r="P70" s="788"/>
      <c r="Q70" s="788"/>
      <c r="R70" s="788"/>
      <c r="S70" s="788"/>
      <c r="T70" s="788"/>
      <c r="U70" s="788"/>
      <c r="V70" s="788"/>
      <c r="W70" s="788"/>
      <c r="X70" s="788"/>
      <c r="Y70" s="788"/>
      <c r="Z70" s="788"/>
      <c r="AA70" s="788"/>
      <c r="AB70" s="788"/>
      <c r="AC70" s="788"/>
      <c r="AD70" s="788"/>
      <c r="AE70" s="788"/>
      <c r="AF70" s="788"/>
      <c r="AG70" s="788"/>
      <c r="AH70" s="788"/>
      <c r="AI70" s="788"/>
      <c r="AJ70" s="789"/>
    </row>
    <row r="71" spans="1:36">
      <c r="B71" s="790"/>
    </row>
    <row r="72" spans="1:36" ht="17.25">
      <c r="A72" s="791"/>
      <c r="B72" s="792"/>
      <c r="C72" s="791"/>
      <c r="D72" s="791"/>
      <c r="E72" s="791"/>
      <c r="F72" s="791"/>
      <c r="G72" s="791"/>
      <c r="H72" s="791"/>
      <c r="I72" s="791"/>
      <c r="J72" s="791"/>
      <c r="K72" s="791"/>
      <c r="L72" s="791"/>
      <c r="M72" s="791"/>
      <c r="N72" s="791"/>
      <c r="O72" s="791"/>
      <c r="P72" s="791"/>
      <c r="Q72" s="791"/>
      <c r="R72" s="791"/>
      <c r="S72" s="791"/>
      <c r="T72" s="791"/>
      <c r="U72" s="791"/>
      <c r="V72" s="791"/>
      <c r="W72" s="791"/>
      <c r="X72" s="791"/>
      <c r="Y72" s="791"/>
      <c r="Z72" s="791"/>
      <c r="AA72" s="791"/>
      <c r="AB72" s="791"/>
      <c r="AC72" s="791"/>
      <c r="AD72" s="791"/>
      <c r="AE72" s="793"/>
      <c r="AF72" s="791"/>
      <c r="AG72" s="791"/>
      <c r="AH72" s="791"/>
      <c r="AI72" s="791"/>
      <c r="AJ72" s="791"/>
    </row>
    <row r="73" spans="1:36">
      <c r="A73" s="794"/>
      <c r="B73" s="791" t="s">
        <v>16</v>
      </c>
      <c r="C73" s="794"/>
      <c r="D73" s="794"/>
      <c r="E73" s="794"/>
      <c r="F73" s="794"/>
      <c r="G73" s="794"/>
      <c r="H73" s="794"/>
      <c r="I73" s="794"/>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4"/>
      <c r="AG73" s="794"/>
      <c r="AH73" s="794"/>
      <c r="AI73" s="794"/>
      <c r="AJ73" s="794"/>
    </row>
    <row r="74" spans="1:36">
      <c r="A74" s="794"/>
      <c r="B74" s="794"/>
      <c r="C74" s="794"/>
      <c r="D74" s="794"/>
      <c r="E74" s="794"/>
      <c r="F74" s="794"/>
      <c r="G74" s="794"/>
      <c r="H74" s="794"/>
      <c r="I74" s="794"/>
      <c r="J74" s="794"/>
      <c r="K74" s="794"/>
      <c r="L74" s="794"/>
      <c r="M74" s="794"/>
      <c r="N74" s="794"/>
      <c r="O74" s="794"/>
      <c r="P74" s="794"/>
      <c r="Q74" s="794"/>
      <c r="R74" s="794"/>
      <c r="S74" s="794"/>
      <c r="T74" s="794"/>
      <c r="U74" s="794"/>
      <c r="V74" s="794"/>
      <c r="W74" s="794"/>
      <c r="X74" s="794"/>
      <c r="Y74" s="794"/>
      <c r="Z74" s="794"/>
      <c r="AA74" s="794"/>
      <c r="AB74" s="794"/>
      <c r="AC74" s="794"/>
      <c r="AD74" s="794"/>
      <c r="AE74" s="794"/>
      <c r="AF74" s="794"/>
      <c r="AG74" s="794"/>
      <c r="AH74" s="794"/>
      <c r="AI74" s="794"/>
      <c r="AJ74" s="794"/>
    </row>
    <row r="75" spans="1:36">
      <c r="A75" s="794"/>
      <c r="B75" s="794"/>
      <c r="C75" s="794"/>
      <c r="D75" s="794"/>
      <c r="E75" s="794"/>
      <c r="F75" s="794"/>
      <c r="G75" s="794"/>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794"/>
      <c r="AI75" s="794"/>
      <c r="AJ75" s="794"/>
    </row>
    <row r="76" spans="1:36">
      <c r="A76" s="794"/>
      <c r="B76" s="794"/>
      <c r="C76" s="794"/>
      <c r="D76" s="794"/>
      <c r="E76" s="794"/>
      <c r="F76" s="794"/>
      <c r="G76" s="794"/>
      <c r="H76" s="794"/>
      <c r="I76" s="794"/>
      <c r="J76" s="794"/>
      <c r="K76" s="794"/>
      <c r="L76" s="794"/>
      <c r="M76" s="794"/>
      <c r="N76" s="794"/>
      <c r="O76" s="794"/>
      <c r="P76" s="794"/>
      <c r="Q76" s="794"/>
      <c r="R76" s="794"/>
      <c r="S76" s="794"/>
      <c r="T76" s="794"/>
      <c r="U76" s="794"/>
      <c r="V76" s="794"/>
      <c r="W76" s="794"/>
      <c r="X76" s="794"/>
      <c r="Y76" s="794"/>
      <c r="Z76" s="794"/>
      <c r="AA76" s="794"/>
      <c r="AB76" s="794"/>
      <c r="AC76" s="794"/>
      <c r="AD76" s="794"/>
      <c r="AE76" s="794"/>
      <c r="AF76" s="794"/>
      <c r="AG76" s="794"/>
      <c r="AH76" s="794"/>
      <c r="AI76" s="794"/>
      <c r="AJ76" s="794"/>
    </row>
    <row r="77" spans="1:36">
      <c r="A77" s="794"/>
      <c r="B77" s="794"/>
      <c r="C77" s="794"/>
      <c r="D77" s="794"/>
      <c r="E77" s="794"/>
      <c r="F77" s="794"/>
      <c r="G77" s="794"/>
      <c r="H77" s="794"/>
      <c r="I77" s="794"/>
      <c r="J77" s="794"/>
      <c r="K77" s="794"/>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4"/>
      <c r="AI77" s="794"/>
      <c r="AJ77" s="794"/>
    </row>
    <row r="78" spans="1:36">
      <c r="A78" s="794"/>
      <c r="B78" s="794"/>
      <c r="C78" s="794"/>
      <c r="D78" s="794"/>
      <c r="E78" s="794"/>
      <c r="F78" s="794"/>
      <c r="G78" s="794"/>
      <c r="H78" s="794"/>
      <c r="I78" s="794"/>
      <c r="J78" s="794"/>
      <c r="K78" s="794"/>
      <c r="L78" s="794"/>
      <c r="M78" s="794"/>
      <c r="N78" s="794"/>
      <c r="O78" s="794"/>
      <c r="P78" s="794"/>
      <c r="Q78" s="794"/>
      <c r="R78" s="794"/>
      <c r="S78" s="794"/>
      <c r="T78" s="794"/>
      <c r="U78" s="794"/>
      <c r="V78" s="794"/>
      <c r="W78" s="794"/>
      <c r="X78" s="794"/>
      <c r="Y78" s="794"/>
      <c r="Z78" s="794"/>
      <c r="AA78" s="794"/>
      <c r="AB78" s="794"/>
      <c r="AC78" s="794"/>
      <c r="AD78" s="794"/>
      <c r="AE78" s="794"/>
      <c r="AF78" s="794"/>
      <c r="AG78" s="794"/>
      <c r="AH78" s="794"/>
      <c r="AI78" s="794"/>
      <c r="AJ78" s="794"/>
    </row>
    <row r="79" spans="1:36">
      <c r="A79" s="794"/>
      <c r="B79" s="794"/>
      <c r="C79" s="794"/>
      <c r="D79" s="794"/>
      <c r="E79" s="794"/>
      <c r="F79" s="794"/>
      <c r="G79" s="794"/>
      <c r="H79" s="794"/>
      <c r="I79" s="794"/>
      <c r="J79" s="794"/>
      <c r="K79" s="794"/>
      <c r="L79" s="794"/>
      <c r="M79" s="794"/>
      <c r="N79" s="794"/>
      <c r="O79" s="794"/>
      <c r="P79" s="794"/>
      <c r="Q79" s="794"/>
      <c r="R79" s="794"/>
      <c r="S79" s="794"/>
      <c r="T79" s="794"/>
      <c r="U79" s="794"/>
      <c r="V79" s="794"/>
      <c r="W79" s="794"/>
      <c r="X79" s="794"/>
      <c r="Y79" s="794"/>
      <c r="Z79" s="794"/>
      <c r="AA79" s="794"/>
      <c r="AB79" s="794"/>
      <c r="AC79" s="794"/>
      <c r="AD79" s="794"/>
      <c r="AE79" s="794"/>
      <c r="AF79" s="794"/>
      <c r="AG79" s="794"/>
      <c r="AH79" s="794"/>
      <c r="AI79" s="794"/>
      <c r="AJ79" s="794"/>
    </row>
    <row r="80" spans="1:36">
      <c r="A80" s="794"/>
      <c r="B80" s="794"/>
      <c r="C80" s="794"/>
      <c r="D80" s="794"/>
      <c r="E80" s="794"/>
      <c r="F80" s="794"/>
      <c r="G80" s="794"/>
      <c r="H80" s="794"/>
      <c r="I80" s="794"/>
      <c r="J80" s="794"/>
      <c r="K80" s="794"/>
      <c r="L80" s="794"/>
      <c r="M80" s="794"/>
      <c r="N80" s="794"/>
      <c r="O80" s="794"/>
      <c r="P80" s="794"/>
      <c r="Q80" s="794"/>
      <c r="R80" s="794"/>
      <c r="S80" s="794"/>
      <c r="T80" s="794"/>
      <c r="U80" s="794"/>
      <c r="V80" s="794"/>
      <c r="W80" s="794"/>
      <c r="X80" s="794"/>
      <c r="Y80" s="794"/>
      <c r="Z80" s="794"/>
      <c r="AA80" s="794"/>
      <c r="AB80" s="794"/>
      <c r="AC80" s="794"/>
      <c r="AD80" s="794"/>
      <c r="AE80" s="794"/>
      <c r="AF80" s="794"/>
      <c r="AG80" s="794"/>
      <c r="AH80" s="794"/>
      <c r="AI80" s="794"/>
      <c r="AJ80" s="794"/>
    </row>
    <row r="81" spans="1:36">
      <c r="A81" s="794"/>
      <c r="B81" s="794"/>
      <c r="C81" s="794"/>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row>
    <row r="82" spans="1:36">
      <c r="A82" s="794"/>
      <c r="B82" s="794"/>
      <c r="C82" s="794"/>
      <c r="D82" s="794"/>
      <c r="E82" s="794"/>
      <c r="F82" s="794"/>
      <c r="G82" s="794"/>
      <c r="H82" s="794"/>
      <c r="I82" s="794"/>
      <c r="J82" s="794"/>
      <c r="K82" s="794"/>
      <c r="L82" s="794"/>
      <c r="M82" s="794"/>
      <c r="N82" s="794"/>
      <c r="O82" s="794"/>
      <c r="P82" s="794"/>
      <c r="Q82" s="794"/>
      <c r="R82" s="794"/>
      <c r="S82" s="794"/>
      <c r="T82" s="794"/>
      <c r="U82" s="794"/>
      <c r="V82" s="794"/>
      <c r="W82" s="794"/>
      <c r="X82" s="794"/>
      <c r="Y82" s="794"/>
      <c r="Z82" s="794"/>
      <c r="AA82" s="794"/>
      <c r="AB82" s="794"/>
      <c r="AC82" s="794"/>
      <c r="AD82" s="794"/>
      <c r="AE82" s="794"/>
      <c r="AF82" s="794"/>
      <c r="AG82" s="794"/>
      <c r="AH82" s="794"/>
      <c r="AI82" s="794"/>
      <c r="AJ82" s="794"/>
    </row>
    <row r="83" spans="1:36">
      <c r="A83" s="794"/>
      <c r="B83" s="794"/>
      <c r="C83" s="794"/>
      <c r="D83" s="794"/>
      <c r="E83" s="794"/>
      <c r="F83" s="794"/>
      <c r="G83" s="794"/>
      <c r="H83" s="794"/>
      <c r="I83" s="794"/>
      <c r="J83" s="794"/>
      <c r="K83" s="794"/>
      <c r="L83" s="794"/>
      <c r="M83" s="794"/>
      <c r="N83" s="794"/>
      <c r="O83" s="794"/>
      <c r="P83" s="794"/>
      <c r="Q83" s="794"/>
      <c r="R83" s="794"/>
      <c r="S83" s="794"/>
      <c r="T83" s="794"/>
      <c r="U83" s="794"/>
      <c r="V83" s="794"/>
      <c r="W83" s="794"/>
      <c r="X83" s="794"/>
      <c r="Y83" s="794"/>
      <c r="Z83" s="794"/>
      <c r="AA83" s="794"/>
      <c r="AB83" s="794"/>
      <c r="AC83" s="794"/>
      <c r="AD83" s="794"/>
      <c r="AE83" s="794"/>
      <c r="AF83" s="794"/>
      <c r="AG83" s="794"/>
      <c r="AH83" s="794"/>
      <c r="AI83" s="794"/>
      <c r="AJ83" s="794"/>
    </row>
    <row r="84" spans="1:36">
      <c r="A84" s="794"/>
      <c r="B84" s="794"/>
      <c r="C84" s="794"/>
      <c r="D84" s="794"/>
      <c r="E84" s="794"/>
      <c r="F84" s="794"/>
      <c r="G84" s="794"/>
      <c r="H84" s="794"/>
      <c r="I84" s="794"/>
      <c r="J84" s="794"/>
      <c r="K84" s="794"/>
      <c r="L84" s="794"/>
      <c r="M84" s="794"/>
      <c r="N84" s="794"/>
      <c r="O84" s="794"/>
      <c r="P84" s="794"/>
      <c r="Q84" s="794"/>
      <c r="R84" s="794"/>
      <c r="S84" s="794"/>
      <c r="T84" s="794"/>
      <c r="U84" s="794"/>
      <c r="V84" s="794"/>
      <c r="W84" s="794"/>
      <c r="X84" s="794"/>
      <c r="Y84" s="794"/>
      <c r="Z84" s="794"/>
      <c r="AA84" s="794"/>
      <c r="AB84" s="794"/>
      <c r="AC84" s="794"/>
      <c r="AD84" s="794"/>
      <c r="AE84" s="794"/>
      <c r="AF84" s="794"/>
      <c r="AG84" s="794"/>
      <c r="AH84" s="794"/>
      <c r="AI84" s="794"/>
      <c r="AJ84" s="794"/>
    </row>
    <row r="85" spans="1:36">
      <c r="A85" s="794"/>
      <c r="B85" s="794"/>
      <c r="C85" s="794"/>
      <c r="D85" s="794"/>
      <c r="E85" s="794"/>
      <c r="F85" s="794"/>
      <c r="G85" s="794"/>
      <c r="H85" s="794"/>
      <c r="I85" s="794"/>
      <c r="J85" s="794"/>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row>
    <row r="86" spans="1:36">
      <c r="A86" s="794"/>
      <c r="B86" s="794"/>
      <c r="C86" s="794"/>
      <c r="D86" s="794"/>
      <c r="E86" s="794"/>
      <c r="F86" s="794"/>
      <c r="G86" s="794"/>
      <c r="H86" s="794"/>
      <c r="I86" s="794"/>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row>
    <row r="87" spans="1:36">
      <c r="A87" s="794"/>
      <c r="B87" s="794"/>
      <c r="C87" s="794"/>
      <c r="D87" s="794"/>
      <c r="E87" s="794"/>
      <c r="F87" s="794"/>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row>
    <row r="88" spans="1:36">
      <c r="A88" s="794"/>
      <c r="B88" s="794"/>
      <c r="C88" s="794"/>
      <c r="D88" s="794"/>
      <c r="E88" s="794"/>
      <c r="F88" s="794"/>
      <c r="G88" s="794"/>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row>
    <row r="89" spans="1:36">
      <c r="A89" s="794"/>
      <c r="B89" s="794"/>
      <c r="C89" s="794"/>
      <c r="D89" s="794"/>
      <c r="E89" s="794"/>
      <c r="F89" s="794"/>
      <c r="G89" s="794"/>
      <c r="H89" s="794"/>
      <c r="I89" s="794"/>
      <c r="J89" s="794"/>
      <c r="K89" s="794"/>
      <c r="L89" s="794"/>
      <c r="M89" s="794"/>
      <c r="N89" s="794"/>
      <c r="O89" s="794"/>
      <c r="P89" s="794"/>
      <c r="Q89" s="794"/>
      <c r="R89" s="794"/>
      <c r="S89" s="794"/>
      <c r="T89" s="794"/>
      <c r="U89" s="794"/>
      <c r="V89" s="794"/>
      <c r="W89" s="794"/>
      <c r="X89" s="794"/>
      <c r="Y89" s="794"/>
      <c r="Z89" s="794"/>
      <c r="AA89" s="794"/>
      <c r="AB89" s="794"/>
      <c r="AC89" s="794"/>
      <c r="AD89" s="794"/>
      <c r="AE89" s="794"/>
      <c r="AF89" s="794"/>
      <c r="AG89" s="794"/>
      <c r="AH89" s="794"/>
      <c r="AI89" s="794"/>
      <c r="AJ89" s="794"/>
    </row>
    <row r="90" spans="1:36">
      <c r="A90" s="794"/>
      <c r="B90" s="794"/>
      <c r="C90" s="794"/>
      <c r="D90" s="794"/>
      <c r="E90" s="794"/>
      <c r="F90" s="794"/>
      <c r="G90" s="794"/>
      <c r="H90" s="794"/>
      <c r="I90" s="794"/>
      <c r="J90" s="794"/>
      <c r="K90" s="794"/>
      <c r="L90" s="794"/>
      <c r="M90" s="794"/>
      <c r="N90" s="794"/>
      <c r="O90" s="794"/>
      <c r="P90" s="794"/>
      <c r="Q90" s="794"/>
      <c r="R90" s="794"/>
      <c r="S90" s="794"/>
      <c r="T90" s="794"/>
      <c r="U90" s="794"/>
      <c r="V90" s="794"/>
      <c r="W90" s="794"/>
      <c r="X90" s="794"/>
      <c r="Y90" s="794"/>
      <c r="Z90" s="794"/>
      <c r="AA90" s="794"/>
      <c r="AB90" s="794"/>
      <c r="AC90" s="794"/>
      <c r="AD90" s="794"/>
      <c r="AE90" s="794"/>
      <c r="AF90" s="794"/>
      <c r="AG90" s="794"/>
      <c r="AH90" s="794"/>
      <c r="AI90" s="794"/>
      <c r="AJ90" s="794"/>
    </row>
    <row r="91" spans="1:36">
      <c r="A91" s="794"/>
      <c r="B91" s="794"/>
      <c r="C91" s="794"/>
      <c r="D91" s="794"/>
      <c r="E91" s="794"/>
      <c r="F91" s="794"/>
      <c r="G91" s="794"/>
      <c r="H91" s="794"/>
      <c r="I91" s="794"/>
      <c r="J91" s="794"/>
      <c r="K91" s="794"/>
      <c r="L91" s="794"/>
      <c r="M91" s="794"/>
      <c r="N91" s="794"/>
      <c r="O91" s="794"/>
      <c r="P91" s="794"/>
      <c r="Q91" s="794"/>
      <c r="R91" s="794"/>
      <c r="S91" s="794"/>
      <c r="T91" s="794"/>
      <c r="U91" s="794"/>
      <c r="V91" s="794"/>
      <c r="W91" s="794"/>
      <c r="X91" s="794"/>
      <c r="Y91" s="794"/>
      <c r="Z91" s="794"/>
      <c r="AA91" s="794"/>
      <c r="AB91" s="794"/>
      <c r="AC91" s="794"/>
      <c r="AD91" s="794"/>
      <c r="AE91" s="794"/>
      <c r="AF91" s="794"/>
      <c r="AG91" s="794"/>
      <c r="AH91" s="794"/>
      <c r="AI91" s="794"/>
      <c r="AJ91" s="794"/>
    </row>
    <row r="92" spans="1:36">
      <c r="A92" s="794"/>
      <c r="B92" s="794"/>
      <c r="C92" s="794"/>
      <c r="D92" s="794"/>
      <c r="E92" s="794"/>
      <c r="F92" s="794"/>
      <c r="G92" s="794"/>
      <c r="H92" s="794"/>
      <c r="I92" s="794"/>
      <c r="J92" s="794"/>
      <c r="K92" s="794"/>
      <c r="L92" s="794"/>
      <c r="M92" s="794"/>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row>
    <row r="93" spans="1:36">
      <c r="A93" s="794"/>
      <c r="B93" s="794"/>
      <c r="C93" s="794"/>
      <c r="D93" s="794"/>
      <c r="E93" s="794"/>
      <c r="F93" s="794"/>
      <c r="G93" s="794"/>
      <c r="H93" s="794"/>
      <c r="I93" s="794"/>
      <c r="J93" s="794"/>
      <c r="K93" s="794"/>
      <c r="L93" s="794"/>
      <c r="M93" s="794"/>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row>
    <row r="94" spans="1:36">
      <c r="A94" s="794"/>
      <c r="B94" s="794"/>
      <c r="C94" s="794"/>
      <c r="D94" s="794"/>
      <c r="E94" s="794"/>
      <c r="F94" s="794"/>
      <c r="G94" s="794"/>
      <c r="H94" s="794"/>
      <c r="I94" s="794"/>
      <c r="J94" s="794"/>
      <c r="K94" s="794"/>
      <c r="L94" s="794"/>
      <c r="M94" s="794"/>
      <c r="N94" s="794"/>
      <c r="O94" s="794"/>
      <c r="P94" s="794"/>
      <c r="Q94" s="794"/>
      <c r="R94" s="794"/>
      <c r="S94" s="794"/>
      <c r="T94" s="794"/>
      <c r="U94" s="794"/>
      <c r="V94" s="794"/>
      <c r="W94" s="794"/>
      <c r="X94" s="794"/>
      <c r="Y94" s="794"/>
      <c r="Z94" s="794"/>
      <c r="AA94" s="794"/>
      <c r="AB94" s="794"/>
      <c r="AC94" s="794"/>
      <c r="AD94" s="794"/>
      <c r="AE94" s="794"/>
      <c r="AF94" s="794"/>
      <c r="AG94" s="794"/>
      <c r="AH94" s="794"/>
      <c r="AI94" s="794"/>
      <c r="AJ94" s="794"/>
    </row>
    <row r="95" spans="1:36">
      <c r="A95" s="794"/>
      <c r="B95" s="794"/>
      <c r="C95" s="794"/>
      <c r="D95" s="794"/>
      <c r="E95" s="794"/>
      <c r="F95" s="794"/>
      <c r="G95" s="794"/>
      <c r="H95" s="794"/>
      <c r="I95" s="794"/>
      <c r="J95" s="794"/>
      <c r="K95" s="794"/>
      <c r="L95" s="794"/>
      <c r="M95" s="794"/>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794"/>
    </row>
    <row r="96" spans="1:36">
      <c r="A96" s="794"/>
      <c r="B96" s="794"/>
      <c r="C96" s="794"/>
      <c r="D96" s="794"/>
      <c r="E96" s="794"/>
      <c r="F96" s="794"/>
      <c r="G96" s="794"/>
      <c r="H96" s="794"/>
      <c r="I96" s="794"/>
      <c r="J96" s="794"/>
      <c r="K96" s="794"/>
      <c r="L96" s="794"/>
      <c r="M96" s="794"/>
      <c r="N96" s="794"/>
      <c r="O96" s="794"/>
      <c r="P96" s="794"/>
      <c r="Q96" s="794"/>
      <c r="R96" s="794"/>
      <c r="S96" s="794"/>
      <c r="T96" s="794"/>
      <c r="U96" s="794"/>
      <c r="V96" s="794"/>
      <c r="W96" s="794"/>
      <c r="X96" s="794"/>
      <c r="Y96" s="794"/>
      <c r="Z96" s="794"/>
      <c r="AA96" s="794"/>
      <c r="AB96" s="794"/>
      <c r="AC96" s="794"/>
      <c r="AD96" s="794"/>
      <c r="AE96" s="794"/>
      <c r="AF96" s="794"/>
      <c r="AG96" s="794"/>
      <c r="AH96" s="794"/>
      <c r="AI96" s="794"/>
      <c r="AJ96" s="794"/>
    </row>
    <row r="97" spans="1:36">
      <c r="A97" s="794"/>
      <c r="B97" s="794"/>
      <c r="C97" s="794"/>
      <c r="D97" s="794"/>
      <c r="E97" s="794"/>
      <c r="F97" s="794"/>
      <c r="G97" s="794"/>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row>
    <row r="98" spans="1:36">
      <c r="A98" s="794"/>
      <c r="B98" s="794"/>
      <c r="C98" s="794"/>
      <c r="D98" s="794"/>
      <c r="E98" s="794"/>
      <c r="F98" s="794"/>
      <c r="G98" s="794"/>
      <c r="H98" s="794"/>
      <c r="I98" s="794"/>
      <c r="J98" s="794"/>
      <c r="K98" s="794"/>
      <c r="L98" s="794"/>
      <c r="M98" s="794"/>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row>
    <row r="99" spans="1:36">
      <c r="A99" s="794"/>
      <c r="B99" s="794"/>
      <c r="C99" s="794"/>
      <c r="D99" s="794"/>
      <c r="E99" s="794"/>
      <c r="F99" s="794"/>
      <c r="G99" s="794"/>
      <c r="H99" s="794"/>
      <c r="I99" s="794"/>
      <c r="J99" s="794"/>
      <c r="K99" s="794"/>
      <c r="L99" s="794"/>
      <c r="M99" s="794"/>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row>
    <row r="100" spans="1:36">
      <c r="A100" s="794"/>
      <c r="B100" s="794"/>
      <c r="C100" s="794"/>
      <c r="D100" s="794"/>
      <c r="E100" s="794"/>
      <c r="F100" s="794"/>
      <c r="G100" s="794"/>
      <c r="H100" s="794"/>
      <c r="I100" s="794"/>
      <c r="J100" s="794"/>
      <c r="K100" s="794"/>
      <c r="L100" s="794"/>
      <c r="M100" s="794"/>
      <c r="N100" s="794"/>
      <c r="O100" s="794"/>
      <c r="P100" s="794"/>
      <c r="Q100" s="794"/>
      <c r="R100" s="794"/>
      <c r="S100" s="794"/>
      <c r="T100" s="794"/>
      <c r="U100" s="794"/>
      <c r="V100" s="794"/>
      <c r="W100" s="794"/>
      <c r="X100" s="794"/>
      <c r="Y100" s="794"/>
      <c r="Z100" s="794"/>
      <c r="AA100" s="794"/>
      <c r="AB100" s="794"/>
      <c r="AC100" s="794"/>
      <c r="AD100" s="794"/>
      <c r="AE100" s="794"/>
      <c r="AF100" s="794"/>
      <c r="AG100" s="794"/>
      <c r="AH100" s="794"/>
      <c r="AI100" s="794"/>
      <c r="AJ100" s="794"/>
    </row>
    <row r="101" spans="1:36">
      <c r="A101" s="794"/>
      <c r="B101" s="794"/>
      <c r="C101" s="794"/>
      <c r="D101" s="794"/>
      <c r="E101" s="794"/>
      <c r="F101" s="794"/>
      <c r="G101" s="794"/>
      <c r="H101" s="794"/>
      <c r="I101" s="794"/>
      <c r="J101" s="794"/>
      <c r="K101" s="794"/>
      <c r="L101" s="794"/>
      <c r="M101" s="794"/>
      <c r="N101" s="794"/>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row>
    <row r="102" spans="1:36">
      <c r="A102" s="794"/>
      <c r="B102" s="794"/>
      <c r="C102" s="794"/>
      <c r="D102" s="794"/>
      <c r="E102" s="794"/>
      <c r="F102" s="794"/>
      <c r="G102" s="794"/>
      <c r="H102" s="794"/>
      <c r="I102" s="794"/>
      <c r="J102" s="794"/>
      <c r="K102" s="794"/>
      <c r="L102" s="794"/>
      <c r="M102" s="794"/>
      <c r="N102" s="794"/>
      <c r="O102" s="794"/>
      <c r="P102" s="794"/>
      <c r="Q102" s="794"/>
      <c r="R102" s="794"/>
      <c r="S102" s="794"/>
      <c r="T102" s="794"/>
      <c r="U102" s="794"/>
      <c r="V102" s="794"/>
      <c r="W102" s="794"/>
      <c r="X102" s="794"/>
      <c r="Y102" s="794"/>
      <c r="Z102" s="794"/>
      <c r="AA102" s="794"/>
      <c r="AB102" s="794"/>
      <c r="AC102" s="794"/>
      <c r="AD102" s="794"/>
      <c r="AE102" s="794"/>
      <c r="AF102" s="794"/>
      <c r="AG102" s="794"/>
      <c r="AH102" s="794"/>
      <c r="AI102" s="794"/>
      <c r="AJ102" s="794"/>
    </row>
    <row r="103" spans="1:36">
      <c r="A103" s="794"/>
      <c r="B103" s="794"/>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row>
    <row r="104" spans="1:36">
      <c r="A104" s="794"/>
      <c r="B104" s="794"/>
      <c r="C104" s="794"/>
      <c r="D104" s="794"/>
      <c r="E104" s="794"/>
      <c r="F104" s="794"/>
      <c r="G104" s="794"/>
      <c r="H104" s="794"/>
      <c r="I104" s="794"/>
      <c r="J104" s="794"/>
      <c r="K104" s="794"/>
      <c r="L104" s="794"/>
      <c r="M104" s="794"/>
      <c r="N104" s="794"/>
      <c r="O104" s="794"/>
      <c r="P104" s="794"/>
      <c r="Q104" s="794"/>
      <c r="R104" s="794"/>
      <c r="S104" s="794"/>
      <c r="T104" s="794"/>
      <c r="U104" s="794"/>
      <c r="V104" s="794"/>
      <c r="W104" s="794"/>
      <c r="X104" s="794"/>
      <c r="Y104" s="794"/>
      <c r="Z104" s="794"/>
      <c r="AA104" s="794"/>
      <c r="AB104" s="794"/>
      <c r="AC104" s="794"/>
      <c r="AD104" s="794"/>
      <c r="AE104" s="794"/>
      <c r="AF104" s="794"/>
      <c r="AG104" s="794"/>
      <c r="AH104" s="794"/>
      <c r="AI104" s="794"/>
      <c r="AJ104" s="794"/>
    </row>
    <row r="105" spans="1:36">
      <c r="A105" s="794"/>
      <c r="B105" s="794"/>
      <c r="C105" s="794"/>
      <c r="D105" s="794"/>
      <c r="E105" s="794"/>
      <c r="F105" s="794"/>
      <c r="G105" s="794"/>
      <c r="H105" s="794"/>
      <c r="I105" s="794"/>
      <c r="J105" s="794"/>
      <c r="K105" s="794"/>
      <c r="L105" s="794"/>
      <c r="M105" s="794"/>
      <c r="N105" s="794"/>
      <c r="O105" s="794"/>
      <c r="P105" s="794"/>
      <c r="Q105" s="794"/>
      <c r="R105" s="794"/>
      <c r="S105" s="794"/>
      <c r="T105" s="794"/>
      <c r="U105" s="794"/>
      <c r="V105" s="794"/>
      <c r="W105" s="794"/>
      <c r="X105" s="794"/>
      <c r="Y105" s="794"/>
      <c r="Z105" s="794"/>
      <c r="AA105" s="794"/>
      <c r="AB105" s="794"/>
      <c r="AC105" s="794"/>
      <c r="AD105" s="794"/>
      <c r="AE105" s="794"/>
      <c r="AF105" s="794"/>
      <c r="AG105" s="794"/>
      <c r="AH105" s="794"/>
      <c r="AI105" s="794"/>
      <c r="AJ105" s="794"/>
    </row>
    <row r="106" spans="1:36">
      <c r="A106" s="794"/>
      <c r="B106" s="794"/>
      <c r="C106" s="794"/>
      <c r="D106" s="794"/>
      <c r="E106" s="794"/>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4"/>
      <c r="AJ106" s="794"/>
    </row>
    <row r="107" spans="1:36">
      <c r="A107" s="794"/>
      <c r="B107" s="794"/>
      <c r="C107" s="794"/>
      <c r="D107" s="794"/>
      <c r="E107" s="794"/>
      <c r="F107" s="794"/>
      <c r="G107" s="794"/>
      <c r="H107" s="794"/>
      <c r="I107" s="794"/>
      <c r="J107" s="794"/>
      <c r="K107" s="794"/>
      <c r="L107" s="794"/>
      <c r="M107" s="794"/>
      <c r="N107" s="794"/>
      <c r="O107" s="794"/>
      <c r="P107" s="794"/>
      <c r="Q107" s="794"/>
      <c r="R107" s="794"/>
      <c r="S107" s="794"/>
      <c r="T107" s="794"/>
      <c r="U107" s="794"/>
      <c r="V107" s="794"/>
      <c r="W107" s="794"/>
      <c r="X107" s="794"/>
      <c r="Y107" s="794"/>
      <c r="Z107" s="794"/>
      <c r="AA107" s="794"/>
      <c r="AB107" s="794"/>
      <c r="AC107" s="794"/>
      <c r="AD107" s="794"/>
      <c r="AE107" s="794"/>
      <c r="AF107" s="794"/>
      <c r="AG107" s="794"/>
      <c r="AH107" s="794"/>
      <c r="AI107" s="794"/>
      <c r="AJ107" s="794"/>
    </row>
    <row r="108" spans="1:36">
      <c r="A108" s="794"/>
      <c r="B108" s="794"/>
      <c r="C108" s="794"/>
      <c r="D108" s="794"/>
      <c r="E108" s="794"/>
      <c r="F108" s="794"/>
      <c r="G108" s="794"/>
      <c r="H108" s="794"/>
      <c r="I108" s="794"/>
      <c r="J108" s="794"/>
      <c r="K108" s="794"/>
      <c r="L108" s="794"/>
      <c r="M108" s="794"/>
      <c r="N108" s="794"/>
      <c r="O108" s="794"/>
      <c r="P108" s="794"/>
      <c r="Q108" s="794"/>
      <c r="R108" s="794"/>
      <c r="S108" s="794"/>
      <c r="T108" s="794"/>
      <c r="U108" s="794"/>
      <c r="V108" s="794"/>
      <c r="W108" s="794"/>
      <c r="X108" s="794"/>
      <c r="Y108" s="794"/>
      <c r="Z108" s="794"/>
      <c r="AA108" s="794"/>
      <c r="AB108" s="794"/>
      <c r="AC108" s="794"/>
      <c r="AD108" s="794"/>
      <c r="AE108" s="794"/>
      <c r="AF108" s="794"/>
      <c r="AG108" s="794"/>
      <c r="AH108" s="794"/>
      <c r="AI108" s="794"/>
      <c r="AJ108" s="794"/>
    </row>
    <row r="109" spans="1:36">
      <c r="A109" s="794"/>
      <c r="B109" s="794"/>
      <c r="C109" s="794"/>
      <c r="D109" s="794"/>
      <c r="E109" s="794"/>
      <c r="F109" s="794"/>
      <c r="G109" s="794"/>
      <c r="H109" s="794"/>
      <c r="I109" s="794"/>
      <c r="J109" s="794"/>
      <c r="K109" s="794"/>
      <c r="L109" s="794"/>
      <c r="M109" s="794"/>
      <c r="N109" s="794"/>
      <c r="O109" s="794"/>
      <c r="P109" s="794"/>
      <c r="Q109" s="794"/>
      <c r="R109" s="794"/>
      <c r="S109" s="794"/>
      <c r="T109" s="794"/>
      <c r="U109" s="794"/>
      <c r="V109" s="794"/>
      <c r="W109" s="794"/>
      <c r="X109" s="794"/>
      <c r="Y109" s="794"/>
      <c r="Z109" s="794"/>
      <c r="AA109" s="794"/>
      <c r="AB109" s="794"/>
      <c r="AC109" s="794"/>
      <c r="AD109" s="794"/>
      <c r="AE109" s="794"/>
      <c r="AF109" s="794"/>
      <c r="AG109" s="794"/>
      <c r="AH109" s="794"/>
      <c r="AI109" s="794"/>
      <c r="AJ109" s="794"/>
    </row>
    <row r="110" spans="1:36">
      <c r="A110" s="794"/>
      <c r="B110" s="794"/>
      <c r="C110" s="794"/>
      <c r="D110" s="794"/>
      <c r="E110" s="794"/>
      <c r="F110" s="794"/>
      <c r="G110" s="794"/>
      <c r="H110" s="794"/>
      <c r="I110" s="794"/>
      <c r="J110" s="794"/>
      <c r="K110" s="794"/>
      <c r="L110" s="794"/>
      <c r="M110" s="794"/>
      <c r="N110" s="794"/>
      <c r="O110" s="794"/>
      <c r="P110" s="794"/>
      <c r="Q110" s="794"/>
      <c r="R110" s="794"/>
      <c r="S110" s="794"/>
      <c r="T110" s="794"/>
      <c r="U110" s="794"/>
      <c r="V110" s="794"/>
      <c r="W110" s="794"/>
      <c r="X110" s="794"/>
      <c r="Y110" s="794"/>
      <c r="Z110" s="794"/>
      <c r="AA110" s="794"/>
      <c r="AB110" s="794"/>
      <c r="AC110" s="794"/>
      <c r="AD110" s="794"/>
      <c r="AE110" s="794"/>
      <c r="AF110" s="794"/>
      <c r="AG110" s="794"/>
      <c r="AH110" s="794"/>
      <c r="AI110" s="794"/>
      <c r="AJ110" s="794"/>
    </row>
    <row r="111" spans="1:36">
      <c r="A111" s="794"/>
      <c r="B111" s="794"/>
      <c r="C111" s="794"/>
      <c r="D111" s="794"/>
      <c r="E111" s="794"/>
      <c r="F111" s="794"/>
      <c r="G111" s="794"/>
      <c r="H111" s="794"/>
      <c r="I111" s="794"/>
      <c r="J111" s="794"/>
      <c r="K111" s="794"/>
      <c r="L111" s="794"/>
      <c r="M111" s="794"/>
      <c r="N111" s="794"/>
      <c r="O111" s="794"/>
      <c r="P111" s="794"/>
      <c r="Q111" s="794"/>
      <c r="R111" s="794"/>
      <c r="S111" s="794"/>
      <c r="T111" s="794"/>
      <c r="U111" s="794"/>
      <c r="V111" s="794"/>
      <c r="W111" s="794"/>
      <c r="X111" s="794"/>
      <c r="Y111" s="794"/>
      <c r="Z111" s="794"/>
      <c r="AA111" s="794"/>
      <c r="AB111" s="794"/>
      <c r="AC111" s="794"/>
      <c r="AD111" s="794"/>
      <c r="AE111" s="794"/>
      <c r="AF111" s="794"/>
      <c r="AG111" s="794"/>
      <c r="AH111" s="794"/>
      <c r="AI111" s="794"/>
      <c r="AJ111" s="794"/>
    </row>
    <row r="112" spans="1:36">
      <c r="A112" s="794"/>
      <c r="B112" s="794"/>
      <c r="C112" s="794"/>
      <c r="D112" s="794"/>
      <c r="E112" s="794"/>
      <c r="F112" s="794"/>
      <c r="G112" s="794"/>
      <c r="H112" s="794"/>
      <c r="I112" s="794"/>
      <c r="J112" s="794"/>
      <c r="K112" s="794"/>
      <c r="L112" s="794"/>
      <c r="M112" s="794"/>
      <c r="N112" s="794"/>
      <c r="O112" s="794"/>
      <c r="P112" s="794"/>
      <c r="Q112" s="794"/>
      <c r="R112" s="794"/>
      <c r="S112" s="794"/>
      <c r="T112" s="794"/>
      <c r="U112" s="794"/>
      <c r="V112" s="794"/>
      <c r="W112" s="794"/>
      <c r="X112" s="794"/>
      <c r="Y112" s="794"/>
      <c r="Z112" s="794"/>
      <c r="AA112" s="794"/>
      <c r="AB112" s="794"/>
      <c r="AC112" s="794"/>
      <c r="AD112" s="794"/>
      <c r="AE112" s="794"/>
      <c r="AF112" s="794"/>
      <c r="AG112" s="794"/>
      <c r="AH112" s="794"/>
      <c r="AI112" s="794"/>
      <c r="AJ112" s="794"/>
    </row>
    <row r="113" spans="1:36">
      <c r="A113" s="794"/>
      <c r="B113" s="794"/>
      <c r="C113" s="794"/>
      <c r="D113" s="794"/>
      <c r="E113" s="794"/>
      <c r="F113" s="794"/>
      <c r="G113" s="794"/>
      <c r="H113" s="794"/>
      <c r="I113" s="794"/>
      <c r="J113" s="794"/>
      <c r="K113" s="794"/>
      <c r="L113" s="794"/>
      <c r="M113" s="794"/>
      <c r="N113" s="794"/>
      <c r="O113" s="794"/>
      <c r="P113" s="794"/>
      <c r="Q113" s="794"/>
      <c r="R113" s="794"/>
      <c r="S113" s="794"/>
      <c r="T113" s="794"/>
      <c r="U113" s="794"/>
      <c r="V113" s="794"/>
      <c r="W113" s="794"/>
      <c r="X113" s="794"/>
      <c r="Y113" s="794"/>
      <c r="Z113" s="794"/>
      <c r="AA113" s="794"/>
      <c r="AB113" s="794"/>
      <c r="AC113" s="794"/>
      <c r="AD113" s="794"/>
      <c r="AE113" s="794"/>
      <c r="AF113" s="794"/>
      <c r="AG113" s="794"/>
      <c r="AH113" s="794"/>
      <c r="AI113" s="794"/>
      <c r="AJ113" s="794"/>
    </row>
    <row r="114" spans="1:36">
      <c r="A114" s="794"/>
      <c r="B114" s="794"/>
      <c r="C114" s="794"/>
      <c r="D114" s="794"/>
      <c r="E114" s="794"/>
      <c r="F114" s="794"/>
      <c r="G114" s="794"/>
      <c r="H114" s="794"/>
      <c r="I114" s="794"/>
      <c r="J114" s="794"/>
      <c r="K114" s="794"/>
      <c r="L114" s="794"/>
      <c r="M114" s="794"/>
      <c r="N114" s="794"/>
      <c r="O114" s="794"/>
      <c r="P114" s="794"/>
      <c r="Q114" s="794"/>
      <c r="R114" s="794"/>
      <c r="S114" s="794"/>
      <c r="T114" s="794"/>
      <c r="U114" s="794"/>
      <c r="V114" s="794"/>
      <c r="W114" s="794"/>
      <c r="X114" s="794"/>
      <c r="Y114" s="794"/>
      <c r="Z114" s="794"/>
      <c r="AA114" s="794"/>
      <c r="AB114" s="794"/>
      <c r="AC114" s="794"/>
      <c r="AD114" s="794"/>
      <c r="AE114" s="794"/>
      <c r="AF114" s="794"/>
      <c r="AG114" s="794"/>
      <c r="AH114" s="794"/>
      <c r="AI114" s="794"/>
      <c r="AJ114" s="794"/>
    </row>
    <row r="115" spans="1:36">
      <c r="A115" s="794"/>
      <c r="B115" s="794"/>
      <c r="C115" s="794"/>
      <c r="D115" s="794"/>
      <c r="E115" s="794"/>
      <c r="F115" s="794"/>
      <c r="G115" s="794"/>
      <c r="H115" s="794"/>
      <c r="I115" s="794"/>
      <c r="J115" s="794"/>
      <c r="K115" s="794"/>
      <c r="L115" s="794"/>
      <c r="M115" s="794"/>
      <c r="N115" s="794"/>
      <c r="O115" s="794"/>
      <c r="P115" s="794"/>
      <c r="Q115" s="794"/>
      <c r="R115" s="794"/>
      <c r="S115" s="794"/>
      <c r="T115" s="794"/>
      <c r="U115" s="794"/>
      <c r="V115" s="794"/>
      <c r="W115" s="794"/>
      <c r="X115" s="794"/>
      <c r="Y115" s="794"/>
      <c r="Z115" s="794"/>
      <c r="AA115" s="794"/>
      <c r="AB115" s="794"/>
      <c r="AC115" s="794"/>
      <c r="AD115" s="794"/>
      <c r="AE115" s="794"/>
      <c r="AF115" s="794"/>
      <c r="AG115" s="794"/>
      <c r="AH115" s="794"/>
      <c r="AI115" s="794"/>
      <c r="AJ115" s="794"/>
    </row>
    <row r="116" spans="1:36">
      <c r="A116" s="794"/>
      <c r="B116" s="794"/>
      <c r="C116" s="794"/>
      <c r="D116" s="794"/>
      <c r="E116" s="794"/>
      <c r="F116" s="794"/>
      <c r="G116" s="794"/>
      <c r="H116" s="794"/>
      <c r="I116" s="794"/>
      <c r="J116" s="794"/>
      <c r="K116" s="794"/>
      <c r="L116" s="794"/>
      <c r="M116" s="794"/>
      <c r="N116" s="794"/>
      <c r="O116" s="794"/>
      <c r="P116" s="794"/>
      <c r="Q116" s="794"/>
      <c r="R116" s="794"/>
      <c r="S116" s="794"/>
      <c r="T116" s="794"/>
      <c r="U116" s="794"/>
      <c r="V116" s="794"/>
      <c r="W116" s="794"/>
      <c r="X116" s="794"/>
      <c r="Y116" s="794"/>
      <c r="Z116" s="794"/>
      <c r="AA116" s="794"/>
      <c r="AB116" s="794"/>
      <c r="AC116" s="794"/>
      <c r="AD116" s="794"/>
      <c r="AE116" s="794"/>
      <c r="AF116" s="794"/>
      <c r="AG116" s="794"/>
      <c r="AH116" s="794"/>
      <c r="AI116" s="794"/>
      <c r="AJ116" s="794"/>
    </row>
    <row r="117" spans="1:36">
      <c r="A117" s="794"/>
      <c r="B117" s="794"/>
      <c r="C117" s="794"/>
      <c r="D117" s="794"/>
      <c r="E117" s="794"/>
      <c r="F117" s="794"/>
      <c r="G117" s="794"/>
      <c r="H117" s="794"/>
      <c r="I117" s="794"/>
      <c r="J117" s="794"/>
      <c r="K117" s="794"/>
      <c r="L117" s="794"/>
      <c r="M117" s="794"/>
      <c r="N117" s="794"/>
      <c r="O117" s="794"/>
      <c r="P117" s="794"/>
      <c r="Q117" s="794"/>
      <c r="R117" s="794"/>
      <c r="S117" s="794"/>
      <c r="T117" s="794"/>
      <c r="U117" s="794"/>
      <c r="V117" s="794"/>
      <c r="W117" s="794"/>
      <c r="X117" s="794"/>
      <c r="Y117" s="794"/>
      <c r="Z117" s="794"/>
      <c r="AA117" s="794"/>
      <c r="AB117" s="794"/>
      <c r="AC117" s="794"/>
      <c r="AD117" s="794"/>
      <c r="AE117" s="794"/>
      <c r="AF117" s="794"/>
      <c r="AG117" s="794"/>
      <c r="AH117" s="794"/>
      <c r="AI117" s="794"/>
      <c r="AJ117" s="794"/>
    </row>
    <row r="118" spans="1:36">
      <c r="A118" s="794"/>
      <c r="B118" s="794"/>
      <c r="C118" s="794"/>
      <c r="D118" s="794"/>
      <c r="E118" s="794"/>
      <c r="F118" s="794"/>
      <c r="G118" s="794"/>
      <c r="H118" s="794"/>
      <c r="I118" s="794"/>
      <c r="J118" s="794"/>
      <c r="K118" s="794"/>
      <c r="L118" s="794"/>
      <c r="M118" s="794"/>
      <c r="N118" s="794"/>
      <c r="O118" s="794"/>
      <c r="P118" s="794"/>
      <c r="Q118" s="794"/>
      <c r="R118" s="794"/>
      <c r="S118" s="794"/>
      <c r="T118" s="794"/>
      <c r="U118" s="794"/>
      <c r="V118" s="794"/>
      <c r="W118" s="794"/>
      <c r="X118" s="794"/>
      <c r="Y118" s="794"/>
      <c r="Z118" s="794"/>
      <c r="AA118" s="794"/>
      <c r="AB118" s="794"/>
      <c r="AC118" s="794"/>
      <c r="AD118" s="794"/>
      <c r="AE118" s="794"/>
      <c r="AF118" s="794"/>
      <c r="AG118" s="794"/>
      <c r="AH118" s="794"/>
      <c r="AI118" s="794"/>
      <c r="AJ118" s="794"/>
    </row>
    <row r="119" spans="1:36">
      <c r="A119" s="794"/>
      <c r="B119" s="794"/>
      <c r="C119" s="794"/>
      <c r="D119" s="794"/>
      <c r="E119" s="794"/>
      <c r="F119" s="794"/>
      <c r="G119" s="794"/>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row>
    <row r="120" spans="1:36">
      <c r="A120" s="794"/>
      <c r="B120" s="794"/>
      <c r="C120" s="794"/>
      <c r="D120" s="794"/>
      <c r="E120" s="794"/>
      <c r="F120" s="794"/>
      <c r="G120" s="794"/>
      <c r="H120" s="794"/>
      <c r="I120" s="794"/>
      <c r="J120" s="794"/>
      <c r="K120" s="794"/>
      <c r="L120" s="794"/>
      <c r="M120" s="794"/>
      <c r="N120" s="794"/>
      <c r="O120" s="794"/>
      <c r="P120" s="794"/>
      <c r="Q120" s="794"/>
      <c r="R120" s="794"/>
      <c r="S120" s="794"/>
      <c r="T120" s="794"/>
      <c r="U120" s="794"/>
      <c r="V120" s="794"/>
      <c r="W120" s="794"/>
      <c r="X120" s="794"/>
      <c r="Y120" s="794"/>
      <c r="Z120" s="794"/>
      <c r="AA120" s="794"/>
      <c r="AB120" s="794"/>
      <c r="AC120" s="794"/>
      <c r="AD120" s="794"/>
      <c r="AE120" s="794"/>
      <c r="AF120" s="794"/>
      <c r="AG120" s="794"/>
      <c r="AH120" s="794"/>
      <c r="AI120" s="794"/>
      <c r="AJ120" s="794"/>
    </row>
    <row r="121" spans="1:36">
      <c r="A121" s="794"/>
      <c r="B121" s="794"/>
      <c r="C121" s="794"/>
      <c r="D121" s="794"/>
      <c r="E121" s="794"/>
      <c r="F121" s="794"/>
      <c r="G121" s="794"/>
      <c r="H121" s="794"/>
      <c r="I121" s="794"/>
      <c r="J121" s="794"/>
      <c r="K121" s="794"/>
      <c r="L121" s="794"/>
      <c r="M121" s="794"/>
      <c r="N121" s="794"/>
      <c r="O121" s="794"/>
      <c r="P121" s="794"/>
      <c r="Q121" s="794"/>
      <c r="R121" s="794"/>
      <c r="S121" s="794"/>
      <c r="T121" s="794"/>
      <c r="U121" s="794"/>
      <c r="V121" s="794"/>
      <c r="W121" s="794"/>
      <c r="X121" s="794"/>
      <c r="Y121" s="794"/>
      <c r="Z121" s="794"/>
      <c r="AA121" s="794"/>
      <c r="AB121" s="794"/>
      <c r="AC121" s="794"/>
      <c r="AD121" s="794"/>
      <c r="AE121" s="794"/>
      <c r="AF121" s="794"/>
      <c r="AG121" s="794"/>
      <c r="AH121" s="794"/>
      <c r="AI121" s="794"/>
      <c r="AJ121" s="794"/>
    </row>
    <row r="122" spans="1:36">
      <c r="A122" s="794"/>
      <c r="B122" s="794"/>
      <c r="C122" s="794"/>
      <c r="D122" s="794"/>
      <c r="E122" s="794"/>
      <c r="F122" s="794"/>
      <c r="G122" s="794"/>
      <c r="H122" s="794"/>
      <c r="I122" s="794"/>
      <c r="J122" s="794"/>
      <c r="K122" s="794"/>
      <c r="L122" s="794"/>
      <c r="M122" s="794"/>
      <c r="N122" s="794"/>
      <c r="O122" s="794"/>
      <c r="P122" s="794"/>
      <c r="Q122" s="794"/>
      <c r="R122" s="794"/>
      <c r="S122" s="794"/>
      <c r="T122" s="794"/>
      <c r="U122" s="794"/>
      <c r="V122" s="794"/>
      <c r="W122" s="794"/>
      <c r="X122" s="794"/>
      <c r="Y122" s="794"/>
      <c r="Z122" s="794"/>
      <c r="AA122" s="794"/>
      <c r="AB122" s="794"/>
      <c r="AC122" s="794"/>
      <c r="AD122" s="794"/>
      <c r="AE122" s="794"/>
      <c r="AF122" s="794"/>
      <c r="AG122" s="794"/>
      <c r="AH122" s="794"/>
      <c r="AI122" s="794"/>
      <c r="AJ122" s="794"/>
    </row>
    <row r="123" spans="1:36">
      <c r="A123" s="794"/>
      <c r="B123" s="794"/>
      <c r="C123" s="794"/>
      <c r="D123" s="794"/>
      <c r="E123" s="794"/>
      <c r="F123" s="794"/>
      <c r="G123" s="794"/>
      <c r="H123" s="794"/>
      <c r="I123" s="794"/>
      <c r="J123" s="794"/>
      <c r="K123" s="794"/>
      <c r="L123" s="794"/>
      <c r="M123" s="794"/>
      <c r="N123" s="794"/>
      <c r="O123" s="794"/>
      <c r="P123" s="794"/>
      <c r="Q123" s="794"/>
      <c r="R123" s="794"/>
      <c r="S123" s="794"/>
      <c r="T123" s="794"/>
      <c r="U123" s="794"/>
      <c r="V123" s="794"/>
      <c r="W123" s="794"/>
      <c r="X123" s="794"/>
      <c r="Y123" s="794"/>
      <c r="Z123" s="794"/>
      <c r="AA123" s="794"/>
      <c r="AB123" s="794"/>
      <c r="AC123" s="794"/>
      <c r="AD123" s="794"/>
      <c r="AE123" s="794"/>
      <c r="AF123" s="794"/>
      <c r="AG123" s="794"/>
      <c r="AH123" s="794"/>
      <c r="AI123" s="794"/>
      <c r="AJ123" s="794"/>
    </row>
    <row r="124" spans="1:36">
      <c r="A124" s="794"/>
      <c r="B124" s="794"/>
      <c r="C124" s="794"/>
      <c r="D124" s="794"/>
      <c r="E124" s="794"/>
      <c r="F124" s="794"/>
      <c r="G124" s="794"/>
      <c r="H124" s="794"/>
      <c r="I124" s="794"/>
      <c r="J124" s="794"/>
      <c r="K124" s="794"/>
      <c r="L124" s="794"/>
      <c r="M124" s="794"/>
      <c r="N124" s="794"/>
      <c r="O124" s="794"/>
      <c r="P124" s="794"/>
      <c r="Q124" s="794"/>
      <c r="R124" s="794"/>
      <c r="S124" s="794"/>
      <c r="T124" s="794"/>
      <c r="U124" s="794"/>
      <c r="V124" s="794"/>
      <c r="W124" s="794"/>
      <c r="X124" s="794"/>
      <c r="Y124" s="794"/>
      <c r="Z124" s="794"/>
      <c r="AA124" s="794"/>
      <c r="AB124" s="794"/>
      <c r="AC124" s="794"/>
      <c r="AD124" s="794"/>
      <c r="AE124" s="794"/>
      <c r="AF124" s="794"/>
      <c r="AG124" s="794"/>
      <c r="AH124" s="794"/>
      <c r="AI124" s="794"/>
      <c r="AJ124" s="794"/>
    </row>
    <row r="125" spans="1:36">
      <c r="A125" s="794"/>
      <c r="B125" s="794"/>
      <c r="C125" s="794"/>
      <c r="D125" s="794"/>
      <c r="E125" s="794"/>
      <c r="F125" s="794"/>
      <c r="G125" s="794"/>
      <c r="H125" s="794"/>
      <c r="I125" s="794"/>
      <c r="J125" s="794"/>
      <c r="K125" s="794"/>
      <c r="L125" s="794"/>
      <c r="M125" s="794"/>
      <c r="N125" s="794"/>
      <c r="O125" s="794"/>
      <c r="P125" s="794"/>
      <c r="Q125" s="794"/>
      <c r="R125" s="794"/>
      <c r="S125" s="794"/>
      <c r="T125" s="794"/>
      <c r="U125" s="794"/>
      <c r="V125" s="794"/>
      <c r="W125" s="794"/>
      <c r="X125" s="794"/>
      <c r="Y125" s="794"/>
      <c r="Z125" s="794"/>
      <c r="AA125" s="794"/>
      <c r="AB125" s="794"/>
      <c r="AC125" s="794"/>
      <c r="AD125" s="794"/>
      <c r="AE125" s="794"/>
      <c r="AF125" s="794"/>
      <c r="AG125" s="794"/>
      <c r="AH125" s="794"/>
      <c r="AI125" s="794"/>
      <c r="AJ125" s="794"/>
    </row>
    <row r="126" spans="1:36">
      <c r="A126" s="794"/>
      <c r="B126" s="794"/>
      <c r="C126" s="794"/>
      <c r="D126" s="794"/>
      <c r="E126" s="794"/>
      <c r="F126" s="794"/>
      <c r="G126" s="794"/>
      <c r="H126" s="794"/>
      <c r="I126" s="794"/>
      <c r="J126" s="794"/>
      <c r="K126" s="794"/>
      <c r="L126" s="794"/>
      <c r="M126" s="794"/>
      <c r="N126" s="794"/>
      <c r="O126" s="794"/>
      <c r="P126" s="794"/>
      <c r="Q126" s="794"/>
      <c r="R126" s="794"/>
      <c r="S126" s="794"/>
      <c r="T126" s="794"/>
      <c r="U126" s="794"/>
      <c r="V126" s="794"/>
      <c r="W126" s="794"/>
      <c r="X126" s="794"/>
      <c r="Y126" s="794"/>
      <c r="Z126" s="794"/>
      <c r="AA126" s="794"/>
      <c r="AB126" s="794"/>
      <c r="AC126" s="794"/>
      <c r="AD126" s="794"/>
      <c r="AE126" s="794"/>
      <c r="AF126" s="794"/>
      <c r="AG126" s="794"/>
      <c r="AH126" s="794"/>
      <c r="AI126" s="794"/>
      <c r="AJ126" s="794"/>
    </row>
    <row r="127" spans="1:36">
      <c r="A127" s="794"/>
      <c r="B127" s="794"/>
      <c r="C127" s="794"/>
      <c r="D127" s="794"/>
      <c r="E127" s="794"/>
      <c r="F127" s="794"/>
      <c r="G127" s="794"/>
      <c r="H127" s="794"/>
      <c r="I127" s="794"/>
      <c r="J127" s="794"/>
      <c r="K127" s="794"/>
      <c r="L127" s="794"/>
      <c r="M127" s="794"/>
      <c r="N127" s="794"/>
      <c r="O127" s="794"/>
      <c r="P127" s="794"/>
      <c r="Q127" s="794"/>
      <c r="R127" s="794"/>
      <c r="S127" s="794"/>
      <c r="T127" s="794"/>
      <c r="U127" s="794"/>
      <c r="V127" s="794"/>
      <c r="W127" s="794"/>
      <c r="X127" s="794"/>
      <c r="Y127" s="794"/>
      <c r="Z127" s="794"/>
      <c r="AA127" s="794"/>
      <c r="AB127" s="794"/>
      <c r="AC127" s="794"/>
      <c r="AD127" s="794"/>
      <c r="AE127" s="794"/>
      <c r="AF127" s="794"/>
      <c r="AG127" s="794"/>
      <c r="AH127" s="794"/>
      <c r="AI127" s="794"/>
      <c r="AJ127" s="794"/>
    </row>
    <row r="128" spans="1:36">
      <c r="A128" s="794"/>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4"/>
    </row>
    <row r="129" spans="1:36">
      <c r="A129" s="794"/>
      <c r="B129" s="794"/>
      <c r="C129" s="794"/>
      <c r="D129" s="794"/>
      <c r="E129" s="794"/>
      <c r="F129" s="794"/>
      <c r="G129" s="794"/>
      <c r="H129" s="794"/>
      <c r="I129" s="794"/>
      <c r="J129" s="794"/>
      <c r="K129" s="794"/>
      <c r="L129" s="794"/>
      <c r="M129" s="794"/>
      <c r="N129" s="794"/>
      <c r="O129" s="794"/>
      <c r="P129" s="794"/>
      <c r="Q129" s="794"/>
      <c r="R129" s="794"/>
      <c r="S129" s="794"/>
      <c r="T129" s="794"/>
      <c r="U129" s="794"/>
      <c r="V129" s="794"/>
      <c r="W129" s="794"/>
      <c r="X129" s="794"/>
      <c r="Y129" s="794"/>
      <c r="Z129" s="794"/>
      <c r="AA129" s="794"/>
      <c r="AB129" s="794"/>
      <c r="AC129" s="794"/>
      <c r="AD129" s="794"/>
      <c r="AE129" s="794"/>
      <c r="AF129" s="794"/>
      <c r="AG129" s="794"/>
      <c r="AH129" s="794"/>
      <c r="AI129" s="794"/>
      <c r="AJ129" s="794"/>
    </row>
    <row r="130" spans="1:36">
      <c r="A130" s="794"/>
      <c r="B130" s="794"/>
      <c r="C130" s="794"/>
      <c r="D130" s="794"/>
      <c r="E130" s="794"/>
      <c r="F130" s="794"/>
      <c r="G130" s="794"/>
      <c r="H130" s="794"/>
      <c r="I130" s="794"/>
      <c r="J130" s="794"/>
      <c r="K130" s="794"/>
      <c r="L130" s="794"/>
      <c r="M130" s="794"/>
      <c r="N130" s="794"/>
      <c r="O130" s="794"/>
      <c r="P130" s="794"/>
      <c r="Q130" s="794"/>
      <c r="R130" s="794"/>
      <c r="S130" s="794"/>
      <c r="T130" s="794"/>
      <c r="U130" s="794"/>
      <c r="V130" s="794"/>
      <c r="W130" s="794"/>
      <c r="X130" s="794"/>
      <c r="Y130" s="794"/>
      <c r="Z130" s="794"/>
      <c r="AA130" s="794"/>
      <c r="AB130" s="794"/>
      <c r="AC130" s="794"/>
      <c r="AD130" s="794"/>
      <c r="AE130" s="794"/>
      <c r="AF130" s="794"/>
      <c r="AG130" s="794"/>
      <c r="AH130" s="794"/>
      <c r="AI130" s="794"/>
      <c r="AJ130" s="794"/>
    </row>
    <row r="131" spans="1:36">
      <c r="A131" s="794"/>
      <c r="B131" s="794"/>
      <c r="C131" s="794"/>
      <c r="D131" s="794"/>
      <c r="E131" s="794"/>
      <c r="F131" s="794"/>
      <c r="G131" s="794"/>
      <c r="H131" s="794"/>
      <c r="I131" s="794"/>
      <c r="J131" s="794"/>
      <c r="K131" s="794"/>
      <c r="L131" s="794"/>
      <c r="M131" s="794"/>
      <c r="N131" s="794"/>
      <c r="O131" s="794"/>
      <c r="P131" s="794"/>
      <c r="Q131" s="794"/>
      <c r="R131" s="794"/>
      <c r="S131" s="794"/>
      <c r="T131" s="794"/>
      <c r="U131" s="794"/>
      <c r="V131" s="794"/>
      <c r="W131" s="794"/>
      <c r="X131" s="794"/>
      <c r="Y131" s="794"/>
      <c r="Z131" s="794"/>
      <c r="AA131" s="794"/>
      <c r="AB131" s="794"/>
      <c r="AC131" s="794"/>
      <c r="AD131" s="794"/>
      <c r="AE131" s="794"/>
      <c r="AF131" s="794"/>
      <c r="AG131" s="794"/>
      <c r="AH131" s="794"/>
      <c r="AI131" s="794"/>
      <c r="AJ131" s="794"/>
    </row>
    <row r="132" spans="1:36">
      <c r="A132" s="791"/>
      <c r="B132" s="794"/>
      <c r="C132" s="791"/>
      <c r="D132" s="791"/>
      <c r="E132" s="791"/>
      <c r="F132" s="791"/>
      <c r="G132" s="791"/>
      <c r="H132" s="791"/>
      <c r="I132" s="791"/>
      <c r="J132" s="791"/>
      <c r="K132" s="791"/>
      <c r="L132" s="791"/>
      <c r="M132" s="791"/>
      <c r="N132" s="791"/>
      <c r="O132" s="791"/>
      <c r="P132" s="791"/>
      <c r="Q132" s="791"/>
      <c r="R132" s="791"/>
      <c r="S132" s="791"/>
      <c r="T132" s="791"/>
      <c r="U132" s="791"/>
      <c r="V132" s="791"/>
      <c r="W132" s="791"/>
      <c r="X132" s="791"/>
      <c r="Y132" s="791"/>
      <c r="Z132" s="791"/>
      <c r="AA132" s="791"/>
      <c r="AB132" s="791"/>
      <c r="AC132" s="791"/>
      <c r="AD132" s="791"/>
      <c r="AE132" s="791"/>
      <c r="AF132" s="791"/>
      <c r="AG132" s="791"/>
      <c r="AH132" s="791"/>
      <c r="AI132" s="791"/>
      <c r="AJ132" s="791"/>
    </row>
    <row r="133" spans="1:36">
      <c r="A133" s="791"/>
      <c r="B133" s="791"/>
      <c r="C133" s="791"/>
      <c r="D133" s="791"/>
      <c r="E133" s="791"/>
      <c r="F133" s="791"/>
      <c r="G133" s="791"/>
      <c r="H133" s="791"/>
      <c r="I133" s="791"/>
      <c r="J133" s="791"/>
      <c r="K133" s="791"/>
      <c r="L133" s="791"/>
      <c r="M133" s="791"/>
      <c r="N133" s="791"/>
      <c r="O133" s="791"/>
      <c r="P133" s="791"/>
      <c r="Q133" s="791"/>
      <c r="R133" s="791"/>
      <c r="S133" s="791"/>
      <c r="T133" s="791"/>
      <c r="U133" s="791"/>
      <c r="V133" s="791"/>
      <c r="W133" s="791"/>
      <c r="X133" s="791"/>
      <c r="Y133" s="791"/>
      <c r="Z133" s="791"/>
      <c r="AA133" s="791"/>
      <c r="AB133" s="791"/>
      <c r="AC133" s="791"/>
      <c r="AD133" s="791"/>
      <c r="AE133" s="791"/>
      <c r="AF133" s="791"/>
      <c r="AG133" s="791"/>
      <c r="AH133" s="791"/>
      <c r="AI133" s="791"/>
      <c r="AJ133" s="791"/>
    </row>
    <row r="134" spans="1:36">
      <c r="B134" s="791"/>
      <c r="AJ134" s="650"/>
    </row>
  </sheetData>
  <sheetProtection formatCells="0" formatColumns="0" formatRows="0" insertColumns="0" insertRows="0" autoFilter="0"/>
  <mergeCells count="110">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 ref="AI68:AJ68"/>
    <mergeCell ref="C58:Y58"/>
    <mergeCell ref="Z58:AH58"/>
    <mergeCell ref="Z59:AH59"/>
    <mergeCell ref="C62:AJ62"/>
    <mergeCell ref="B65:AI65"/>
    <mergeCell ref="D67:E67"/>
    <mergeCell ref="G67:H67"/>
    <mergeCell ref="J67:K67"/>
    <mergeCell ref="N67:P67"/>
    <mergeCell ref="Q67:AJ67"/>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iragana" allowBlank="1" showInputMessage="1" showErrorMessage="1" sqref="W69 S68 S41:S43"/>
    <dataValidation imeMode="halfAlpha" allowBlank="1" showInputMessage="1" showErrorMessage="1" sqref="J67:K67 D67:E67 K15 A15 AE32 G67:H67 T15 Z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2"/>
  <sheetViews>
    <sheetView view="pageBreakPreview" zoomScale="90" zoomScaleNormal="85" zoomScaleSheetLayoutView="90" zoomScalePageLayoutView="70" workbookViewId="0">
      <selection activeCell="E4" sqref="E4"/>
    </sheetView>
  </sheetViews>
  <sheetFormatPr defaultColWidth="2.5" defaultRowHeight="13.5"/>
  <cols>
    <col min="1" max="2" width="5.625" style="650" customWidth="1"/>
    <col min="3" max="12" width="2.625" style="650" customWidth="1"/>
    <col min="13" max="14" width="11.75" style="650" customWidth="1"/>
    <col min="15" max="15" width="15.875" style="650" customWidth="1"/>
    <col min="16" max="16" width="31.25" style="650" customWidth="1"/>
    <col min="17" max="17" width="31.375" style="650" customWidth="1"/>
    <col min="18" max="19" width="11.625" style="650" customWidth="1"/>
    <col min="20" max="20" width="6.75" style="650" customWidth="1"/>
    <col min="21" max="21" width="4.75" style="650" customWidth="1"/>
    <col min="22" max="22" width="3.625" style="650" customWidth="1"/>
    <col min="23" max="23" width="3.125" style="650" customWidth="1"/>
    <col min="24" max="24" width="3.625" style="650" customWidth="1"/>
    <col min="25" max="25" width="8" style="650" customWidth="1"/>
    <col min="26" max="26" width="3.625" style="650" customWidth="1"/>
    <col min="27" max="27" width="3.125" style="650" customWidth="1"/>
    <col min="28" max="28" width="3.625" style="650" customWidth="1"/>
    <col min="29" max="29" width="3.125" style="650" customWidth="1"/>
    <col min="30" max="30" width="2.5" style="650" customWidth="1"/>
    <col min="31" max="31" width="3.5" style="650" customWidth="1"/>
    <col min="32" max="32" width="5.875" style="650" customWidth="1"/>
    <col min="33" max="33" width="14.625" style="650" customWidth="1"/>
    <col min="34" max="34" width="10.625" style="650" customWidth="1"/>
    <col min="35" max="37" width="10.5" style="650" customWidth="1"/>
    <col min="38" max="38" width="3.125" style="650" customWidth="1"/>
    <col min="39" max="16384" width="2.5" style="650"/>
  </cols>
  <sheetData>
    <row r="1" spans="1:37" ht="21" customHeight="1">
      <c r="A1" s="795" t="s">
        <v>529</v>
      </c>
      <c r="B1" s="795"/>
      <c r="N1" s="796" t="s">
        <v>518</v>
      </c>
      <c r="R1" s="1487" t="s">
        <v>535</v>
      </c>
      <c r="S1" s="1488"/>
      <c r="T1" s="1488"/>
      <c r="U1" s="1488"/>
      <c r="V1" s="1488"/>
      <c r="W1" s="1488"/>
      <c r="X1" s="1488"/>
      <c r="Y1" s="1488"/>
      <c r="Z1" s="1488"/>
      <c r="AA1" s="1488"/>
      <c r="AB1" s="1488"/>
      <c r="AC1" s="1488"/>
      <c r="AD1" s="1488"/>
      <c r="AE1" s="1488"/>
      <c r="AF1" s="1488"/>
      <c r="AG1" s="1488"/>
      <c r="AH1" s="1488"/>
      <c r="AI1" s="1488"/>
      <c r="AJ1" s="1488"/>
      <c r="AK1" s="1488"/>
    </row>
    <row r="2" spans="1:37" ht="21" customHeight="1" thickBot="1">
      <c r="C2" s="796"/>
      <c r="D2" s="796"/>
      <c r="E2" s="796"/>
      <c r="F2" s="796"/>
      <c r="G2" s="796"/>
      <c r="H2" s="796"/>
      <c r="I2" s="796"/>
      <c r="J2" s="796"/>
      <c r="K2" s="796"/>
      <c r="L2" s="796"/>
      <c r="M2" s="796"/>
      <c r="N2" s="796"/>
      <c r="O2" s="796"/>
      <c r="P2" s="796"/>
      <c r="Q2" s="848" t="s">
        <v>78</v>
      </c>
      <c r="R2" s="1488"/>
      <c r="S2" s="1488"/>
      <c r="T2" s="1488"/>
      <c r="U2" s="1488"/>
      <c r="V2" s="1488"/>
      <c r="W2" s="1488"/>
      <c r="X2" s="1488"/>
      <c r="Y2" s="1488"/>
      <c r="Z2" s="1488"/>
      <c r="AA2" s="1488"/>
      <c r="AB2" s="1488"/>
      <c r="AC2" s="1488"/>
      <c r="AD2" s="1488"/>
      <c r="AE2" s="1488"/>
      <c r="AF2" s="1488"/>
      <c r="AG2" s="1488"/>
      <c r="AH2" s="1488"/>
      <c r="AI2" s="1488"/>
      <c r="AJ2" s="1488"/>
      <c r="AK2" s="1488"/>
    </row>
    <row r="3" spans="1:37" ht="27" customHeight="1" thickBot="1">
      <c r="A3" s="1489" t="s">
        <v>6</v>
      </c>
      <c r="B3" s="1489"/>
      <c r="C3" s="1489"/>
      <c r="D3" s="1490"/>
      <c r="E3" s="1491" t="str">
        <f>IF(基本情報入力シート!M16="","",基本情報入力シート!M16)</f>
        <v/>
      </c>
      <c r="F3" s="1492"/>
      <c r="G3" s="1492"/>
      <c r="H3" s="1492"/>
      <c r="I3" s="1492"/>
      <c r="J3" s="1492"/>
      <c r="K3" s="1492"/>
      <c r="L3" s="1492"/>
      <c r="M3" s="1492"/>
      <c r="N3" s="1492"/>
      <c r="O3" s="1492"/>
      <c r="P3" s="1493"/>
      <c r="Q3" s="797"/>
      <c r="R3" s="1488"/>
      <c r="S3" s="1488"/>
      <c r="T3" s="1488"/>
      <c r="U3" s="1488"/>
      <c r="V3" s="1488"/>
      <c r="W3" s="1488"/>
      <c r="X3" s="1488"/>
      <c r="Y3" s="1488"/>
      <c r="Z3" s="1488"/>
      <c r="AA3" s="1488"/>
      <c r="AB3" s="1488"/>
      <c r="AC3" s="1488"/>
      <c r="AD3" s="1488"/>
      <c r="AE3" s="1488"/>
      <c r="AF3" s="1488"/>
      <c r="AG3" s="1488"/>
      <c r="AH3" s="1488"/>
      <c r="AI3" s="1488"/>
      <c r="AJ3" s="1488"/>
      <c r="AK3" s="1488"/>
    </row>
    <row r="4" spans="1:37" ht="21" customHeight="1" thickBot="1">
      <c r="A4" s="798"/>
      <c r="B4" s="798"/>
      <c r="C4" s="798"/>
      <c r="D4" s="798"/>
      <c r="E4" s="799"/>
      <c r="F4" s="799"/>
      <c r="G4" s="799"/>
      <c r="H4" s="799"/>
      <c r="I4" s="799"/>
      <c r="J4" s="799"/>
      <c r="K4" s="799"/>
      <c r="L4" s="799"/>
      <c r="M4" s="799"/>
      <c r="N4" s="799"/>
      <c r="O4" s="799"/>
      <c r="P4" s="799"/>
      <c r="Q4" s="799"/>
      <c r="R4" s="1488"/>
      <c r="S4" s="1488"/>
      <c r="T4" s="1488"/>
      <c r="U4" s="1488"/>
      <c r="V4" s="1488"/>
      <c r="W4" s="1488"/>
      <c r="X4" s="1488"/>
      <c r="Y4" s="1488"/>
      <c r="Z4" s="1488"/>
      <c r="AA4" s="1488"/>
      <c r="AB4" s="1488"/>
      <c r="AC4" s="1488"/>
      <c r="AD4" s="1488"/>
      <c r="AE4" s="1488"/>
      <c r="AF4" s="1488"/>
      <c r="AG4" s="1488"/>
      <c r="AH4" s="1488"/>
      <c r="AI4" s="1488"/>
      <c r="AJ4" s="1488"/>
      <c r="AK4" s="1488"/>
    </row>
    <row r="5" spans="1:37" ht="27.75" customHeight="1" thickBot="1">
      <c r="A5" s="1494" t="s">
        <v>506</v>
      </c>
      <c r="B5" s="1495"/>
      <c r="C5" s="1495"/>
      <c r="D5" s="1495"/>
      <c r="E5" s="1495"/>
      <c r="F5" s="1495"/>
      <c r="G5" s="1495"/>
      <c r="H5" s="1495"/>
      <c r="I5" s="1495"/>
      <c r="J5" s="1495"/>
      <c r="K5" s="1495"/>
      <c r="L5" s="1495"/>
      <c r="M5" s="1495"/>
      <c r="N5" s="1495"/>
      <c r="O5" s="1495"/>
      <c r="P5" s="800" t="str">
        <f>IF(SUM(AG13:AG112)=0,"",SUM(AG13:AG111))</f>
        <v/>
      </c>
      <c r="Q5" s="799"/>
      <c r="R5" s="1488"/>
      <c r="S5" s="1488"/>
      <c r="T5" s="1488"/>
      <c r="U5" s="1488"/>
      <c r="V5" s="1488"/>
      <c r="W5" s="1488"/>
      <c r="X5" s="1488"/>
      <c r="Y5" s="1488"/>
      <c r="Z5" s="1488"/>
      <c r="AA5" s="1488"/>
      <c r="AB5" s="1488"/>
      <c r="AC5" s="1488"/>
      <c r="AD5" s="1488"/>
      <c r="AE5" s="1488"/>
      <c r="AF5" s="1488"/>
      <c r="AG5" s="1488"/>
      <c r="AH5" s="1488"/>
      <c r="AI5" s="1488"/>
      <c r="AJ5" s="1488"/>
      <c r="AK5" s="1488"/>
    </row>
    <row r="6" spans="1:37" ht="21" customHeight="1">
      <c r="S6" s="801"/>
      <c r="AG6" s="802"/>
    </row>
    <row r="7" spans="1:37" ht="18" customHeight="1">
      <c r="A7" s="1496"/>
      <c r="B7" s="1498" t="s">
        <v>500</v>
      </c>
      <c r="C7" s="1519" t="s">
        <v>321</v>
      </c>
      <c r="D7" s="1520"/>
      <c r="E7" s="1520"/>
      <c r="F7" s="1520"/>
      <c r="G7" s="1520"/>
      <c r="H7" s="1520"/>
      <c r="I7" s="1520"/>
      <c r="J7" s="1520"/>
      <c r="K7" s="1520"/>
      <c r="L7" s="1521"/>
      <c r="M7" s="1505" t="s">
        <v>95</v>
      </c>
      <c r="N7" s="803"/>
      <c r="O7" s="804"/>
      <c r="P7" s="1525" t="s">
        <v>108</v>
      </c>
      <c r="Q7" s="1503" t="s">
        <v>56</v>
      </c>
      <c r="R7" s="1505" t="s">
        <v>493</v>
      </c>
      <c r="S7" s="1507" t="s">
        <v>494</v>
      </c>
      <c r="T7" s="1509" t="s">
        <v>495</v>
      </c>
      <c r="U7" s="1511" t="s">
        <v>496</v>
      </c>
      <c r="V7" s="1511"/>
      <c r="W7" s="1511"/>
      <c r="X7" s="1511"/>
      <c r="Y7" s="1511"/>
      <c r="Z7" s="1511"/>
      <c r="AA7" s="1511"/>
      <c r="AB7" s="1511"/>
      <c r="AC7" s="1511"/>
      <c r="AD7" s="1511"/>
      <c r="AE7" s="1511"/>
      <c r="AF7" s="1512"/>
      <c r="AG7" s="1513" t="s">
        <v>505</v>
      </c>
      <c r="AH7" s="1514"/>
      <c r="AI7" s="1514"/>
      <c r="AJ7" s="1514"/>
      <c r="AK7" s="1515"/>
    </row>
    <row r="8" spans="1:37" ht="21.75" customHeight="1">
      <c r="A8" s="1497"/>
      <c r="B8" s="1499"/>
      <c r="C8" s="1522"/>
      <c r="D8" s="1523"/>
      <c r="E8" s="1523"/>
      <c r="F8" s="1523"/>
      <c r="G8" s="1523"/>
      <c r="H8" s="1523"/>
      <c r="I8" s="1523"/>
      <c r="J8" s="1523"/>
      <c r="K8" s="1523"/>
      <c r="L8" s="1524"/>
      <c r="M8" s="1506"/>
      <c r="N8" s="1485" t="s">
        <v>168</v>
      </c>
      <c r="O8" s="1486"/>
      <c r="P8" s="1526"/>
      <c r="Q8" s="1504"/>
      <c r="R8" s="1506"/>
      <c r="S8" s="1508"/>
      <c r="T8" s="1510"/>
      <c r="U8" s="1511"/>
      <c r="V8" s="1511"/>
      <c r="W8" s="1511"/>
      <c r="X8" s="1511"/>
      <c r="Y8" s="1511"/>
      <c r="Z8" s="1511"/>
      <c r="AA8" s="1511"/>
      <c r="AB8" s="1511"/>
      <c r="AC8" s="1511"/>
      <c r="AD8" s="1511"/>
      <c r="AE8" s="1511"/>
      <c r="AF8" s="1512"/>
      <c r="AG8" s="1516"/>
      <c r="AH8" s="1517"/>
      <c r="AI8" s="1517"/>
      <c r="AJ8" s="1517"/>
      <c r="AK8" s="1518"/>
    </row>
    <row r="9" spans="1:37" ht="21.75" customHeight="1">
      <c r="A9" s="1497"/>
      <c r="B9" s="1499"/>
      <c r="C9" s="1522"/>
      <c r="D9" s="1523"/>
      <c r="E9" s="1523"/>
      <c r="F9" s="1523"/>
      <c r="G9" s="1523"/>
      <c r="H9" s="1523"/>
      <c r="I9" s="1523"/>
      <c r="J9" s="1523"/>
      <c r="K9" s="1523"/>
      <c r="L9" s="1524"/>
      <c r="M9" s="1506"/>
      <c r="N9" s="805"/>
      <c r="O9" s="806"/>
      <c r="P9" s="1526"/>
      <c r="Q9" s="1504"/>
      <c r="R9" s="1506"/>
      <c r="S9" s="1508"/>
      <c r="T9" s="1510"/>
      <c r="U9" s="1511"/>
      <c r="V9" s="1511"/>
      <c r="W9" s="1511"/>
      <c r="X9" s="1511"/>
      <c r="Y9" s="1511"/>
      <c r="Z9" s="1511"/>
      <c r="AA9" s="1511"/>
      <c r="AB9" s="1511"/>
      <c r="AC9" s="1511"/>
      <c r="AD9" s="1511"/>
      <c r="AE9" s="1511"/>
      <c r="AF9" s="1511"/>
      <c r="AG9" s="850" t="s">
        <v>507</v>
      </c>
      <c r="AH9" s="1500" t="s">
        <v>508</v>
      </c>
      <c r="AI9" s="1501"/>
      <c r="AJ9" s="1501"/>
      <c r="AK9" s="1502"/>
    </row>
    <row r="10" spans="1:37" ht="21.75" customHeight="1">
      <c r="A10" s="1497"/>
      <c r="B10" s="1499"/>
      <c r="C10" s="1522"/>
      <c r="D10" s="1523"/>
      <c r="E10" s="1523"/>
      <c r="F10" s="1523"/>
      <c r="G10" s="1523"/>
      <c r="H10" s="1523"/>
      <c r="I10" s="1523"/>
      <c r="J10" s="1523"/>
      <c r="K10" s="1523"/>
      <c r="L10" s="1524"/>
      <c r="M10" s="1506"/>
      <c r="N10" s="851"/>
      <c r="O10" s="852"/>
      <c r="P10" s="1526"/>
      <c r="Q10" s="1504"/>
      <c r="R10" s="1506"/>
      <c r="S10" s="1508"/>
      <c r="T10" s="1510"/>
      <c r="U10" s="1511"/>
      <c r="V10" s="1511"/>
      <c r="W10" s="1511"/>
      <c r="X10" s="1511"/>
      <c r="Y10" s="1511"/>
      <c r="Z10" s="1511"/>
      <c r="AA10" s="1511"/>
      <c r="AB10" s="1511"/>
      <c r="AC10" s="1511"/>
      <c r="AD10" s="1511"/>
      <c r="AE10" s="1511"/>
      <c r="AF10" s="1511"/>
      <c r="AG10" s="807"/>
      <c r="AH10" s="808"/>
      <c r="AI10" s="809"/>
      <c r="AJ10" s="808"/>
      <c r="AK10" s="809"/>
    </row>
    <row r="11" spans="1:37" ht="150" customHeight="1">
      <c r="A11" s="1497"/>
      <c r="B11" s="1499"/>
      <c r="C11" s="1522"/>
      <c r="D11" s="1523"/>
      <c r="E11" s="1523"/>
      <c r="F11" s="1523"/>
      <c r="G11" s="1523"/>
      <c r="H11" s="1523"/>
      <c r="I11" s="1523"/>
      <c r="J11" s="1523"/>
      <c r="K11" s="1523"/>
      <c r="L11" s="1524"/>
      <c r="M11" s="1506"/>
      <c r="N11" s="810" t="s">
        <v>169</v>
      </c>
      <c r="O11" s="810" t="s">
        <v>170</v>
      </c>
      <c r="P11" s="1526"/>
      <c r="Q11" s="1504"/>
      <c r="R11" s="1506"/>
      <c r="S11" s="1508"/>
      <c r="T11" s="1510"/>
      <c r="U11" s="1511"/>
      <c r="V11" s="1511"/>
      <c r="W11" s="1511"/>
      <c r="X11" s="1511"/>
      <c r="Y11" s="1511"/>
      <c r="Z11" s="1511"/>
      <c r="AA11" s="1511"/>
      <c r="AB11" s="1511"/>
      <c r="AC11" s="1511"/>
      <c r="AD11" s="1511"/>
      <c r="AE11" s="1511"/>
      <c r="AF11" s="1511"/>
      <c r="AG11" s="807" t="s">
        <v>497</v>
      </c>
      <c r="AH11" s="808" t="s">
        <v>501</v>
      </c>
      <c r="AI11" s="807" t="s">
        <v>502</v>
      </c>
      <c r="AJ11" s="808" t="s">
        <v>503</v>
      </c>
      <c r="AK11" s="807" t="s">
        <v>504</v>
      </c>
    </row>
    <row r="12" spans="1:37" ht="14.25">
      <c r="A12" s="811"/>
      <c r="B12" s="849"/>
      <c r="C12" s="812"/>
      <c r="D12" s="813"/>
      <c r="E12" s="813"/>
      <c r="F12" s="813"/>
      <c r="G12" s="813"/>
      <c r="H12" s="813"/>
      <c r="I12" s="813"/>
      <c r="J12" s="813"/>
      <c r="K12" s="813"/>
      <c r="L12" s="814"/>
      <c r="M12" s="815"/>
      <c r="N12" s="815"/>
      <c r="O12" s="815"/>
      <c r="P12" s="816"/>
      <c r="Q12" s="817"/>
      <c r="R12" s="817"/>
      <c r="S12" s="818"/>
      <c r="T12" s="819"/>
      <c r="U12" s="820"/>
      <c r="V12" s="821"/>
      <c r="W12" s="821"/>
      <c r="X12" s="821"/>
      <c r="Y12" s="821"/>
      <c r="Z12" s="821"/>
      <c r="AA12" s="821"/>
      <c r="AB12" s="821"/>
      <c r="AC12" s="821"/>
      <c r="AD12" s="821"/>
      <c r="AE12" s="821"/>
      <c r="AF12" s="821"/>
      <c r="AG12" s="818"/>
      <c r="AH12" s="822"/>
      <c r="AI12" s="822"/>
      <c r="AJ12" s="823"/>
      <c r="AK12" s="823"/>
    </row>
    <row r="13" spans="1:37" ht="36.75" customHeight="1">
      <c r="A13" s="824">
        <v>1</v>
      </c>
      <c r="B13" s="872"/>
      <c r="C13" s="825" t="str">
        <f>IF(基本情報入力シート!C35="","",基本情報入力シート!C35)</f>
        <v/>
      </c>
      <c r="D13" s="826" t="str">
        <f>IF(基本情報入力シート!D35="","",基本情報入力シート!D35)</f>
        <v/>
      </c>
      <c r="E13" s="827" t="str">
        <f>IF(基本情報入力シート!E35="","",基本情報入力シート!E35)</f>
        <v/>
      </c>
      <c r="F13" s="827" t="str">
        <f>IF(基本情報入力シート!F35="","",基本情報入力シート!F35)</f>
        <v/>
      </c>
      <c r="G13" s="827" t="str">
        <f>IF(基本情報入力シート!G35="","",基本情報入力シート!G35)</f>
        <v/>
      </c>
      <c r="H13" s="827" t="str">
        <f>IF(基本情報入力シート!H35="","",基本情報入力シート!H35)</f>
        <v/>
      </c>
      <c r="I13" s="827" t="str">
        <f>IF(基本情報入力シート!I35="","",基本情報入力シート!I35)</f>
        <v/>
      </c>
      <c r="J13" s="827" t="str">
        <f>IF(基本情報入力シート!J35="","",基本情報入力シート!J35)</f>
        <v/>
      </c>
      <c r="K13" s="827" t="str">
        <f>IF(基本情報入力シート!K35="","",基本情報入力シート!K35)</f>
        <v/>
      </c>
      <c r="L13" s="828" t="str">
        <f>IF(基本情報入力シート!L35="","",基本情報入力シート!L35)</f>
        <v/>
      </c>
      <c r="M13" s="829" t="str">
        <f>IF(基本情報入力シート!M35="","",基本情報入力シート!M35)</f>
        <v/>
      </c>
      <c r="N13" s="829" t="str">
        <f>IF(基本情報入力シート!R35="","",基本情報入力シート!R35)</f>
        <v/>
      </c>
      <c r="O13" s="829" t="str">
        <f>IF(基本情報入力シート!W35="","",基本情報入力シート!W35)</f>
        <v/>
      </c>
      <c r="P13" s="824" t="str">
        <f>IF(基本情報入力シート!X35="","",基本情報入力シート!X35)</f>
        <v/>
      </c>
      <c r="Q13" s="830" t="str">
        <f>IF(基本情報入力シート!Y35="","",基本情報入力シート!Y35)</f>
        <v/>
      </c>
      <c r="R13" s="831"/>
      <c r="S13" s="527" t="str">
        <f>IF(B13="×","",IF(基本情報入力シート!Z35="","",基本情報入力シート!Z35))</f>
        <v/>
      </c>
      <c r="T13" s="832" t="str">
        <f>IF(B13="×","",IF(Q13="","",VLOOKUP(Q13,【参考】数式用!$M$2:$O$34,3,FALSE)))</f>
        <v/>
      </c>
      <c r="U13" s="833" t="s">
        <v>19</v>
      </c>
      <c r="V13" s="834">
        <v>4</v>
      </c>
      <c r="W13" s="835" t="s">
        <v>11</v>
      </c>
      <c r="X13" s="871"/>
      <c r="Y13" s="836" t="s">
        <v>73</v>
      </c>
      <c r="Z13" s="837">
        <v>4</v>
      </c>
      <c r="AA13" s="838" t="s">
        <v>11</v>
      </c>
      <c r="AB13" s="839"/>
      <c r="AC13" s="838" t="s">
        <v>15</v>
      </c>
      <c r="AD13" s="840" t="s">
        <v>30</v>
      </c>
      <c r="AE13" s="841" t="str">
        <f>IF(AB13="","",AB13-X13+1)</f>
        <v/>
      </c>
      <c r="AF13" s="842" t="s">
        <v>50</v>
      </c>
      <c r="AG13" s="843" t="str">
        <f>IFERROR(ROUNDDOWN(ROUND(S13*T13,0),0)*AE13,"")</f>
        <v/>
      </c>
      <c r="AH13" s="844"/>
      <c r="AI13" s="844"/>
      <c r="AJ13" s="845"/>
      <c r="AK13" s="845"/>
    </row>
    <row r="14" spans="1:37" ht="36.75" customHeight="1">
      <c r="A14" s="824">
        <f>A13+1</f>
        <v>2</v>
      </c>
      <c r="B14" s="872"/>
      <c r="C14" s="825" t="str">
        <f>IF(基本情報入力シート!C36="","",基本情報入力シート!C36)</f>
        <v/>
      </c>
      <c r="D14" s="826" t="str">
        <f>IF(基本情報入力シート!D36="","",基本情報入力シート!D36)</f>
        <v/>
      </c>
      <c r="E14" s="827" t="str">
        <f>IF(基本情報入力シート!E36="","",基本情報入力シート!E36)</f>
        <v/>
      </c>
      <c r="F14" s="827" t="str">
        <f>IF(基本情報入力シート!F36="","",基本情報入力シート!F36)</f>
        <v/>
      </c>
      <c r="G14" s="827" t="str">
        <f>IF(基本情報入力シート!G36="","",基本情報入力シート!G36)</f>
        <v/>
      </c>
      <c r="H14" s="827" t="str">
        <f>IF(基本情報入力シート!H36="","",基本情報入力シート!H36)</f>
        <v/>
      </c>
      <c r="I14" s="827" t="str">
        <f>IF(基本情報入力シート!I36="","",基本情報入力シート!I36)</f>
        <v/>
      </c>
      <c r="J14" s="827" t="str">
        <f>IF(基本情報入力シート!J36="","",基本情報入力シート!J36)</f>
        <v/>
      </c>
      <c r="K14" s="827" t="str">
        <f>IF(基本情報入力シート!K36="","",基本情報入力シート!K36)</f>
        <v/>
      </c>
      <c r="L14" s="828" t="str">
        <f>IF(基本情報入力シート!L36="","",基本情報入力シート!L36)</f>
        <v/>
      </c>
      <c r="M14" s="829" t="str">
        <f>IF(基本情報入力シート!M36="","",基本情報入力シート!M36)</f>
        <v/>
      </c>
      <c r="N14" s="829" t="str">
        <f>IF(基本情報入力シート!R36="","",基本情報入力シート!R36)</f>
        <v/>
      </c>
      <c r="O14" s="829" t="str">
        <f>IF(基本情報入力シート!W36="","",基本情報入力シート!W36)</f>
        <v/>
      </c>
      <c r="P14" s="824" t="str">
        <f>IF(基本情報入力シート!X36="","",基本情報入力シート!X36)</f>
        <v/>
      </c>
      <c r="Q14" s="830" t="str">
        <f>IF(基本情報入力シート!Y36="","",基本情報入力シート!Y36)</f>
        <v/>
      </c>
      <c r="R14" s="831"/>
      <c r="S14" s="527" t="str">
        <f>IF(B14="×","",IF(基本情報入力シート!Z36="","",基本情報入力シート!Z36))</f>
        <v/>
      </c>
      <c r="T14" s="832" t="str">
        <f>IF(B14="×","",IF(Q14="","",VLOOKUP(Q14,【参考】数式用!$M$2:$O$34,3,FALSE)))</f>
        <v/>
      </c>
      <c r="U14" s="833" t="s">
        <v>19</v>
      </c>
      <c r="V14" s="834">
        <v>4</v>
      </c>
      <c r="W14" s="835" t="s">
        <v>11</v>
      </c>
      <c r="X14" s="871"/>
      <c r="Y14" s="836" t="s">
        <v>73</v>
      </c>
      <c r="Z14" s="837">
        <v>4</v>
      </c>
      <c r="AA14" s="838" t="s">
        <v>11</v>
      </c>
      <c r="AB14" s="839"/>
      <c r="AC14" s="838" t="s">
        <v>15</v>
      </c>
      <c r="AD14" s="840" t="s">
        <v>30</v>
      </c>
      <c r="AE14" s="841" t="str">
        <f t="shared" ref="AE14:AE77" si="0">IF(AB14="","",AB14-X14+1)</f>
        <v/>
      </c>
      <c r="AF14" s="842" t="s">
        <v>50</v>
      </c>
      <c r="AG14" s="843" t="str">
        <f t="shared" ref="AG14:AG77" si="1">IFERROR(ROUNDDOWN(ROUND(S14*T14,0),0)*AE14,"")</f>
        <v/>
      </c>
      <c r="AH14" s="844"/>
      <c r="AI14" s="844"/>
      <c r="AJ14" s="845"/>
      <c r="AK14" s="845"/>
    </row>
    <row r="15" spans="1:37" ht="36.75" customHeight="1">
      <c r="A15" s="824">
        <f t="shared" ref="A15:A78" si="2">A14+1</f>
        <v>3</v>
      </c>
      <c r="B15" s="872"/>
      <c r="C15" s="825" t="str">
        <f>IF(基本情報入力シート!C37="","",基本情報入力シート!C37)</f>
        <v/>
      </c>
      <c r="D15" s="826" t="str">
        <f>IF(基本情報入力シート!D37="","",基本情報入力シート!D37)</f>
        <v/>
      </c>
      <c r="E15" s="827" t="str">
        <f>IF(基本情報入力シート!E37="","",基本情報入力シート!E37)</f>
        <v/>
      </c>
      <c r="F15" s="827" t="str">
        <f>IF(基本情報入力シート!F37="","",基本情報入力シート!F37)</f>
        <v/>
      </c>
      <c r="G15" s="827" t="str">
        <f>IF(基本情報入力シート!G37="","",基本情報入力シート!G37)</f>
        <v/>
      </c>
      <c r="H15" s="827" t="str">
        <f>IF(基本情報入力シート!H37="","",基本情報入力シート!H37)</f>
        <v/>
      </c>
      <c r="I15" s="827" t="str">
        <f>IF(基本情報入力シート!I37="","",基本情報入力シート!I37)</f>
        <v/>
      </c>
      <c r="J15" s="827" t="str">
        <f>IF(基本情報入力シート!J37="","",基本情報入力シート!J37)</f>
        <v/>
      </c>
      <c r="K15" s="827" t="str">
        <f>IF(基本情報入力シート!K37="","",基本情報入力シート!K37)</f>
        <v/>
      </c>
      <c r="L15" s="828" t="str">
        <f>IF(基本情報入力シート!L37="","",基本情報入力シート!L37)</f>
        <v/>
      </c>
      <c r="M15" s="829" t="str">
        <f>IF(基本情報入力シート!M37="","",基本情報入力シート!M37)</f>
        <v/>
      </c>
      <c r="N15" s="829" t="str">
        <f>IF(基本情報入力シート!R37="","",基本情報入力シート!R37)</f>
        <v/>
      </c>
      <c r="O15" s="829" t="str">
        <f>IF(基本情報入力シート!W37="","",基本情報入力シート!W37)</f>
        <v/>
      </c>
      <c r="P15" s="824" t="str">
        <f>IF(基本情報入力シート!X37="","",基本情報入力シート!X37)</f>
        <v/>
      </c>
      <c r="Q15" s="830" t="str">
        <f>IF(基本情報入力シート!Y37="","",基本情報入力シート!Y37)</f>
        <v/>
      </c>
      <c r="R15" s="831"/>
      <c r="S15" s="527" t="str">
        <f>IF(B15="×","",IF(基本情報入力シート!Z37="","",基本情報入力シート!Z37))</f>
        <v/>
      </c>
      <c r="T15" s="832" t="str">
        <f>IF(B15="×","",IF(Q15="","",VLOOKUP(Q15,【参考】数式用!$M$2:$O$34,3,FALSE)))</f>
        <v/>
      </c>
      <c r="U15" s="833" t="s">
        <v>19</v>
      </c>
      <c r="V15" s="834">
        <v>4</v>
      </c>
      <c r="W15" s="835" t="s">
        <v>11</v>
      </c>
      <c r="X15" s="871"/>
      <c r="Y15" s="836" t="s">
        <v>73</v>
      </c>
      <c r="Z15" s="837">
        <v>4</v>
      </c>
      <c r="AA15" s="838" t="s">
        <v>11</v>
      </c>
      <c r="AB15" s="839"/>
      <c r="AC15" s="838" t="s">
        <v>15</v>
      </c>
      <c r="AD15" s="840" t="s">
        <v>30</v>
      </c>
      <c r="AE15" s="841" t="str">
        <f t="shared" si="0"/>
        <v/>
      </c>
      <c r="AF15" s="842" t="s">
        <v>50</v>
      </c>
      <c r="AG15" s="843" t="str">
        <f t="shared" si="1"/>
        <v/>
      </c>
      <c r="AH15" s="844"/>
      <c r="AI15" s="844"/>
      <c r="AJ15" s="845"/>
      <c r="AK15" s="845"/>
    </row>
    <row r="16" spans="1:37" ht="36.75" customHeight="1">
      <c r="A16" s="824">
        <f t="shared" si="2"/>
        <v>4</v>
      </c>
      <c r="B16" s="872"/>
      <c r="C16" s="825" t="str">
        <f>IF(基本情報入力シート!C38="","",基本情報入力シート!C38)</f>
        <v/>
      </c>
      <c r="D16" s="826" t="str">
        <f>IF(基本情報入力シート!D38="","",基本情報入力シート!D38)</f>
        <v/>
      </c>
      <c r="E16" s="827" t="str">
        <f>IF(基本情報入力シート!E38="","",基本情報入力シート!E38)</f>
        <v/>
      </c>
      <c r="F16" s="827" t="str">
        <f>IF(基本情報入力シート!F38="","",基本情報入力シート!F38)</f>
        <v/>
      </c>
      <c r="G16" s="827" t="str">
        <f>IF(基本情報入力シート!G38="","",基本情報入力シート!G38)</f>
        <v/>
      </c>
      <c r="H16" s="827" t="str">
        <f>IF(基本情報入力シート!H38="","",基本情報入力シート!H38)</f>
        <v/>
      </c>
      <c r="I16" s="827" t="str">
        <f>IF(基本情報入力シート!I38="","",基本情報入力シート!I38)</f>
        <v/>
      </c>
      <c r="J16" s="827" t="str">
        <f>IF(基本情報入力シート!J38="","",基本情報入力シート!J38)</f>
        <v/>
      </c>
      <c r="K16" s="827" t="str">
        <f>IF(基本情報入力シート!K38="","",基本情報入力シート!K38)</f>
        <v/>
      </c>
      <c r="L16" s="828" t="str">
        <f>IF(基本情報入力シート!L38="","",基本情報入力シート!L38)</f>
        <v/>
      </c>
      <c r="M16" s="829" t="str">
        <f>IF(基本情報入力シート!M38="","",基本情報入力シート!M38)</f>
        <v/>
      </c>
      <c r="N16" s="829" t="str">
        <f>IF(基本情報入力シート!R38="","",基本情報入力シート!R38)</f>
        <v/>
      </c>
      <c r="O16" s="829" t="str">
        <f>IF(基本情報入力シート!W38="","",基本情報入力シート!W38)</f>
        <v/>
      </c>
      <c r="P16" s="824" t="str">
        <f>IF(基本情報入力シート!X38="","",基本情報入力シート!X38)</f>
        <v/>
      </c>
      <c r="Q16" s="830" t="str">
        <f>IF(基本情報入力シート!Y38="","",基本情報入力シート!Y38)</f>
        <v/>
      </c>
      <c r="R16" s="831"/>
      <c r="S16" s="527" t="str">
        <f>IF(B16="×","",IF(基本情報入力シート!Z38="","",基本情報入力シート!Z38))</f>
        <v/>
      </c>
      <c r="T16" s="832" t="str">
        <f>IF(B16="×","",IF(Q16="","",VLOOKUP(Q16,【参考】数式用!$M$2:$O$34,3,FALSE)))</f>
        <v/>
      </c>
      <c r="U16" s="833" t="s">
        <v>19</v>
      </c>
      <c r="V16" s="834">
        <v>4</v>
      </c>
      <c r="W16" s="835" t="s">
        <v>11</v>
      </c>
      <c r="X16" s="871"/>
      <c r="Y16" s="836" t="s">
        <v>73</v>
      </c>
      <c r="Z16" s="837">
        <v>4</v>
      </c>
      <c r="AA16" s="838" t="s">
        <v>11</v>
      </c>
      <c r="AB16" s="839"/>
      <c r="AC16" s="838" t="s">
        <v>15</v>
      </c>
      <c r="AD16" s="840" t="s">
        <v>30</v>
      </c>
      <c r="AE16" s="841" t="str">
        <f t="shared" si="0"/>
        <v/>
      </c>
      <c r="AF16" s="842" t="s">
        <v>50</v>
      </c>
      <c r="AG16" s="843" t="str">
        <f t="shared" si="1"/>
        <v/>
      </c>
      <c r="AH16" s="844"/>
      <c r="AI16" s="844"/>
      <c r="AJ16" s="845"/>
      <c r="AK16" s="845"/>
    </row>
    <row r="17" spans="1:37" ht="36.75" customHeight="1">
      <c r="A17" s="824">
        <f t="shared" si="2"/>
        <v>5</v>
      </c>
      <c r="B17" s="872"/>
      <c r="C17" s="825" t="str">
        <f>IF(基本情報入力シート!C39="","",基本情報入力シート!C39)</f>
        <v/>
      </c>
      <c r="D17" s="826" t="str">
        <f>IF(基本情報入力シート!D39="","",基本情報入力シート!D39)</f>
        <v/>
      </c>
      <c r="E17" s="827" t="str">
        <f>IF(基本情報入力シート!E39="","",基本情報入力シート!E39)</f>
        <v/>
      </c>
      <c r="F17" s="827" t="str">
        <f>IF(基本情報入力シート!F39="","",基本情報入力シート!F39)</f>
        <v/>
      </c>
      <c r="G17" s="827" t="str">
        <f>IF(基本情報入力シート!G39="","",基本情報入力シート!G39)</f>
        <v/>
      </c>
      <c r="H17" s="827" t="str">
        <f>IF(基本情報入力シート!H39="","",基本情報入力シート!H39)</f>
        <v/>
      </c>
      <c r="I17" s="827" t="str">
        <f>IF(基本情報入力シート!I39="","",基本情報入力シート!I39)</f>
        <v/>
      </c>
      <c r="J17" s="827" t="str">
        <f>IF(基本情報入力シート!J39="","",基本情報入力シート!J39)</f>
        <v/>
      </c>
      <c r="K17" s="827" t="str">
        <f>IF(基本情報入力シート!K39="","",基本情報入力シート!K39)</f>
        <v/>
      </c>
      <c r="L17" s="828" t="str">
        <f>IF(基本情報入力シート!L39="","",基本情報入力シート!L39)</f>
        <v/>
      </c>
      <c r="M17" s="829" t="str">
        <f>IF(基本情報入力シート!M39="","",基本情報入力シート!M39)</f>
        <v/>
      </c>
      <c r="N17" s="829" t="str">
        <f>IF(基本情報入力シート!R39="","",基本情報入力シート!R39)</f>
        <v/>
      </c>
      <c r="O17" s="829" t="str">
        <f>IF(基本情報入力シート!W39="","",基本情報入力シート!W39)</f>
        <v/>
      </c>
      <c r="P17" s="824" t="str">
        <f>IF(基本情報入力シート!X39="","",基本情報入力シート!X39)</f>
        <v/>
      </c>
      <c r="Q17" s="830" t="str">
        <f>IF(基本情報入力シート!Y39="","",基本情報入力シート!Y39)</f>
        <v/>
      </c>
      <c r="R17" s="831"/>
      <c r="S17" s="527" t="str">
        <f>IF(B17="×","",IF(基本情報入力シート!Z39="","",基本情報入力シート!Z39))</f>
        <v/>
      </c>
      <c r="T17" s="832" t="str">
        <f>IF(B17="×","",IF(Q17="","",VLOOKUP(Q17,【参考】数式用!$M$2:$O$34,3,FALSE)))</f>
        <v/>
      </c>
      <c r="U17" s="833" t="s">
        <v>19</v>
      </c>
      <c r="V17" s="834">
        <v>4</v>
      </c>
      <c r="W17" s="835" t="s">
        <v>11</v>
      </c>
      <c r="X17" s="871"/>
      <c r="Y17" s="836" t="s">
        <v>73</v>
      </c>
      <c r="Z17" s="837">
        <v>4</v>
      </c>
      <c r="AA17" s="838" t="s">
        <v>11</v>
      </c>
      <c r="AB17" s="839"/>
      <c r="AC17" s="838" t="s">
        <v>15</v>
      </c>
      <c r="AD17" s="840" t="s">
        <v>30</v>
      </c>
      <c r="AE17" s="841" t="str">
        <f t="shared" si="0"/>
        <v/>
      </c>
      <c r="AF17" s="842" t="s">
        <v>50</v>
      </c>
      <c r="AG17" s="843" t="str">
        <f t="shared" si="1"/>
        <v/>
      </c>
      <c r="AH17" s="844"/>
      <c r="AI17" s="844"/>
      <c r="AJ17" s="845"/>
      <c r="AK17" s="845"/>
    </row>
    <row r="18" spans="1:37" ht="36.75" customHeight="1">
      <c r="A18" s="824">
        <f t="shared" si="2"/>
        <v>6</v>
      </c>
      <c r="B18" s="872"/>
      <c r="C18" s="825" t="str">
        <f>IF(基本情報入力シート!C40="","",基本情報入力シート!C40)</f>
        <v/>
      </c>
      <c r="D18" s="826" t="str">
        <f>IF(基本情報入力シート!D40="","",基本情報入力シート!D40)</f>
        <v/>
      </c>
      <c r="E18" s="827" t="str">
        <f>IF(基本情報入力シート!E40="","",基本情報入力シート!E40)</f>
        <v/>
      </c>
      <c r="F18" s="827" t="str">
        <f>IF(基本情報入力シート!F40="","",基本情報入力シート!F40)</f>
        <v/>
      </c>
      <c r="G18" s="827" t="str">
        <f>IF(基本情報入力シート!G40="","",基本情報入力シート!G40)</f>
        <v/>
      </c>
      <c r="H18" s="827" t="str">
        <f>IF(基本情報入力シート!H40="","",基本情報入力シート!H40)</f>
        <v/>
      </c>
      <c r="I18" s="827" t="str">
        <f>IF(基本情報入力シート!I40="","",基本情報入力シート!I40)</f>
        <v/>
      </c>
      <c r="J18" s="827" t="str">
        <f>IF(基本情報入力シート!J40="","",基本情報入力シート!J40)</f>
        <v/>
      </c>
      <c r="K18" s="827" t="str">
        <f>IF(基本情報入力シート!K40="","",基本情報入力シート!K40)</f>
        <v/>
      </c>
      <c r="L18" s="828" t="str">
        <f>IF(基本情報入力シート!L40="","",基本情報入力シート!L40)</f>
        <v/>
      </c>
      <c r="M18" s="829" t="str">
        <f>IF(基本情報入力シート!M40="","",基本情報入力シート!M40)</f>
        <v/>
      </c>
      <c r="N18" s="829" t="str">
        <f>IF(基本情報入力シート!R40="","",基本情報入力シート!R40)</f>
        <v/>
      </c>
      <c r="O18" s="829" t="str">
        <f>IF(基本情報入力シート!W40="","",基本情報入力シート!W40)</f>
        <v/>
      </c>
      <c r="P18" s="824" t="str">
        <f>IF(基本情報入力シート!X40="","",基本情報入力シート!X40)</f>
        <v/>
      </c>
      <c r="Q18" s="830" t="str">
        <f>IF(基本情報入力シート!Y40="","",基本情報入力シート!Y40)</f>
        <v/>
      </c>
      <c r="R18" s="831"/>
      <c r="S18" s="527" t="str">
        <f>IF(B18="×","",IF(基本情報入力シート!Z40="","",基本情報入力シート!Z40))</f>
        <v/>
      </c>
      <c r="T18" s="832" t="str">
        <f>IF(B18="×","",IF(Q18="","",VLOOKUP(Q18,【参考】数式用!$M$2:$O$34,3,FALSE)))</f>
        <v/>
      </c>
      <c r="U18" s="833" t="s">
        <v>154</v>
      </c>
      <c r="V18" s="834">
        <v>4</v>
      </c>
      <c r="W18" s="835" t="s">
        <v>155</v>
      </c>
      <c r="X18" s="871"/>
      <c r="Y18" s="836" t="s">
        <v>156</v>
      </c>
      <c r="Z18" s="837">
        <v>4</v>
      </c>
      <c r="AA18" s="838" t="s">
        <v>155</v>
      </c>
      <c r="AB18" s="839"/>
      <c r="AC18" s="838" t="s">
        <v>157</v>
      </c>
      <c r="AD18" s="840" t="s">
        <v>158</v>
      </c>
      <c r="AE18" s="841" t="str">
        <f t="shared" si="0"/>
        <v/>
      </c>
      <c r="AF18" s="842" t="s">
        <v>159</v>
      </c>
      <c r="AG18" s="843" t="str">
        <f t="shared" si="1"/>
        <v/>
      </c>
      <c r="AH18" s="844"/>
      <c r="AI18" s="844"/>
      <c r="AJ18" s="845"/>
      <c r="AK18" s="845"/>
    </row>
    <row r="19" spans="1:37" ht="36.75" customHeight="1">
      <c r="A19" s="824">
        <f t="shared" si="2"/>
        <v>7</v>
      </c>
      <c r="B19" s="872"/>
      <c r="C19" s="825" t="str">
        <f>IF(基本情報入力シート!C41="","",基本情報入力シート!C41)</f>
        <v/>
      </c>
      <c r="D19" s="826" t="str">
        <f>IF(基本情報入力シート!D41="","",基本情報入力シート!D41)</f>
        <v/>
      </c>
      <c r="E19" s="827" t="str">
        <f>IF(基本情報入力シート!E41="","",基本情報入力シート!E41)</f>
        <v/>
      </c>
      <c r="F19" s="827" t="str">
        <f>IF(基本情報入力シート!F41="","",基本情報入力シート!F41)</f>
        <v/>
      </c>
      <c r="G19" s="827" t="str">
        <f>IF(基本情報入力シート!G41="","",基本情報入力シート!G41)</f>
        <v/>
      </c>
      <c r="H19" s="827" t="str">
        <f>IF(基本情報入力シート!H41="","",基本情報入力シート!H41)</f>
        <v/>
      </c>
      <c r="I19" s="827" t="str">
        <f>IF(基本情報入力シート!I41="","",基本情報入力シート!I41)</f>
        <v/>
      </c>
      <c r="J19" s="827" t="str">
        <f>IF(基本情報入力シート!J41="","",基本情報入力シート!J41)</f>
        <v/>
      </c>
      <c r="K19" s="827" t="str">
        <f>IF(基本情報入力シート!K41="","",基本情報入力シート!K41)</f>
        <v/>
      </c>
      <c r="L19" s="828" t="str">
        <f>IF(基本情報入力シート!L41="","",基本情報入力シート!L41)</f>
        <v/>
      </c>
      <c r="M19" s="829" t="str">
        <f>IF(基本情報入力シート!M41="","",基本情報入力シート!M41)</f>
        <v/>
      </c>
      <c r="N19" s="829" t="str">
        <f>IF(基本情報入力シート!R41="","",基本情報入力シート!R41)</f>
        <v/>
      </c>
      <c r="O19" s="829" t="str">
        <f>IF(基本情報入力シート!W41="","",基本情報入力シート!W41)</f>
        <v/>
      </c>
      <c r="P19" s="824" t="str">
        <f>IF(基本情報入力シート!X41="","",基本情報入力シート!X41)</f>
        <v/>
      </c>
      <c r="Q19" s="830" t="str">
        <f>IF(基本情報入力シート!Y41="","",基本情報入力シート!Y41)</f>
        <v/>
      </c>
      <c r="R19" s="831"/>
      <c r="S19" s="527" t="str">
        <f>IF(B19="×","",IF(基本情報入力シート!Z41="","",基本情報入力シート!Z41))</f>
        <v/>
      </c>
      <c r="T19" s="832" t="str">
        <f>IF(B19="×","",IF(Q19="","",VLOOKUP(Q19,【参考】数式用!$M$2:$O$34,3,FALSE)))</f>
        <v/>
      </c>
      <c r="U19" s="833" t="s">
        <v>154</v>
      </c>
      <c r="V19" s="834">
        <v>4</v>
      </c>
      <c r="W19" s="835" t="s">
        <v>155</v>
      </c>
      <c r="X19" s="871"/>
      <c r="Y19" s="836" t="s">
        <v>156</v>
      </c>
      <c r="Z19" s="837">
        <v>4</v>
      </c>
      <c r="AA19" s="838" t="s">
        <v>155</v>
      </c>
      <c r="AB19" s="839"/>
      <c r="AC19" s="838" t="s">
        <v>157</v>
      </c>
      <c r="AD19" s="840" t="s">
        <v>158</v>
      </c>
      <c r="AE19" s="841" t="str">
        <f t="shared" si="0"/>
        <v/>
      </c>
      <c r="AF19" s="842" t="s">
        <v>159</v>
      </c>
      <c r="AG19" s="843" t="str">
        <f t="shared" si="1"/>
        <v/>
      </c>
      <c r="AH19" s="844"/>
      <c r="AI19" s="844"/>
      <c r="AJ19" s="845"/>
      <c r="AK19" s="845"/>
    </row>
    <row r="20" spans="1:37" ht="36.75" customHeight="1">
      <c r="A20" s="824">
        <f t="shared" si="2"/>
        <v>8</v>
      </c>
      <c r="B20" s="872"/>
      <c r="C20" s="825" t="str">
        <f>IF(基本情報入力シート!C42="","",基本情報入力シート!C42)</f>
        <v/>
      </c>
      <c r="D20" s="826" t="str">
        <f>IF(基本情報入力シート!D42="","",基本情報入力シート!D42)</f>
        <v/>
      </c>
      <c r="E20" s="827" t="str">
        <f>IF(基本情報入力シート!E42="","",基本情報入力シート!E42)</f>
        <v/>
      </c>
      <c r="F20" s="827" t="str">
        <f>IF(基本情報入力シート!F42="","",基本情報入力シート!F42)</f>
        <v/>
      </c>
      <c r="G20" s="827" t="str">
        <f>IF(基本情報入力シート!G42="","",基本情報入力シート!G42)</f>
        <v/>
      </c>
      <c r="H20" s="827" t="str">
        <f>IF(基本情報入力シート!H42="","",基本情報入力シート!H42)</f>
        <v/>
      </c>
      <c r="I20" s="827" t="str">
        <f>IF(基本情報入力シート!I42="","",基本情報入力シート!I42)</f>
        <v/>
      </c>
      <c r="J20" s="827" t="str">
        <f>IF(基本情報入力シート!J42="","",基本情報入力シート!J42)</f>
        <v/>
      </c>
      <c r="K20" s="827" t="str">
        <f>IF(基本情報入力シート!K42="","",基本情報入力シート!K42)</f>
        <v/>
      </c>
      <c r="L20" s="828" t="str">
        <f>IF(基本情報入力シート!L42="","",基本情報入力シート!L42)</f>
        <v/>
      </c>
      <c r="M20" s="829" t="str">
        <f>IF(基本情報入力シート!M42="","",基本情報入力シート!M42)</f>
        <v/>
      </c>
      <c r="N20" s="829" t="str">
        <f>IF(基本情報入力シート!R42="","",基本情報入力シート!R42)</f>
        <v/>
      </c>
      <c r="O20" s="829" t="str">
        <f>IF(基本情報入力シート!W42="","",基本情報入力シート!W42)</f>
        <v/>
      </c>
      <c r="P20" s="824" t="str">
        <f>IF(基本情報入力シート!X42="","",基本情報入力シート!X42)</f>
        <v/>
      </c>
      <c r="Q20" s="830" t="str">
        <f>IF(基本情報入力シート!Y42="","",基本情報入力シート!Y42)</f>
        <v/>
      </c>
      <c r="R20" s="831"/>
      <c r="S20" s="527" t="str">
        <f>IF(B20="×","",IF(基本情報入力シート!Z42="","",基本情報入力シート!Z42))</f>
        <v/>
      </c>
      <c r="T20" s="832" t="str">
        <f>IF(B20="×","",IF(Q20="","",VLOOKUP(Q20,【参考】数式用!$M$2:$O$34,3,FALSE)))</f>
        <v/>
      </c>
      <c r="U20" s="833" t="s">
        <v>154</v>
      </c>
      <c r="V20" s="834">
        <v>4</v>
      </c>
      <c r="W20" s="835" t="s">
        <v>155</v>
      </c>
      <c r="X20" s="871"/>
      <c r="Y20" s="836" t="s">
        <v>156</v>
      </c>
      <c r="Z20" s="837">
        <v>4</v>
      </c>
      <c r="AA20" s="838" t="s">
        <v>155</v>
      </c>
      <c r="AB20" s="839"/>
      <c r="AC20" s="838" t="s">
        <v>157</v>
      </c>
      <c r="AD20" s="840" t="s">
        <v>158</v>
      </c>
      <c r="AE20" s="841" t="str">
        <f t="shared" si="0"/>
        <v/>
      </c>
      <c r="AF20" s="842" t="s">
        <v>159</v>
      </c>
      <c r="AG20" s="843" t="str">
        <f t="shared" si="1"/>
        <v/>
      </c>
      <c r="AH20" s="844"/>
      <c r="AI20" s="846"/>
      <c r="AJ20" s="844"/>
      <c r="AK20" s="846"/>
    </row>
    <row r="21" spans="1:37" ht="36.75" customHeight="1">
      <c r="A21" s="824">
        <f t="shared" si="2"/>
        <v>9</v>
      </c>
      <c r="B21" s="872"/>
      <c r="C21" s="825" t="str">
        <f>IF(基本情報入力シート!C43="","",基本情報入力シート!C43)</f>
        <v/>
      </c>
      <c r="D21" s="826" t="str">
        <f>IF(基本情報入力シート!D43="","",基本情報入力シート!D43)</f>
        <v/>
      </c>
      <c r="E21" s="827" t="str">
        <f>IF(基本情報入力シート!E43="","",基本情報入力シート!E43)</f>
        <v/>
      </c>
      <c r="F21" s="827" t="str">
        <f>IF(基本情報入力シート!F43="","",基本情報入力シート!F43)</f>
        <v/>
      </c>
      <c r="G21" s="827" t="str">
        <f>IF(基本情報入力シート!G43="","",基本情報入力シート!G43)</f>
        <v/>
      </c>
      <c r="H21" s="827" t="str">
        <f>IF(基本情報入力シート!H43="","",基本情報入力シート!H43)</f>
        <v/>
      </c>
      <c r="I21" s="827" t="str">
        <f>IF(基本情報入力シート!I43="","",基本情報入力シート!I43)</f>
        <v/>
      </c>
      <c r="J21" s="827" t="str">
        <f>IF(基本情報入力シート!J43="","",基本情報入力シート!J43)</f>
        <v/>
      </c>
      <c r="K21" s="827" t="str">
        <f>IF(基本情報入力シート!K43="","",基本情報入力シート!K43)</f>
        <v/>
      </c>
      <c r="L21" s="828" t="str">
        <f>IF(基本情報入力シート!L43="","",基本情報入力シート!L43)</f>
        <v/>
      </c>
      <c r="M21" s="829" t="str">
        <f>IF(基本情報入力シート!M43="","",基本情報入力シート!M43)</f>
        <v/>
      </c>
      <c r="N21" s="829" t="str">
        <f>IF(基本情報入力シート!R43="","",基本情報入力シート!R43)</f>
        <v/>
      </c>
      <c r="O21" s="829" t="str">
        <f>IF(基本情報入力シート!W43="","",基本情報入力シート!W43)</f>
        <v/>
      </c>
      <c r="P21" s="824" t="str">
        <f>IF(基本情報入力シート!X43="","",基本情報入力シート!X43)</f>
        <v/>
      </c>
      <c r="Q21" s="830" t="str">
        <f>IF(基本情報入力シート!Y43="","",基本情報入力シート!Y43)</f>
        <v/>
      </c>
      <c r="R21" s="831"/>
      <c r="S21" s="527" t="str">
        <f>IF(B21="×","",IF(基本情報入力シート!Z43="","",基本情報入力シート!Z43))</f>
        <v/>
      </c>
      <c r="T21" s="832" t="str">
        <f>IF(B21="×","",IF(Q21="","",VLOOKUP(Q21,【参考】数式用!$M$2:$O$34,3,FALSE)))</f>
        <v/>
      </c>
      <c r="U21" s="833" t="s">
        <v>154</v>
      </c>
      <c r="V21" s="834">
        <v>4</v>
      </c>
      <c r="W21" s="835" t="s">
        <v>155</v>
      </c>
      <c r="X21" s="871"/>
      <c r="Y21" s="836" t="s">
        <v>156</v>
      </c>
      <c r="Z21" s="837">
        <v>4</v>
      </c>
      <c r="AA21" s="838" t="s">
        <v>155</v>
      </c>
      <c r="AB21" s="839"/>
      <c r="AC21" s="838" t="s">
        <v>157</v>
      </c>
      <c r="AD21" s="840" t="s">
        <v>158</v>
      </c>
      <c r="AE21" s="841" t="str">
        <f t="shared" si="0"/>
        <v/>
      </c>
      <c r="AF21" s="842" t="s">
        <v>159</v>
      </c>
      <c r="AG21" s="843" t="str">
        <f t="shared" si="1"/>
        <v/>
      </c>
      <c r="AH21" s="844"/>
      <c r="AI21" s="846"/>
      <c r="AJ21" s="844"/>
      <c r="AK21" s="846"/>
    </row>
    <row r="22" spans="1:37" ht="36.75" customHeight="1">
      <c r="A22" s="824">
        <f t="shared" si="2"/>
        <v>10</v>
      </c>
      <c r="B22" s="872"/>
      <c r="C22" s="825" t="str">
        <f>IF(基本情報入力シート!C44="","",基本情報入力シート!C44)</f>
        <v/>
      </c>
      <c r="D22" s="826" t="str">
        <f>IF(基本情報入力シート!D44="","",基本情報入力シート!D44)</f>
        <v/>
      </c>
      <c r="E22" s="827" t="str">
        <f>IF(基本情報入力シート!E44="","",基本情報入力シート!E44)</f>
        <v/>
      </c>
      <c r="F22" s="827" t="str">
        <f>IF(基本情報入力シート!F44="","",基本情報入力シート!F44)</f>
        <v/>
      </c>
      <c r="G22" s="827" t="str">
        <f>IF(基本情報入力シート!G44="","",基本情報入力シート!G44)</f>
        <v/>
      </c>
      <c r="H22" s="827" t="str">
        <f>IF(基本情報入力シート!H44="","",基本情報入力シート!H44)</f>
        <v/>
      </c>
      <c r="I22" s="827" t="str">
        <f>IF(基本情報入力シート!I44="","",基本情報入力シート!I44)</f>
        <v/>
      </c>
      <c r="J22" s="827" t="str">
        <f>IF(基本情報入力シート!J44="","",基本情報入力シート!J44)</f>
        <v/>
      </c>
      <c r="K22" s="827" t="str">
        <f>IF(基本情報入力シート!K44="","",基本情報入力シート!K44)</f>
        <v/>
      </c>
      <c r="L22" s="828" t="str">
        <f>IF(基本情報入力シート!L44="","",基本情報入力シート!L44)</f>
        <v/>
      </c>
      <c r="M22" s="829" t="str">
        <f>IF(基本情報入力シート!M44="","",基本情報入力シート!M44)</f>
        <v/>
      </c>
      <c r="N22" s="829" t="str">
        <f>IF(基本情報入力シート!R44="","",基本情報入力シート!R44)</f>
        <v/>
      </c>
      <c r="O22" s="829" t="str">
        <f>IF(基本情報入力シート!W44="","",基本情報入力シート!W44)</f>
        <v/>
      </c>
      <c r="P22" s="824" t="str">
        <f>IF(基本情報入力シート!X44="","",基本情報入力シート!X44)</f>
        <v/>
      </c>
      <c r="Q22" s="830" t="str">
        <f>IF(基本情報入力シート!Y44="","",基本情報入力シート!Y44)</f>
        <v/>
      </c>
      <c r="R22" s="831"/>
      <c r="S22" s="527" t="str">
        <f>IF(B22="×","",IF(基本情報入力シート!Z44="","",基本情報入力シート!Z44))</f>
        <v/>
      </c>
      <c r="T22" s="832" t="str">
        <f>IF(B22="×","",IF(Q22="","",VLOOKUP(Q22,【参考】数式用!$M$2:$O$34,3,FALSE)))</f>
        <v/>
      </c>
      <c r="U22" s="833" t="s">
        <v>154</v>
      </c>
      <c r="V22" s="834">
        <v>4</v>
      </c>
      <c r="W22" s="835" t="s">
        <v>155</v>
      </c>
      <c r="X22" s="871"/>
      <c r="Y22" s="836" t="s">
        <v>156</v>
      </c>
      <c r="Z22" s="837">
        <v>4</v>
      </c>
      <c r="AA22" s="838" t="s">
        <v>155</v>
      </c>
      <c r="AB22" s="839"/>
      <c r="AC22" s="838" t="s">
        <v>157</v>
      </c>
      <c r="AD22" s="840" t="s">
        <v>158</v>
      </c>
      <c r="AE22" s="841" t="str">
        <f t="shared" si="0"/>
        <v/>
      </c>
      <c r="AF22" s="842" t="s">
        <v>159</v>
      </c>
      <c r="AG22" s="843" t="str">
        <f t="shared" si="1"/>
        <v/>
      </c>
      <c r="AH22" s="844"/>
      <c r="AI22" s="846"/>
      <c r="AJ22" s="844"/>
      <c r="AK22" s="846"/>
    </row>
    <row r="23" spans="1:37" ht="36.75" customHeight="1">
      <c r="A23" s="824">
        <f t="shared" si="2"/>
        <v>11</v>
      </c>
      <c r="B23" s="872"/>
      <c r="C23" s="825" t="str">
        <f>IF(基本情報入力シート!C45="","",基本情報入力シート!C45)</f>
        <v/>
      </c>
      <c r="D23" s="826" t="str">
        <f>IF(基本情報入力シート!D45="","",基本情報入力シート!D45)</f>
        <v/>
      </c>
      <c r="E23" s="827" t="str">
        <f>IF(基本情報入力シート!E45="","",基本情報入力シート!E45)</f>
        <v/>
      </c>
      <c r="F23" s="827" t="str">
        <f>IF(基本情報入力シート!F45="","",基本情報入力シート!F45)</f>
        <v/>
      </c>
      <c r="G23" s="827" t="str">
        <f>IF(基本情報入力シート!G45="","",基本情報入力シート!G45)</f>
        <v/>
      </c>
      <c r="H23" s="827" t="str">
        <f>IF(基本情報入力シート!H45="","",基本情報入力シート!H45)</f>
        <v/>
      </c>
      <c r="I23" s="827" t="str">
        <f>IF(基本情報入力シート!I45="","",基本情報入力シート!I45)</f>
        <v/>
      </c>
      <c r="J23" s="827" t="str">
        <f>IF(基本情報入力シート!J45="","",基本情報入力シート!J45)</f>
        <v/>
      </c>
      <c r="K23" s="827" t="str">
        <f>IF(基本情報入力シート!K45="","",基本情報入力シート!K45)</f>
        <v/>
      </c>
      <c r="L23" s="828" t="str">
        <f>IF(基本情報入力シート!L45="","",基本情報入力シート!L45)</f>
        <v/>
      </c>
      <c r="M23" s="829" t="str">
        <f>IF(基本情報入力シート!M45="","",基本情報入力シート!M45)</f>
        <v/>
      </c>
      <c r="N23" s="829" t="str">
        <f>IF(基本情報入力シート!R45="","",基本情報入力シート!R45)</f>
        <v/>
      </c>
      <c r="O23" s="829" t="str">
        <f>IF(基本情報入力シート!W45="","",基本情報入力シート!W45)</f>
        <v/>
      </c>
      <c r="P23" s="824" t="str">
        <f>IF(基本情報入力シート!X45="","",基本情報入力シート!X45)</f>
        <v/>
      </c>
      <c r="Q23" s="830" t="str">
        <f>IF(基本情報入力シート!Y45="","",基本情報入力シート!Y45)</f>
        <v/>
      </c>
      <c r="R23" s="831"/>
      <c r="S23" s="527" t="str">
        <f>IF(B23="×","",IF(基本情報入力シート!Z45="","",基本情報入力シート!Z45))</f>
        <v/>
      </c>
      <c r="T23" s="832" t="str">
        <f>IF(B23="×","",IF(Q23="","",VLOOKUP(Q23,【参考】数式用!$M$2:$O$34,3,FALSE)))</f>
        <v/>
      </c>
      <c r="U23" s="833" t="s">
        <v>154</v>
      </c>
      <c r="V23" s="834">
        <v>4</v>
      </c>
      <c r="W23" s="835" t="s">
        <v>155</v>
      </c>
      <c r="X23" s="871"/>
      <c r="Y23" s="836" t="s">
        <v>156</v>
      </c>
      <c r="Z23" s="837">
        <v>4</v>
      </c>
      <c r="AA23" s="838" t="s">
        <v>155</v>
      </c>
      <c r="AB23" s="839"/>
      <c r="AC23" s="838" t="s">
        <v>157</v>
      </c>
      <c r="AD23" s="840" t="s">
        <v>158</v>
      </c>
      <c r="AE23" s="841" t="str">
        <f t="shared" si="0"/>
        <v/>
      </c>
      <c r="AF23" s="842" t="s">
        <v>159</v>
      </c>
      <c r="AG23" s="843" t="str">
        <f t="shared" si="1"/>
        <v/>
      </c>
      <c r="AH23" s="844"/>
      <c r="AI23" s="846"/>
      <c r="AJ23" s="844"/>
      <c r="AK23" s="846"/>
    </row>
    <row r="24" spans="1:37" ht="36.75" customHeight="1">
      <c r="A24" s="824">
        <f t="shared" si="2"/>
        <v>12</v>
      </c>
      <c r="B24" s="872"/>
      <c r="C24" s="825" t="str">
        <f>IF(基本情報入力シート!C46="","",基本情報入力シート!C46)</f>
        <v/>
      </c>
      <c r="D24" s="826" t="str">
        <f>IF(基本情報入力シート!D46="","",基本情報入力シート!D46)</f>
        <v/>
      </c>
      <c r="E24" s="827" t="str">
        <f>IF(基本情報入力シート!E46="","",基本情報入力シート!E46)</f>
        <v/>
      </c>
      <c r="F24" s="827" t="str">
        <f>IF(基本情報入力シート!F46="","",基本情報入力シート!F46)</f>
        <v/>
      </c>
      <c r="G24" s="827" t="str">
        <f>IF(基本情報入力シート!G46="","",基本情報入力シート!G46)</f>
        <v/>
      </c>
      <c r="H24" s="827" t="str">
        <f>IF(基本情報入力シート!H46="","",基本情報入力シート!H46)</f>
        <v/>
      </c>
      <c r="I24" s="827" t="str">
        <f>IF(基本情報入力シート!I46="","",基本情報入力シート!I46)</f>
        <v/>
      </c>
      <c r="J24" s="827" t="str">
        <f>IF(基本情報入力シート!J46="","",基本情報入力シート!J46)</f>
        <v/>
      </c>
      <c r="K24" s="827" t="str">
        <f>IF(基本情報入力シート!K46="","",基本情報入力シート!K46)</f>
        <v/>
      </c>
      <c r="L24" s="828" t="str">
        <f>IF(基本情報入力シート!L46="","",基本情報入力シート!L46)</f>
        <v/>
      </c>
      <c r="M24" s="829" t="str">
        <f>IF(基本情報入力シート!M46="","",基本情報入力シート!M46)</f>
        <v/>
      </c>
      <c r="N24" s="829" t="str">
        <f>IF(基本情報入力シート!R46="","",基本情報入力シート!R46)</f>
        <v/>
      </c>
      <c r="O24" s="829" t="str">
        <f>IF(基本情報入力シート!W46="","",基本情報入力シート!W46)</f>
        <v/>
      </c>
      <c r="P24" s="824" t="str">
        <f>IF(基本情報入力シート!X46="","",基本情報入力シート!X46)</f>
        <v/>
      </c>
      <c r="Q24" s="830" t="str">
        <f>IF(基本情報入力シート!Y46="","",基本情報入力シート!Y46)</f>
        <v/>
      </c>
      <c r="R24" s="831"/>
      <c r="S24" s="527" t="str">
        <f>IF(B24="×","",IF(基本情報入力シート!Z46="","",基本情報入力シート!Z46))</f>
        <v/>
      </c>
      <c r="T24" s="832" t="str">
        <f>IF(B24="×","",IF(Q24="","",VLOOKUP(Q24,【参考】数式用!$M$2:$O$34,3,FALSE)))</f>
        <v/>
      </c>
      <c r="U24" s="833" t="s">
        <v>154</v>
      </c>
      <c r="V24" s="834">
        <v>4</v>
      </c>
      <c r="W24" s="835" t="s">
        <v>155</v>
      </c>
      <c r="X24" s="871"/>
      <c r="Y24" s="836" t="s">
        <v>156</v>
      </c>
      <c r="Z24" s="837">
        <v>4</v>
      </c>
      <c r="AA24" s="838" t="s">
        <v>155</v>
      </c>
      <c r="AB24" s="839"/>
      <c r="AC24" s="838" t="s">
        <v>157</v>
      </c>
      <c r="AD24" s="840" t="s">
        <v>158</v>
      </c>
      <c r="AE24" s="841" t="str">
        <f t="shared" si="0"/>
        <v/>
      </c>
      <c r="AF24" s="842" t="s">
        <v>159</v>
      </c>
      <c r="AG24" s="843" t="str">
        <f t="shared" si="1"/>
        <v/>
      </c>
      <c r="AH24" s="844"/>
      <c r="AI24" s="846"/>
      <c r="AJ24" s="844"/>
      <c r="AK24" s="846"/>
    </row>
    <row r="25" spans="1:37" ht="36.75" customHeight="1">
      <c r="A25" s="824">
        <f t="shared" si="2"/>
        <v>13</v>
      </c>
      <c r="B25" s="872"/>
      <c r="C25" s="825" t="str">
        <f>IF(基本情報入力シート!C47="","",基本情報入力シート!C47)</f>
        <v/>
      </c>
      <c r="D25" s="826" t="str">
        <f>IF(基本情報入力シート!D47="","",基本情報入力シート!D47)</f>
        <v/>
      </c>
      <c r="E25" s="827" t="str">
        <f>IF(基本情報入力シート!E47="","",基本情報入力シート!E47)</f>
        <v/>
      </c>
      <c r="F25" s="827" t="str">
        <f>IF(基本情報入力シート!F47="","",基本情報入力シート!F47)</f>
        <v/>
      </c>
      <c r="G25" s="827" t="str">
        <f>IF(基本情報入力シート!G47="","",基本情報入力シート!G47)</f>
        <v/>
      </c>
      <c r="H25" s="827" t="str">
        <f>IF(基本情報入力シート!H47="","",基本情報入力シート!H47)</f>
        <v/>
      </c>
      <c r="I25" s="827" t="str">
        <f>IF(基本情報入力シート!I47="","",基本情報入力シート!I47)</f>
        <v/>
      </c>
      <c r="J25" s="827" t="str">
        <f>IF(基本情報入力シート!J47="","",基本情報入力シート!J47)</f>
        <v/>
      </c>
      <c r="K25" s="827" t="str">
        <f>IF(基本情報入力シート!K47="","",基本情報入力シート!K47)</f>
        <v/>
      </c>
      <c r="L25" s="828" t="str">
        <f>IF(基本情報入力シート!L47="","",基本情報入力シート!L47)</f>
        <v/>
      </c>
      <c r="M25" s="829" t="str">
        <f>IF(基本情報入力シート!M47="","",基本情報入力シート!M47)</f>
        <v/>
      </c>
      <c r="N25" s="829" t="str">
        <f>IF(基本情報入力シート!R47="","",基本情報入力シート!R47)</f>
        <v/>
      </c>
      <c r="O25" s="829" t="str">
        <f>IF(基本情報入力シート!W47="","",基本情報入力シート!W47)</f>
        <v/>
      </c>
      <c r="P25" s="824" t="str">
        <f>IF(基本情報入力シート!X47="","",基本情報入力シート!X47)</f>
        <v/>
      </c>
      <c r="Q25" s="830" t="str">
        <f>IF(基本情報入力シート!Y47="","",基本情報入力シート!Y47)</f>
        <v/>
      </c>
      <c r="R25" s="831"/>
      <c r="S25" s="527" t="str">
        <f>IF(B25="×","",IF(基本情報入力シート!Z47="","",基本情報入力シート!Z47))</f>
        <v/>
      </c>
      <c r="T25" s="832" t="str">
        <f>IF(B25="×","",IF(Q25="","",VLOOKUP(Q25,【参考】数式用!$M$2:$O$34,3,FALSE)))</f>
        <v/>
      </c>
      <c r="U25" s="833" t="s">
        <v>154</v>
      </c>
      <c r="V25" s="834">
        <v>4</v>
      </c>
      <c r="W25" s="835" t="s">
        <v>155</v>
      </c>
      <c r="X25" s="871"/>
      <c r="Y25" s="836" t="s">
        <v>156</v>
      </c>
      <c r="Z25" s="837">
        <v>4</v>
      </c>
      <c r="AA25" s="838" t="s">
        <v>155</v>
      </c>
      <c r="AB25" s="839"/>
      <c r="AC25" s="838" t="s">
        <v>157</v>
      </c>
      <c r="AD25" s="840" t="s">
        <v>158</v>
      </c>
      <c r="AE25" s="841" t="str">
        <f t="shared" si="0"/>
        <v/>
      </c>
      <c r="AF25" s="842" t="s">
        <v>159</v>
      </c>
      <c r="AG25" s="843" t="str">
        <f t="shared" si="1"/>
        <v/>
      </c>
      <c r="AH25" s="844"/>
      <c r="AI25" s="846"/>
      <c r="AJ25" s="844"/>
      <c r="AK25" s="846"/>
    </row>
    <row r="26" spans="1:37" ht="36.75" customHeight="1">
      <c r="A26" s="824">
        <f t="shared" si="2"/>
        <v>14</v>
      </c>
      <c r="B26" s="872"/>
      <c r="C26" s="825" t="str">
        <f>IF(基本情報入力シート!C48="","",基本情報入力シート!C48)</f>
        <v/>
      </c>
      <c r="D26" s="826" t="str">
        <f>IF(基本情報入力シート!D48="","",基本情報入力シート!D48)</f>
        <v/>
      </c>
      <c r="E26" s="827" t="str">
        <f>IF(基本情報入力シート!E48="","",基本情報入力シート!E48)</f>
        <v/>
      </c>
      <c r="F26" s="827" t="str">
        <f>IF(基本情報入力シート!F48="","",基本情報入力シート!F48)</f>
        <v/>
      </c>
      <c r="G26" s="827" t="str">
        <f>IF(基本情報入力シート!G48="","",基本情報入力シート!G48)</f>
        <v/>
      </c>
      <c r="H26" s="827" t="str">
        <f>IF(基本情報入力シート!H48="","",基本情報入力シート!H48)</f>
        <v/>
      </c>
      <c r="I26" s="827" t="str">
        <f>IF(基本情報入力シート!I48="","",基本情報入力シート!I48)</f>
        <v/>
      </c>
      <c r="J26" s="827" t="str">
        <f>IF(基本情報入力シート!J48="","",基本情報入力シート!J48)</f>
        <v/>
      </c>
      <c r="K26" s="827" t="str">
        <f>IF(基本情報入力シート!K48="","",基本情報入力シート!K48)</f>
        <v/>
      </c>
      <c r="L26" s="828" t="str">
        <f>IF(基本情報入力シート!L48="","",基本情報入力シート!L48)</f>
        <v/>
      </c>
      <c r="M26" s="829" t="str">
        <f>IF(基本情報入力シート!M48="","",基本情報入力シート!M48)</f>
        <v/>
      </c>
      <c r="N26" s="829" t="str">
        <f>IF(基本情報入力シート!R48="","",基本情報入力シート!R48)</f>
        <v/>
      </c>
      <c r="O26" s="829" t="str">
        <f>IF(基本情報入力シート!W48="","",基本情報入力シート!W48)</f>
        <v/>
      </c>
      <c r="P26" s="824" t="str">
        <f>IF(基本情報入力シート!X48="","",基本情報入力シート!X48)</f>
        <v/>
      </c>
      <c r="Q26" s="830" t="str">
        <f>IF(基本情報入力シート!Y48="","",基本情報入力シート!Y48)</f>
        <v/>
      </c>
      <c r="R26" s="831"/>
      <c r="S26" s="527" t="str">
        <f>IF(B26="×","",IF(基本情報入力シート!Z48="","",基本情報入力シート!Z48))</f>
        <v/>
      </c>
      <c r="T26" s="832" t="str">
        <f>IF(B26="×","",IF(Q26="","",VLOOKUP(Q26,【参考】数式用!$M$2:$O$34,3,FALSE)))</f>
        <v/>
      </c>
      <c r="U26" s="833" t="s">
        <v>154</v>
      </c>
      <c r="V26" s="834">
        <v>4</v>
      </c>
      <c r="W26" s="835" t="s">
        <v>155</v>
      </c>
      <c r="X26" s="871"/>
      <c r="Y26" s="836" t="s">
        <v>156</v>
      </c>
      <c r="Z26" s="837">
        <v>4</v>
      </c>
      <c r="AA26" s="838" t="s">
        <v>155</v>
      </c>
      <c r="AB26" s="839"/>
      <c r="AC26" s="838" t="s">
        <v>157</v>
      </c>
      <c r="AD26" s="840" t="s">
        <v>158</v>
      </c>
      <c r="AE26" s="841" t="str">
        <f t="shared" si="0"/>
        <v/>
      </c>
      <c r="AF26" s="842" t="s">
        <v>159</v>
      </c>
      <c r="AG26" s="843" t="str">
        <f t="shared" si="1"/>
        <v/>
      </c>
      <c r="AH26" s="844"/>
      <c r="AI26" s="846"/>
      <c r="AJ26" s="844"/>
      <c r="AK26" s="846"/>
    </row>
    <row r="27" spans="1:37" ht="36.75" customHeight="1">
      <c r="A27" s="824">
        <f t="shared" si="2"/>
        <v>15</v>
      </c>
      <c r="B27" s="872"/>
      <c r="C27" s="825" t="str">
        <f>IF(基本情報入力シート!C49="","",基本情報入力シート!C49)</f>
        <v/>
      </c>
      <c r="D27" s="826" t="str">
        <f>IF(基本情報入力シート!D49="","",基本情報入力シート!D49)</f>
        <v/>
      </c>
      <c r="E27" s="827" t="str">
        <f>IF(基本情報入力シート!E49="","",基本情報入力シート!E49)</f>
        <v/>
      </c>
      <c r="F27" s="827" t="str">
        <f>IF(基本情報入力シート!F49="","",基本情報入力シート!F49)</f>
        <v/>
      </c>
      <c r="G27" s="827" t="str">
        <f>IF(基本情報入力シート!G49="","",基本情報入力シート!G49)</f>
        <v/>
      </c>
      <c r="H27" s="827" t="str">
        <f>IF(基本情報入力シート!H49="","",基本情報入力シート!H49)</f>
        <v/>
      </c>
      <c r="I27" s="827" t="str">
        <f>IF(基本情報入力シート!I49="","",基本情報入力シート!I49)</f>
        <v/>
      </c>
      <c r="J27" s="827" t="str">
        <f>IF(基本情報入力シート!J49="","",基本情報入力シート!J49)</f>
        <v/>
      </c>
      <c r="K27" s="827" t="str">
        <f>IF(基本情報入力シート!K49="","",基本情報入力シート!K49)</f>
        <v/>
      </c>
      <c r="L27" s="828" t="str">
        <f>IF(基本情報入力シート!L49="","",基本情報入力シート!L49)</f>
        <v/>
      </c>
      <c r="M27" s="829" t="str">
        <f>IF(基本情報入力シート!M49="","",基本情報入力シート!M49)</f>
        <v/>
      </c>
      <c r="N27" s="829" t="str">
        <f>IF(基本情報入力シート!R49="","",基本情報入力シート!R49)</f>
        <v/>
      </c>
      <c r="O27" s="829" t="str">
        <f>IF(基本情報入力シート!W49="","",基本情報入力シート!W49)</f>
        <v/>
      </c>
      <c r="P27" s="824" t="str">
        <f>IF(基本情報入力シート!X49="","",基本情報入力シート!X49)</f>
        <v/>
      </c>
      <c r="Q27" s="830" t="str">
        <f>IF(基本情報入力シート!Y49="","",基本情報入力シート!Y49)</f>
        <v/>
      </c>
      <c r="R27" s="831"/>
      <c r="S27" s="527" t="str">
        <f>IF(B27="×","",IF(基本情報入力シート!Z49="","",基本情報入力シート!Z49))</f>
        <v/>
      </c>
      <c r="T27" s="832" t="str">
        <f>IF(B27="×","",IF(Q27="","",VLOOKUP(Q27,【参考】数式用!$M$2:$O$34,3,FALSE)))</f>
        <v/>
      </c>
      <c r="U27" s="833" t="s">
        <v>154</v>
      </c>
      <c r="V27" s="834">
        <v>4</v>
      </c>
      <c r="W27" s="835" t="s">
        <v>155</v>
      </c>
      <c r="X27" s="871"/>
      <c r="Y27" s="836" t="s">
        <v>156</v>
      </c>
      <c r="Z27" s="837">
        <v>4</v>
      </c>
      <c r="AA27" s="838" t="s">
        <v>155</v>
      </c>
      <c r="AB27" s="839"/>
      <c r="AC27" s="838" t="s">
        <v>157</v>
      </c>
      <c r="AD27" s="840" t="s">
        <v>158</v>
      </c>
      <c r="AE27" s="841" t="str">
        <f t="shared" si="0"/>
        <v/>
      </c>
      <c r="AF27" s="842" t="s">
        <v>159</v>
      </c>
      <c r="AG27" s="843" t="str">
        <f t="shared" si="1"/>
        <v/>
      </c>
      <c r="AH27" s="844"/>
      <c r="AI27" s="846"/>
      <c r="AJ27" s="844"/>
      <c r="AK27" s="846"/>
    </row>
    <row r="28" spans="1:37" ht="36.75" customHeight="1">
      <c r="A28" s="824">
        <f t="shared" si="2"/>
        <v>16</v>
      </c>
      <c r="B28" s="872"/>
      <c r="C28" s="825" t="str">
        <f>IF(基本情報入力シート!C50="","",基本情報入力シート!C50)</f>
        <v/>
      </c>
      <c r="D28" s="826" t="str">
        <f>IF(基本情報入力シート!D50="","",基本情報入力シート!D50)</f>
        <v/>
      </c>
      <c r="E28" s="827" t="str">
        <f>IF(基本情報入力シート!E50="","",基本情報入力シート!E50)</f>
        <v/>
      </c>
      <c r="F28" s="827" t="str">
        <f>IF(基本情報入力シート!F50="","",基本情報入力シート!F50)</f>
        <v/>
      </c>
      <c r="G28" s="827" t="str">
        <f>IF(基本情報入力シート!G50="","",基本情報入力シート!G50)</f>
        <v/>
      </c>
      <c r="H28" s="827" t="str">
        <f>IF(基本情報入力シート!H50="","",基本情報入力シート!H50)</f>
        <v/>
      </c>
      <c r="I28" s="827" t="str">
        <f>IF(基本情報入力シート!I50="","",基本情報入力シート!I50)</f>
        <v/>
      </c>
      <c r="J28" s="827" t="str">
        <f>IF(基本情報入力シート!J50="","",基本情報入力シート!J50)</f>
        <v/>
      </c>
      <c r="K28" s="827" t="str">
        <f>IF(基本情報入力シート!K50="","",基本情報入力シート!K50)</f>
        <v/>
      </c>
      <c r="L28" s="828" t="str">
        <f>IF(基本情報入力シート!L50="","",基本情報入力シート!L50)</f>
        <v/>
      </c>
      <c r="M28" s="829" t="str">
        <f>IF(基本情報入力シート!M50="","",基本情報入力シート!M50)</f>
        <v/>
      </c>
      <c r="N28" s="829" t="str">
        <f>IF(基本情報入力シート!R50="","",基本情報入力シート!R50)</f>
        <v/>
      </c>
      <c r="O28" s="829" t="str">
        <f>IF(基本情報入力シート!W50="","",基本情報入力シート!W50)</f>
        <v/>
      </c>
      <c r="P28" s="824" t="str">
        <f>IF(基本情報入力シート!X50="","",基本情報入力シート!X50)</f>
        <v/>
      </c>
      <c r="Q28" s="830" t="str">
        <f>IF(基本情報入力シート!Y50="","",基本情報入力シート!Y50)</f>
        <v/>
      </c>
      <c r="R28" s="831"/>
      <c r="S28" s="527" t="str">
        <f>IF(B28="×","",IF(基本情報入力シート!Z50="","",基本情報入力シート!Z50))</f>
        <v/>
      </c>
      <c r="T28" s="832" t="str">
        <f>IF(B28="×","",IF(Q28="","",VLOOKUP(Q28,【参考】数式用!$M$2:$O$34,3,FALSE)))</f>
        <v/>
      </c>
      <c r="U28" s="833" t="s">
        <v>154</v>
      </c>
      <c r="V28" s="834">
        <v>4</v>
      </c>
      <c r="W28" s="835" t="s">
        <v>155</v>
      </c>
      <c r="X28" s="871"/>
      <c r="Y28" s="836" t="s">
        <v>156</v>
      </c>
      <c r="Z28" s="837">
        <v>4</v>
      </c>
      <c r="AA28" s="838" t="s">
        <v>155</v>
      </c>
      <c r="AB28" s="839"/>
      <c r="AC28" s="838" t="s">
        <v>157</v>
      </c>
      <c r="AD28" s="840" t="s">
        <v>158</v>
      </c>
      <c r="AE28" s="841" t="str">
        <f t="shared" si="0"/>
        <v/>
      </c>
      <c r="AF28" s="842" t="s">
        <v>159</v>
      </c>
      <c r="AG28" s="843" t="str">
        <f t="shared" si="1"/>
        <v/>
      </c>
      <c r="AH28" s="844"/>
      <c r="AI28" s="846"/>
      <c r="AJ28" s="844"/>
      <c r="AK28" s="846"/>
    </row>
    <row r="29" spans="1:37" ht="36.75" customHeight="1">
      <c r="A29" s="824">
        <f t="shared" si="2"/>
        <v>17</v>
      </c>
      <c r="B29" s="872"/>
      <c r="C29" s="825" t="str">
        <f>IF(基本情報入力シート!C51="","",基本情報入力シート!C51)</f>
        <v/>
      </c>
      <c r="D29" s="826" t="str">
        <f>IF(基本情報入力シート!D51="","",基本情報入力シート!D51)</f>
        <v/>
      </c>
      <c r="E29" s="827" t="str">
        <f>IF(基本情報入力シート!E51="","",基本情報入力シート!E51)</f>
        <v/>
      </c>
      <c r="F29" s="827" t="str">
        <f>IF(基本情報入力シート!F51="","",基本情報入力シート!F51)</f>
        <v/>
      </c>
      <c r="G29" s="827" t="str">
        <f>IF(基本情報入力シート!G51="","",基本情報入力シート!G51)</f>
        <v/>
      </c>
      <c r="H29" s="827" t="str">
        <f>IF(基本情報入力シート!H51="","",基本情報入力シート!H51)</f>
        <v/>
      </c>
      <c r="I29" s="827" t="str">
        <f>IF(基本情報入力シート!I51="","",基本情報入力シート!I51)</f>
        <v/>
      </c>
      <c r="J29" s="827" t="str">
        <f>IF(基本情報入力シート!J51="","",基本情報入力シート!J51)</f>
        <v/>
      </c>
      <c r="K29" s="827" t="str">
        <f>IF(基本情報入力シート!K51="","",基本情報入力シート!K51)</f>
        <v/>
      </c>
      <c r="L29" s="828" t="str">
        <f>IF(基本情報入力シート!L51="","",基本情報入力シート!L51)</f>
        <v/>
      </c>
      <c r="M29" s="829" t="str">
        <f>IF(基本情報入力シート!M51="","",基本情報入力シート!M51)</f>
        <v/>
      </c>
      <c r="N29" s="829" t="str">
        <f>IF(基本情報入力シート!R51="","",基本情報入力シート!R51)</f>
        <v/>
      </c>
      <c r="O29" s="829" t="str">
        <f>IF(基本情報入力シート!W51="","",基本情報入力シート!W51)</f>
        <v/>
      </c>
      <c r="P29" s="824" t="str">
        <f>IF(基本情報入力シート!X51="","",基本情報入力シート!X51)</f>
        <v/>
      </c>
      <c r="Q29" s="830" t="str">
        <f>IF(基本情報入力シート!Y51="","",基本情報入力シート!Y51)</f>
        <v/>
      </c>
      <c r="R29" s="831"/>
      <c r="S29" s="527" t="str">
        <f>IF(B29="×","",IF(基本情報入力シート!Z51="","",基本情報入力シート!Z51))</f>
        <v/>
      </c>
      <c r="T29" s="832" t="str">
        <f>IF(B29="×","",IF(Q29="","",VLOOKUP(Q29,【参考】数式用!$M$2:$O$34,3,FALSE)))</f>
        <v/>
      </c>
      <c r="U29" s="833" t="s">
        <v>154</v>
      </c>
      <c r="V29" s="834">
        <v>4</v>
      </c>
      <c r="W29" s="835" t="s">
        <v>155</v>
      </c>
      <c r="X29" s="871"/>
      <c r="Y29" s="836" t="s">
        <v>156</v>
      </c>
      <c r="Z29" s="837">
        <v>4</v>
      </c>
      <c r="AA29" s="838" t="s">
        <v>155</v>
      </c>
      <c r="AB29" s="839"/>
      <c r="AC29" s="838" t="s">
        <v>157</v>
      </c>
      <c r="AD29" s="840" t="s">
        <v>158</v>
      </c>
      <c r="AE29" s="841" t="str">
        <f t="shared" si="0"/>
        <v/>
      </c>
      <c r="AF29" s="842" t="s">
        <v>159</v>
      </c>
      <c r="AG29" s="843" t="str">
        <f t="shared" si="1"/>
        <v/>
      </c>
      <c r="AH29" s="844"/>
      <c r="AI29" s="846"/>
      <c r="AJ29" s="844"/>
      <c r="AK29" s="846"/>
    </row>
    <row r="30" spans="1:37" ht="36.75" customHeight="1">
      <c r="A30" s="824">
        <f t="shared" si="2"/>
        <v>18</v>
      </c>
      <c r="B30" s="872"/>
      <c r="C30" s="825" t="str">
        <f>IF(基本情報入力シート!C52="","",基本情報入力シート!C52)</f>
        <v/>
      </c>
      <c r="D30" s="826" t="str">
        <f>IF(基本情報入力シート!D52="","",基本情報入力シート!D52)</f>
        <v/>
      </c>
      <c r="E30" s="827" t="str">
        <f>IF(基本情報入力シート!E52="","",基本情報入力シート!E52)</f>
        <v/>
      </c>
      <c r="F30" s="827" t="str">
        <f>IF(基本情報入力シート!F52="","",基本情報入力シート!F52)</f>
        <v/>
      </c>
      <c r="G30" s="827" t="str">
        <f>IF(基本情報入力シート!G52="","",基本情報入力シート!G52)</f>
        <v/>
      </c>
      <c r="H30" s="827" t="str">
        <f>IF(基本情報入力シート!H52="","",基本情報入力シート!H52)</f>
        <v/>
      </c>
      <c r="I30" s="827" t="str">
        <f>IF(基本情報入力シート!I52="","",基本情報入力シート!I52)</f>
        <v/>
      </c>
      <c r="J30" s="827" t="str">
        <f>IF(基本情報入力シート!J52="","",基本情報入力シート!J52)</f>
        <v/>
      </c>
      <c r="K30" s="827" t="str">
        <f>IF(基本情報入力シート!K52="","",基本情報入力シート!K52)</f>
        <v/>
      </c>
      <c r="L30" s="828" t="str">
        <f>IF(基本情報入力シート!L52="","",基本情報入力シート!L52)</f>
        <v/>
      </c>
      <c r="M30" s="829" t="str">
        <f>IF(基本情報入力シート!M52="","",基本情報入力シート!M52)</f>
        <v/>
      </c>
      <c r="N30" s="829" t="str">
        <f>IF(基本情報入力シート!R52="","",基本情報入力シート!R52)</f>
        <v/>
      </c>
      <c r="O30" s="829" t="str">
        <f>IF(基本情報入力シート!W52="","",基本情報入力シート!W52)</f>
        <v/>
      </c>
      <c r="P30" s="824" t="str">
        <f>IF(基本情報入力シート!X52="","",基本情報入力シート!X52)</f>
        <v/>
      </c>
      <c r="Q30" s="830" t="str">
        <f>IF(基本情報入力シート!Y52="","",基本情報入力シート!Y52)</f>
        <v/>
      </c>
      <c r="R30" s="831"/>
      <c r="S30" s="527" t="str">
        <f>IF(B30="×","",IF(基本情報入力シート!Z52="","",基本情報入力シート!Z52))</f>
        <v/>
      </c>
      <c r="T30" s="832" t="str">
        <f>IF(B30="×","",IF(Q30="","",VLOOKUP(Q30,【参考】数式用!$M$2:$O$34,3,FALSE)))</f>
        <v/>
      </c>
      <c r="U30" s="833" t="s">
        <v>154</v>
      </c>
      <c r="V30" s="834">
        <v>4</v>
      </c>
      <c r="W30" s="835" t="s">
        <v>155</v>
      </c>
      <c r="X30" s="871"/>
      <c r="Y30" s="836" t="s">
        <v>156</v>
      </c>
      <c r="Z30" s="837">
        <v>4</v>
      </c>
      <c r="AA30" s="838" t="s">
        <v>155</v>
      </c>
      <c r="AB30" s="839"/>
      <c r="AC30" s="838" t="s">
        <v>157</v>
      </c>
      <c r="AD30" s="840" t="s">
        <v>158</v>
      </c>
      <c r="AE30" s="841" t="str">
        <f t="shared" si="0"/>
        <v/>
      </c>
      <c r="AF30" s="842" t="s">
        <v>159</v>
      </c>
      <c r="AG30" s="843" t="str">
        <f t="shared" si="1"/>
        <v/>
      </c>
      <c r="AH30" s="844"/>
      <c r="AI30" s="846"/>
      <c r="AJ30" s="844"/>
      <c r="AK30" s="846"/>
    </row>
    <row r="31" spans="1:37" ht="36.75" customHeight="1">
      <c r="A31" s="824">
        <f t="shared" si="2"/>
        <v>19</v>
      </c>
      <c r="B31" s="872"/>
      <c r="C31" s="825" t="str">
        <f>IF(基本情報入力シート!C53="","",基本情報入力シート!C53)</f>
        <v/>
      </c>
      <c r="D31" s="826" t="str">
        <f>IF(基本情報入力シート!D53="","",基本情報入力シート!D53)</f>
        <v/>
      </c>
      <c r="E31" s="827" t="str">
        <f>IF(基本情報入力シート!E53="","",基本情報入力シート!E53)</f>
        <v/>
      </c>
      <c r="F31" s="827" t="str">
        <f>IF(基本情報入力シート!F53="","",基本情報入力シート!F53)</f>
        <v/>
      </c>
      <c r="G31" s="827" t="str">
        <f>IF(基本情報入力シート!G53="","",基本情報入力シート!G53)</f>
        <v/>
      </c>
      <c r="H31" s="827" t="str">
        <f>IF(基本情報入力シート!H53="","",基本情報入力シート!H53)</f>
        <v/>
      </c>
      <c r="I31" s="827" t="str">
        <f>IF(基本情報入力シート!I53="","",基本情報入力シート!I53)</f>
        <v/>
      </c>
      <c r="J31" s="827" t="str">
        <f>IF(基本情報入力シート!J53="","",基本情報入力シート!J53)</f>
        <v/>
      </c>
      <c r="K31" s="827" t="str">
        <f>IF(基本情報入力シート!K53="","",基本情報入力シート!K53)</f>
        <v/>
      </c>
      <c r="L31" s="828" t="str">
        <f>IF(基本情報入力シート!L53="","",基本情報入力シート!L53)</f>
        <v/>
      </c>
      <c r="M31" s="829" t="str">
        <f>IF(基本情報入力シート!M53="","",基本情報入力シート!M53)</f>
        <v/>
      </c>
      <c r="N31" s="829" t="str">
        <f>IF(基本情報入力シート!R53="","",基本情報入力シート!R53)</f>
        <v/>
      </c>
      <c r="O31" s="829" t="str">
        <f>IF(基本情報入力シート!W53="","",基本情報入力シート!W53)</f>
        <v/>
      </c>
      <c r="P31" s="824" t="str">
        <f>IF(基本情報入力シート!X53="","",基本情報入力シート!X53)</f>
        <v/>
      </c>
      <c r="Q31" s="830" t="str">
        <f>IF(基本情報入力シート!Y53="","",基本情報入力シート!Y53)</f>
        <v/>
      </c>
      <c r="R31" s="831"/>
      <c r="S31" s="527" t="str">
        <f>IF(B31="×","",IF(基本情報入力シート!Z53="","",基本情報入力シート!Z53))</f>
        <v/>
      </c>
      <c r="T31" s="832" t="str">
        <f>IF(B31="×","",IF(Q31="","",VLOOKUP(Q31,【参考】数式用!$M$2:$O$34,3,FALSE)))</f>
        <v/>
      </c>
      <c r="U31" s="833" t="s">
        <v>154</v>
      </c>
      <c r="V31" s="834">
        <v>4</v>
      </c>
      <c r="W31" s="835" t="s">
        <v>155</v>
      </c>
      <c r="X31" s="871"/>
      <c r="Y31" s="836" t="s">
        <v>156</v>
      </c>
      <c r="Z31" s="837">
        <v>4</v>
      </c>
      <c r="AA31" s="838" t="s">
        <v>155</v>
      </c>
      <c r="AB31" s="839"/>
      <c r="AC31" s="838" t="s">
        <v>157</v>
      </c>
      <c r="AD31" s="840" t="s">
        <v>158</v>
      </c>
      <c r="AE31" s="841" t="str">
        <f t="shared" si="0"/>
        <v/>
      </c>
      <c r="AF31" s="842" t="s">
        <v>159</v>
      </c>
      <c r="AG31" s="843" t="str">
        <f t="shared" si="1"/>
        <v/>
      </c>
      <c r="AH31" s="844"/>
      <c r="AI31" s="846"/>
      <c r="AJ31" s="844"/>
      <c r="AK31" s="846"/>
    </row>
    <row r="32" spans="1:37" ht="36.75" customHeight="1">
      <c r="A32" s="824">
        <f t="shared" si="2"/>
        <v>20</v>
      </c>
      <c r="B32" s="872"/>
      <c r="C32" s="825" t="str">
        <f>IF(基本情報入力シート!C54="","",基本情報入力シート!C54)</f>
        <v/>
      </c>
      <c r="D32" s="826" t="str">
        <f>IF(基本情報入力シート!D54="","",基本情報入力シート!D54)</f>
        <v/>
      </c>
      <c r="E32" s="827" t="str">
        <f>IF(基本情報入力シート!E54="","",基本情報入力シート!E54)</f>
        <v/>
      </c>
      <c r="F32" s="827" t="str">
        <f>IF(基本情報入力シート!F54="","",基本情報入力シート!F54)</f>
        <v/>
      </c>
      <c r="G32" s="827" t="str">
        <f>IF(基本情報入力シート!G54="","",基本情報入力シート!G54)</f>
        <v/>
      </c>
      <c r="H32" s="827" t="str">
        <f>IF(基本情報入力シート!H54="","",基本情報入力シート!H54)</f>
        <v/>
      </c>
      <c r="I32" s="827" t="str">
        <f>IF(基本情報入力シート!I54="","",基本情報入力シート!I54)</f>
        <v/>
      </c>
      <c r="J32" s="827" t="str">
        <f>IF(基本情報入力シート!J54="","",基本情報入力シート!J54)</f>
        <v/>
      </c>
      <c r="K32" s="827" t="str">
        <f>IF(基本情報入力シート!K54="","",基本情報入力シート!K54)</f>
        <v/>
      </c>
      <c r="L32" s="828" t="str">
        <f>IF(基本情報入力シート!L54="","",基本情報入力シート!L54)</f>
        <v/>
      </c>
      <c r="M32" s="829" t="str">
        <f>IF(基本情報入力シート!M54="","",基本情報入力シート!M54)</f>
        <v/>
      </c>
      <c r="N32" s="829" t="str">
        <f>IF(基本情報入力シート!R54="","",基本情報入力シート!R54)</f>
        <v/>
      </c>
      <c r="O32" s="829" t="str">
        <f>IF(基本情報入力シート!W54="","",基本情報入力シート!W54)</f>
        <v/>
      </c>
      <c r="P32" s="824" t="str">
        <f>IF(基本情報入力シート!X54="","",基本情報入力シート!X54)</f>
        <v/>
      </c>
      <c r="Q32" s="830" t="str">
        <f>IF(基本情報入力シート!Y54="","",基本情報入力シート!Y54)</f>
        <v/>
      </c>
      <c r="R32" s="831"/>
      <c r="S32" s="527" t="str">
        <f>IF(B32="×","",IF(基本情報入力シート!Z54="","",基本情報入力シート!Z54))</f>
        <v/>
      </c>
      <c r="T32" s="832" t="str">
        <f>IF(B32="×","",IF(Q32="","",VLOOKUP(Q32,【参考】数式用!$M$2:$O$34,3,FALSE)))</f>
        <v/>
      </c>
      <c r="U32" s="833" t="s">
        <v>154</v>
      </c>
      <c r="V32" s="834">
        <v>4</v>
      </c>
      <c r="W32" s="835" t="s">
        <v>155</v>
      </c>
      <c r="X32" s="871"/>
      <c r="Y32" s="836" t="s">
        <v>156</v>
      </c>
      <c r="Z32" s="837">
        <v>4</v>
      </c>
      <c r="AA32" s="838" t="s">
        <v>155</v>
      </c>
      <c r="AB32" s="839"/>
      <c r="AC32" s="838" t="s">
        <v>157</v>
      </c>
      <c r="AD32" s="840" t="s">
        <v>158</v>
      </c>
      <c r="AE32" s="841" t="str">
        <f t="shared" si="0"/>
        <v/>
      </c>
      <c r="AF32" s="842" t="s">
        <v>159</v>
      </c>
      <c r="AG32" s="843" t="str">
        <f t="shared" si="1"/>
        <v/>
      </c>
      <c r="AH32" s="844"/>
      <c r="AI32" s="846"/>
      <c r="AJ32" s="845"/>
      <c r="AK32" s="846"/>
    </row>
    <row r="33" spans="1:37" ht="36.75" customHeight="1">
      <c r="A33" s="824">
        <f t="shared" si="2"/>
        <v>21</v>
      </c>
      <c r="B33" s="872"/>
      <c r="C33" s="825" t="str">
        <f>IF(基本情報入力シート!C55="","",基本情報入力シート!C55)</f>
        <v/>
      </c>
      <c r="D33" s="826" t="str">
        <f>IF(基本情報入力シート!D55="","",基本情報入力シート!D55)</f>
        <v/>
      </c>
      <c r="E33" s="827" t="str">
        <f>IF(基本情報入力シート!E55="","",基本情報入力シート!E55)</f>
        <v/>
      </c>
      <c r="F33" s="827" t="str">
        <f>IF(基本情報入力シート!F55="","",基本情報入力シート!F55)</f>
        <v/>
      </c>
      <c r="G33" s="827" t="str">
        <f>IF(基本情報入力シート!G55="","",基本情報入力シート!G55)</f>
        <v/>
      </c>
      <c r="H33" s="827" t="str">
        <f>IF(基本情報入力シート!H55="","",基本情報入力シート!H55)</f>
        <v/>
      </c>
      <c r="I33" s="827" t="str">
        <f>IF(基本情報入力シート!I55="","",基本情報入力シート!I55)</f>
        <v/>
      </c>
      <c r="J33" s="827" t="str">
        <f>IF(基本情報入力シート!J55="","",基本情報入力シート!J55)</f>
        <v/>
      </c>
      <c r="K33" s="827" t="str">
        <f>IF(基本情報入力シート!K55="","",基本情報入力シート!K55)</f>
        <v/>
      </c>
      <c r="L33" s="828" t="str">
        <f>IF(基本情報入力シート!L55="","",基本情報入力シート!L55)</f>
        <v/>
      </c>
      <c r="M33" s="829" t="str">
        <f>IF(基本情報入力シート!M55="","",基本情報入力シート!M55)</f>
        <v/>
      </c>
      <c r="N33" s="829" t="str">
        <f>IF(基本情報入力シート!R55="","",基本情報入力シート!R55)</f>
        <v/>
      </c>
      <c r="O33" s="829" t="str">
        <f>IF(基本情報入力シート!W55="","",基本情報入力シート!W55)</f>
        <v/>
      </c>
      <c r="P33" s="824" t="str">
        <f>IF(基本情報入力シート!X55="","",基本情報入力シート!X55)</f>
        <v/>
      </c>
      <c r="Q33" s="830" t="str">
        <f>IF(基本情報入力シート!Y55="","",基本情報入力シート!Y55)</f>
        <v/>
      </c>
      <c r="R33" s="831"/>
      <c r="S33" s="527" t="str">
        <f>IF(B33="×","",IF(基本情報入力シート!Z55="","",基本情報入力シート!Z55))</f>
        <v/>
      </c>
      <c r="T33" s="832" t="str">
        <f>IF(B33="×","",IF(Q33="","",VLOOKUP(Q33,【参考】数式用!$M$2:$O$34,3,FALSE)))</f>
        <v/>
      </c>
      <c r="U33" s="833" t="s">
        <v>154</v>
      </c>
      <c r="V33" s="834">
        <v>4</v>
      </c>
      <c r="W33" s="835" t="s">
        <v>155</v>
      </c>
      <c r="X33" s="871"/>
      <c r="Y33" s="836" t="s">
        <v>156</v>
      </c>
      <c r="Z33" s="837">
        <v>4</v>
      </c>
      <c r="AA33" s="838" t="s">
        <v>155</v>
      </c>
      <c r="AB33" s="839"/>
      <c r="AC33" s="838" t="s">
        <v>157</v>
      </c>
      <c r="AD33" s="840" t="s">
        <v>158</v>
      </c>
      <c r="AE33" s="841" t="str">
        <f t="shared" si="0"/>
        <v/>
      </c>
      <c r="AF33" s="842" t="s">
        <v>159</v>
      </c>
      <c r="AG33" s="843" t="str">
        <f t="shared" si="1"/>
        <v/>
      </c>
      <c r="AH33" s="844"/>
      <c r="AI33" s="846"/>
      <c r="AJ33" s="845"/>
      <c r="AK33" s="846"/>
    </row>
    <row r="34" spans="1:37" ht="36.75" customHeight="1">
      <c r="A34" s="824">
        <f t="shared" si="2"/>
        <v>22</v>
      </c>
      <c r="B34" s="872"/>
      <c r="C34" s="825" t="str">
        <f>IF(基本情報入力シート!C56="","",基本情報入力シート!C56)</f>
        <v/>
      </c>
      <c r="D34" s="826" t="str">
        <f>IF(基本情報入力シート!D56="","",基本情報入力シート!D56)</f>
        <v/>
      </c>
      <c r="E34" s="827" t="str">
        <f>IF(基本情報入力シート!E56="","",基本情報入力シート!E56)</f>
        <v/>
      </c>
      <c r="F34" s="827" t="str">
        <f>IF(基本情報入力シート!F56="","",基本情報入力シート!F56)</f>
        <v/>
      </c>
      <c r="G34" s="827" t="str">
        <f>IF(基本情報入力シート!G56="","",基本情報入力シート!G56)</f>
        <v/>
      </c>
      <c r="H34" s="827" t="str">
        <f>IF(基本情報入力シート!H56="","",基本情報入力シート!H56)</f>
        <v/>
      </c>
      <c r="I34" s="827" t="str">
        <f>IF(基本情報入力シート!I56="","",基本情報入力シート!I56)</f>
        <v/>
      </c>
      <c r="J34" s="827" t="str">
        <f>IF(基本情報入力シート!J56="","",基本情報入力シート!J56)</f>
        <v/>
      </c>
      <c r="K34" s="827" t="str">
        <f>IF(基本情報入力シート!K56="","",基本情報入力シート!K56)</f>
        <v/>
      </c>
      <c r="L34" s="828" t="str">
        <f>IF(基本情報入力シート!L56="","",基本情報入力シート!L56)</f>
        <v/>
      </c>
      <c r="M34" s="829" t="str">
        <f>IF(基本情報入力シート!M56="","",基本情報入力シート!M56)</f>
        <v/>
      </c>
      <c r="N34" s="829" t="str">
        <f>IF(基本情報入力シート!R56="","",基本情報入力シート!R56)</f>
        <v/>
      </c>
      <c r="O34" s="829" t="str">
        <f>IF(基本情報入力シート!W56="","",基本情報入力シート!W56)</f>
        <v/>
      </c>
      <c r="P34" s="824" t="str">
        <f>IF(基本情報入力シート!X56="","",基本情報入力シート!X56)</f>
        <v/>
      </c>
      <c r="Q34" s="830" t="str">
        <f>IF(基本情報入力シート!Y56="","",基本情報入力シート!Y56)</f>
        <v/>
      </c>
      <c r="R34" s="831"/>
      <c r="S34" s="527" t="str">
        <f>IF(B34="×","",IF(基本情報入力シート!Z56="","",基本情報入力シート!Z56))</f>
        <v/>
      </c>
      <c r="T34" s="832" t="str">
        <f>IF(B34="×","",IF(Q34="","",VLOOKUP(Q34,【参考】数式用!$M$2:$O$34,3,FALSE)))</f>
        <v/>
      </c>
      <c r="U34" s="833" t="s">
        <v>154</v>
      </c>
      <c r="V34" s="834">
        <v>4</v>
      </c>
      <c r="W34" s="835" t="s">
        <v>155</v>
      </c>
      <c r="X34" s="871"/>
      <c r="Y34" s="836" t="s">
        <v>156</v>
      </c>
      <c r="Z34" s="837">
        <v>4</v>
      </c>
      <c r="AA34" s="838" t="s">
        <v>155</v>
      </c>
      <c r="AB34" s="839"/>
      <c r="AC34" s="838" t="s">
        <v>157</v>
      </c>
      <c r="AD34" s="840" t="s">
        <v>158</v>
      </c>
      <c r="AE34" s="841" t="str">
        <f t="shared" si="0"/>
        <v/>
      </c>
      <c r="AF34" s="842" t="s">
        <v>159</v>
      </c>
      <c r="AG34" s="843" t="str">
        <f t="shared" si="1"/>
        <v/>
      </c>
      <c r="AH34" s="844"/>
      <c r="AI34" s="846"/>
      <c r="AJ34" s="845"/>
      <c r="AK34" s="846"/>
    </row>
    <row r="35" spans="1:37" ht="36.75" customHeight="1">
      <c r="A35" s="824">
        <f t="shared" si="2"/>
        <v>23</v>
      </c>
      <c r="B35" s="872"/>
      <c r="C35" s="825" t="str">
        <f>IF(基本情報入力シート!C57="","",基本情報入力シート!C57)</f>
        <v/>
      </c>
      <c r="D35" s="826" t="str">
        <f>IF(基本情報入力シート!D57="","",基本情報入力シート!D57)</f>
        <v/>
      </c>
      <c r="E35" s="827" t="str">
        <f>IF(基本情報入力シート!E57="","",基本情報入力シート!E57)</f>
        <v/>
      </c>
      <c r="F35" s="827" t="str">
        <f>IF(基本情報入力シート!F57="","",基本情報入力シート!F57)</f>
        <v/>
      </c>
      <c r="G35" s="827" t="str">
        <f>IF(基本情報入力シート!G57="","",基本情報入力シート!G57)</f>
        <v/>
      </c>
      <c r="H35" s="827" t="str">
        <f>IF(基本情報入力シート!H57="","",基本情報入力シート!H57)</f>
        <v/>
      </c>
      <c r="I35" s="827" t="str">
        <f>IF(基本情報入力シート!I57="","",基本情報入力シート!I57)</f>
        <v/>
      </c>
      <c r="J35" s="827" t="str">
        <f>IF(基本情報入力シート!J57="","",基本情報入力シート!J57)</f>
        <v/>
      </c>
      <c r="K35" s="827" t="str">
        <f>IF(基本情報入力シート!K57="","",基本情報入力シート!K57)</f>
        <v/>
      </c>
      <c r="L35" s="828" t="str">
        <f>IF(基本情報入力シート!L57="","",基本情報入力シート!L57)</f>
        <v/>
      </c>
      <c r="M35" s="829" t="str">
        <f>IF(基本情報入力シート!M57="","",基本情報入力シート!M57)</f>
        <v/>
      </c>
      <c r="N35" s="829" t="str">
        <f>IF(基本情報入力シート!R57="","",基本情報入力シート!R57)</f>
        <v/>
      </c>
      <c r="O35" s="829" t="str">
        <f>IF(基本情報入力シート!W57="","",基本情報入力シート!W57)</f>
        <v/>
      </c>
      <c r="P35" s="824" t="str">
        <f>IF(基本情報入力シート!X57="","",基本情報入力シート!X57)</f>
        <v/>
      </c>
      <c r="Q35" s="830" t="str">
        <f>IF(基本情報入力シート!Y57="","",基本情報入力シート!Y57)</f>
        <v/>
      </c>
      <c r="R35" s="831"/>
      <c r="S35" s="527" t="str">
        <f>IF(B35="×","",IF(基本情報入力シート!Z57="","",基本情報入力シート!Z57))</f>
        <v/>
      </c>
      <c r="T35" s="832" t="str">
        <f>IF(B35="×","",IF(Q35="","",VLOOKUP(Q35,【参考】数式用!$M$2:$O$34,3,FALSE)))</f>
        <v/>
      </c>
      <c r="U35" s="833" t="s">
        <v>154</v>
      </c>
      <c r="V35" s="834">
        <v>4</v>
      </c>
      <c r="W35" s="835" t="s">
        <v>155</v>
      </c>
      <c r="X35" s="871"/>
      <c r="Y35" s="836" t="s">
        <v>156</v>
      </c>
      <c r="Z35" s="837">
        <v>4</v>
      </c>
      <c r="AA35" s="838" t="s">
        <v>155</v>
      </c>
      <c r="AB35" s="839"/>
      <c r="AC35" s="838" t="s">
        <v>157</v>
      </c>
      <c r="AD35" s="840" t="s">
        <v>158</v>
      </c>
      <c r="AE35" s="841" t="str">
        <f t="shared" si="0"/>
        <v/>
      </c>
      <c r="AF35" s="842" t="s">
        <v>159</v>
      </c>
      <c r="AG35" s="843" t="str">
        <f t="shared" si="1"/>
        <v/>
      </c>
      <c r="AH35" s="844"/>
      <c r="AI35" s="846"/>
      <c r="AJ35" s="844"/>
      <c r="AK35" s="846"/>
    </row>
    <row r="36" spans="1:37" ht="36.75" customHeight="1">
      <c r="A36" s="824">
        <f t="shared" si="2"/>
        <v>24</v>
      </c>
      <c r="B36" s="872"/>
      <c r="C36" s="825" t="str">
        <f>IF(基本情報入力シート!C58="","",基本情報入力シート!C58)</f>
        <v/>
      </c>
      <c r="D36" s="826" t="str">
        <f>IF(基本情報入力シート!D58="","",基本情報入力シート!D58)</f>
        <v/>
      </c>
      <c r="E36" s="827" t="str">
        <f>IF(基本情報入力シート!E58="","",基本情報入力シート!E58)</f>
        <v/>
      </c>
      <c r="F36" s="827" t="str">
        <f>IF(基本情報入力シート!F58="","",基本情報入力シート!F58)</f>
        <v/>
      </c>
      <c r="G36" s="827" t="str">
        <f>IF(基本情報入力シート!G58="","",基本情報入力シート!G58)</f>
        <v/>
      </c>
      <c r="H36" s="827" t="str">
        <f>IF(基本情報入力シート!H58="","",基本情報入力シート!H58)</f>
        <v/>
      </c>
      <c r="I36" s="827" t="str">
        <f>IF(基本情報入力シート!I58="","",基本情報入力シート!I58)</f>
        <v/>
      </c>
      <c r="J36" s="827" t="str">
        <f>IF(基本情報入力シート!J58="","",基本情報入力シート!J58)</f>
        <v/>
      </c>
      <c r="K36" s="827" t="str">
        <f>IF(基本情報入力シート!K58="","",基本情報入力シート!K58)</f>
        <v/>
      </c>
      <c r="L36" s="828" t="str">
        <f>IF(基本情報入力シート!L58="","",基本情報入力シート!L58)</f>
        <v/>
      </c>
      <c r="M36" s="829" t="str">
        <f>IF(基本情報入力シート!M58="","",基本情報入力シート!M58)</f>
        <v/>
      </c>
      <c r="N36" s="829" t="str">
        <f>IF(基本情報入力シート!R58="","",基本情報入力シート!R58)</f>
        <v/>
      </c>
      <c r="O36" s="829" t="str">
        <f>IF(基本情報入力シート!W58="","",基本情報入力シート!W58)</f>
        <v/>
      </c>
      <c r="P36" s="824" t="str">
        <f>IF(基本情報入力シート!X58="","",基本情報入力シート!X58)</f>
        <v/>
      </c>
      <c r="Q36" s="830" t="str">
        <f>IF(基本情報入力シート!Y58="","",基本情報入力シート!Y58)</f>
        <v/>
      </c>
      <c r="R36" s="831"/>
      <c r="S36" s="527" t="str">
        <f>IF(B36="×","",IF(基本情報入力シート!Z58="","",基本情報入力シート!Z58))</f>
        <v/>
      </c>
      <c r="T36" s="832" t="str">
        <f>IF(B36="×","",IF(Q36="","",VLOOKUP(Q36,【参考】数式用!$M$2:$O$34,3,FALSE)))</f>
        <v/>
      </c>
      <c r="U36" s="833" t="s">
        <v>154</v>
      </c>
      <c r="V36" s="834">
        <v>4</v>
      </c>
      <c r="W36" s="835" t="s">
        <v>155</v>
      </c>
      <c r="X36" s="871"/>
      <c r="Y36" s="836" t="s">
        <v>156</v>
      </c>
      <c r="Z36" s="837">
        <v>4</v>
      </c>
      <c r="AA36" s="838" t="s">
        <v>155</v>
      </c>
      <c r="AB36" s="839"/>
      <c r="AC36" s="838" t="s">
        <v>157</v>
      </c>
      <c r="AD36" s="840" t="s">
        <v>158</v>
      </c>
      <c r="AE36" s="841" t="str">
        <f t="shared" si="0"/>
        <v/>
      </c>
      <c r="AF36" s="842" t="s">
        <v>159</v>
      </c>
      <c r="AG36" s="843" t="str">
        <f t="shared" si="1"/>
        <v/>
      </c>
      <c r="AH36" s="844"/>
      <c r="AI36" s="846"/>
      <c r="AJ36" s="844"/>
      <c r="AK36" s="846"/>
    </row>
    <row r="37" spans="1:37" ht="36.75" customHeight="1">
      <c r="A37" s="824">
        <f t="shared" si="2"/>
        <v>25</v>
      </c>
      <c r="B37" s="872"/>
      <c r="C37" s="825" t="str">
        <f>IF(基本情報入力シート!C59="","",基本情報入力シート!C59)</f>
        <v/>
      </c>
      <c r="D37" s="826" t="str">
        <f>IF(基本情報入力シート!D59="","",基本情報入力シート!D59)</f>
        <v/>
      </c>
      <c r="E37" s="827" t="str">
        <f>IF(基本情報入力シート!E59="","",基本情報入力シート!E59)</f>
        <v/>
      </c>
      <c r="F37" s="827" t="str">
        <f>IF(基本情報入力シート!F59="","",基本情報入力シート!F59)</f>
        <v/>
      </c>
      <c r="G37" s="827" t="str">
        <f>IF(基本情報入力シート!G59="","",基本情報入力シート!G59)</f>
        <v/>
      </c>
      <c r="H37" s="827" t="str">
        <f>IF(基本情報入力シート!H59="","",基本情報入力シート!H59)</f>
        <v/>
      </c>
      <c r="I37" s="827" t="str">
        <f>IF(基本情報入力シート!I59="","",基本情報入力シート!I59)</f>
        <v/>
      </c>
      <c r="J37" s="827" t="str">
        <f>IF(基本情報入力シート!J59="","",基本情報入力シート!J59)</f>
        <v/>
      </c>
      <c r="K37" s="827" t="str">
        <f>IF(基本情報入力シート!K59="","",基本情報入力シート!K59)</f>
        <v/>
      </c>
      <c r="L37" s="828" t="str">
        <f>IF(基本情報入力シート!L59="","",基本情報入力シート!L59)</f>
        <v/>
      </c>
      <c r="M37" s="829" t="str">
        <f>IF(基本情報入力シート!M59="","",基本情報入力シート!M59)</f>
        <v/>
      </c>
      <c r="N37" s="829" t="str">
        <f>IF(基本情報入力シート!R59="","",基本情報入力シート!R59)</f>
        <v/>
      </c>
      <c r="O37" s="829" t="str">
        <f>IF(基本情報入力シート!W59="","",基本情報入力シート!W59)</f>
        <v/>
      </c>
      <c r="P37" s="824" t="str">
        <f>IF(基本情報入力シート!X59="","",基本情報入力シート!X59)</f>
        <v/>
      </c>
      <c r="Q37" s="830" t="str">
        <f>IF(基本情報入力シート!Y59="","",基本情報入力シート!Y59)</f>
        <v/>
      </c>
      <c r="R37" s="831"/>
      <c r="S37" s="527" t="str">
        <f>IF(B37="×","",IF(基本情報入力シート!Z59="","",基本情報入力シート!Z59))</f>
        <v/>
      </c>
      <c r="T37" s="832" t="str">
        <f>IF(B37="×","",IF(Q37="","",VLOOKUP(Q37,【参考】数式用!$M$2:$O$34,3,FALSE)))</f>
        <v/>
      </c>
      <c r="U37" s="833" t="s">
        <v>154</v>
      </c>
      <c r="V37" s="834">
        <v>4</v>
      </c>
      <c r="W37" s="835" t="s">
        <v>155</v>
      </c>
      <c r="X37" s="871"/>
      <c r="Y37" s="836" t="s">
        <v>156</v>
      </c>
      <c r="Z37" s="837">
        <v>4</v>
      </c>
      <c r="AA37" s="838" t="s">
        <v>155</v>
      </c>
      <c r="AB37" s="839"/>
      <c r="AC37" s="838" t="s">
        <v>157</v>
      </c>
      <c r="AD37" s="840" t="s">
        <v>158</v>
      </c>
      <c r="AE37" s="841" t="str">
        <f t="shared" si="0"/>
        <v/>
      </c>
      <c r="AF37" s="842" t="s">
        <v>159</v>
      </c>
      <c r="AG37" s="843" t="str">
        <f t="shared" si="1"/>
        <v/>
      </c>
      <c r="AH37" s="844"/>
      <c r="AI37" s="846"/>
      <c r="AJ37" s="844"/>
      <c r="AK37" s="846"/>
    </row>
    <row r="38" spans="1:37" ht="36.75" customHeight="1">
      <c r="A38" s="824">
        <f t="shared" si="2"/>
        <v>26</v>
      </c>
      <c r="B38" s="872"/>
      <c r="C38" s="825" t="str">
        <f>IF(基本情報入力シート!C60="","",基本情報入力シート!C60)</f>
        <v/>
      </c>
      <c r="D38" s="826" t="str">
        <f>IF(基本情報入力シート!D60="","",基本情報入力シート!D60)</f>
        <v/>
      </c>
      <c r="E38" s="827" t="str">
        <f>IF(基本情報入力シート!E60="","",基本情報入力シート!E60)</f>
        <v/>
      </c>
      <c r="F38" s="827" t="str">
        <f>IF(基本情報入力シート!F60="","",基本情報入力シート!F60)</f>
        <v/>
      </c>
      <c r="G38" s="827" t="str">
        <f>IF(基本情報入力シート!G60="","",基本情報入力シート!G60)</f>
        <v/>
      </c>
      <c r="H38" s="827" t="str">
        <f>IF(基本情報入力シート!H60="","",基本情報入力シート!H60)</f>
        <v/>
      </c>
      <c r="I38" s="827" t="str">
        <f>IF(基本情報入力シート!I60="","",基本情報入力シート!I60)</f>
        <v/>
      </c>
      <c r="J38" s="827" t="str">
        <f>IF(基本情報入力シート!J60="","",基本情報入力シート!J60)</f>
        <v/>
      </c>
      <c r="K38" s="827" t="str">
        <f>IF(基本情報入力シート!K60="","",基本情報入力シート!K60)</f>
        <v/>
      </c>
      <c r="L38" s="828" t="str">
        <f>IF(基本情報入力シート!L60="","",基本情報入力シート!L60)</f>
        <v/>
      </c>
      <c r="M38" s="829" t="str">
        <f>IF(基本情報入力シート!M60="","",基本情報入力シート!M60)</f>
        <v/>
      </c>
      <c r="N38" s="829" t="str">
        <f>IF(基本情報入力シート!R60="","",基本情報入力シート!R60)</f>
        <v/>
      </c>
      <c r="O38" s="829" t="str">
        <f>IF(基本情報入力シート!W60="","",基本情報入力シート!W60)</f>
        <v/>
      </c>
      <c r="P38" s="824" t="str">
        <f>IF(基本情報入力シート!X60="","",基本情報入力シート!X60)</f>
        <v/>
      </c>
      <c r="Q38" s="830" t="str">
        <f>IF(基本情報入力シート!Y60="","",基本情報入力シート!Y60)</f>
        <v/>
      </c>
      <c r="R38" s="831"/>
      <c r="S38" s="527" t="str">
        <f>IF(B38="×","",IF(基本情報入力シート!Z60="","",基本情報入力シート!Z60))</f>
        <v/>
      </c>
      <c r="T38" s="832" t="str">
        <f>IF(B38="×","",IF(Q38="","",VLOOKUP(Q38,【参考】数式用!$M$2:$O$34,3,FALSE)))</f>
        <v/>
      </c>
      <c r="U38" s="833" t="s">
        <v>154</v>
      </c>
      <c r="V38" s="834">
        <v>4</v>
      </c>
      <c r="W38" s="835" t="s">
        <v>155</v>
      </c>
      <c r="X38" s="871"/>
      <c r="Y38" s="836" t="s">
        <v>156</v>
      </c>
      <c r="Z38" s="837">
        <v>4</v>
      </c>
      <c r="AA38" s="838" t="s">
        <v>155</v>
      </c>
      <c r="AB38" s="839"/>
      <c r="AC38" s="838" t="s">
        <v>157</v>
      </c>
      <c r="AD38" s="840" t="s">
        <v>158</v>
      </c>
      <c r="AE38" s="841" t="str">
        <f t="shared" si="0"/>
        <v/>
      </c>
      <c r="AF38" s="842" t="s">
        <v>159</v>
      </c>
      <c r="AG38" s="843" t="str">
        <f t="shared" si="1"/>
        <v/>
      </c>
      <c r="AH38" s="844"/>
      <c r="AI38" s="846"/>
      <c r="AJ38" s="844"/>
      <c r="AK38" s="846"/>
    </row>
    <row r="39" spans="1:37" ht="36.75" customHeight="1">
      <c r="A39" s="824">
        <f t="shared" si="2"/>
        <v>27</v>
      </c>
      <c r="B39" s="872"/>
      <c r="C39" s="825" t="str">
        <f>IF(基本情報入力シート!C61="","",基本情報入力シート!C61)</f>
        <v/>
      </c>
      <c r="D39" s="826" t="str">
        <f>IF(基本情報入力シート!D61="","",基本情報入力シート!D61)</f>
        <v/>
      </c>
      <c r="E39" s="827" t="str">
        <f>IF(基本情報入力シート!E61="","",基本情報入力シート!E61)</f>
        <v/>
      </c>
      <c r="F39" s="827" t="str">
        <f>IF(基本情報入力シート!F61="","",基本情報入力シート!F61)</f>
        <v/>
      </c>
      <c r="G39" s="827" t="str">
        <f>IF(基本情報入力シート!G61="","",基本情報入力シート!G61)</f>
        <v/>
      </c>
      <c r="H39" s="827" t="str">
        <f>IF(基本情報入力シート!H61="","",基本情報入力シート!H61)</f>
        <v/>
      </c>
      <c r="I39" s="827" t="str">
        <f>IF(基本情報入力シート!I61="","",基本情報入力シート!I61)</f>
        <v/>
      </c>
      <c r="J39" s="827" t="str">
        <f>IF(基本情報入力シート!J61="","",基本情報入力シート!J61)</f>
        <v/>
      </c>
      <c r="K39" s="827" t="str">
        <f>IF(基本情報入力シート!K61="","",基本情報入力シート!K61)</f>
        <v/>
      </c>
      <c r="L39" s="828" t="str">
        <f>IF(基本情報入力シート!L61="","",基本情報入力シート!L61)</f>
        <v/>
      </c>
      <c r="M39" s="829" t="str">
        <f>IF(基本情報入力シート!M61="","",基本情報入力シート!M61)</f>
        <v/>
      </c>
      <c r="N39" s="829" t="str">
        <f>IF(基本情報入力シート!R61="","",基本情報入力シート!R61)</f>
        <v/>
      </c>
      <c r="O39" s="829" t="str">
        <f>IF(基本情報入力シート!W61="","",基本情報入力シート!W61)</f>
        <v/>
      </c>
      <c r="P39" s="824" t="str">
        <f>IF(基本情報入力シート!X61="","",基本情報入力シート!X61)</f>
        <v/>
      </c>
      <c r="Q39" s="830" t="str">
        <f>IF(基本情報入力シート!Y61="","",基本情報入力シート!Y61)</f>
        <v/>
      </c>
      <c r="R39" s="831"/>
      <c r="S39" s="527" t="str">
        <f>IF(B39="×","",IF(基本情報入力シート!Z61="","",基本情報入力シート!Z61))</f>
        <v/>
      </c>
      <c r="T39" s="832" t="str">
        <f>IF(B39="×","",IF(Q39="","",VLOOKUP(Q39,【参考】数式用!$M$2:$O$34,3,FALSE)))</f>
        <v/>
      </c>
      <c r="U39" s="833" t="s">
        <v>154</v>
      </c>
      <c r="V39" s="834">
        <v>4</v>
      </c>
      <c r="W39" s="835" t="s">
        <v>155</v>
      </c>
      <c r="X39" s="871"/>
      <c r="Y39" s="836" t="s">
        <v>156</v>
      </c>
      <c r="Z39" s="837">
        <v>4</v>
      </c>
      <c r="AA39" s="838" t="s">
        <v>155</v>
      </c>
      <c r="AB39" s="839"/>
      <c r="AC39" s="838" t="s">
        <v>157</v>
      </c>
      <c r="AD39" s="840" t="s">
        <v>158</v>
      </c>
      <c r="AE39" s="841" t="str">
        <f t="shared" si="0"/>
        <v/>
      </c>
      <c r="AF39" s="842" t="s">
        <v>159</v>
      </c>
      <c r="AG39" s="843" t="str">
        <f t="shared" si="1"/>
        <v/>
      </c>
      <c r="AH39" s="844"/>
      <c r="AI39" s="846"/>
      <c r="AJ39" s="844"/>
      <c r="AK39" s="846"/>
    </row>
    <row r="40" spans="1:37" ht="36.75" customHeight="1">
      <c r="A40" s="824">
        <f t="shared" si="2"/>
        <v>28</v>
      </c>
      <c r="B40" s="872"/>
      <c r="C40" s="825" t="str">
        <f>IF(基本情報入力シート!C62="","",基本情報入力シート!C62)</f>
        <v/>
      </c>
      <c r="D40" s="826" t="str">
        <f>IF(基本情報入力シート!D62="","",基本情報入力シート!D62)</f>
        <v/>
      </c>
      <c r="E40" s="827" t="str">
        <f>IF(基本情報入力シート!E62="","",基本情報入力シート!E62)</f>
        <v/>
      </c>
      <c r="F40" s="827" t="str">
        <f>IF(基本情報入力シート!F62="","",基本情報入力シート!F62)</f>
        <v/>
      </c>
      <c r="G40" s="827" t="str">
        <f>IF(基本情報入力シート!G62="","",基本情報入力シート!G62)</f>
        <v/>
      </c>
      <c r="H40" s="827" t="str">
        <f>IF(基本情報入力シート!H62="","",基本情報入力シート!H62)</f>
        <v/>
      </c>
      <c r="I40" s="827" t="str">
        <f>IF(基本情報入力シート!I62="","",基本情報入力シート!I62)</f>
        <v/>
      </c>
      <c r="J40" s="827" t="str">
        <f>IF(基本情報入力シート!J62="","",基本情報入力シート!J62)</f>
        <v/>
      </c>
      <c r="K40" s="827" t="str">
        <f>IF(基本情報入力シート!K62="","",基本情報入力シート!K62)</f>
        <v/>
      </c>
      <c r="L40" s="828" t="str">
        <f>IF(基本情報入力シート!L62="","",基本情報入力シート!L62)</f>
        <v/>
      </c>
      <c r="M40" s="829" t="str">
        <f>IF(基本情報入力シート!M62="","",基本情報入力シート!M62)</f>
        <v/>
      </c>
      <c r="N40" s="829" t="str">
        <f>IF(基本情報入力シート!R62="","",基本情報入力シート!R62)</f>
        <v/>
      </c>
      <c r="O40" s="829" t="str">
        <f>IF(基本情報入力シート!W62="","",基本情報入力シート!W62)</f>
        <v/>
      </c>
      <c r="P40" s="824" t="str">
        <f>IF(基本情報入力シート!X62="","",基本情報入力シート!X62)</f>
        <v/>
      </c>
      <c r="Q40" s="830" t="str">
        <f>IF(基本情報入力シート!Y62="","",基本情報入力シート!Y62)</f>
        <v/>
      </c>
      <c r="R40" s="831"/>
      <c r="S40" s="527" t="str">
        <f>IF(B40="×","",IF(基本情報入力シート!Z62="","",基本情報入力シート!Z62))</f>
        <v/>
      </c>
      <c r="T40" s="832" t="str">
        <f>IF(B40="×","",IF(Q40="","",VLOOKUP(Q40,【参考】数式用!$M$2:$O$34,3,FALSE)))</f>
        <v/>
      </c>
      <c r="U40" s="833" t="s">
        <v>154</v>
      </c>
      <c r="V40" s="834">
        <v>4</v>
      </c>
      <c r="W40" s="835" t="s">
        <v>155</v>
      </c>
      <c r="X40" s="871"/>
      <c r="Y40" s="836" t="s">
        <v>156</v>
      </c>
      <c r="Z40" s="837">
        <v>4</v>
      </c>
      <c r="AA40" s="838" t="s">
        <v>155</v>
      </c>
      <c r="AB40" s="839"/>
      <c r="AC40" s="838" t="s">
        <v>157</v>
      </c>
      <c r="AD40" s="840" t="s">
        <v>158</v>
      </c>
      <c r="AE40" s="841" t="str">
        <f t="shared" si="0"/>
        <v/>
      </c>
      <c r="AF40" s="842" t="s">
        <v>159</v>
      </c>
      <c r="AG40" s="843" t="str">
        <f t="shared" si="1"/>
        <v/>
      </c>
      <c r="AH40" s="844"/>
      <c r="AI40" s="846"/>
      <c r="AJ40" s="844"/>
      <c r="AK40" s="846"/>
    </row>
    <row r="41" spans="1:37" ht="36.75" customHeight="1">
      <c r="A41" s="824">
        <f t="shared" si="2"/>
        <v>29</v>
      </c>
      <c r="B41" s="872"/>
      <c r="C41" s="825" t="str">
        <f>IF(基本情報入力シート!C63="","",基本情報入力シート!C63)</f>
        <v/>
      </c>
      <c r="D41" s="826" t="str">
        <f>IF(基本情報入力シート!D63="","",基本情報入力シート!D63)</f>
        <v/>
      </c>
      <c r="E41" s="827" t="str">
        <f>IF(基本情報入力シート!E63="","",基本情報入力シート!E63)</f>
        <v/>
      </c>
      <c r="F41" s="827" t="str">
        <f>IF(基本情報入力シート!F63="","",基本情報入力シート!F63)</f>
        <v/>
      </c>
      <c r="G41" s="827" t="str">
        <f>IF(基本情報入力シート!G63="","",基本情報入力シート!G63)</f>
        <v/>
      </c>
      <c r="H41" s="827" t="str">
        <f>IF(基本情報入力シート!H63="","",基本情報入力シート!H63)</f>
        <v/>
      </c>
      <c r="I41" s="827" t="str">
        <f>IF(基本情報入力シート!I63="","",基本情報入力シート!I63)</f>
        <v/>
      </c>
      <c r="J41" s="827" t="str">
        <f>IF(基本情報入力シート!J63="","",基本情報入力シート!J63)</f>
        <v/>
      </c>
      <c r="K41" s="827" t="str">
        <f>IF(基本情報入力シート!K63="","",基本情報入力シート!K63)</f>
        <v/>
      </c>
      <c r="L41" s="828" t="str">
        <f>IF(基本情報入力シート!L63="","",基本情報入力シート!L63)</f>
        <v/>
      </c>
      <c r="M41" s="829" t="str">
        <f>IF(基本情報入力シート!M63="","",基本情報入力シート!M63)</f>
        <v/>
      </c>
      <c r="N41" s="829" t="str">
        <f>IF(基本情報入力シート!R63="","",基本情報入力シート!R63)</f>
        <v/>
      </c>
      <c r="O41" s="829" t="str">
        <f>IF(基本情報入力シート!W63="","",基本情報入力シート!W63)</f>
        <v/>
      </c>
      <c r="P41" s="824" t="str">
        <f>IF(基本情報入力シート!X63="","",基本情報入力シート!X63)</f>
        <v/>
      </c>
      <c r="Q41" s="830" t="str">
        <f>IF(基本情報入力シート!Y63="","",基本情報入力シート!Y63)</f>
        <v/>
      </c>
      <c r="R41" s="831"/>
      <c r="S41" s="527" t="str">
        <f>IF(B41="×","",IF(基本情報入力シート!Z63="","",基本情報入力シート!Z63))</f>
        <v/>
      </c>
      <c r="T41" s="832" t="str">
        <f>IF(B41="×","",IF(Q41="","",VLOOKUP(Q41,【参考】数式用!$M$2:$O$34,3,FALSE)))</f>
        <v/>
      </c>
      <c r="U41" s="833" t="s">
        <v>154</v>
      </c>
      <c r="V41" s="834">
        <v>4</v>
      </c>
      <c r="W41" s="835" t="s">
        <v>155</v>
      </c>
      <c r="X41" s="871"/>
      <c r="Y41" s="836" t="s">
        <v>156</v>
      </c>
      <c r="Z41" s="837">
        <v>4</v>
      </c>
      <c r="AA41" s="838" t="s">
        <v>155</v>
      </c>
      <c r="AB41" s="839"/>
      <c r="AC41" s="838" t="s">
        <v>157</v>
      </c>
      <c r="AD41" s="840" t="s">
        <v>158</v>
      </c>
      <c r="AE41" s="841" t="str">
        <f t="shared" si="0"/>
        <v/>
      </c>
      <c r="AF41" s="842" t="s">
        <v>159</v>
      </c>
      <c r="AG41" s="843" t="str">
        <f t="shared" si="1"/>
        <v/>
      </c>
      <c r="AH41" s="844"/>
      <c r="AI41" s="846"/>
      <c r="AJ41" s="844"/>
      <c r="AK41" s="846"/>
    </row>
    <row r="42" spans="1:37" ht="36.75" customHeight="1">
      <c r="A42" s="824">
        <f t="shared" si="2"/>
        <v>30</v>
      </c>
      <c r="B42" s="872"/>
      <c r="C42" s="825" t="str">
        <f>IF(基本情報入力シート!C64="","",基本情報入力シート!C64)</f>
        <v/>
      </c>
      <c r="D42" s="826" t="str">
        <f>IF(基本情報入力シート!D64="","",基本情報入力シート!D64)</f>
        <v/>
      </c>
      <c r="E42" s="827" t="str">
        <f>IF(基本情報入力シート!E64="","",基本情報入力シート!E64)</f>
        <v/>
      </c>
      <c r="F42" s="827" t="str">
        <f>IF(基本情報入力シート!F64="","",基本情報入力シート!F64)</f>
        <v/>
      </c>
      <c r="G42" s="827" t="str">
        <f>IF(基本情報入力シート!G64="","",基本情報入力シート!G64)</f>
        <v/>
      </c>
      <c r="H42" s="827" t="str">
        <f>IF(基本情報入力シート!H64="","",基本情報入力シート!H64)</f>
        <v/>
      </c>
      <c r="I42" s="827" t="str">
        <f>IF(基本情報入力シート!I64="","",基本情報入力シート!I64)</f>
        <v/>
      </c>
      <c r="J42" s="827" t="str">
        <f>IF(基本情報入力シート!J64="","",基本情報入力シート!J64)</f>
        <v/>
      </c>
      <c r="K42" s="827" t="str">
        <f>IF(基本情報入力シート!K64="","",基本情報入力シート!K64)</f>
        <v/>
      </c>
      <c r="L42" s="828" t="str">
        <f>IF(基本情報入力シート!L64="","",基本情報入力シート!L64)</f>
        <v/>
      </c>
      <c r="M42" s="829" t="str">
        <f>IF(基本情報入力シート!M64="","",基本情報入力シート!M64)</f>
        <v/>
      </c>
      <c r="N42" s="829" t="str">
        <f>IF(基本情報入力シート!R64="","",基本情報入力シート!R64)</f>
        <v/>
      </c>
      <c r="O42" s="829" t="str">
        <f>IF(基本情報入力シート!W64="","",基本情報入力シート!W64)</f>
        <v/>
      </c>
      <c r="P42" s="824" t="str">
        <f>IF(基本情報入力シート!X64="","",基本情報入力シート!X64)</f>
        <v/>
      </c>
      <c r="Q42" s="830" t="str">
        <f>IF(基本情報入力シート!Y64="","",基本情報入力シート!Y64)</f>
        <v/>
      </c>
      <c r="R42" s="831"/>
      <c r="S42" s="527" t="str">
        <f>IF(B42="×","",IF(基本情報入力シート!Z64="","",基本情報入力シート!Z64))</f>
        <v/>
      </c>
      <c r="T42" s="832" t="str">
        <f>IF(B42="×","",IF(Q42="","",VLOOKUP(Q42,【参考】数式用!$M$2:$O$34,3,FALSE)))</f>
        <v/>
      </c>
      <c r="U42" s="833" t="s">
        <v>154</v>
      </c>
      <c r="V42" s="834">
        <v>4</v>
      </c>
      <c r="W42" s="835" t="s">
        <v>155</v>
      </c>
      <c r="X42" s="871"/>
      <c r="Y42" s="836" t="s">
        <v>156</v>
      </c>
      <c r="Z42" s="837">
        <v>4</v>
      </c>
      <c r="AA42" s="838" t="s">
        <v>155</v>
      </c>
      <c r="AB42" s="839"/>
      <c r="AC42" s="838" t="s">
        <v>157</v>
      </c>
      <c r="AD42" s="840" t="s">
        <v>158</v>
      </c>
      <c r="AE42" s="841" t="str">
        <f t="shared" si="0"/>
        <v/>
      </c>
      <c r="AF42" s="842" t="s">
        <v>159</v>
      </c>
      <c r="AG42" s="843" t="str">
        <f t="shared" si="1"/>
        <v/>
      </c>
      <c r="AH42" s="844"/>
      <c r="AI42" s="846"/>
      <c r="AJ42" s="844"/>
      <c r="AK42" s="846"/>
    </row>
    <row r="43" spans="1:37" ht="36.75" customHeight="1">
      <c r="A43" s="824">
        <f t="shared" si="2"/>
        <v>31</v>
      </c>
      <c r="B43" s="872"/>
      <c r="C43" s="825" t="str">
        <f>IF(基本情報入力シート!C65="","",基本情報入力シート!C65)</f>
        <v/>
      </c>
      <c r="D43" s="826" t="str">
        <f>IF(基本情報入力シート!D65="","",基本情報入力シート!D65)</f>
        <v/>
      </c>
      <c r="E43" s="827" t="str">
        <f>IF(基本情報入力シート!E65="","",基本情報入力シート!E65)</f>
        <v/>
      </c>
      <c r="F43" s="827" t="str">
        <f>IF(基本情報入力シート!F65="","",基本情報入力シート!F65)</f>
        <v/>
      </c>
      <c r="G43" s="827" t="str">
        <f>IF(基本情報入力シート!G65="","",基本情報入力シート!G65)</f>
        <v/>
      </c>
      <c r="H43" s="827" t="str">
        <f>IF(基本情報入力シート!H65="","",基本情報入力シート!H65)</f>
        <v/>
      </c>
      <c r="I43" s="827" t="str">
        <f>IF(基本情報入力シート!I65="","",基本情報入力シート!I65)</f>
        <v/>
      </c>
      <c r="J43" s="827" t="str">
        <f>IF(基本情報入力シート!J65="","",基本情報入力シート!J65)</f>
        <v/>
      </c>
      <c r="K43" s="827" t="str">
        <f>IF(基本情報入力シート!K65="","",基本情報入力シート!K65)</f>
        <v/>
      </c>
      <c r="L43" s="828" t="str">
        <f>IF(基本情報入力シート!L65="","",基本情報入力シート!L65)</f>
        <v/>
      </c>
      <c r="M43" s="829" t="str">
        <f>IF(基本情報入力シート!M65="","",基本情報入力シート!M65)</f>
        <v/>
      </c>
      <c r="N43" s="829" t="str">
        <f>IF(基本情報入力シート!R65="","",基本情報入力シート!R65)</f>
        <v/>
      </c>
      <c r="O43" s="829" t="str">
        <f>IF(基本情報入力シート!W65="","",基本情報入力シート!W65)</f>
        <v/>
      </c>
      <c r="P43" s="824" t="str">
        <f>IF(基本情報入力シート!X65="","",基本情報入力シート!X65)</f>
        <v/>
      </c>
      <c r="Q43" s="830" t="str">
        <f>IF(基本情報入力シート!Y65="","",基本情報入力シート!Y65)</f>
        <v/>
      </c>
      <c r="R43" s="831"/>
      <c r="S43" s="527" t="str">
        <f>IF(B43="×","",IF(基本情報入力シート!Z65="","",基本情報入力シート!Z65))</f>
        <v/>
      </c>
      <c r="T43" s="832" t="str">
        <f>IF(B43="×","",IF(Q43="","",VLOOKUP(Q43,【参考】数式用!$M$2:$O$34,3,FALSE)))</f>
        <v/>
      </c>
      <c r="U43" s="833" t="s">
        <v>154</v>
      </c>
      <c r="V43" s="834">
        <v>4</v>
      </c>
      <c r="W43" s="835" t="s">
        <v>155</v>
      </c>
      <c r="X43" s="871"/>
      <c r="Y43" s="836" t="s">
        <v>156</v>
      </c>
      <c r="Z43" s="837">
        <v>4</v>
      </c>
      <c r="AA43" s="838" t="s">
        <v>155</v>
      </c>
      <c r="AB43" s="839"/>
      <c r="AC43" s="838" t="s">
        <v>157</v>
      </c>
      <c r="AD43" s="840" t="s">
        <v>158</v>
      </c>
      <c r="AE43" s="841" t="str">
        <f t="shared" si="0"/>
        <v/>
      </c>
      <c r="AF43" s="842" t="s">
        <v>159</v>
      </c>
      <c r="AG43" s="843" t="str">
        <f t="shared" si="1"/>
        <v/>
      </c>
      <c r="AH43" s="844"/>
      <c r="AI43" s="846"/>
      <c r="AJ43" s="844"/>
      <c r="AK43" s="846"/>
    </row>
    <row r="44" spans="1:37" ht="36.75" customHeight="1">
      <c r="A44" s="824">
        <f t="shared" si="2"/>
        <v>32</v>
      </c>
      <c r="B44" s="872"/>
      <c r="C44" s="825" t="str">
        <f>IF(基本情報入力シート!C66="","",基本情報入力シート!C66)</f>
        <v/>
      </c>
      <c r="D44" s="826" t="str">
        <f>IF(基本情報入力シート!D66="","",基本情報入力シート!D66)</f>
        <v/>
      </c>
      <c r="E44" s="827" t="str">
        <f>IF(基本情報入力シート!E66="","",基本情報入力シート!E66)</f>
        <v/>
      </c>
      <c r="F44" s="827" t="str">
        <f>IF(基本情報入力シート!F66="","",基本情報入力シート!F66)</f>
        <v/>
      </c>
      <c r="G44" s="827" t="str">
        <f>IF(基本情報入力シート!G66="","",基本情報入力シート!G66)</f>
        <v/>
      </c>
      <c r="H44" s="827" t="str">
        <f>IF(基本情報入力シート!H66="","",基本情報入力シート!H66)</f>
        <v/>
      </c>
      <c r="I44" s="827" t="str">
        <f>IF(基本情報入力シート!I66="","",基本情報入力シート!I66)</f>
        <v/>
      </c>
      <c r="J44" s="827" t="str">
        <f>IF(基本情報入力シート!J66="","",基本情報入力シート!J66)</f>
        <v/>
      </c>
      <c r="K44" s="827" t="str">
        <f>IF(基本情報入力シート!K66="","",基本情報入力シート!K66)</f>
        <v/>
      </c>
      <c r="L44" s="828" t="str">
        <f>IF(基本情報入力シート!L66="","",基本情報入力シート!L66)</f>
        <v/>
      </c>
      <c r="M44" s="829" t="str">
        <f>IF(基本情報入力シート!M66="","",基本情報入力シート!M66)</f>
        <v/>
      </c>
      <c r="N44" s="829" t="str">
        <f>IF(基本情報入力シート!R66="","",基本情報入力シート!R66)</f>
        <v/>
      </c>
      <c r="O44" s="829" t="str">
        <f>IF(基本情報入力シート!W66="","",基本情報入力シート!W66)</f>
        <v/>
      </c>
      <c r="P44" s="824" t="str">
        <f>IF(基本情報入力シート!X66="","",基本情報入力シート!X66)</f>
        <v/>
      </c>
      <c r="Q44" s="830" t="str">
        <f>IF(基本情報入力シート!Y66="","",基本情報入力シート!Y66)</f>
        <v/>
      </c>
      <c r="R44" s="831"/>
      <c r="S44" s="527" t="str">
        <f>IF(B44="×","",IF(基本情報入力シート!Z66="","",基本情報入力シート!Z66))</f>
        <v/>
      </c>
      <c r="T44" s="832" t="str">
        <f>IF(B44="×","",IF(Q44="","",VLOOKUP(Q44,【参考】数式用!$M$2:$O$34,3,FALSE)))</f>
        <v/>
      </c>
      <c r="U44" s="833" t="s">
        <v>154</v>
      </c>
      <c r="V44" s="834">
        <v>4</v>
      </c>
      <c r="W44" s="835" t="s">
        <v>155</v>
      </c>
      <c r="X44" s="871"/>
      <c r="Y44" s="836" t="s">
        <v>156</v>
      </c>
      <c r="Z44" s="837">
        <v>4</v>
      </c>
      <c r="AA44" s="838" t="s">
        <v>155</v>
      </c>
      <c r="AB44" s="839"/>
      <c r="AC44" s="838" t="s">
        <v>157</v>
      </c>
      <c r="AD44" s="840" t="s">
        <v>158</v>
      </c>
      <c r="AE44" s="841" t="str">
        <f t="shared" si="0"/>
        <v/>
      </c>
      <c r="AF44" s="842" t="s">
        <v>159</v>
      </c>
      <c r="AG44" s="843" t="str">
        <f t="shared" si="1"/>
        <v/>
      </c>
      <c r="AH44" s="844"/>
      <c r="AI44" s="846"/>
      <c r="AJ44" s="844"/>
      <c r="AK44" s="846"/>
    </row>
    <row r="45" spans="1:37" ht="36.75" customHeight="1">
      <c r="A45" s="824">
        <f t="shared" si="2"/>
        <v>33</v>
      </c>
      <c r="B45" s="872"/>
      <c r="C45" s="825" t="str">
        <f>IF(基本情報入力シート!C67="","",基本情報入力シート!C67)</f>
        <v/>
      </c>
      <c r="D45" s="826" t="str">
        <f>IF(基本情報入力シート!D67="","",基本情報入力シート!D67)</f>
        <v/>
      </c>
      <c r="E45" s="827" t="str">
        <f>IF(基本情報入力シート!E67="","",基本情報入力シート!E67)</f>
        <v/>
      </c>
      <c r="F45" s="827" t="str">
        <f>IF(基本情報入力シート!F67="","",基本情報入力シート!F67)</f>
        <v/>
      </c>
      <c r="G45" s="827" t="str">
        <f>IF(基本情報入力シート!G67="","",基本情報入力シート!G67)</f>
        <v/>
      </c>
      <c r="H45" s="827" t="str">
        <f>IF(基本情報入力シート!H67="","",基本情報入力シート!H67)</f>
        <v/>
      </c>
      <c r="I45" s="827" t="str">
        <f>IF(基本情報入力シート!I67="","",基本情報入力シート!I67)</f>
        <v/>
      </c>
      <c r="J45" s="827" t="str">
        <f>IF(基本情報入力シート!J67="","",基本情報入力シート!J67)</f>
        <v/>
      </c>
      <c r="K45" s="827" t="str">
        <f>IF(基本情報入力シート!K67="","",基本情報入力シート!K67)</f>
        <v/>
      </c>
      <c r="L45" s="828" t="str">
        <f>IF(基本情報入力シート!L67="","",基本情報入力シート!L67)</f>
        <v/>
      </c>
      <c r="M45" s="829" t="str">
        <f>IF(基本情報入力シート!M67="","",基本情報入力シート!M67)</f>
        <v/>
      </c>
      <c r="N45" s="829" t="str">
        <f>IF(基本情報入力シート!R67="","",基本情報入力シート!R67)</f>
        <v/>
      </c>
      <c r="O45" s="829" t="str">
        <f>IF(基本情報入力シート!W67="","",基本情報入力シート!W67)</f>
        <v/>
      </c>
      <c r="P45" s="824" t="str">
        <f>IF(基本情報入力シート!X67="","",基本情報入力シート!X67)</f>
        <v/>
      </c>
      <c r="Q45" s="830" t="str">
        <f>IF(基本情報入力シート!Y67="","",基本情報入力シート!Y67)</f>
        <v/>
      </c>
      <c r="R45" s="831"/>
      <c r="S45" s="527" t="str">
        <f>IF(B45="×","",IF(基本情報入力シート!Z67="","",基本情報入力シート!Z67))</f>
        <v/>
      </c>
      <c r="T45" s="832" t="str">
        <f>IF(B45="×","",IF(Q45="","",VLOOKUP(Q45,【参考】数式用!$M$2:$O$34,3,FALSE)))</f>
        <v/>
      </c>
      <c r="U45" s="833" t="s">
        <v>154</v>
      </c>
      <c r="V45" s="834">
        <v>4</v>
      </c>
      <c r="W45" s="835" t="s">
        <v>155</v>
      </c>
      <c r="X45" s="871"/>
      <c r="Y45" s="836" t="s">
        <v>156</v>
      </c>
      <c r="Z45" s="837">
        <v>4</v>
      </c>
      <c r="AA45" s="838" t="s">
        <v>155</v>
      </c>
      <c r="AB45" s="839"/>
      <c r="AC45" s="838" t="s">
        <v>157</v>
      </c>
      <c r="AD45" s="840" t="s">
        <v>158</v>
      </c>
      <c r="AE45" s="841" t="str">
        <f t="shared" si="0"/>
        <v/>
      </c>
      <c r="AF45" s="842" t="s">
        <v>159</v>
      </c>
      <c r="AG45" s="843" t="str">
        <f t="shared" si="1"/>
        <v/>
      </c>
      <c r="AH45" s="844"/>
      <c r="AI45" s="846"/>
      <c r="AJ45" s="844"/>
      <c r="AK45" s="846"/>
    </row>
    <row r="46" spans="1:37" ht="36.75" customHeight="1">
      <c r="A46" s="824">
        <f t="shared" si="2"/>
        <v>34</v>
      </c>
      <c r="B46" s="872"/>
      <c r="C46" s="825" t="str">
        <f>IF(基本情報入力シート!C68="","",基本情報入力シート!C68)</f>
        <v/>
      </c>
      <c r="D46" s="826" t="str">
        <f>IF(基本情報入力シート!D68="","",基本情報入力シート!D68)</f>
        <v/>
      </c>
      <c r="E46" s="827" t="str">
        <f>IF(基本情報入力シート!E68="","",基本情報入力シート!E68)</f>
        <v/>
      </c>
      <c r="F46" s="827" t="str">
        <f>IF(基本情報入力シート!F68="","",基本情報入力シート!F68)</f>
        <v/>
      </c>
      <c r="G46" s="827" t="str">
        <f>IF(基本情報入力シート!G68="","",基本情報入力シート!G68)</f>
        <v/>
      </c>
      <c r="H46" s="827" t="str">
        <f>IF(基本情報入力シート!H68="","",基本情報入力シート!H68)</f>
        <v/>
      </c>
      <c r="I46" s="827" t="str">
        <f>IF(基本情報入力シート!I68="","",基本情報入力シート!I68)</f>
        <v/>
      </c>
      <c r="J46" s="827" t="str">
        <f>IF(基本情報入力シート!J68="","",基本情報入力シート!J68)</f>
        <v/>
      </c>
      <c r="K46" s="827" t="str">
        <f>IF(基本情報入力シート!K68="","",基本情報入力シート!K68)</f>
        <v/>
      </c>
      <c r="L46" s="828" t="str">
        <f>IF(基本情報入力シート!L68="","",基本情報入力シート!L68)</f>
        <v/>
      </c>
      <c r="M46" s="829" t="str">
        <f>IF(基本情報入力シート!M68="","",基本情報入力シート!M68)</f>
        <v/>
      </c>
      <c r="N46" s="829" t="str">
        <f>IF(基本情報入力シート!R68="","",基本情報入力シート!R68)</f>
        <v/>
      </c>
      <c r="O46" s="829" t="str">
        <f>IF(基本情報入力シート!W68="","",基本情報入力シート!W68)</f>
        <v/>
      </c>
      <c r="P46" s="824" t="str">
        <f>IF(基本情報入力シート!X68="","",基本情報入力シート!X68)</f>
        <v/>
      </c>
      <c r="Q46" s="830" t="str">
        <f>IF(基本情報入力シート!Y68="","",基本情報入力シート!Y68)</f>
        <v/>
      </c>
      <c r="R46" s="831"/>
      <c r="S46" s="527" t="str">
        <f>IF(B46="×","",IF(基本情報入力シート!Z68="","",基本情報入力シート!Z68))</f>
        <v/>
      </c>
      <c r="T46" s="832" t="str">
        <f>IF(B46="×","",IF(Q46="","",VLOOKUP(Q46,【参考】数式用!$M$2:$O$34,3,FALSE)))</f>
        <v/>
      </c>
      <c r="U46" s="833" t="s">
        <v>154</v>
      </c>
      <c r="V46" s="834">
        <v>4</v>
      </c>
      <c r="W46" s="835" t="s">
        <v>155</v>
      </c>
      <c r="X46" s="871"/>
      <c r="Y46" s="836" t="s">
        <v>156</v>
      </c>
      <c r="Z46" s="837">
        <v>4</v>
      </c>
      <c r="AA46" s="838" t="s">
        <v>155</v>
      </c>
      <c r="AB46" s="839"/>
      <c r="AC46" s="838" t="s">
        <v>157</v>
      </c>
      <c r="AD46" s="840" t="s">
        <v>158</v>
      </c>
      <c r="AE46" s="841" t="str">
        <f t="shared" si="0"/>
        <v/>
      </c>
      <c r="AF46" s="842" t="s">
        <v>159</v>
      </c>
      <c r="AG46" s="843" t="str">
        <f t="shared" si="1"/>
        <v/>
      </c>
      <c r="AH46" s="844"/>
      <c r="AI46" s="846"/>
      <c r="AJ46" s="844"/>
      <c r="AK46" s="846"/>
    </row>
    <row r="47" spans="1:37" ht="36.75" customHeight="1">
      <c r="A47" s="824">
        <f t="shared" si="2"/>
        <v>35</v>
      </c>
      <c r="B47" s="872"/>
      <c r="C47" s="825" t="str">
        <f>IF(基本情報入力シート!C69="","",基本情報入力シート!C69)</f>
        <v/>
      </c>
      <c r="D47" s="826" t="str">
        <f>IF(基本情報入力シート!D69="","",基本情報入力シート!D69)</f>
        <v/>
      </c>
      <c r="E47" s="827" t="str">
        <f>IF(基本情報入力シート!E69="","",基本情報入力シート!E69)</f>
        <v/>
      </c>
      <c r="F47" s="827" t="str">
        <f>IF(基本情報入力シート!F69="","",基本情報入力シート!F69)</f>
        <v/>
      </c>
      <c r="G47" s="827" t="str">
        <f>IF(基本情報入力シート!G69="","",基本情報入力シート!G69)</f>
        <v/>
      </c>
      <c r="H47" s="827" t="str">
        <f>IF(基本情報入力シート!H69="","",基本情報入力シート!H69)</f>
        <v/>
      </c>
      <c r="I47" s="827" t="str">
        <f>IF(基本情報入力シート!I69="","",基本情報入力シート!I69)</f>
        <v/>
      </c>
      <c r="J47" s="827" t="str">
        <f>IF(基本情報入力シート!J69="","",基本情報入力シート!J69)</f>
        <v/>
      </c>
      <c r="K47" s="827" t="str">
        <f>IF(基本情報入力シート!K69="","",基本情報入力シート!K69)</f>
        <v/>
      </c>
      <c r="L47" s="828" t="str">
        <f>IF(基本情報入力シート!L69="","",基本情報入力シート!L69)</f>
        <v/>
      </c>
      <c r="M47" s="829" t="str">
        <f>IF(基本情報入力シート!M69="","",基本情報入力シート!M69)</f>
        <v/>
      </c>
      <c r="N47" s="829" t="str">
        <f>IF(基本情報入力シート!R69="","",基本情報入力シート!R69)</f>
        <v/>
      </c>
      <c r="O47" s="829" t="str">
        <f>IF(基本情報入力シート!W69="","",基本情報入力シート!W69)</f>
        <v/>
      </c>
      <c r="P47" s="824" t="str">
        <f>IF(基本情報入力シート!X69="","",基本情報入力シート!X69)</f>
        <v/>
      </c>
      <c r="Q47" s="830" t="str">
        <f>IF(基本情報入力シート!Y69="","",基本情報入力シート!Y69)</f>
        <v/>
      </c>
      <c r="R47" s="831"/>
      <c r="S47" s="527" t="str">
        <f>IF(B47="×","",IF(基本情報入力シート!Z69="","",基本情報入力シート!Z69))</f>
        <v/>
      </c>
      <c r="T47" s="832" t="str">
        <f>IF(B47="×","",IF(Q47="","",VLOOKUP(Q47,【参考】数式用!$M$2:$O$34,3,FALSE)))</f>
        <v/>
      </c>
      <c r="U47" s="833" t="s">
        <v>154</v>
      </c>
      <c r="V47" s="834">
        <v>4</v>
      </c>
      <c r="W47" s="835" t="s">
        <v>155</v>
      </c>
      <c r="X47" s="871"/>
      <c r="Y47" s="836" t="s">
        <v>156</v>
      </c>
      <c r="Z47" s="837">
        <v>4</v>
      </c>
      <c r="AA47" s="838" t="s">
        <v>155</v>
      </c>
      <c r="AB47" s="839"/>
      <c r="AC47" s="838" t="s">
        <v>157</v>
      </c>
      <c r="AD47" s="840" t="s">
        <v>158</v>
      </c>
      <c r="AE47" s="841" t="str">
        <f t="shared" si="0"/>
        <v/>
      </c>
      <c r="AF47" s="842" t="s">
        <v>159</v>
      </c>
      <c r="AG47" s="843" t="str">
        <f t="shared" si="1"/>
        <v/>
      </c>
      <c r="AH47" s="844"/>
      <c r="AI47" s="846"/>
      <c r="AJ47" s="844"/>
      <c r="AK47" s="846"/>
    </row>
    <row r="48" spans="1:37" ht="36.75" customHeight="1">
      <c r="A48" s="824">
        <f t="shared" si="2"/>
        <v>36</v>
      </c>
      <c r="B48" s="872"/>
      <c r="C48" s="825" t="str">
        <f>IF(基本情報入力シート!C70="","",基本情報入力シート!C70)</f>
        <v/>
      </c>
      <c r="D48" s="826" t="str">
        <f>IF(基本情報入力シート!D70="","",基本情報入力シート!D70)</f>
        <v/>
      </c>
      <c r="E48" s="827" t="str">
        <f>IF(基本情報入力シート!E70="","",基本情報入力シート!E70)</f>
        <v/>
      </c>
      <c r="F48" s="827" t="str">
        <f>IF(基本情報入力シート!F70="","",基本情報入力シート!F70)</f>
        <v/>
      </c>
      <c r="G48" s="827" t="str">
        <f>IF(基本情報入力シート!G70="","",基本情報入力シート!G70)</f>
        <v/>
      </c>
      <c r="H48" s="827" t="str">
        <f>IF(基本情報入力シート!H70="","",基本情報入力シート!H70)</f>
        <v/>
      </c>
      <c r="I48" s="827" t="str">
        <f>IF(基本情報入力シート!I70="","",基本情報入力シート!I70)</f>
        <v/>
      </c>
      <c r="J48" s="827" t="str">
        <f>IF(基本情報入力シート!J70="","",基本情報入力シート!J70)</f>
        <v/>
      </c>
      <c r="K48" s="827" t="str">
        <f>IF(基本情報入力シート!K70="","",基本情報入力シート!K70)</f>
        <v/>
      </c>
      <c r="L48" s="828" t="str">
        <f>IF(基本情報入力シート!L70="","",基本情報入力シート!L70)</f>
        <v/>
      </c>
      <c r="M48" s="829" t="str">
        <f>IF(基本情報入力シート!M70="","",基本情報入力シート!M70)</f>
        <v/>
      </c>
      <c r="N48" s="829" t="str">
        <f>IF(基本情報入力シート!R70="","",基本情報入力シート!R70)</f>
        <v/>
      </c>
      <c r="O48" s="829" t="str">
        <f>IF(基本情報入力シート!W70="","",基本情報入力シート!W70)</f>
        <v/>
      </c>
      <c r="P48" s="824" t="str">
        <f>IF(基本情報入力シート!X70="","",基本情報入力シート!X70)</f>
        <v/>
      </c>
      <c r="Q48" s="830" t="str">
        <f>IF(基本情報入力シート!Y70="","",基本情報入力シート!Y70)</f>
        <v/>
      </c>
      <c r="R48" s="831"/>
      <c r="S48" s="527" t="str">
        <f>IF(B48="×","",IF(基本情報入力シート!Z70="","",基本情報入力シート!Z70))</f>
        <v/>
      </c>
      <c r="T48" s="832" t="str">
        <f>IF(B48="×","",IF(Q48="","",VLOOKUP(Q48,【参考】数式用!$M$2:$O$34,3,FALSE)))</f>
        <v/>
      </c>
      <c r="U48" s="833" t="s">
        <v>154</v>
      </c>
      <c r="V48" s="834">
        <v>4</v>
      </c>
      <c r="W48" s="835" t="s">
        <v>155</v>
      </c>
      <c r="X48" s="871"/>
      <c r="Y48" s="836" t="s">
        <v>156</v>
      </c>
      <c r="Z48" s="837">
        <v>4</v>
      </c>
      <c r="AA48" s="838" t="s">
        <v>155</v>
      </c>
      <c r="AB48" s="839"/>
      <c r="AC48" s="838" t="s">
        <v>157</v>
      </c>
      <c r="AD48" s="840" t="s">
        <v>158</v>
      </c>
      <c r="AE48" s="841" t="str">
        <f t="shared" si="0"/>
        <v/>
      </c>
      <c r="AF48" s="842" t="s">
        <v>159</v>
      </c>
      <c r="AG48" s="843" t="str">
        <f t="shared" si="1"/>
        <v/>
      </c>
      <c r="AH48" s="844"/>
      <c r="AI48" s="846"/>
      <c r="AJ48" s="844"/>
      <c r="AK48" s="846"/>
    </row>
    <row r="49" spans="1:37" ht="36.75" customHeight="1">
      <c r="A49" s="824">
        <f t="shared" si="2"/>
        <v>37</v>
      </c>
      <c r="B49" s="872"/>
      <c r="C49" s="825" t="str">
        <f>IF(基本情報入力シート!C71="","",基本情報入力シート!C71)</f>
        <v/>
      </c>
      <c r="D49" s="826" t="str">
        <f>IF(基本情報入力シート!D71="","",基本情報入力シート!D71)</f>
        <v/>
      </c>
      <c r="E49" s="827" t="str">
        <f>IF(基本情報入力シート!E71="","",基本情報入力シート!E71)</f>
        <v/>
      </c>
      <c r="F49" s="827" t="str">
        <f>IF(基本情報入力シート!F71="","",基本情報入力シート!F71)</f>
        <v/>
      </c>
      <c r="G49" s="827" t="str">
        <f>IF(基本情報入力シート!G71="","",基本情報入力シート!G71)</f>
        <v/>
      </c>
      <c r="H49" s="827" t="str">
        <f>IF(基本情報入力シート!H71="","",基本情報入力シート!H71)</f>
        <v/>
      </c>
      <c r="I49" s="827" t="str">
        <f>IF(基本情報入力シート!I71="","",基本情報入力シート!I71)</f>
        <v/>
      </c>
      <c r="J49" s="827" t="str">
        <f>IF(基本情報入力シート!J71="","",基本情報入力シート!J71)</f>
        <v/>
      </c>
      <c r="K49" s="827" t="str">
        <f>IF(基本情報入力シート!K71="","",基本情報入力シート!K71)</f>
        <v/>
      </c>
      <c r="L49" s="828" t="str">
        <f>IF(基本情報入力シート!L71="","",基本情報入力シート!L71)</f>
        <v/>
      </c>
      <c r="M49" s="829" t="str">
        <f>IF(基本情報入力シート!M71="","",基本情報入力シート!M71)</f>
        <v/>
      </c>
      <c r="N49" s="829" t="str">
        <f>IF(基本情報入力シート!R71="","",基本情報入力シート!R71)</f>
        <v/>
      </c>
      <c r="O49" s="829" t="str">
        <f>IF(基本情報入力シート!W71="","",基本情報入力シート!W71)</f>
        <v/>
      </c>
      <c r="P49" s="824" t="str">
        <f>IF(基本情報入力シート!X71="","",基本情報入力シート!X71)</f>
        <v/>
      </c>
      <c r="Q49" s="830" t="str">
        <f>IF(基本情報入力シート!Y71="","",基本情報入力シート!Y71)</f>
        <v/>
      </c>
      <c r="R49" s="831"/>
      <c r="S49" s="527" t="str">
        <f>IF(B49="×","",IF(基本情報入力シート!Z71="","",基本情報入力シート!Z71))</f>
        <v/>
      </c>
      <c r="T49" s="832" t="str">
        <f>IF(B49="×","",IF(Q49="","",VLOOKUP(Q49,【参考】数式用!$M$2:$O$34,3,FALSE)))</f>
        <v/>
      </c>
      <c r="U49" s="833" t="s">
        <v>154</v>
      </c>
      <c r="V49" s="834">
        <v>4</v>
      </c>
      <c r="W49" s="835" t="s">
        <v>155</v>
      </c>
      <c r="X49" s="871"/>
      <c r="Y49" s="836" t="s">
        <v>156</v>
      </c>
      <c r="Z49" s="837">
        <v>4</v>
      </c>
      <c r="AA49" s="838" t="s">
        <v>155</v>
      </c>
      <c r="AB49" s="839"/>
      <c r="AC49" s="838" t="s">
        <v>157</v>
      </c>
      <c r="AD49" s="840" t="s">
        <v>158</v>
      </c>
      <c r="AE49" s="841" t="str">
        <f t="shared" si="0"/>
        <v/>
      </c>
      <c r="AF49" s="842" t="s">
        <v>159</v>
      </c>
      <c r="AG49" s="843" t="str">
        <f t="shared" si="1"/>
        <v/>
      </c>
      <c r="AH49" s="844"/>
      <c r="AI49" s="846"/>
      <c r="AJ49" s="844"/>
      <c r="AK49" s="846"/>
    </row>
    <row r="50" spans="1:37" ht="36.75" customHeight="1">
      <c r="A50" s="824">
        <f t="shared" si="2"/>
        <v>38</v>
      </c>
      <c r="B50" s="872"/>
      <c r="C50" s="825" t="str">
        <f>IF(基本情報入力シート!C72="","",基本情報入力シート!C72)</f>
        <v/>
      </c>
      <c r="D50" s="826" t="str">
        <f>IF(基本情報入力シート!D72="","",基本情報入力シート!D72)</f>
        <v/>
      </c>
      <c r="E50" s="827" t="str">
        <f>IF(基本情報入力シート!E72="","",基本情報入力シート!E72)</f>
        <v/>
      </c>
      <c r="F50" s="827" t="str">
        <f>IF(基本情報入力シート!F72="","",基本情報入力シート!F72)</f>
        <v/>
      </c>
      <c r="G50" s="827" t="str">
        <f>IF(基本情報入力シート!G72="","",基本情報入力シート!G72)</f>
        <v/>
      </c>
      <c r="H50" s="827" t="str">
        <f>IF(基本情報入力シート!H72="","",基本情報入力シート!H72)</f>
        <v/>
      </c>
      <c r="I50" s="827" t="str">
        <f>IF(基本情報入力シート!I72="","",基本情報入力シート!I72)</f>
        <v/>
      </c>
      <c r="J50" s="827" t="str">
        <f>IF(基本情報入力シート!J72="","",基本情報入力シート!J72)</f>
        <v/>
      </c>
      <c r="K50" s="827" t="str">
        <f>IF(基本情報入力シート!K72="","",基本情報入力シート!K72)</f>
        <v/>
      </c>
      <c r="L50" s="828" t="str">
        <f>IF(基本情報入力シート!L72="","",基本情報入力シート!L72)</f>
        <v/>
      </c>
      <c r="M50" s="829" t="str">
        <f>IF(基本情報入力シート!M72="","",基本情報入力シート!M72)</f>
        <v/>
      </c>
      <c r="N50" s="829" t="str">
        <f>IF(基本情報入力シート!R72="","",基本情報入力シート!R72)</f>
        <v/>
      </c>
      <c r="O50" s="829" t="str">
        <f>IF(基本情報入力シート!W72="","",基本情報入力シート!W72)</f>
        <v/>
      </c>
      <c r="P50" s="824" t="str">
        <f>IF(基本情報入力シート!X72="","",基本情報入力シート!X72)</f>
        <v/>
      </c>
      <c r="Q50" s="830" t="str">
        <f>IF(基本情報入力シート!Y72="","",基本情報入力シート!Y72)</f>
        <v/>
      </c>
      <c r="R50" s="831"/>
      <c r="S50" s="527" t="str">
        <f>IF(B50="×","",IF(基本情報入力シート!Z72="","",基本情報入力シート!Z72))</f>
        <v/>
      </c>
      <c r="T50" s="832" t="str">
        <f>IF(B50="×","",IF(Q50="","",VLOOKUP(Q50,【参考】数式用!$M$2:$O$34,3,FALSE)))</f>
        <v/>
      </c>
      <c r="U50" s="833" t="s">
        <v>154</v>
      </c>
      <c r="V50" s="834">
        <v>4</v>
      </c>
      <c r="W50" s="835" t="s">
        <v>155</v>
      </c>
      <c r="X50" s="871"/>
      <c r="Y50" s="836" t="s">
        <v>156</v>
      </c>
      <c r="Z50" s="837">
        <v>4</v>
      </c>
      <c r="AA50" s="838" t="s">
        <v>155</v>
      </c>
      <c r="AB50" s="839"/>
      <c r="AC50" s="838" t="s">
        <v>157</v>
      </c>
      <c r="AD50" s="840" t="s">
        <v>158</v>
      </c>
      <c r="AE50" s="841" t="str">
        <f t="shared" si="0"/>
        <v/>
      </c>
      <c r="AF50" s="842" t="s">
        <v>159</v>
      </c>
      <c r="AG50" s="843" t="str">
        <f t="shared" si="1"/>
        <v/>
      </c>
      <c r="AH50" s="844"/>
      <c r="AI50" s="846"/>
      <c r="AJ50" s="844"/>
      <c r="AK50" s="846"/>
    </row>
    <row r="51" spans="1:37" ht="36.75" customHeight="1">
      <c r="A51" s="824">
        <f t="shared" si="2"/>
        <v>39</v>
      </c>
      <c r="B51" s="872"/>
      <c r="C51" s="825" t="str">
        <f>IF(基本情報入力シート!C73="","",基本情報入力シート!C73)</f>
        <v/>
      </c>
      <c r="D51" s="826" t="str">
        <f>IF(基本情報入力シート!D73="","",基本情報入力シート!D73)</f>
        <v/>
      </c>
      <c r="E51" s="827" t="str">
        <f>IF(基本情報入力シート!E73="","",基本情報入力シート!E73)</f>
        <v/>
      </c>
      <c r="F51" s="827" t="str">
        <f>IF(基本情報入力シート!F73="","",基本情報入力シート!F73)</f>
        <v/>
      </c>
      <c r="G51" s="827" t="str">
        <f>IF(基本情報入力シート!G73="","",基本情報入力シート!G73)</f>
        <v/>
      </c>
      <c r="H51" s="827" t="str">
        <f>IF(基本情報入力シート!H73="","",基本情報入力シート!H73)</f>
        <v/>
      </c>
      <c r="I51" s="827" t="str">
        <f>IF(基本情報入力シート!I73="","",基本情報入力シート!I73)</f>
        <v/>
      </c>
      <c r="J51" s="827" t="str">
        <f>IF(基本情報入力シート!J73="","",基本情報入力シート!J73)</f>
        <v/>
      </c>
      <c r="K51" s="827" t="str">
        <f>IF(基本情報入力シート!K73="","",基本情報入力シート!K73)</f>
        <v/>
      </c>
      <c r="L51" s="828" t="str">
        <f>IF(基本情報入力シート!L73="","",基本情報入力シート!L73)</f>
        <v/>
      </c>
      <c r="M51" s="829" t="str">
        <f>IF(基本情報入力シート!M73="","",基本情報入力シート!M73)</f>
        <v/>
      </c>
      <c r="N51" s="829" t="str">
        <f>IF(基本情報入力シート!R73="","",基本情報入力シート!R73)</f>
        <v/>
      </c>
      <c r="O51" s="829" t="str">
        <f>IF(基本情報入力シート!W73="","",基本情報入力シート!W73)</f>
        <v/>
      </c>
      <c r="P51" s="824" t="str">
        <f>IF(基本情報入力シート!X73="","",基本情報入力シート!X73)</f>
        <v/>
      </c>
      <c r="Q51" s="830" t="str">
        <f>IF(基本情報入力シート!Y73="","",基本情報入力シート!Y73)</f>
        <v/>
      </c>
      <c r="R51" s="831"/>
      <c r="S51" s="527" t="str">
        <f>IF(B51="×","",IF(基本情報入力シート!Z73="","",基本情報入力シート!Z73))</f>
        <v/>
      </c>
      <c r="T51" s="832" t="str">
        <f>IF(B51="×","",IF(Q51="","",VLOOKUP(Q51,【参考】数式用!$M$2:$O$34,3,FALSE)))</f>
        <v/>
      </c>
      <c r="U51" s="833" t="s">
        <v>154</v>
      </c>
      <c r="V51" s="834">
        <v>4</v>
      </c>
      <c r="W51" s="835" t="s">
        <v>155</v>
      </c>
      <c r="X51" s="871"/>
      <c r="Y51" s="836" t="s">
        <v>156</v>
      </c>
      <c r="Z51" s="837">
        <v>4</v>
      </c>
      <c r="AA51" s="838" t="s">
        <v>155</v>
      </c>
      <c r="AB51" s="839"/>
      <c r="AC51" s="838" t="s">
        <v>157</v>
      </c>
      <c r="AD51" s="840" t="s">
        <v>158</v>
      </c>
      <c r="AE51" s="841" t="str">
        <f t="shared" si="0"/>
        <v/>
      </c>
      <c r="AF51" s="842" t="s">
        <v>159</v>
      </c>
      <c r="AG51" s="843" t="str">
        <f t="shared" si="1"/>
        <v/>
      </c>
      <c r="AH51" s="844"/>
      <c r="AI51" s="846"/>
      <c r="AJ51" s="844"/>
      <c r="AK51" s="846"/>
    </row>
    <row r="52" spans="1:37" ht="36.75" customHeight="1">
      <c r="A52" s="824">
        <f t="shared" si="2"/>
        <v>40</v>
      </c>
      <c r="B52" s="872"/>
      <c r="C52" s="825" t="str">
        <f>IF(基本情報入力シート!C74="","",基本情報入力シート!C74)</f>
        <v/>
      </c>
      <c r="D52" s="826" t="str">
        <f>IF(基本情報入力シート!D74="","",基本情報入力シート!D74)</f>
        <v/>
      </c>
      <c r="E52" s="827" t="str">
        <f>IF(基本情報入力シート!E74="","",基本情報入力シート!E74)</f>
        <v/>
      </c>
      <c r="F52" s="827" t="str">
        <f>IF(基本情報入力シート!F74="","",基本情報入力シート!F74)</f>
        <v/>
      </c>
      <c r="G52" s="827" t="str">
        <f>IF(基本情報入力シート!G74="","",基本情報入力シート!G74)</f>
        <v/>
      </c>
      <c r="H52" s="827" t="str">
        <f>IF(基本情報入力シート!H74="","",基本情報入力シート!H74)</f>
        <v/>
      </c>
      <c r="I52" s="827" t="str">
        <f>IF(基本情報入力シート!I74="","",基本情報入力シート!I74)</f>
        <v/>
      </c>
      <c r="J52" s="827" t="str">
        <f>IF(基本情報入力シート!J74="","",基本情報入力シート!J74)</f>
        <v/>
      </c>
      <c r="K52" s="827" t="str">
        <f>IF(基本情報入力シート!K74="","",基本情報入力シート!K74)</f>
        <v/>
      </c>
      <c r="L52" s="828" t="str">
        <f>IF(基本情報入力シート!L74="","",基本情報入力シート!L74)</f>
        <v/>
      </c>
      <c r="M52" s="829" t="str">
        <f>IF(基本情報入力シート!M74="","",基本情報入力シート!M74)</f>
        <v/>
      </c>
      <c r="N52" s="829" t="str">
        <f>IF(基本情報入力シート!R74="","",基本情報入力シート!R74)</f>
        <v/>
      </c>
      <c r="O52" s="829" t="str">
        <f>IF(基本情報入力シート!W74="","",基本情報入力シート!W74)</f>
        <v/>
      </c>
      <c r="P52" s="824" t="str">
        <f>IF(基本情報入力シート!X74="","",基本情報入力シート!X74)</f>
        <v/>
      </c>
      <c r="Q52" s="830" t="str">
        <f>IF(基本情報入力シート!Y74="","",基本情報入力シート!Y74)</f>
        <v/>
      </c>
      <c r="R52" s="831"/>
      <c r="S52" s="527" t="str">
        <f>IF(B52="×","",IF(基本情報入力シート!Z74="","",基本情報入力シート!Z74))</f>
        <v/>
      </c>
      <c r="T52" s="832" t="str">
        <f>IF(B52="×","",IF(Q52="","",VLOOKUP(Q52,【参考】数式用!$M$2:$O$34,3,FALSE)))</f>
        <v/>
      </c>
      <c r="U52" s="833" t="s">
        <v>154</v>
      </c>
      <c r="V52" s="834">
        <v>4</v>
      </c>
      <c r="W52" s="835" t="s">
        <v>155</v>
      </c>
      <c r="X52" s="871"/>
      <c r="Y52" s="836" t="s">
        <v>156</v>
      </c>
      <c r="Z52" s="837">
        <v>4</v>
      </c>
      <c r="AA52" s="838" t="s">
        <v>155</v>
      </c>
      <c r="AB52" s="839"/>
      <c r="AC52" s="838" t="s">
        <v>157</v>
      </c>
      <c r="AD52" s="840" t="s">
        <v>158</v>
      </c>
      <c r="AE52" s="841" t="str">
        <f t="shared" si="0"/>
        <v/>
      </c>
      <c r="AF52" s="847" t="s">
        <v>159</v>
      </c>
      <c r="AG52" s="843" t="str">
        <f t="shared" si="1"/>
        <v/>
      </c>
      <c r="AH52" s="844"/>
      <c r="AI52" s="846"/>
      <c r="AJ52" s="844"/>
      <c r="AK52" s="846"/>
    </row>
    <row r="53" spans="1:37" ht="36.75" customHeight="1">
      <c r="A53" s="824">
        <f t="shared" si="2"/>
        <v>41</v>
      </c>
      <c r="B53" s="872"/>
      <c r="C53" s="825" t="str">
        <f>IF(基本情報入力シート!C75="","",基本情報入力シート!C75)</f>
        <v/>
      </c>
      <c r="D53" s="826" t="str">
        <f>IF(基本情報入力シート!D75="","",基本情報入力シート!D75)</f>
        <v/>
      </c>
      <c r="E53" s="827" t="str">
        <f>IF(基本情報入力シート!E75="","",基本情報入力シート!E75)</f>
        <v/>
      </c>
      <c r="F53" s="827" t="str">
        <f>IF(基本情報入力シート!F75="","",基本情報入力シート!F75)</f>
        <v/>
      </c>
      <c r="G53" s="827" t="str">
        <f>IF(基本情報入力シート!G75="","",基本情報入力シート!G75)</f>
        <v/>
      </c>
      <c r="H53" s="827" t="str">
        <f>IF(基本情報入力シート!H75="","",基本情報入力シート!H75)</f>
        <v/>
      </c>
      <c r="I53" s="827" t="str">
        <f>IF(基本情報入力シート!I75="","",基本情報入力シート!I75)</f>
        <v/>
      </c>
      <c r="J53" s="827" t="str">
        <f>IF(基本情報入力シート!J75="","",基本情報入力シート!J75)</f>
        <v/>
      </c>
      <c r="K53" s="827" t="str">
        <f>IF(基本情報入力シート!K75="","",基本情報入力シート!K75)</f>
        <v/>
      </c>
      <c r="L53" s="828" t="str">
        <f>IF(基本情報入力シート!L75="","",基本情報入力シート!L75)</f>
        <v/>
      </c>
      <c r="M53" s="829" t="str">
        <f>IF(基本情報入力シート!M75="","",基本情報入力シート!M75)</f>
        <v/>
      </c>
      <c r="N53" s="829" t="str">
        <f>IF(基本情報入力シート!R75="","",基本情報入力シート!R75)</f>
        <v/>
      </c>
      <c r="O53" s="829" t="str">
        <f>IF(基本情報入力シート!W75="","",基本情報入力シート!W75)</f>
        <v/>
      </c>
      <c r="P53" s="824" t="str">
        <f>IF(基本情報入力シート!X75="","",基本情報入力シート!X75)</f>
        <v/>
      </c>
      <c r="Q53" s="830" t="str">
        <f>IF(基本情報入力シート!Y75="","",基本情報入力シート!Y75)</f>
        <v/>
      </c>
      <c r="R53" s="831"/>
      <c r="S53" s="527" t="str">
        <f>IF(B53="×","",IF(基本情報入力シート!Z75="","",基本情報入力シート!Z75))</f>
        <v/>
      </c>
      <c r="T53" s="832" t="str">
        <f>IF(B53="×","",IF(Q53="","",VLOOKUP(Q53,【参考】数式用!$M$2:$O$34,3,FALSE)))</f>
        <v/>
      </c>
      <c r="U53" s="833" t="s">
        <v>154</v>
      </c>
      <c r="V53" s="834">
        <v>4</v>
      </c>
      <c r="W53" s="835" t="s">
        <v>155</v>
      </c>
      <c r="X53" s="871"/>
      <c r="Y53" s="836" t="s">
        <v>156</v>
      </c>
      <c r="Z53" s="837">
        <v>4</v>
      </c>
      <c r="AA53" s="838" t="s">
        <v>155</v>
      </c>
      <c r="AB53" s="839"/>
      <c r="AC53" s="838" t="s">
        <v>157</v>
      </c>
      <c r="AD53" s="840" t="s">
        <v>158</v>
      </c>
      <c r="AE53" s="841" t="str">
        <f t="shared" si="0"/>
        <v/>
      </c>
      <c r="AF53" s="847" t="s">
        <v>159</v>
      </c>
      <c r="AG53" s="843" t="str">
        <f t="shared" si="1"/>
        <v/>
      </c>
      <c r="AH53" s="844"/>
      <c r="AI53" s="846"/>
      <c r="AJ53" s="844"/>
      <c r="AK53" s="846"/>
    </row>
    <row r="54" spans="1:37" ht="36.75" customHeight="1">
      <c r="A54" s="824">
        <f t="shared" si="2"/>
        <v>42</v>
      </c>
      <c r="B54" s="872"/>
      <c r="C54" s="825" t="str">
        <f>IF(基本情報入力シート!C76="","",基本情報入力シート!C76)</f>
        <v/>
      </c>
      <c r="D54" s="826" t="str">
        <f>IF(基本情報入力シート!D76="","",基本情報入力シート!D76)</f>
        <v/>
      </c>
      <c r="E54" s="827" t="str">
        <f>IF(基本情報入力シート!E76="","",基本情報入力シート!E76)</f>
        <v/>
      </c>
      <c r="F54" s="827" t="str">
        <f>IF(基本情報入力シート!F76="","",基本情報入力シート!F76)</f>
        <v/>
      </c>
      <c r="G54" s="827" t="str">
        <f>IF(基本情報入力シート!G76="","",基本情報入力シート!G76)</f>
        <v/>
      </c>
      <c r="H54" s="827" t="str">
        <f>IF(基本情報入力シート!H76="","",基本情報入力シート!H76)</f>
        <v/>
      </c>
      <c r="I54" s="827" t="str">
        <f>IF(基本情報入力シート!I76="","",基本情報入力シート!I76)</f>
        <v/>
      </c>
      <c r="J54" s="827" t="str">
        <f>IF(基本情報入力シート!J76="","",基本情報入力シート!J76)</f>
        <v/>
      </c>
      <c r="K54" s="827" t="str">
        <f>IF(基本情報入力シート!K76="","",基本情報入力シート!K76)</f>
        <v/>
      </c>
      <c r="L54" s="828" t="str">
        <f>IF(基本情報入力シート!L76="","",基本情報入力シート!L76)</f>
        <v/>
      </c>
      <c r="M54" s="829" t="str">
        <f>IF(基本情報入力シート!M76="","",基本情報入力シート!M76)</f>
        <v/>
      </c>
      <c r="N54" s="829" t="str">
        <f>IF(基本情報入力シート!R76="","",基本情報入力シート!R76)</f>
        <v/>
      </c>
      <c r="O54" s="829" t="str">
        <f>IF(基本情報入力シート!W76="","",基本情報入力シート!W76)</f>
        <v/>
      </c>
      <c r="P54" s="824" t="str">
        <f>IF(基本情報入力シート!X76="","",基本情報入力シート!X76)</f>
        <v/>
      </c>
      <c r="Q54" s="830" t="str">
        <f>IF(基本情報入力シート!Y76="","",基本情報入力シート!Y76)</f>
        <v/>
      </c>
      <c r="R54" s="831"/>
      <c r="S54" s="527" t="str">
        <f>IF(B54="×","",IF(基本情報入力シート!Z76="","",基本情報入力シート!Z76))</f>
        <v/>
      </c>
      <c r="T54" s="832" t="str">
        <f>IF(B54="×","",IF(Q54="","",VLOOKUP(Q54,【参考】数式用!$M$2:$O$34,3,FALSE)))</f>
        <v/>
      </c>
      <c r="U54" s="833" t="s">
        <v>154</v>
      </c>
      <c r="V54" s="834">
        <v>4</v>
      </c>
      <c r="W54" s="835" t="s">
        <v>155</v>
      </c>
      <c r="X54" s="871"/>
      <c r="Y54" s="836" t="s">
        <v>156</v>
      </c>
      <c r="Z54" s="837">
        <v>4</v>
      </c>
      <c r="AA54" s="838" t="s">
        <v>155</v>
      </c>
      <c r="AB54" s="839"/>
      <c r="AC54" s="838" t="s">
        <v>157</v>
      </c>
      <c r="AD54" s="840" t="s">
        <v>158</v>
      </c>
      <c r="AE54" s="841" t="str">
        <f t="shared" si="0"/>
        <v/>
      </c>
      <c r="AF54" s="847" t="s">
        <v>159</v>
      </c>
      <c r="AG54" s="843" t="str">
        <f t="shared" si="1"/>
        <v/>
      </c>
      <c r="AH54" s="844"/>
      <c r="AI54" s="846"/>
      <c r="AJ54" s="844"/>
      <c r="AK54" s="846"/>
    </row>
    <row r="55" spans="1:37" ht="36.75" customHeight="1">
      <c r="A55" s="824">
        <f t="shared" si="2"/>
        <v>43</v>
      </c>
      <c r="B55" s="872"/>
      <c r="C55" s="825" t="str">
        <f>IF(基本情報入力シート!C77="","",基本情報入力シート!C77)</f>
        <v/>
      </c>
      <c r="D55" s="826" t="str">
        <f>IF(基本情報入力シート!D77="","",基本情報入力シート!D77)</f>
        <v/>
      </c>
      <c r="E55" s="827" t="str">
        <f>IF(基本情報入力シート!E77="","",基本情報入力シート!E77)</f>
        <v/>
      </c>
      <c r="F55" s="827" t="str">
        <f>IF(基本情報入力シート!F77="","",基本情報入力シート!F77)</f>
        <v/>
      </c>
      <c r="G55" s="827" t="str">
        <f>IF(基本情報入力シート!G77="","",基本情報入力シート!G77)</f>
        <v/>
      </c>
      <c r="H55" s="827" t="str">
        <f>IF(基本情報入力シート!H77="","",基本情報入力シート!H77)</f>
        <v/>
      </c>
      <c r="I55" s="827" t="str">
        <f>IF(基本情報入力シート!I77="","",基本情報入力シート!I77)</f>
        <v/>
      </c>
      <c r="J55" s="827" t="str">
        <f>IF(基本情報入力シート!J77="","",基本情報入力シート!J77)</f>
        <v/>
      </c>
      <c r="K55" s="827" t="str">
        <f>IF(基本情報入力シート!K77="","",基本情報入力シート!K77)</f>
        <v/>
      </c>
      <c r="L55" s="828" t="str">
        <f>IF(基本情報入力シート!L77="","",基本情報入力シート!L77)</f>
        <v/>
      </c>
      <c r="M55" s="829" t="str">
        <f>IF(基本情報入力シート!M77="","",基本情報入力シート!M77)</f>
        <v/>
      </c>
      <c r="N55" s="829" t="str">
        <f>IF(基本情報入力シート!R77="","",基本情報入力シート!R77)</f>
        <v/>
      </c>
      <c r="O55" s="829" t="str">
        <f>IF(基本情報入力シート!W77="","",基本情報入力シート!W77)</f>
        <v/>
      </c>
      <c r="P55" s="824" t="str">
        <f>IF(基本情報入力シート!X77="","",基本情報入力シート!X77)</f>
        <v/>
      </c>
      <c r="Q55" s="830" t="str">
        <f>IF(基本情報入力シート!Y77="","",基本情報入力シート!Y77)</f>
        <v/>
      </c>
      <c r="R55" s="831"/>
      <c r="S55" s="527" t="str">
        <f>IF(B55="×","",IF(基本情報入力シート!Z77="","",基本情報入力シート!Z77))</f>
        <v/>
      </c>
      <c r="T55" s="832" t="str">
        <f>IF(B55="×","",IF(Q55="","",VLOOKUP(Q55,【参考】数式用!$M$2:$O$34,3,FALSE)))</f>
        <v/>
      </c>
      <c r="U55" s="833" t="s">
        <v>154</v>
      </c>
      <c r="V55" s="834">
        <v>4</v>
      </c>
      <c r="W55" s="835" t="s">
        <v>155</v>
      </c>
      <c r="X55" s="871"/>
      <c r="Y55" s="836" t="s">
        <v>156</v>
      </c>
      <c r="Z55" s="837">
        <v>4</v>
      </c>
      <c r="AA55" s="838" t="s">
        <v>155</v>
      </c>
      <c r="AB55" s="839"/>
      <c r="AC55" s="838" t="s">
        <v>157</v>
      </c>
      <c r="AD55" s="840" t="s">
        <v>158</v>
      </c>
      <c r="AE55" s="841" t="str">
        <f t="shared" si="0"/>
        <v/>
      </c>
      <c r="AF55" s="847" t="s">
        <v>159</v>
      </c>
      <c r="AG55" s="843" t="str">
        <f t="shared" si="1"/>
        <v/>
      </c>
      <c r="AH55" s="844"/>
      <c r="AI55" s="846"/>
      <c r="AJ55" s="844"/>
      <c r="AK55" s="846"/>
    </row>
    <row r="56" spans="1:37" ht="36.75" customHeight="1">
      <c r="A56" s="824">
        <f t="shared" si="2"/>
        <v>44</v>
      </c>
      <c r="B56" s="872"/>
      <c r="C56" s="825" t="str">
        <f>IF(基本情報入力シート!C78="","",基本情報入力シート!C78)</f>
        <v/>
      </c>
      <c r="D56" s="826" t="str">
        <f>IF(基本情報入力シート!D78="","",基本情報入力シート!D78)</f>
        <v/>
      </c>
      <c r="E56" s="827" t="str">
        <f>IF(基本情報入力シート!E78="","",基本情報入力シート!E78)</f>
        <v/>
      </c>
      <c r="F56" s="827" t="str">
        <f>IF(基本情報入力シート!F78="","",基本情報入力シート!F78)</f>
        <v/>
      </c>
      <c r="G56" s="827" t="str">
        <f>IF(基本情報入力シート!G78="","",基本情報入力シート!G78)</f>
        <v/>
      </c>
      <c r="H56" s="827" t="str">
        <f>IF(基本情報入力シート!H78="","",基本情報入力シート!H78)</f>
        <v/>
      </c>
      <c r="I56" s="827" t="str">
        <f>IF(基本情報入力シート!I78="","",基本情報入力シート!I78)</f>
        <v/>
      </c>
      <c r="J56" s="827" t="str">
        <f>IF(基本情報入力シート!J78="","",基本情報入力シート!J78)</f>
        <v/>
      </c>
      <c r="K56" s="827" t="str">
        <f>IF(基本情報入力シート!K78="","",基本情報入力シート!K78)</f>
        <v/>
      </c>
      <c r="L56" s="828" t="str">
        <f>IF(基本情報入力シート!L78="","",基本情報入力シート!L78)</f>
        <v/>
      </c>
      <c r="M56" s="829" t="str">
        <f>IF(基本情報入力シート!M78="","",基本情報入力シート!M78)</f>
        <v/>
      </c>
      <c r="N56" s="829" t="str">
        <f>IF(基本情報入力シート!R78="","",基本情報入力シート!R78)</f>
        <v/>
      </c>
      <c r="O56" s="829" t="str">
        <f>IF(基本情報入力シート!W78="","",基本情報入力シート!W78)</f>
        <v/>
      </c>
      <c r="P56" s="824" t="str">
        <f>IF(基本情報入力シート!X78="","",基本情報入力シート!X78)</f>
        <v/>
      </c>
      <c r="Q56" s="830" t="str">
        <f>IF(基本情報入力シート!Y78="","",基本情報入力シート!Y78)</f>
        <v/>
      </c>
      <c r="R56" s="831"/>
      <c r="S56" s="527" t="str">
        <f>IF(B56="×","",IF(基本情報入力シート!Z78="","",基本情報入力シート!Z78))</f>
        <v/>
      </c>
      <c r="T56" s="832" t="str">
        <f>IF(B56="×","",IF(Q56="","",VLOOKUP(Q56,【参考】数式用!$M$2:$O$34,3,FALSE)))</f>
        <v/>
      </c>
      <c r="U56" s="833" t="s">
        <v>154</v>
      </c>
      <c r="V56" s="834">
        <v>4</v>
      </c>
      <c r="W56" s="835" t="s">
        <v>155</v>
      </c>
      <c r="X56" s="871"/>
      <c r="Y56" s="836" t="s">
        <v>156</v>
      </c>
      <c r="Z56" s="837">
        <v>4</v>
      </c>
      <c r="AA56" s="838" t="s">
        <v>155</v>
      </c>
      <c r="AB56" s="839"/>
      <c r="AC56" s="838" t="s">
        <v>157</v>
      </c>
      <c r="AD56" s="840" t="s">
        <v>158</v>
      </c>
      <c r="AE56" s="841" t="str">
        <f t="shared" si="0"/>
        <v/>
      </c>
      <c r="AF56" s="847" t="s">
        <v>159</v>
      </c>
      <c r="AG56" s="843" t="str">
        <f t="shared" si="1"/>
        <v/>
      </c>
      <c r="AH56" s="844"/>
      <c r="AI56" s="846"/>
      <c r="AJ56" s="844"/>
      <c r="AK56" s="846"/>
    </row>
    <row r="57" spans="1:37" ht="36.75" customHeight="1">
      <c r="A57" s="824">
        <f t="shared" si="2"/>
        <v>45</v>
      </c>
      <c r="B57" s="872"/>
      <c r="C57" s="825" t="str">
        <f>IF(基本情報入力シート!C79="","",基本情報入力シート!C79)</f>
        <v/>
      </c>
      <c r="D57" s="826" t="str">
        <f>IF(基本情報入力シート!D79="","",基本情報入力シート!D79)</f>
        <v/>
      </c>
      <c r="E57" s="827" t="str">
        <f>IF(基本情報入力シート!E79="","",基本情報入力シート!E79)</f>
        <v/>
      </c>
      <c r="F57" s="827" t="str">
        <f>IF(基本情報入力シート!F79="","",基本情報入力シート!F79)</f>
        <v/>
      </c>
      <c r="G57" s="827" t="str">
        <f>IF(基本情報入力シート!G79="","",基本情報入力シート!G79)</f>
        <v/>
      </c>
      <c r="H57" s="827" t="str">
        <f>IF(基本情報入力シート!H79="","",基本情報入力シート!H79)</f>
        <v/>
      </c>
      <c r="I57" s="827" t="str">
        <f>IF(基本情報入力シート!I79="","",基本情報入力シート!I79)</f>
        <v/>
      </c>
      <c r="J57" s="827" t="str">
        <f>IF(基本情報入力シート!J79="","",基本情報入力シート!J79)</f>
        <v/>
      </c>
      <c r="K57" s="827" t="str">
        <f>IF(基本情報入力シート!K79="","",基本情報入力シート!K79)</f>
        <v/>
      </c>
      <c r="L57" s="828" t="str">
        <f>IF(基本情報入力シート!L79="","",基本情報入力シート!L79)</f>
        <v/>
      </c>
      <c r="M57" s="829" t="str">
        <f>IF(基本情報入力シート!M79="","",基本情報入力シート!M79)</f>
        <v/>
      </c>
      <c r="N57" s="829" t="str">
        <f>IF(基本情報入力シート!R79="","",基本情報入力シート!R79)</f>
        <v/>
      </c>
      <c r="O57" s="829" t="str">
        <f>IF(基本情報入力シート!W79="","",基本情報入力シート!W79)</f>
        <v/>
      </c>
      <c r="P57" s="824" t="str">
        <f>IF(基本情報入力シート!X79="","",基本情報入力シート!X79)</f>
        <v/>
      </c>
      <c r="Q57" s="830" t="str">
        <f>IF(基本情報入力シート!Y79="","",基本情報入力シート!Y79)</f>
        <v/>
      </c>
      <c r="R57" s="831"/>
      <c r="S57" s="527" t="str">
        <f>IF(B57="×","",IF(基本情報入力シート!Z79="","",基本情報入力シート!Z79))</f>
        <v/>
      </c>
      <c r="T57" s="832" t="str">
        <f>IF(B57="×","",IF(Q57="","",VLOOKUP(Q57,【参考】数式用!$M$2:$O$34,3,FALSE)))</f>
        <v/>
      </c>
      <c r="U57" s="833" t="s">
        <v>154</v>
      </c>
      <c r="V57" s="834">
        <v>4</v>
      </c>
      <c r="W57" s="835" t="s">
        <v>155</v>
      </c>
      <c r="X57" s="871"/>
      <c r="Y57" s="836" t="s">
        <v>156</v>
      </c>
      <c r="Z57" s="837">
        <v>4</v>
      </c>
      <c r="AA57" s="838" t="s">
        <v>155</v>
      </c>
      <c r="AB57" s="839"/>
      <c r="AC57" s="838" t="s">
        <v>157</v>
      </c>
      <c r="AD57" s="840" t="s">
        <v>158</v>
      </c>
      <c r="AE57" s="841" t="str">
        <f t="shared" si="0"/>
        <v/>
      </c>
      <c r="AF57" s="847" t="s">
        <v>159</v>
      </c>
      <c r="AG57" s="843" t="str">
        <f t="shared" si="1"/>
        <v/>
      </c>
      <c r="AH57" s="844"/>
      <c r="AI57" s="846"/>
      <c r="AJ57" s="844"/>
      <c r="AK57" s="846"/>
    </row>
    <row r="58" spans="1:37" ht="36.75" customHeight="1">
      <c r="A58" s="824">
        <f t="shared" si="2"/>
        <v>46</v>
      </c>
      <c r="B58" s="872"/>
      <c r="C58" s="825" t="str">
        <f>IF(基本情報入力シート!C80="","",基本情報入力シート!C80)</f>
        <v/>
      </c>
      <c r="D58" s="826" t="str">
        <f>IF(基本情報入力シート!D80="","",基本情報入力シート!D80)</f>
        <v/>
      </c>
      <c r="E58" s="827" t="str">
        <f>IF(基本情報入力シート!E80="","",基本情報入力シート!E80)</f>
        <v/>
      </c>
      <c r="F58" s="827" t="str">
        <f>IF(基本情報入力シート!F80="","",基本情報入力シート!F80)</f>
        <v/>
      </c>
      <c r="G58" s="827" t="str">
        <f>IF(基本情報入力シート!G80="","",基本情報入力シート!G80)</f>
        <v/>
      </c>
      <c r="H58" s="827" t="str">
        <f>IF(基本情報入力シート!H80="","",基本情報入力シート!H80)</f>
        <v/>
      </c>
      <c r="I58" s="827" t="str">
        <f>IF(基本情報入力シート!I80="","",基本情報入力シート!I80)</f>
        <v/>
      </c>
      <c r="J58" s="827" t="str">
        <f>IF(基本情報入力シート!J80="","",基本情報入力シート!J80)</f>
        <v/>
      </c>
      <c r="K58" s="827" t="str">
        <f>IF(基本情報入力シート!K80="","",基本情報入力シート!K80)</f>
        <v/>
      </c>
      <c r="L58" s="828" t="str">
        <f>IF(基本情報入力シート!L80="","",基本情報入力シート!L80)</f>
        <v/>
      </c>
      <c r="M58" s="829" t="str">
        <f>IF(基本情報入力シート!M80="","",基本情報入力シート!M80)</f>
        <v/>
      </c>
      <c r="N58" s="829" t="str">
        <f>IF(基本情報入力シート!R80="","",基本情報入力シート!R80)</f>
        <v/>
      </c>
      <c r="O58" s="829" t="str">
        <f>IF(基本情報入力シート!W80="","",基本情報入力シート!W80)</f>
        <v/>
      </c>
      <c r="P58" s="824" t="str">
        <f>IF(基本情報入力シート!X80="","",基本情報入力シート!X80)</f>
        <v/>
      </c>
      <c r="Q58" s="830" t="str">
        <f>IF(基本情報入力シート!Y80="","",基本情報入力シート!Y80)</f>
        <v/>
      </c>
      <c r="R58" s="831"/>
      <c r="S58" s="527" t="str">
        <f>IF(B58="×","",IF(基本情報入力シート!Z80="","",基本情報入力シート!Z80))</f>
        <v/>
      </c>
      <c r="T58" s="832" t="str">
        <f>IF(B58="×","",IF(Q58="","",VLOOKUP(Q58,【参考】数式用!$M$2:$O$34,3,FALSE)))</f>
        <v/>
      </c>
      <c r="U58" s="833" t="s">
        <v>154</v>
      </c>
      <c r="V58" s="834">
        <v>4</v>
      </c>
      <c r="W58" s="835" t="s">
        <v>155</v>
      </c>
      <c r="X58" s="871"/>
      <c r="Y58" s="836" t="s">
        <v>156</v>
      </c>
      <c r="Z58" s="837">
        <v>4</v>
      </c>
      <c r="AA58" s="838" t="s">
        <v>155</v>
      </c>
      <c r="AB58" s="839"/>
      <c r="AC58" s="838" t="s">
        <v>157</v>
      </c>
      <c r="AD58" s="840" t="s">
        <v>158</v>
      </c>
      <c r="AE58" s="841" t="str">
        <f t="shared" si="0"/>
        <v/>
      </c>
      <c r="AF58" s="847" t="s">
        <v>159</v>
      </c>
      <c r="AG58" s="843" t="str">
        <f t="shared" si="1"/>
        <v/>
      </c>
      <c r="AH58" s="844"/>
      <c r="AI58" s="846"/>
      <c r="AJ58" s="844"/>
      <c r="AK58" s="846"/>
    </row>
    <row r="59" spans="1:37" ht="36.75" customHeight="1">
      <c r="A59" s="824">
        <f t="shared" si="2"/>
        <v>47</v>
      </c>
      <c r="B59" s="872"/>
      <c r="C59" s="825" t="str">
        <f>IF(基本情報入力シート!C81="","",基本情報入力シート!C81)</f>
        <v/>
      </c>
      <c r="D59" s="826" t="str">
        <f>IF(基本情報入力シート!D81="","",基本情報入力シート!D81)</f>
        <v/>
      </c>
      <c r="E59" s="827" t="str">
        <f>IF(基本情報入力シート!E81="","",基本情報入力シート!E81)</f>
        <v/>
      </c>
      <c r="F59" s="827" t="str">
        <f>IF(基本情報入力シート!F81="","",基本情報入力シート!F81)</f>
        <v/>
      </c>
      <c r="G59" s="827" t="str">
        <f>IF(基本情報入力シート!G81="","",基本情報入力シート!G81)</f>
        <v/>
      </c>
      <c r="H59" s="827" t="str">
        <f>IF(基本情報入力シート!H81="","",基本情報入力シート!H81)</f>
        <v/>
      </c>
      <c r="I59" s="827" t="str">
        <f>IF(基本情報入力シート!I81="","",基本情報入力シート!I81)</f>
        <v/>
      </c>
      <c r="J59" s="827" t="str">
        <f>IF(基本情報入力シート!J81="","",基本情報入力シート!J81)</f>
        <v/>
      </c>
      <c r="K59" s="827" t="str">
        <f>IF(基本情報入力シート!K81="","",基本情報入力シート!K81)</f>
        <v/>
      </c>
      <c r="L59" s="828" t="str">
        <f>IF(基本情報入力シート!L81="","",基本情報入力シート!L81)</f>
        <v/>
      </c>
      <c r="M59" s="829" t="str">
        <f>IF(基本情報入力シート!M81="","",基本情報入力シート!M81)</f>
        <v/>
      </c>
      <c r="N59" s="829" t="str">
        <f>IF(基本情報入力シート!R81="","",基本情報入力シート!R81)</f>
        <v/>
      </c>
      <c r="O59" s="829" t="str">
        <f>IF(基本情報入力シート!W81="","",基本情報入力シート!W81)</f>
        <v/>
      </c>
      <c r="P59" s="824" t="str">
        <f>IF(基本情報入力シート!X81="","",基本情報入力シート!X81)</f>
        <v/>
      </c>
      <c r="Q59" s="830" t="str">
        <f>IF(基本情報入力シート!Y81="","",基本情報入力シート!Y81)</f>
        <v/>
      </c>
      <c r="R59" s="831"/>
      <c r="S59" s="527" t="str">
        <f>IF(B59="×","",IF(基本情報入力シート!Z81="","",基本情報入力シート!Z81))</f>
        <v/>
      </c>
      <c r="T59" s="832" t="str">
        <f>IF(B59="×","",IF(Q59="","",VLOOKUP(Q59,【参考】数式用!$M$2:$O$34,3,FALSE)))</f>
        <v/>
      </c>
      <c r="U59" s="833" t="s">
        <v>154</v>
      </c>
      <c r="V59" s="834">
        <v>4</v>
      </c>
      <c r="W59" s="835" t="s">
        <v>155</v>
      </c>
      <c r="X59" s="871"/>
      <c r="Y59" s="836" t="s">
        <v>156</v>
      </c>
      <c r="Z59" s="837">
        <v>4</v>
      </c>
      <c r="AA59" s="838" t="s">
        <v>155</v>
      </c>
      <c r="AB59" s="839"/>
      <c r="AC59" s="838" t="s">
        <v>157</v>
      </c>
      <c r="AD59" s="840" t="s">
        <v>158</v>
      </c>
      <c r="AE59" s="841" t="str">
        <f t="shared" si="0"/>
        <v/>
      </c>
      <c r="AF59" s="847" t="s">
        <v>159</v>
      </c>
      <c r="AG59" s="843" t="str">
        <f t="shared" si="1"/>
        <v/>
      </c>
      <c r="AH59" s="844"/>
      <c r="AI59" s="846"/>
      <c r="AJ59" s="844"/>
      <c r="AK59" s="846"/>
    </row>
    <row r="60" spans="1:37" ht="36.75" customHeight="1">
      <c r="A60" s="824">
        <f t="shared" si="2"/>
        <v>48</v>
      </c>
      <c r="B60" s="872"/>
      <c r="C60" s="825" t="str">
        <f>IF(基本情報入力シート!C82="","",基本情報入力シート!C82)</f>
        <v/>
      </c>
      <c r="D60" s="826" t="str">
        <f>IF(基本情報入力シート!D82="","",基本情報入力シート!D82)</f>
        <v/>
      </c>
      <c r="E60" s="827" t="str">
        <f>IF(基本情報入力シート!E82="","",基本情報入力シート!E82)</f>
        <v/>
      </c>
      <c r="F60" s="827" t="str">
        <f>IF(基本情報入力シート!F82="","",基本情報入力シート!F82)</f>
        <v/>
      </c>
      <c r="G60" s="827" t="str">
        <f>IF(基本情報入力シート!G82="","",基本情報入力シート!G82)</f>
        <v/>
      </c>
      <c r="H60" s="827" t="str">
        <f>IF(基本情報入力シート!H82="","",基本情報入力シート!H82)</f>
        <v/>
      </c>
      <c r="I60" s="827" t="str">
        <f>IF(基本情報入力シート!I82="","",基本情報入力シート!I82)</f>
        <v/>
      </c>
      <c r="J60" s="827" t="str">
        <f>IF(基本情報入力シート!J82="","",基本情報入力シート!J82)</f>
        <v/>
      </c>
      <c r="K60" s="827" t="str">
        <f>IF(基本情報入力シート!K82="","",基本情報入力シート!K82)</f>
        <v/>
      </c>
      <c r="L60" s="828" t="str">
        <f>IF(基本情報入力シート!L82="","",基本情報入力シート!L82)</f>
        <v/>
      </c>
      <c r="M60" s="829" t="str">
        <f>IF(基本情報入力シート!M82="","",基本情報入力シート!M82)</f>
        <v/>
      </c>
      <c r="N60" s="829" t="str">
        <f>IF(基本情報入力シート!R82="","",基本情報入力シート!R82)</f>
        <v/>
      </c>
      <c r="O60" s="829" t="str">
        <f>IF(基本情報入力シート!W82="","",基本情報入力シート!W82)</f>
        <v/>
      </c>
      <c r="P60" s="824" t="str">
        <f>IF(基本情報入力シート!X82="","",基本情報入力シート!X82)</f>
        <v/>
      </c>
      <c r="Q60" s="830" t="str">
        <f>IF(基本情報入力シート!Y82="","",基本情報入力シート!Y82)</f>
        <v/>
      </c>
      <c r="R60" s="831"/>
      <c r="S60" s="527" t="str">
        <f>IF(B60="×","",IF(基本情報入力シート!Z82="","",基本情報入力シート!Z82))</f>
        <v/>
      </c>
      <c r="T60" s="832" t="str">
        <f>IF(B60="×","",IF(Q60="","",VLOOKUP(Q60,【参考】数式用!$M$2:$O$34,3,FALSE)))</f>
        <v/>
      </c>
      <c r="U60" s="833" t="s">
        <v>154</v>
      </c>
      <c r="V60" s="834">
        <v>4</v>
      </c>
      <c r="W60" s="835" t="s">
        <v>155</v>
      </c>
      <c r="X60" s="871"/>
      <c r="Y60" s="836" t="s">
        <v>156</v>
      </c>
      <c r="Z60" s="837">
        <v>4</v>
      </c>
      <c r="AA60" s="838" t="s">
        <v>155</v>
      </c>
      <c r="AB60" s="839"/>
      <c r="AC60" s="838" t="s">
        <v>157</v>
      </c>
      <c r="AD60" s="840" t="s">
        <v>158</v>
      </c>
      <c r="AE60" s="841" t="str">
        <f t="shared" si="0"/>
        <v/>
      </c>
      <c r="AF60" s="847" t="s">
        <v>159</v>
      </c>
      <c r="AG60" s="843" t="str">
        <f t="shared" si="1"/>
        <v/>
      </c>
      <c r="AH60" s="844"/>
      <c r="AI60" s="846"/>
      <c r="AJ60" s="844"/>
      <c r="AK60" s="846"/>
    </row>
    <row r="61" spans="1:37" ht="36.75" customHeight="1">
      <c r="A61" s="824">
        <f t="shared" si="2"/>
        <v>49</v>
      </c>
      <c r="B61" s="872"/>
      <c r="C61" s="825" t="str">
        <f>IF(基本情報入力シート!C83="","",基本情報入力シート!C83)</f>
        <v/>
      </c>
      <c r="D61" s="826" t="str">
        <f>IF(基本情報入力シート!D83="","",基本情報入力シート!D83)</f>
        <v/>
      </c>
      <c r="E61" s="827" t="str">
        <f>IF(基本情報入力シート!E83="","",基本情報入力シート!E83)</f>
        <v/>
      </c>
      <c r="F61" s="827" t="str">
        <f>IF(基本情報入力シート!F83="","",基本情報入力シート!F83)</f>
        <v/>
      </c>
      <c r="G61" s="827" t="str">
        <f>IF(基本情報入力シート!G83="","",基本情報入力シート!G83)</f>
        <v/>
      </c>
      <c r="H61" s="827" t="str">
        <f>IF(基本情報入力シート!H83="","",基本情報入力シート!H83)</f>
        <v/>
      </c>
      <c r="I61" s="827" t="str">
        <f>IF(基本情報入力シート!I83="","",基本情報入力シート!I83)</f>
        <v/>
      </c>
      <c r="J61" s="827" t="str">
        <f>IF(基本情報入力シート!J83="","",基本情報入力シート!J83)</f>
        <v/>
      </c>
      <c r="K61" s="827" t="str">
        <f>IF(基本情報入力シート!K83="","",基本情報入力シート!K83)</f>
        <v/>
      </c>
      <c r="L61" s="828" t="str">
        <f>IF(基本情報入力シート!L83="","",基本情報入力シート!L83)</f>
        <v/>
      </c>
      <c r="M61" s="829" t="str">
        <f>IF(基本情報入力シート!M83="","",基本情報入力シート!M83)</f>
        <v/>
      </c>
      <c r="N61" s="829" t="str">
        <f>IF(基本情報入力シート!R83="","",基本情報入力シート!R83)</f>
        <v/>
      </c>
      <c r="O61" s="829" t="str">
        <f>IF(基本情報入力シート!W83="","",基本情報入力シート!W83)</f>
        <v/>
      </c>
      <c r="P61" s="824" t="str">
        <f>IF(基本情報入力シート!X83="","",基本情報入力シート!X83)</f>
        <v/>
      </c>
      <c r="Q61" s="830" t="str">
        <f>IF(基本情報入力シート!Y83="","",基本情報入力シート!Y83)</f>
        <v/>
      </c>
      <c r="R61" s="831"/>
      <c r="S61" s="527" t="str">
        <f>IF(B61="×","",IF(基本情報入力シート!Z83="","",基本情報入力シート!Z83))</f>
        <v/>
      </c>
      <c r="T61" s="832" t="str">
        <f>IF(B61="×","",IF(Q61="","",VLOOKUP(Q61,【参考】数式用!$M$2:$O$34,3,FALSE)))</f>
        <v/>
      </c>
      <c r="U61" s="833" t="s">
        <v>154</v>
      </c>
      <c r="V61" s="834">
        <v>4</v>
      </c>
      <c r="W61" s="835" t="s">
        <v>155</v>
      </c>
      <c r="X61" s="871"/>
      <c r="Y61" s="836" t="s">
        <v>156</v>
      </c>
      <c r="Z61" s="837">
        <v>4</v>
      </c>
      <c r="AA61" s="838" t="s">
        <v>155</v>
      </c>
      <c r="AB61" s="839"/>
      <c r="AC61" s="838" t="s">
        <v>157</v>
      </c>
      <c r="AD61" s="840" t="s">
        <v>158</v>
      </c>
      <c r="AE61" s="841" t="str">
        <f t="shared" si="0"/>
        <v/>
      </c>
      <c r="AF61" s="847" t="s">
        <v>159</v>
      </c>
      <c r="AG61" s="843" t="str">
        <f t="shared" si="1"/>
        <v/>
      </c>
      <c r="AH61" s="844"/>
      <c r="AI61" s="846"/>
      <c r="AJ61" s="844"/>
      <c r="AK61" s="846"/>
    </row>
    <row r="62" spans="1:37" ht="36.75" customHeight="1">
      <c r="A62" s="824">
        <f t="shared" si="2"/>
        <v>50</v>
      </c>
      <c r="B62" s="872"/>
      <c r="C62" s="825" t="str">
        <f>IF(基本情報入力シート!C84="","",基本情報入力シート!C84)</f>
        <v/>
      </c>
      <c r="D62" s="826" t="str">
        <f>IF(基本情報入力シート!D84="","",基本情報入力シート!D84)</f>
        <v/>
      </c>
      <c r="E62" s="827" t="str">
        <f>IF(基本情報入力シート!E84="","",基本情報入力シート!E84)</f>
        <v/>
      </c>
      <c r="F62" s="827" t="str">
        <f>IF(基本情報入力シート!F84="","",基本情報入力シート!F84)</f>
        <v/>
      </c>
      <c r="G62" s="827" t="str">
        <f>IF(基本情報入力シート!G84="","",基本情報入力シート!G84)</f>
        <v/>
      </c>
      <c r="H62" s="827" t="str">
        <f>IF(基本情報入力シート!H84="","",基本情報入力シート!H84)</f>
        <v/>
      </c>
      <c r="I62" s="827" t="str">
        <f>IF(基本情報入力シート!I84="","",基本情報入力シート!I84)</f>
        <v/>
      </c>
      <c r="J62" s="827" t="str">
        <f>IF(基本情報入力シート!J84="","",基本情報入力シート!J84)</f>
        <v/>
      </c>
      <c r="K62" s="827" t="str">
        <f>IF(基本情報入力シート!K84="","",基本情報入力シート!K84)</f>
        <v/>
      </c>
      <c r="L62" s="828" t="str">
        <f>IF(基本情報入力シート!L84="","",基本情報入力シート!L84)</f>
        <v/>
      </c>
      <c r="M62" s="829" t="str">
        <f>IF(基本情報入力シート!M84="","",基本情報入力シート!M84)</f>
        <v/>
      </c>
      <c r="N62" s="829" t="str">
        <f>IF(基本情報入力シート!R84="","",基本情報入力シート!R84)</f>
        <v/>
      </c>
      <c r="O62" s="829" t="str">
        <f>IF(基本情報入力シート!W84="","",基本情報入力シート!W84)</f>
        <v/>
      </c>
      <c r="P62" s="824" t="str">
        <f>IF(基本情報入力シート!X84="","",基本情報入力シート!X84)</f>
        <v/>
      </c>
      <c r="Q62" s="830" t="str">
        <f>IF(基本情報入力シート!Y84="","",基本情報入力シート!Y84)</f>
        <v/>
      </c>
      <c r="R62" s="831"/>
      <c r="S62" s="527" t="str">
        <f>IF(B62="×","",IF(基本情報入力シート!Z84="","",基本情報入力シート!Z84))</f>
        <v/>
      </c>
      <c r="T62" s="832" t="str">
        <f>IF(B62="×","",IF(Q62="","",VLOOKUP(Q62,【参考】数式用!$M$2:$O$34,3,FALSE)))</f>
        <v/>
      </c>
      <c r="U62" s="833" t="s">
        <v>154</v>
      </c>
      <c r="V62" s="834">
        <v>4</v>
      </c>
      <c r="W62" s="835" t="s">
        <v>155</v>
      </c>
      <c r="X62" s="871"/>
      <c r="Y62" s="836" t="s">
        <v>156</v>
      </c>
      <c r="Z62" s="837">
        <v>4</v>
      </c>
      <c r="AA62" s="838" t="s">
        <v>155</v>
      </c>
      <c r="AB62" s="839"/>
      <c r="AC62" s="838" t="s">
        <v>157</v>
      </c>
      <c r="AD62" s="840" t="s">
        <v>158</v>
      </c>
      <c r="AE62" s="841" t="str">
        <f t="shared" si="0"/>
        <v/>
      </c>
      <c r="AF62" s="847" t="s">
        <v>159</v>
      </c>
      <c r="AG62" s="843" t="str">
        <f t="shared" si="1"/>
        <v/>
      </c>
      <c r="AH62" s="844"/>
      <c r="AI62" s="846"/>
      <c r="AJ62" s="844"/>
      <c r="AK62" s="846"/>
    </row>
    <row r="63" spans="1:37" ht="36.75" customHeight="1">
      <c r="A63" s="824">
        <f t="shared" si="2"/>
        <v>51</v>
      </c>
      <c r="B63" s="872"/>
      <c r="C63" s="825" t="str">
        <f>IF(基本情報入力シート!C85="","",基本情報入力シート!C85)</f>
        <v/>
      </c>
      <c r="D63" s="826" t="str">
        <f>IF(基本情報入力シート!D85="","",基本情報入力シート!D85)</f>
        <v/>
      </c>
      <c r="E63" s="827" t="str">
        <f>IF(基本情報入力シート!E85="","",基本情報入力シート!E85)</f>
        <v/>
      </c>
      <c r="F63" s="827" t="str">
        <f>IF(基本情報入力シート!F85="","",基本情報入力シート!F85)</f>
        <v/>
      </c>
      <c r="G63" s="827" t="str">
        <f>IF(基本情報入力シート!G85="","",基本情報入力シート!G85)</f>
        <v/>
      </c>
      <c r="H63" s="827" t="str">
        <f>IF(基本情報入力シート!H85="","",基本情報入力シート!H85)</f>
        <v/>
      </c>
      <c r="I63" s="827" t="str">
        <f>IF(基本情報入力シート!I85="","",基本情報入力シート!I85)</f>
        <v/>
      </c>
      <c r="J63" s="827" t="str">
        <f>IF(基本情報入力シート!J85="","",基本情報入力シート!J85)</f>
        <v/>
      </c>
      <c r="K63" s="827" t="str">
        <f>IF(基本情報入力シート!K85="","",基本情報入力シート!K85)</f>
        <v/>
      </c>
      <c r="L63" s="828" t="str">
        <f>IF(基本情報入力シート!L85="","",基本情報入力シート!L85)</f>
        <v/>
      </c>
      <c r="M63" s="829" t="str">
        <f>IF(基本情報入力シート!M85="","",基本情報入力シート!M85)</f>
        <v/>
      </c>
      <c r="N63" s="829" t="str">
        <f>IF(基本情報入力シート!R85="","",基本情報入力シート!R85)</f>
        <v/>
      </c>
      <c r="O63" s="829" t="str">
        <f>IF(基本情報入力シート!W85="","",基本情報入力シート!W85)</f>
        <v/>
      </c>
      <c r="P63" s="824" t="str">
        <f>IF(基本情報入力シート!X85="","",基本情報入力シート!X85)</f>
        <v/>
      </c>
      <c r="Q63" s="830" t="str">
        <f>IF(基本情報入力シート!Y85="","",基本情報入力シート!Y85)</f>
        <v/>
      </c>
      <c r="R63" s="831"/>
      <c r="S63" s="527" t="str">
        <f>IF(B63="×","",IF(基本情報入力シート!Z85="","",基本情報入力シート!Z85))</f>
        <v/>
      </c>
      <c r="T63" s="832" t="str">
        <f>IF(B63="×","",IF(Q63="","",VLOOKUP(Q63,【参考】数式用!$M$2:$O$34,3,FALSE)))</f>
        <v/>
      </c>
      <c r="U63" s="833" t="s">
        <v>154</v>
      </c>
      <c r="V63" s="834">
        <v>4</v>
      </c>
      <c r="W63" s="835" t="s">
        <v>155</v>
      </c>
      <c r="X63" s="871"/>
      <c r="Y63" s="836" t="s">
        <v>156</v>
      </c>
      <c r="Z63" s="837">
        <v>4</v>
      </c>
      <c r="AA63" s="838" t="s">
        <v>155</v>
      </c>
      <c r="AB63" s="839"/>
      <c r="AC63" s="838" t="s">
        <v>157</v>
      </c>
      <c r="AD63" s="840" t="s">
        <v>158</v>
      </c>
      <c r="AE63" s="841" t="str">
        <f t="shared" si="0"/>
        <v/>
      </c>
      <c r="AF63" s="847" t="s">
        <v>159</v>
      </c>
      <c r="AG63" s="843" t="str">
        <f t="shared" si="1"/>
        <v/>
      </c>
      <c r="AH63" s="844"/>
      <c r="AI63" s="846"/>
      <c r="AJ63" s="844"/>
      <c r="AK63" s="846"/>
    </row>
    <row r="64" spans="1:37" ht="36.75" customHeight="1">
      <c r="A64" s="824">
        <f t="shared" si="2"/>
        <v>52</v>
      </c>
      <c r="B64" s="872"/>
      <c r="C64" s="825" t="str">
        <f>IF(基本情報入力シート!C86="","",基本情報入力シート!C86)</f>
        <v/>
      </c>
      <c r="D64" s="826" t="str">
        <f>IF(基本情報入力シート!D86="","",基本情報入力シート!D86)</f>
        <v/>
      </c>
      <c r="E64" s="827" t="str">
        <f>IF(基本情報入力シート!E86="","",基本情報入力シート!E86)</f>
        <v/>
      </c>
      <c r="F64" s="827" t="str">
        <f>IF(基本情報入力シート!F86="","",基本情報入力シート!F86)</f>
        <v/>
      </c>
      <c r="G64" s="827" t="str">
        <f>IF(基本情報入力シート!G86="","",基本情報入力シート!G86)</f>
        <v/>
      </c>
      <c r="H64" s="827" t="str">
        <f>IF(基本情報入力シート!H86="","",基本情報入力シート!H86)</f>
        <v/>
      </c>
      <c r="I64" s="827" t="str">
        <f>IF(基本情報入力シート!I86="","",基本情報入力シート!I86)</f>
        <v/>
      </c>
      <c r="J64" s="827" t="str">
        <f>IF(基本情報入力シート!J86="","",基本情報入力シート!J86)</f>
        <v/>
      </c>
      <c r="K64" s="827" t="str">
        <f>IF(基本情報入力シート!K86="","",基本情報入力シート!K86)</f>
        <v/>
      </c>
      <c r="L64" s="828" t="str">
        <f>IF(基本情報入力シート!L86="","",基本情報入力シート!L86)</f>
        <v/>
      </c>
      <c r="M64" s="829" t="str">
        <f>IF(基本情報入力シート!M86="","",基本情報入力シート!M86)</f>
        <v/>
      </c>
      <c r="N64" s="829" t="str">
        <f>IF(基本情報入力シート!R86="","",基本情報入力シート!R86)</f>
        <v/>
      </c>
      <c r="O64" s="829" t="str">
        <f>IF(基本情報入力シート!W86="","",基本情報入力シート!W86)</f>
        <v/>
      </c>
      <c r="P64" s="824" t="str">
        <f>IF(基本情報入力シート!X86="","",基本情報入力シート!X86)</f>
        <v/>
      </c>
      <c r="Q64" s="830" t="str">
        <f>IF(基本情報入力シート!Y86="","",基本情報入力シート!Y86)</f>
        <v/>
      </c>
      <c r="R64" s="831"/>
      <c r="S64" s="527" t="str">
        <f>IF(B64="×","",IF(基本情報入力シート!Z86="","",基本情報入力シート!Z86))</f>
        <v/>
      </c>
      <c r="T64" s="832" t="str">
        <f>IF(B64="×","",IF(Q64="","",VLOOKUP(Q64,【参考】数式用!$M$2:$O$34,3,FALSE)))</f>
        <v/>
      </c>
      <c r="U64" s="833" t="s">
        <v>154</v>
      </c>
      <c r="V64" s="834">
        <v>4</v>
      </c>
      <c r="W64" s="835" t="s">
        <v>155</v>
      </c>
      <c r="X64" s="871"/>
      <c r="Y64" s="836" t="s">
        <v>156</v>
      </c>
      <c r="Z64" s="837">
        <v>4</v>
      </c>
      <c r="AA64" s="838" t="s">
        <v>155</v>
      </c>
      <c r="AB64" s="839"/>
      <c r="AC64" s="838" t="s">
        <v>157</v>
      </c>
      <c r="AD64" s="840" t="s">
        <v>158</v>
      </c>
      <c r="AE64" s="841" t="str">
        <f t="shared" si="0"/>
        <v/>
      </c>
      <c r="AF64" s="847" t="s">
        <v>159</v>
      </c>
      <c r="AG64" s="843" t="str">
        <f t="shared" si="1"/>
        <v/>
      </c>
      <c r="AH64" s="844"/>
      <c r="AI64" s="846"/>
      <c r="AJ64" s="844"/>
      <c r="AK64" s="846"/>
    </row>
    <row r="65" spans="1:37" ht="36.75" customHeight="1">
      <c r="A65" s="824">
        <f t="shared" si="2"/>
        <v>53</v>
      </c>
      <c r="B65" s="872"/>
      <c r="C65" s="825" t="str">
        <f>IF(基本情報入力シート!C87="","",基本情報入力シート!C87)</f>
        <v/>
      </c>
      <c r="D65" s="826" t="str">
        <f>IF(基本情報入力シート!D87="","",基本情報入力シート!D87)</f>
        <v/>
      </c>
      <c r="E65" s="827" t="str">
        <f>IF(基本情報入力シート!E87="","",基本情報入力シート!E87)</f>
        <v/>
      </c>
      <c r="F65" s="827" t="str">
        <f>IF(基本情報入力シート!F87="","",基本情報入力シート!F87)</f>
        <v/>
      </c>
      <c r="G65" s="827" t="str">
        <f>IF(基本情報入力シート!G87="","",基本情報入力シート!G87)</f>
        <v/>
      </c>
      <c r="H65" s="827" t="str">
        <f>IF(基本情報入力シート!H87="","",基本情報入力シート!H87)</f>
        <v/>
      </c>
      <c r="I65" s="827" t="str">
        <f>IF(基本情報入力シート!I87="","",基本情報入力シート!I87)</f>
        <v/>
      </c>
      <c r="J65" s="827" t="str">
        <f>IF(基本情報入力シート!J87="","",基本情報入力シート!J87)</f>
        <v/>
      </c>
      <c r="K65" s="827" t="str">
        <f>IF(基本情報入力シート!K87="","",基本情報入力シート!K87)</f>
        <v/>
      </c>
      <c r="L65" s="828" t="str">
        <f>IF(基本情報入力シート!L87="","",基本情報入力シート!L87)</f>
        <v/>
      </c>
      <c r="M65" s="829" t="str">
        <f>IF(基本情報入力シート!M87="","",基本情報入力シート!M87)</f>
        <v/>
      </c>
      <c r="N65" s="829" t="str">
        <f>IF(基本情報入力シート!R87="","",基本情報入力シート!R87)</f>
        <v/>
      </c>
      <c r="O65" s="829" t="str">
        <f>IF(基本情報入力シート!W87="","",基本情報入力シート!W87)</f>
        <v/>
      </c>
      <c r="P65" s="824" t="str">
        <f>IF(基本情報入力シート!X87="","",基本情報入力シート!X87)</f>
        <v/>
      </c>
      <c r="Q65" s="830" t="str">
        <f>IF(基本情報入力シート!Y87="","",基本情報入力シート!Y87)</f>
        <v/>
      </c>
      <c r="R65" s="831"/>
      <c r="S65" s="527" t="str">
        <f>IF(B65="×","",IF(基本情報入力シート!Z87="","",基本情報入力シート!Z87))</f>
        <v/>
      </c>
      <c r="T65" s="832" t="str">
        <f>IF(B65="×","",IF(Q65="","",VLOOKUP(Q65,【参考】数式用!$M$2:$O$34,3,FALSE)))</f>
        <v/>
      </c>
      <c r="U65" s="833" t="s">
        <v>154</v>
      </c>
      <c r="V65" s="834">
        <v>4</v>
      </c>
      <c r="W65" s="835" t="s">
        <v>155</v>
      </c>
      <c r="X65" s="871"/>
      <c r="Y65" s="836" t="s">
        <v>156</v>
      </c>
      <c r="Z65" s="837">
        <v>4</v>
      </c>
      <c r="AA65" s="838" t="s">
        <v>155</v>
      </c>
      <c r="AB65" s="839"/>
      <c r="AC65" s="838" t="s">
        <v>157</v>
      </c>
      <c r="AD65" s="840" t="s">
        <v>158</v>
      </c>
      <c r="AE65" s="841" t="str">
        <f t="shared" si="0"/>
        <v/>
      </c>
      <c r="AF65" s="847" t="s">
        <v>159</v>
      </c>
      <c r="AG65" s="843" t="str">
        <f t="shared" si="1"/>
        <v/>
      </c>
      <c r="AH65" s="844"/>
      <c r="AI65" s="846"/>
      <c r="AJ65" s="844"/>
      <c r="AK65" s="846"/>
    </row>
    <row r="66" spans="1:37" ht="36.75" customHeight="1">
      <c r="A66" s="824">
        <f t="shared" si="2"/>
        <v>54</v>
      </c>
      <c r="B66" s="872"/>
      <c r="C66" s="825" t="str">
        <f>IF(基本情報入力シート!C88="","",基本情報入力シート!C88)</f>
        <v/>
      </c>
      <c r="D66" s="826" t="str">
        <f>IF(基本情報入力シート!D88="","",基本情報入力シート!D88)</f>
        <v/>
      </c>
      <c r="E66" s="827" t="str">
        <f>IF(基本情報入力シート!E88="","",基本情報入力シート!E88)</f>
        <v/>
      </c>
      <c r="F66" s="827" t="str">
        <f>IF(基本情報入力シート!F88="","",基本情報入力シート!F88)</f>
        <v/>
      </c>
      <c r="G66" s="827" t="str">
        <f>IF(基本情報入力シート!G88="","",基本情報入力シート!G88)</f>
        <v/>
      </c>
      <c r="H66" s="827" t="str">
        <f>IF(基本情報入力シート!H88="","",基本情報入力シート!H88)</f>
        <v/>
      </c>
      <c r="I66" s="827" t="str">
        <f>IF(基本情報入力シート!I88="","",基本情報入力シート!I88)</f>
        <v/>
      </c>
      <c r="J66" s="827" t="str">
        <f>IF(基本情報入力シート!J88="","",基本情報入力シート!J88)</f>
        <v/>
      </c>
      <c r="K66" s="827" t="str">
        <f>IF(基本情報入力シート!K88="","",基本情報入力シート!K88)</f>
        <v/>
      </c>
      <c r="L66" s="828" t="str">
        <f>IF(基本情報入力シート!L88="","",基本情報入力シート!L88)</f>
        <v/>
      </c>
      <c r="M66" s="829" t="str">
        <f>IF(基本情報入力シート!M88="","",基本情報入力シート!M88)</f>
        <v/>
      </c>
      <c r="N66" s="829" t="str">
        <f>IF(基本情報入力シート!R88="","",基本情報入力シート!R88)</f>
        <v/>
      </c>
      <c r="O66" s="829" t="str">
        <f>IF(基本情報入力シート!W88="","",基本情報入力シート!W88)</f>
        <v/>
      </c>
      <c r="P66" s="824" t="str">
        <f>IF(基本情報入力シート!X88="","",基本情報入力シート!X88)</f>
        <v/>
      </c>
      <c r="Q66" s="830" t="str">
        <f>IF(基本情報入力シート!Y88="","",基本情報入力シート!Y88)</f>
        <v/>
      </c>
      <c r="R66" s="831"/>
      <c r="S66" s="527" t="str">
        <f>IF(B66="×","",IF(基本情報入力シート!Z88="","",基本情報入力シート!Z88))</f>
        <v/>
      </c>
      <c r="T66" s="832" t="str">
        <f>IF(B66="×","",IF(Q66="","",VLOOKUP(Q66,【参考】数式用!$M$2:$O$34,3,FALSE)))</f>
        <v/>
      </c>
      <c r="U66" s="833" t="s">
        <v>154</v>
      </c>
      <c r="V66" s="834">
        <v>4</v>
      </c>
      <c r="W66" s="835" t="s">
        <v>155</v>
      </c>
      <c r="X66" s="871"/>
      <c r="Y66" s="836" t="s">
        <v>156</v>
      </c>
      <c r="Z66" s="837">
        <v>4</v>
      </c>
      <c r="AA66" s="838" t="s">
        <v>155</v>
      </c>
      <c r="AB66" s="839"/>
      <c r="AC66" s="838" t="s">
        <v>157</v>
      </c>
      <c r="AD66" s="840" t="s">
        <v>158</v>
      </c>
      <c r="AE66" s="841" t="str">
        <f t="shared" si="0"/>
        <v/>
      </c>
      <c r="AF66" s="847" t="s">
        <v>159</v>
      </c>
      <c r="AG66" s="843" t="str">
        <f t="shared" si="1"/>
        <v/>
      </c>
      <c r="AH66" s="844"/>
      <c r="AI66" s="846"/>
      <c r="AJ66" s="844"/>
      <c r="AK66" s="846"/>
    </row>
    <row r="67" spans="1:37" ht="36.75" customHeight="1">
      <c r="A67" s="824">
        <f t="shared" si="2"/>
        <v>55</v>
      </c>
      <c r="B67" s="872"/>
      <c r="C67" s="825" t="str">
        <f>IF(基本情報入力シート!C89="","",基本情報入力シート!C89)</f>
        <v/>
      </c>
      <c r="D67" s="826" t="str">
        <f>IF(基本情報入力シート!D89="","",基本情報入力シート!D89)</f>
        <v/>
      </c>
      <c r="E67" s="827" t="str">
        <f>IF(基本情報入力シート!E89="","",基本情報入力シート!E89)</f>
        <v/>
      </c>
      <c r="F67" s="827" t="str">
        <f>IF(基本情報入力シート!F89="","",基本情報入力シート!F89)</f>
        <v/>
      </c>
      <c r="G67" s="827" t="str">
        <f>IF(基本情報入力シート!G89="","",基本情報入力シート!G89)</f>
        <v/>
      </c>
      <c r="H67" s="827" t="str">
        <f>IF(基本情報入力シート!H89="","",基本情報入力シート!H89)</f>
        <v/>
      </c>
      <c r="I67" s="827" t="str">
        <f>IF(基本情報入力シート!I89="","",基本情報入力シート!I89)</f>
        <v/>
      </c>
      <c r="J67" s="827" t="str">
        <f>IF(基本情報入力シート!J89="","",基本情報入力シート!J89)</f>
        <v/>
      </c>
      <c r="K67" s="827" t="str">
        <f>IF(基本情報入力シート!K89="","",基本情報入力シート!K89)</f>
        <v/>
      </c>
      <c r="L67" s="828" t="str">
        <f>IF(基本情報入力シート!L89="","",基本情報入力シート!L89)</f>
        <v/>
      </c>
      <c r="M67" s="829" t="str">
        <f>IF(基本情報入力シート!M89="","",基本情報入力シート!M89)</f>
        <v/>
      </c>
      <c r="N67" s="829" t="str">
        <f>IF(基本情報入力シート!R89="","",基本情報入力シート!R89)</f>
        <v/>
      </c>
      <c r="O67" s="829" t="str">
        <f>IF(基本情報入力シート!W89="","",基本情報入力シート!W89)</f>
        <v/>
      </c>
      <c r="P67" s="824" t="str">
        <f>IF(基本情報入力シート!X89="","",基本情報入力シート!X89)</f>
        <v/>
      </c>
      <c r="Q67" s="830" t="str">
        <f>IF(基本情報入力シート!Y89="","",基本情報入力シート!Y89)</f>
        <v/>
      </c>
      <c r="R67" s="831"/>
      <c r="S67" s="527" t="str">
        <f>IF(B67="×","",IF(基本情報入力シート!Z89="","",基本情報入力シート!Z89))</f>
        <v/>
      </c>
      <c r="T67" s="832" t="str">
        <f>IF(B67="×","",IF(Q67="","",VLOOKUP(Q67,【参考】数式用!$M$2:$O$34,3,FALSE)))</f>
        <v/>
      </c>
      <c r="U67" s="833" t="s">
        <v>154</v>
      </c>
      <c r="V67" s="834">
        <v>4</v>
      </c>
      <c r="W67" s="835" t="s">
        <v>155</v>
      </c>
      <c r="X67" s="871"/>
      <c r="Y67" s="836" t="s">
        <v>156</v>
      </c>
      <c r="Z67" s="837">
        <v>4</v>
      </c>
      <c r="AA67" s="838" t="s">
        <v>155</v>
      </c>
      <c r="AB67" s="839"/>
      <c r="AC67" s="838" t="s">
        <v>157</v>
      </c>
      <c r="AD67" s="840" t="s">
        <v>158</v>
      </c>
      <c r="AE67" s="841" t="str">
        <f t="shared" si="0"/>
        <v/>
      </c>
      <c r="AF67" s="847" t="s">
        <v>159</v>
      </c>
      <c r="AG67" s="843" t="str">
        <f t="shared" si="1"/>
        <v/>
      </c>
      <c r="AH67" s="844"/>
      <c r="AI67" s="846"/>
      <c r="AJ67" s="844"/>
      <c r="AK67" s="846"/>
    </row>
    <row r="68" spans="1:37" ht="36.75" customHeight="1">
      <c r="A68" s="824">
        <f t="shared" si="2"/>
        <v>56</v>
      </c>
      <c r="B68" s="872"/>
      <c r="C68" s="825" t="str">
        <f>IF(基本情報入力シート!C90="","",基本情報入力シート!C90)</f>
        <v/>
      </c>
      <c r="D68" s="826" t="str">
        <f>IF(基本情報入力シート!D90="","",基本情報入力シート!D90)</f>
        <v/>
      </c>
      <c r="E68" s="827" t="str">
        <f>IF(基本情報入力シート!E90="","",基本情報入力シート!E90)</f>
        <v/>
      </c>
      <c r="F68" s="827" t="str">
        <f>IF(基本情報入力シート!F90="","",基本情報入力シート!F90)</f>
        <v/>
      </c>
      <c r="G68" s="827" t="str">
        <f>IF(基本情報入力シート!G90="","",基本情報入力シート!G90)</f>
        <v/>
      </c>
      <c r="H68" s="827" t="str">
        <f>IF(基本情報入力シート!H90="","",基本情報入力シート!H90)</f>
        <v/>
      </c>
      <c r="I68" s="827" t="str">
        <f>IF(基本情報入力シート!I90="","",基本情報入力シート!I90)</f>
        <v/>
      </c>
      <c r="J68" s="827" t="str">
        <f>IF(基本情報入力シート!J90="","",基本情報入力シート!J90)</f>
        <v/>
      </c>
      <c r="K68" s="827" t="str">
        <f>IF(基本情報入力シート!K90="","",基本情報入力シート!K90)</f>
        <v/>
      </c>
      <c r="L68" s="828" t="str">
        <f>IF(基本情報入力シート!L90="","",基本情報入力シート!L90)</f>
        <v/>
      </c>
      <c r="M68" s="829" t="str">
        <f>IF(基本情報入力シート!M90="","",基本情報入力シート!M90)</f>
        <v/>
      </c>
      <c r="N68" s="829" t="str">
        <f>IF(基本情報入力シート!R90="","",基本情報入力シート!R90)</f>
        <v/>
      </c>
      <c r="O68" s="829" t="str">
        <f>IF(基本情報入力シート!W90="","",基本情報入力シート!W90)</f>
        <v/>
      </c>
      <c r="P68" s="824" t="str">
        <f>IF(基本情報入力シート!X90="","",基本情報入力シート!X90)</f>
        <v/>
      </c>
      <c r="Q68" s="830" t="str">
        <f>IF(基本情報入力シート!Y90="","",基本情報入力シート!Y90)</f>
        <v/>
      </c>
      <c r="R68" s="831"/>
      <c r="S68" s="527" t="str">
        <f>IF(B68="×","",IF(基本情報入力シート!Z90="","",基本情報入力シート!Z90))</f>
        <v/>
      </c>
      <c r="T68" s="832" t="str">
        <f>IF(B68="×","",IF(Q68="","",VLOOKUP(Q68,【参考】数式用!$M$2:$O$34,3,FALSE)))</f>
        <v/>
      </c>
      <c r="U68" s="833" t="s">
        <v>154</v>
      </c>
      <c r="V68" s="834">
        <v>4</v>
      </c>
      <c r="W68" s="835" t="s">
        <v>155</v>
      </c>
      <c r="X68" s="871"/>
      <c r="Y68" s="836" t="s">
        <v>156</v>
      </c>
      <c r="Z68" s="837">
        <v>4</v>
      </c>
      <c r="AA68" s="838" t="s">
        <v>155</v>
      </c>
      <c r="AB68" s="839"/>
      <c r="AC68" s="838" t="s">
        <v>157</v>
      </c>
      <c r="AD68" s="840" t="s">
        <v>158</v>
      </c>
      <c r="AE68" s="841" t="str">
        <f t="shared" si="0"/>
        <v/>
      </c>
      <c r="AF68" s="847" t="s">
        <v>159</v>
      </c>
      <c r="AG68" s="843" t="str">
        <f t="shared" si="1"/>
        <v/>
      </c>
      <c r="AH68" s="844"/>
      <c r="AI68" s="846"/>
      <c r="AJ68" s="844"/>
      <c r="AK68" s="846"/>
    </row>
    <row r="69" spans="1:37" ht="36.75" customHeight="1">
      <c r="A69" s="824">
        <f t="shared" si="2"/>
        <v>57</v>
      </c>
      <c r="B69" s="872"/>
      <c r="C69" s="825" t="str">
        <f>IF(基本情報入力シート!C91="","",基本情報入力シート!C91)</f>
        <v/>
      </c>
      <c r="D69" s="826" t="str">
        <f>IF(基本情報入力シート!D91="","",基本情報入力シート!D91)</f>
        <v/>
      </c>
      <c r="E69" s="827" t="str">
        <f>IF(基本情報入力シート!E91="","",基本情報入力シート!E91)</f>
        <v/>
      </c>
      <c r="F69" s="827" t="str">
        <f>IF(基本情報入力シート!F91="","",基本情報入力シート!F91)</f>
        <v/>
      </c>
      <c r="G69" s="827" t="str">
        <f>IF(基本情報入力シート!G91="","",基本情報入力シート!G91)</f>
        <v/>
      </c>
      <c r="H69" s="827" t="str">
        <f>IF(基本情報入力シート!H91="","",基本情報入力シート!H91)</f>
        <v/>
      </c>
      <c r="I69" s="827" t="str">
        <f>IF(基本情報入力シート!I91="","",基本情報入力シート!I91)</f>
        <v/>
      </c>
      <c r="J69" s="827" t="str">
        <f>IF(基本情報入力シート!J91="","",基本情報入力シート!J91)</f>
        <v/>
      </c>
      <c r="K69" s="827" t="str">
        <f>IF(基本情報入力シート!K91="","",基本情報入力シート!K91)</f>
        <v/>
      </c>
      <c r="L69" s="828" t="str">
        <f>IF(基本情報入力シート!L91="","",基本情報入力シート!L91)</f>
        <v/>
      </c>
      <c r="M69" s="829" t="str">
        <f>IF(基本情報入力シート!M91="","",基本情報入力シート!M91)</f>
        <v/>
      </c>
      <c r="N69" s="829" t="str">
        <f>IF(基本情報入力シート!R91="","",基本情報入力シート!R91)</f>
        <v/>
      </c>
      <c r="O69" s="829" t="str">
        <f>IF(基本情報入力シート!W91="","",基本情報入力シート!W91)</f>
        <v/>
      </c>
      <c r="P69" s="824" t="str">
        <f>IF(基本情報入力シート!X91="","",基本情報入力シート!X91)</f>
        <v/>
      </c>
      <c r="Q69" s="830" t="str">
        <f>IF(基本情報入力シート!Y91="","",基本情報入力シート!Y91)</f>
        <v/>
      </c>
      <c r="R69" s="831"/>
      <c r="S69" s="527" t="str">
        <f>IF(B69="×","",IF(基本情報入力シート!Z91="","",基本情報入力シート!Z91))</f>
        <v/>
      </c>
      <c r="T69" s="832" t="str">
        <f>IF(B69="×","",IF(Q69="","",VLOOKUP(Q69,【参考】数式用!$M$2:$O$34,3,FALSE)))</f>
        <v/>
      </c>
      <c r="U69" s="833" t="s">
        <v>154</v>
      </c>
      <c r="V69" s="834">
        <v>4</v>
      </c>
      <c r="W69" s="835" t="s">
        <v>155</v>
      </c>
      <c r="X69" s="871"/>
      <c r="Y69" s="836" t="s">
        <v>156</v>
      </c>
      <c r="Z69" s="837">
        <v>4</v>
      </c>
      <c r="AA69" s="838" t="s">
        <v>155</v>
      </c>
      <c r="AB69" s="839"/>
      <c r="AC69" s="838" t="s">
        <v>157</v>
      </c>
      <c r="AD69" s="840" t="s">
        <v>158</v>
      </c>
      <c r="AE69" s="841" t="str">
        <f t="shared" si="0"/>
        <v/>
      </c>
      <c r="AF69" s="847" t="s">
        <v>159</v>
      </c>
      <c r="AG69" s="843" t="str">
        <f t="shared" si="1"/>
        <v/>
      </c>
      <c r="AH69" s="844"/>
      <c r="AI69" s="846"/>
      <c r="AJ69" s="844"/>
      <c r="AK69" s="846"/>
    </row>
    <row r="70" spans="1:37" ht="36.75" customHeight="1">
      <c r="A70" s="824">
        <f t="shared" si="2"/>
        <v>58</v>
      </c>
      <c r="B70" s="872"/>
      <c r="C70" s="825" t="str">
        <f>IF(基本情報入力シート!C92="","",基本情報入力シート!C92)</f>
        <v/>
      </c>
      <c r="D70" s="826" t="str">
        <f>IF(基本情報入力シート!D92="","",基本情報入力シート!D92)</f>
        <v/>
      </c>
      <c r="E70" s="827" t="str">
        <f>IF(基本情報入力シート!E92="","",基本情報入力シート!E92)</f>
        <v/>
      </c>
      <c r="F70" s="827" t="str">
        <f>IF(基本情報入力シート!F92="","",基本情報入力シート!F92)</f>
        <v/>
      </c>
      <c r="G70" s="827" t="str">
        <f>IF(基本情報入力シート!G92="","",基本情報入力シート!G92)</f>
        <v/>
      </c>
      <c r="H70" s="827" t="str">
        <f>IF(基本情報入力シート!H92="","",基本情報入力シート!H92)</f>
        <v/>
      </c>
      <c r="I70" s="827" t="str">
        <f>IF(基本情報入力シート!I92="","",基本情報入力シート!I92)</f>
        <v/>
      </c>
      <c r="J70" s="827" t="str">
        <f>IF(基本情報入力シート!J92="","",基本情報入力シート!J92)</f>
        <v/>
      </c>
      <c r="K70" s="827" t="str">
        <f>IF(基本情報入力シート!K92="","",基本情報入力シート!K92)</f>
        <v/>
      </c>
      <c r="L70" s="828" t="str">
        <f>IF(基本情報入力シート!L92="","",基本情報入力シート!L92)</f>
        <v/>
      </c>
      <c r="M70" s="829" t="str">
        <f>IF(基本情報入力シート!M92="","",基本情報入力シート!M92)</f>
        <v/>
      </c>
      <c r="N70" s="829" t="str">
        <f>IF(基本情報入力シート!R92="","",基本情報入力シート!R92)</f>
        <v/>
      </c>
      <c r="O70" s="829" t="str">
        <f>IF(基本情報入力シート!W92="","",基本情報入力シート!W92)</f>
        <v/>
      </c>
      <c r="P70" s="824" t="str">
        <f>IF(基本情報入力シート!X92="","",基本情報入力シート!X92)</f>
        <v/>
      </c>
      <c r="Q70" s="830" t="str">
        <f>IF(基本情報入力シート!Y92="","",基本情報入力シート!Y92)</f>
        <v/>
      </c>
      <c r="R70" s="831"/>
      <c r="S70" s="527" t="str">
        <f>IF(B70="×","",IF(基本情報入力シート!Z92="","",基本情報入力シート!Z92))</f>
        <v/>
      </c>
      <c r="T70" s="832" t="str">
        <f>IF(B70="×","",IF(Q70="","",VLOOKUP(Q70,【参考】数式用!$M$2:$O$34,3,FALSE)))</f>
        <v/>
      </c>
      <c r="U70" s="833" t="s">
        <v>154</v>
      </c>
      <c r="V70" s="834">
        <v>4</v>
      </c>
      <c r="W70" s="835" t="s">
        <v>155</v>
      </c>
      <c r="X70" s="871"/>
      <c r="Y70" s="836" t="s">
        <v>156</v>
      </c>
      <c r="Z70" s="837">
        <v>4</v>
      </c>
      <c r="AA70" s="838" t="s">
        <v>155</v>
      </c>
      <c r="AB70" s="839"/>
      <c r="AC70" s="838" t="s">
        <v>157</v>
      </c>
      <c r="AD70" s="840" t="s">
        <v>158</v>
      </c>
      <c r="AE70" s="841" t="str">
        <f t="shared" si="0"/>
        <v/>
      </c>
      <c r="AF70" s="847" t="s">
        <v>159</v>
      </c>
      <c r="AG70" s="843" t="str">
        <f t="shared" si="1"/>
        <v/>
      </c>
      <c r="AH70" s="844"/>
      <c r="AI70" s="846"/>
      <c r="AJ70" s="844"/>
      <c r="AK70" s="846"/>
    </row>
    <row r="71" spans="1:37" ht="36.75" customHeight="1">
      <c r="A71" s="824">
        <f t="shared" si="2"/>
        <v>59</v>
      </c>
      <c r="B71" s="872"/>
      <c r="C71" s="825" t="str">
        <f>IF(基本情報入力シート!C93="","",基本情報入力シート!C93)</f>
        <v/>
      </c>
      <c r="D71" s="826" t="str">
        <f>IF(基本情報入力シート!D93="","",基本情報入力シート!D93)</f>
        <v/>
      </c>
      <c r="E71" s="827" t="str">
        <f>IF(基本情報入力シート!E93="","",基本情報入力シート!E93)</f>
        <v/>
      </c>
      <c r="F71" s="827" t="str">
        <f>IF(基本情報入力シート!F93="","",基本情報入力シート!F93)</f>
        <v/>
      </c>
      <c r="G71" s="827" t="str">
        <f>IF(基本情報入力シート!G93="","",基本情報入力シート!G93)</f>
        <v/>
      </c>
      <c r="H71" s="827" t="str">
        <f>IF(基本情報入力シート!H93="","",基本情報入力シート!H93)</f>
        <v/>
      </c>
      <c r="I71" s="827" t="str">
        <f>IF(基本情報入力シート!I93="","",基本情報入力シート!I93)</f>
        <v/>
      </c>
      <c r="J71" s="827" t="str">
        <f>IF(基本情報入力シート!J93="","",基本情報入力シート!J93)</f>
        <v/>
      </c>
      <c r="K71" s="827" t="str">
        <f>IF(基本情報入力シート!K93="","",基本情報入力シート!K93)</f>
        <v/>
      </c>
      <c r="L71" s="828" t="str">
        <f>IF(基本情報入力シート!L93="","",基本情報入力シート!L93)</f>
        <v/>
      </c>
      <c r="M71" s="829" t="str">
        <f>IF(基本情報入力シート!M93="","",基本情報入力シート!M93)</f>
        <v/>
      </c>
      <c r="N71" s="829" t="str">
        <f>IF(基本情報入力シート!R93="","",基本情報入力シート!R93)</f>
        <v/>
      </c>
      <c r="O71" s="829" t="str">
        <f>IF(基本情報入力シート!W93="","",基本情報入力シート!W93)</f>
        <v/>
      </c>
      <c r="P71" s="824" t="str">
        <f>IF(基本情報入力シート!X93="","",基本情報入力シート!X93)</f>
        <v/>
      </c>
      <c r="Q71" s="830" t="str">
        <f>IF(基本情報入力シート!Y93="","",基本情報入力シート!Y93)</f>
        <v/>
      </c>
      <c r="R71" s="831"/>
      <c r="S71" s="527" t="str">
        <f>IF(B71="×","",IF(基本情報入力シート!Z93="","",基本情報入力シート!Z93))</f>
        <v/>
      </c>
      <c r="T71" s="832" t="str">
        <f>IF(B71="×","",IF(Q71="","",VLOOKUP(Q71,【参考】数式用!$M$2:$O$34,3,FALSE)))</f>
        <v/>
      </c>
      <c r="U71" s="833" t="s">
        <v>154</v>
      </c>
      <c r="V71" s="834">
        <v>4</v>
      </c>
      <c r="W71" s="835" t="s">
        <v>155</v>
      </c>
      <c r="X71" s="871"/>
      <c r="Y71" s="836" t="s">
        <v>156</v>
      </c>
      <c r="Z71" s="837">
        <v>4</v>
      </c>
      <c r="AA71" s="838" t="s">
        <v>155</v>
      </c>
      <c r="AB71" s="839"/>
      <c r="AC71" s="838" t="s">
        <v>157</v>
      </c>
      <c r="AD71" s="840" t="s">
        <v>158</v>
      </c>
      <c r="AE71" s="841" t="str">
        <f t="shared" si="0"/>
        <v/>
      </c>
      <c r="AF71" s="847" t="s">
        <v>159</v>
      </c>
      <c r="AG71" s="843" t="str">
        <f t="shared" si="1"/>
        <v/>
      </c>
      <c r="AH71" s="844"/>
      <c r="AI71" s="846"/>
      <c r="AJ71" s="844"/>
      <c r="AK71" s="846"/>
    </row>
    <row r="72" spans="1:37" ht="36.75" customHeight="1">
      <c r="A72" s="824">
        <f t="shared" si="2"/>
        <v>60</v>
      </c>
      <c r="B72" s="872"/>
      <c r="C72" s="825" t="str">
        <f>IF(基本情報入力シート!C94="","",基本情報入力シート!C94)</f>
        <v/>
      </c>
      <c r="D72" s="826" t="str">
        <f>IF(基本情報入力シート!D94="","",基本情報入力シート!D94)</f>
        <v/>
      </c>
      <c r="E72" s="827" t="str">
        <f>IF(基本情報入力シート!E94="","",基本情報入力シート!E94)</f>
        <v/>
      </c>
      <c r="F72" s="827" t="str">
        <f>IF(基本情報入力シート!F94="","",基本情報入力シート!F94)</f>
        <v/>
      </c>
      <c r="G72" s="827" t="str">
        <f>IF(基本情報入力シート!G94="","",基本情報入力シート!G94)</f>
        <v/>
      </c>
      <c r="H72" s="827" t="str">
        <f>IF(基本情報入力シート!H94="","",基本情報入力シート!H94)</f>
        <v/>
      </c>
      <c r="I72" s="827" t="str">
        <f>IF(基本情報入力シート!I94="","",基本情報入力シート!I94)</f>
        <v/>
      </c>
      <c r="J72" s="827" t="str">
        <f>IF(基本情報入力シート!J94="","",基本情報入力シート!J94)</f>
        <v/>
      </c>
      <c r="K72" s="827" t="str">
        <f>IF(基本情報入力シート!K94="","",基本情報入力シート!K94)</f>
        <v/>
      </c>
      <c r="L72" s="828" t="str">
        <f>IF(基本情報入力シート!L94="","",基本情報入力シート!L94)</f>
        <v/>
      </c>
      <c r="M72" s="829" t="str">
        <f>IF(基本情報入力シート!M94="","",基本情報入力シート!M94)</f>
        <v/>
      </c>
      <c r="N72" s="829" t="str">
        <f>IF(基本情報入力シート!R94="","",基本情報入力シート!R94)</f>
        <v/>
      </c>
      <c r="O72" s="829" t="str">
        <f>IF(基本情報入力シート!W94="","",基本情報入力シート!W94)</f>
        <v/>
      </c>
      <c r="P72" s="824" t="str">
        <f>IF(基本情報入力シート!X94="","",基本情報入力シート!X94)</f>
        <v/>
      </c>
      <c r="Q72" s="830" t="str">
        <f>IF(基本情報入力シート!Y94="","",基本情報入力シート!Y94)</f>
        <v/>
      </c>
      <c r="R72" s="831"/>
      <c r="S72" s="527" t="str">
        <f>IF(B72="×","",IF(基本情報入力シート!Z94="","",基本情報入力シート!Z94))</f>
        <v/>
      </c>
      <c r="T72" s="832" t="str">
        <f>IF(B72="×","",IF(Q72="","",VLOOKUP(Q72,【参考】数式用!$M$2:$O$34,3,FALSE)))</f>
        <v/>
      </c>
      <c r="U72" s="833" t="s">
        <v>154</v>
      </c>
      <c r="V72" s="834">
        <v>4</v>
      </c>
      <c r="W72" s="835" t="s">
        <v>155</v>
      </c>
      <c r="X72" s="871"/>
      <c r="Y72" s="836" t="s">
        <v>156</v>
      </c>
      <c r="Z72" s="837">
        <v>4</v>
      </c>
      <c r="AA72" s="838" t="s">
        <v>155</v>
      </c>
      <c r="AB72" s="839"/>
      <c r="AC72" s="838" t="s">
        <v>157</v>
      </c>
      <c r="AD72" s="840" t="s">
        <v>158</v>
      </c>
      <c r="AE72" s="841" t="str">
        <f t="shared" si="0"/>
        <v/>
      </c>
      <c r="AF72" s="847" t="s">
        <v>159</v>
      </c>
      <c r="AG72" s="843" t="str">
        <f t="shared" si="1"/>
        <v/>
      </c>
      <c r="AH72" s="844"/>
      <c r="AI72" s="846"/>
      <c r="AJ72" s="844"/>
      <c r="AK72" s="846"/>
    </row>
    <row r="73" spans="1:37" ht="36.75" customHeight="1">
      <c r="A73" s="824">
        <f t="shared" si="2"/>
        <v>61</v>
      </c>
      <c r="B73" s="872"/>
      <c r="C73" s="825" t="str">
        <f>IF(基本情報入力シート!C95="","",基本情報入力シート!C95)</f>
        <v/>
      </c>
      <c r="D73" s="826" t="str">
        <f>IF(基本情報入力シート!D95="","",基本情報入力シート!D95)</f>
        <v/>
      </c>
      <c r="E73" s="827" t="str">
        <f>IF(基本情報入力シート!E95="","",基本情報入力シート!E95)</f>
        <v/>
      </c>
      <c r="F73" s="827" t="str">
        <f>IF(基本情報入力シート!F95="","",基本情報入力シート!F95)</f>
        <v/>
      </c>
      <c r="G73" s="827" t="str">
        <f>IF(基本情報入力シート!G95="","",基本情報入力シート!G95)</f>
        <v/>
      </c>
      <c r="H73" s="827" t="str">
        <f>IF(基本情報入力シート!H95="","",基本情報入力シート!H95)</f>
        <v/>
      </c>
      <c r="I73" s="827" t="str">
        <f>IF(基本情報入力シート!I95="","",基本情報入力シート!I95)</f>
        <v/>
      </c>
      <c r="J73" s="827" t="str">
        <f>IF(基本情報入力シート!J95="","",基本情報入力シート!J95)</f>
        <v/>
      </c>
      <c r="K73" s="827" t="str">
        <f>IF(基本情報入力シート!K95="","",基本情報入力シート!K95)</f>
        <v/>
      </c>
      <c r="L73" s="828" t="str">
        <f>IF(基本情報入力シート!L95="","",基本情報入力シート!L95)</f>
        <v/>
      </c>
      <c r="M73" s="829" t="str">
        <f>IF(基本情報入力シート!M95="","",基本情報入力シート!M95)</f>
        <v/>
      </c>
      <c r="N73" s="829" t="str">
        <f>IF(基本情報入力シート!R95="","",基本情報入力シート!R95)</f>
        <v/>
      </c>
      <c r="O73" s="829" t="str">
        <f>IF(基本情報入力シート!W95="","",基本情報入力シート!W95)</f>
        <v/>
      </c>
      <c r="P73" s="824" t="str">
        <f>IF(基本情報入力シート!X95="","",基本情報入力シート!X95)</f>
        <v/>
      </c>
      <c r="Q73" s="830" t="str">
        <f>IF(基本情報入力シート!Y95="","",基本情報入力シート!Y95)</f>
        <v/>
      </c>
      <c r="R73" s="831"/>
      <c r="S73" s="527" t="str">
        <f>IF(B73="×","",IF(基本情報入力シート!Z95="","",基本情報入力シート!Z95))</f>
        <v/>
      </c>
      <c r="T73" s="832" t="str">
        <f>IF(B73="×","",IF(Q73="","",VLOOKUP(Q73,【参考】数式用!$M$2:$O$34,3,FALSE)))</f>
        <v/>
      </c>
      <c r="U73" s="833" t="s">
        <v>154</v>
      </c>
      <c r="V73" s="834">
        <v>4</v>
      </c>
      <c r="W73" s="835" t="s">
        <v>155</v>
      </c>
      <c r="X73" s="871"/>
      <c r="Y73" s="836" t="s">
        <v>156</v>
      </c>
      <c r="Z73" s="837">
        <v>4</v>
      </c>
      <c r="AA73" s="838" t="s">
        <v>155</v>
      </c>
      <c r="AB73" s="839"/>
      <c r="AC73" s="838" t="s">
        <v>157</v>
      </c>
      <c r="AD73" s="840" t="s">
        <v>158</v>
      </c>
      <c r="AE73" s="841" t="str">
        <f t="shared" si="0"/>
        <v/>
      </c>
      <c r="AF73" s="847" t="s">
        <v>159</v>
      </c>
      <c r="AG73" s="843" t="str">
        <f t="shared" si="1"/>
        <v/>
      </c>
      <c r="AH73" s="844"/>
      <c r="AI73" s="846"/>
      <c r="AJ73" s="844"/>
      <c r="AK73" s="846"/>
    </row>
    <row r="74" spans="1:37" ht="36.75" customHeight="1">
      <c r="A74" s="824">
        <f t="shared" si="2"/>
        <v>62</v>
      </c>
      <c r="B74" s="872"/>
      <c r="C74" s="825" t="str">
        <f>IF(基本情報入力シート!C96="","",基本情報入力シート!C96)</f>
        <v/>
      </c>
      <c r="D74" s="826" t="str">
        <f>IF(基本情報入力シート!D96="","",基本情報入力シート!D96)</f>
        <v/>
      </c>
      <c r="E74" s="827" t="str">
        <f>IF(基本情報入力シート!E96="","",基本情報入力シート!E96)</f>
        <v/>
      </c>
      <c r="F74" s="827" t="str">
        <f>IF(基本情報入力シート!F96="","",基本情報入力シート!F96)</f>
        <v/>
      </c>
      <c r="G74" s="827" t="str">
        <f>IF(基本情報入力シート!G96="","",基本情報入力シート!G96)</f>
        <v/>
      </c>
      <c r="H74" s="827" t="str">
        <f>IF(基本情報入力シート!H96="","",基本情報入力シート!H96)</f>
        <v/>
      </c>
      <c r="I74" s="827" t="str">
        <f>IF(基本情報入力シート!I96="","",基本情報入力シート!I96)</f>
        <v/>
      </c>
      <c r="J74" s="827" t="str">
        <f>IF(基本情報入力シート!J96="","",基本情報入力シート!J96)</f>
        <v/>
      </c>
      <c r="K74" s="827" t="str">
        <f>IF(基本情報入力シート!K96="","",基本情報入力シート!K96)</f>
        <v/>
      </c>
      <c r="L74" s="828" t="str">
        <f>IF(基本情報入力シート!L96="","",基本情報入力シート!L96)</f>
        <v/>
      </c>
      <c r="M74" s="829" t="str">
        <f>IF(基本情報入力シート!M96="","",基本情報入力シート!M96)</f>
        <v/>
      </c>
      <c r="N74" s="829" t="str">
        <f>IF(基本情報入力シート!R96="","",基本情報入力シート!R96)</f>
        <v/>
      </c>
      <c r="O74" s="829" t="str">
        <f>IF(基本情報入力シート!W96="","",基本情報入力シート!W96)</f>
        <v/>
      </c>
      <c r="P74" s="824" t="str">
        <f>IF(基本情報入力シート!X96="","",基本情報入力シート!X96)</f>
        <v/>
      </c>
      <c r="Q74" s="830" t="str">
        <f>IF(基本情報入力シート!Y96="","",基本情報入力シート!Y96)</f>
        <v/>
      </c>
      <c r="R74" s="831"/>
      <c r="S74" s="527" t="str">
        <f>IF(B74="×","",IF(基本情報入力シート!Z96="","",基本情報入力シート!Z96))</f>
        <v/>
      </c>
      <c r="T74" s="832" t="str">
        <f>IF(B74="×","",IF(Q74="","",VLOOKUP(Q74,【参考】数式用!$M$2:$O$34,3,FALSE)))</f>
        <v/>
      </c>
      <c r="U74" s="833" t="s">
        <v>154</v>
      </c>
      <c r="V74" s="834">
        <v>4</v>
      </c>
      <c r="W74" s="835" t="s">
        <v>155</v>
      </c>
      <c r="X74" s="871"/>
      <c r="Y74" s="836" t="s">
        <v>156</v>
      </c>
      <c r="Z74" s="837">
        <v>4</v>
      </c>
      <c r="AA74" s="838" t="s">
        <v>155</v>
      </c>
      <c r="AB74" s="839"/>
      <c r="AC74" s="838" t="s">
        <v>157</v>
      </c>
      <c r="AD74" s="840" t="s">
        <v>158</v>
      </c>
      <c r="AE74" s="841" t="str">
        <f t="shared" si="0"/>
        <v/>
      </c>
      <c r="AF74" s="847" t="s">
        <v>159</v>
      </c>
      <c r="AG74" s="843" t="str">
        <f t="shared" si="1"/>
        <v/>
      </c>
      <c r="AH74" s="844"/>
      <c r="AI74" s="846"/>
      <c r="AJ74" s="844"/>
      <c r="AK74" s="846"/>
    </row>
    <row r="75" spans="1:37" ht="36.75" customHeight="1">
      <c r="A75" s="824">
        <f t="shared" si="2"/>
        <v>63</v>
      </c>
      <c r="B75" s="872"/>
      <c r="C75" s="825" t="str">
        <f>IF(基本情報入力シート!C97="","",基本情報入力シート!C97)</f>
        <v/>
      </c>
      <c r="D75" s="826" t="str">
        <f>IF(基本情報入力シート!D97="","",基本情報入力シート!D97)</f>
        <v/>
      </c>
      <c r="E75" s="827" t="str">
        <f>IF(基本情報入力シート!E97="","",基本情報入力シート!E97)</f>
        <v/>
      </c>
      <c r="F75" s="827" t="str">
        <f>IF(基本情報入力シート!F97="","",基本情報入力シート!F97)</f>
        <v/>
      </c>
      <c r="G75" s="827" t="str">
        <f>IF(基本情報入力シート!G97="","",基本情報入力シート!G97)</f>
        <v/>
      </c>
      <c r="H75" s="827" t="str">
        <f>IF(基本情報入力シート!H97="","",基本情報入力シート!H97)</f>
        <v/>
      </c>
      <c r="I75" s="827" t="str">
        <f>IF(基本情報入力シート!I97="","",基本情報入力シート!I97)</f>
        <v/>
      </c>
      <c r="J75" s="827" t="str">
        <f>IF(基本情報入力シート!J97="","",基本情報入力シート!J97)</f>
        <v/>
      </c>
      <c r="K75" s="827" t="str">
        <f>IF(基本情報入力シート!K97="","",基本情報入力シート!K97)</f>
        <v/>
      </c>
      <c r="L75" s="828" t="str">
        <f>IF(基本情報入力シート!L97="","",基本情報入力シート!L97)</f>
        <v/>
      </c>
      <c r="M75" s="829" t="str">
        <f>IF(基本情報入力シート!M97="","",基本情報入力シート!M97)</f>
        <v/>
      </c>
      <c r="N75" s="829" t="str">
        <f>IF(基本情報入力シート!R97="","",基本情報入力シート!R97)</f>
        <v/>
      </c>
      <c r="O75" s="829" t="str">
        <f>IF(基本情報入力シート!W97="","",基本情報入力シート!W97)</f>
        <v/>
      </c>
      <c r="P75" s="824" t="str">
        <f>IF(基本情報入力シート!X97="","",基本情報入力シート!X97)</f>
        <v/>
      </c>
      <c r="Q75" s="830" t="str">
        <f>IF(基本情報入力シート!Y97="","",基本情報入力シート!Y97)</f>
        <v/>
      </c>
      <c r="R75" s="831"/>
      <c r="S75" s="527" t="str">
        <f>IF(B75="×","",IF(基本情報入力シート!Z97="","",基本情報入力シート!Z97))</f>
        <v/>
      </c>
      <c r="T75" s="832" t="str">
        <f>IF(B75="×","",IF(Q75="","",VLOOKUP(Q75,【参考】数式用!$M$2:$O$34,3,FALSE)))</f>
        <v/>
      </c>
      <c r="U75" s="833" t="s">
        <v>154</v>
      </c>
      <c r="V75" s="834">
        <v>4</v>
      </c>
      <c r="W75" s="835" t="s">
        <v>155</v>
      </c>
      <c r="X75" s="871"/>
      <c r="Y75" s="836" t="s">
        <v>156</v>
      </c>
      <c r="Z75" s="837">
        <v>4</v>
      </c>
      <c r="AA75" s="838" t="s">
        <v>155</v>
      </c>
      <c r="AB75" s="839"/>
      <c r="AC75" s="838" t="s">
        <v>157</v>
      </c>
      <c r="AD75" s="840" t="s">
        <v>158</v>
      </c>
      <c r="AE75" s="841" t="str">
        <f t="shared" si="0"/>
        <v/>
      </c>
      <c r="AF75" s="847" t="s">
        <v>159</v>
      </c>
      <c r="AG75" s="843" t="str">
        <f t="shared" si="1"/>
        <v/>
      </c>
      <c r="AH75" s="844"/>
      <c r="AI75" s="846"/>
      <c r="AJ75" s="844"/>
      <c r="AK75" s="846"/>
    </row>
    <row r="76" spans="1:37" ht="36.75" customHeight="1">
      <c r="A76" s="824">
        <f t="shared" si="2"/>
        <v>64</v>
      </c>
      <c r="B76" s="872"/>
      <c r="C76" s="825" t="str">
        <f>IF(基本情報入力シート!C98="","",基本情報入力シート!C98)</f>
        <v/>
      </c>
      <c r="D76" s="826" t="str">
        <f>IF(基本情報入力シート!D98="","",基本情報入力シート!D98)</f>
        <v/>
      </c>
      <c r="E76" s="827" t="str">
        <f>IF(基本情報入力シート!E98="","",基本情報入力シート!E98)</f>
        <v/>
      </c>
      <c r="F76" s="827" t="str">
        <f>IF(基本情報入力シート!F98="","",基本情報入力シート!F98)</f>
        <v/>
      </c>
      <c r="G76" s="827" t="str">
        <f>IF(基本情報入力シート!G98="","",基本情報入力シート!G98)</f>
        <v/>
      </c>
      <c r="H76" s="827" t="str">
        <f>IF(基本情報入力シート!H98="","",基本情報入力シート!H98)</f>
        <v/>
      </c>
      <c r="I76" s="827" t="str">
        <f>IF(基本情報入力シート!I98="","",基本情報入力シート!I98)</f>
        <v/>
      </c>
      <c r="J76" s="827" t="str">
        <f>IF(基本情報入力シート!J98="","",基本情報入力シート!J98)</f>
        <v/>
      </c>
      <c r="K76" s="827" t="str">
        <f>IF(基本情報入力シート!K98="","",基本情報入力シート!K98)</f>
        <v/>
      </c>
      <c r="L76" s="828" t="str">
        <f>IF(基本情報入力シート!L98="","",基本情報入力シート!L98)</f>
        <v/>
      </c>
      <c r="M76" s="829" t="str">
        <f>IF(基本情報入力シート!M98="","",基本情報入力シート!M98)</f>
        <v/>
      </c>
      <c r="N76" s="829" t="str">
        <f>IF(基本情報入力シート!R98="","",基本情報入力シート!R98)</f>
        <v/>
      </c>
      <c r="O76" s="829" t="str">
        <f>IF(基本情報入力シート!W98="","",基本情報入力シート!W98)</f>
        <v/>
      </c>
      <c r="P76" s="824" t="str">
        <f>IF(基本情報入力シート!X98="","",基本情報入力シート!X98)</f>
        <v/>
      </c>
      <c r="Q76" s="830" t="str">
        <f>IF(基本情報入力シート!Y98="","",基本情報入力シート!Y98)</f>
        <v/>
      </c>
      <c r="R76" s="831"/>
      <c r="S76" s="527" t="str">
        <f>IF(B76="×","",IF(基本情報入力シート!Z98="","",基本情報入力シート!Z98))</f>
        <v/>
      </c>
      <c r="T76" s="832" t="str">
        <f>IF(B76="×","",IF(Q76="","",VLOOKUP(Q76,【参考】数式用!$M$2:$O$34,3,FALSE)))</f>
        <v/>
      </c>
      <c r="U76" s="833" t="s">
        <v>154</v>
      </c>
      <c r="V76" s="834">
        <v>4</v>
      </c>
      <c r="W76" s="835" t="s">
        <v>155</v>
      </c>
      <c r="X76" s="871"/>
      <c r="Y76" s="836" t="s">
        <v>156</v>
      </c>
      <c r="Z76" s="837">
        <v>4</v>
      </c>
      <c r="AA76" s="838" t="s">
        <v>155</v>
      </c>
      <c r="AB76" s="839"/>
      <c r="AC76" s="838" t="s">
        <v>157</v>
      </c>
      <c r="AD76" s="840" t="s">
        <v>158</v>
      </c>
      <c r="AE76" s="841" t="str">
        <f t="shared" si="0"/>
        <v/>
      </c>
      <c r="AF76" s="847" t="s">
        <v>159</v>
      </c>
      <c r="AG76" s="843" t="str">
        <f t="shared" si="1"/>
        <v/>
      </c>
      <c r="AH76" s="844"/>
      <c r="AI76" s="846"/>
      <c r="AJ76" s="844"/>
      <c r="AK76" s="846"/>
    </row>
    <row r="77" spans="1:37" ht="36.75" customHeight="1">
      <c r="A77" s="824">
        <f t="shared" si="2"/>
        <v>65</v>
      </c>
      <c r="B77" s="872"/>
      <c r="C77" s="825" t="str">
        <f>IF(基本情報入力シート!C99="","",基本情報入力シート!C99)</f>
        <v/>
      </c>
      <c r="D77" s="826" t="str">
        <f>IF(基本情報入力シート!D99="","",基本情報入力シート!D99)</f>
        <v/>
      </c>
      <c r="E77" s="827" t="str">
        <f>IF(基本情報入力シート!E99="","",基本情報入力シート!E99)</f>
        <v/>
      </c>
      <c r="F77" s="827" t="str">
        <f>IF(基本情報入力シート!F99="","",基本情報入力シート!F99)</f>
        <v/>
      </c>
      <c r="G77" s="827" t="str">
        <f>IF(基本情報入力シート!G99="","",基本情報入力シート!G99)</f>
        <v/>
      </c>
      <c r="H77" s="827" t="str">
        <f>IF(基本情報入力シート!H99="","",基本情報入力シート!H99)</f>
        <v/>
      </c>
      <c r="I77" s="827" t="str">
        <f>IF(基本情報入力シート!I99="","",基本情報入力シート!I99)</f>
        <v/>
      </c>
      <c r="J77" s="827" t="str">
        <f>IF(基本情報入力シート!J99="","",基本情報入力シート!J99)</f>
        <v/>
      </c>
      <c r="K77" s="827" t="str">
        <f>IF(基本情報入力シート!K99="","",基本情報入力シート!K99)</f>
        <v/>
      </c>
      <c r="L77" s="828" t="str">
        <f>IF(基本情報入力シート!L99="","",基本情報入力シート!L99)</f>
        <v/>
      </c>
      <c r="M77" s="829" t="str">
        <f>IF(基本情報入力シート!M99="","",基本情報入力シート!M99)</f>
        <v/>
      </c>
      <c r="N77" s="829" t="str">
        <f>IF(基本情報入力シート!R99="","",基本情報入力シート!R99)</f>
        <v/>
      </c>
      <c r="O77" s="829" t="str">
        <f>IF(基本情報入力シート!W99="","",基本情報入力シート!W99)</f>
        <v/>
      </c>
      <c r="P77" s="824" t="str">
        <f>IF(基本情報入力シート!X99="","",基本情報入力シート!X99)</f>
        <v/>
      </c>
      <c r="Q77" s="830" t="str">
        <f>IF(基本情報入力シート!Y99="","",基本情報入力シート!Y99)</f>
        <v/>
      </c>
      <c r="R77" s="831"/>
      <c r="S77" s="527" t="str">
        <f>IF(B77="×","",IF(基本情報入力シート!Z99="","",基本情報入力シート!Z99))</f>
        <v/>
      </c>
      <c r="T77" s="832" t="str">
        <f>IF(B77="×","",IF(Q77="","",VLOOKUP(Q77,【参考】数式用!$M$2:$O$34,3,FALSE)))</f>
        <v/>
      </c>
      <c r="U77" s="833" t="s">
        <v>154</v>
      </c>
      <c r="V77" s="834">
        <v>4</v>
      </c>
      <c r="W77" s="835" t="s">
        <v>155</v>
      </c>
      <c r="X77" s="871"/>
      <c r="Y77" s="836" t="s">
        <v>156</v>
      </c>
      <c r="Z77" s="837">
        <v>4</v>
      </c>
      <c r="AA77" s="838" t="s">
        <v>155</v>
      </c>
      <c r="AB77" s="839"/>
      <c r="AC77" s="838" t="s">
        <v>157</v>
      </c>
      <c r="AD77" s="840" t="s">
        <v>158</v>
      </c>
      <c r="AE77" s="841" t="str">
        <f t="shared" si="0"/>
        <v/>
      </c>
      <c r="AF77" s="847" t="s">
        <v>159</v>
      </c>
      <c r="AG77" s="843" t="str">
        <f t="shared" si="1"/>
        <v/>
      </c>
      <c r="AH77" s="844"/>
      <c r="AI77" s="846"/>
      <c r="AJ77" s="844"/>
      <c r="AK77" s="846"/>
    </row>
    <row r="78" spans="1:37" ht="36.75" customHeight="1">
      <c r="A78" s="824">
        <f t="shared" si="2"/>
        <v>66</v>
      </c>
      <c r="B78" s="872"/>
      <c r="C78" s="825" t="str">
        <f>IF(基本情報入力シート!C100="","",基本情報入力シート!C100)</f>
        <v/>
      </c>
      <c r="D78" s="826" t="str">
        <f>IF(基本情報入力シート!D100="","",基本情報入力シート!D100)</f>
        <v/>
      </c>
      <c r="E78" s="827" t="str">
        <f>IF(基本情報入力シート!E100="","",基本情報入力シート!E100)</f>
        <v/>
      </c>
      <c r="F78" s="827" t="str">
        <f>IF(基本情報入力シート!F100="","",基本情報入力シート!F100)</f>
        <v/>
      </c>
      <c r="G78" s="827" t="str">
        <f>IF(基本情報入力シート!G100="","",基本情報入力シート!G100)</f>
        <v/>
      </c>
      <c r="H78" s="827" t="str">
        <f>IF(基本情報入力シート!H100="","",基本情報入力シート!H100)</f>
        <v/>
      </c>
      <c r="I78" s="827" t="str">
        <f>IF(基本情報入力シート!I100="","",基本情報入力シート!I100)</f>
        <v/>
      </c>
      <c r="J78" s="827" t="str">
        <f>IF(基本情報入力シート!J100="","",基本情報入力シート!J100)</f>
        <v/>
      </c>
      <c r="K78" s="827" t="str">
        <f>IF(基本情報入力シート!K100="","",基本情報入力シート!K100)</f>
        <v/>
      </c>
      <c r="L78" s="828" t="str">
        <f>IF(基本情報入力シート!L100="","",基本情報入力シート!L100)</f>
        <v/>
      </c>
      <c r="M78" s="829" t="str">
        <f>IF(基本情報入力シート!M100="","",基本情報入力シート!M100)</f>
        <v/>
      </c>
      <c r="N78" s="829" t="str">
        <f>IF(基本情報入力シート!R100="","",基本情報入力シート!R100)</f>
        <v/>
      </c>
      <c r="O78" s="829" t="str">
        <f>IF(基本情報入力シート!W100="","",基本情報入力シート!W100)</f>
        <v/>
      </c>
      <c r="P78" s="824" t="str">
        <f>IF(基本情報入力シート!X100="","",基本情報入力シート!X100)</f>
        <v/>
      </c>
      <c r="Q78" s="830" t="str">
        <f>IF(基本情報入力シート!Y100="","",基本情報入力シート!Y100)</f>
        <v/>
      </c>
      <c r="R78" s="831"/>
      <c r="S78" s="527" t="str">
        <f>IF(B78="×","",IF(基本情報入力シート!Z100="","",基本情報入力シート!Z100))</f>
        <v/>
      </c>
      <c r="T78" s="832" t="str">
        <f>IF(B78="×","",IF(Q78="","",VLOOKUP(Q78,【参考】数式用!$M$2:$O$34,3,FALSE)))</f>
        <v/>
      </c>
      <c r="U78" s="833" t="s">
        <v>154</v>
      </c>
      <c r="V78" s="834">
        <v>4</v>
      </c>
      <c r="W78" s="835" t="s">
        <v>155</v>
      </c>
      <c r="X78" s="871"/>
      <c r="Y78" s="836" t="s">
        <v>156</v>
      </c>
      <c r="Z78" s="837">
        <v>4</v>
      </c>
      <c r="AA78" s="838" t="s">
        <v>155</v>
      </c>
      <c r="AB78" s="839"/>
      <c r="AC78" s="838" t="s">
        <v>157</v>
      </c>
      <c r="AD78" s="840" t="s">
        <v>158</v>
      </c>
      <c r="AE78" s="841" t="str">
        <f t="shared" ref="AE78:AE112" si="3">IF(AB78="","",AB78-X78+1)</f>
        <v/>
      </c>
      <c r="AF78" s="847" t="s">
        <v>159</v>
      </c>
      <c r="AG78" s="843" t="str">
        <f t="shared" ref="AG78:AG112" si="4">IFERROR(ROUNDDOWN(ROUND(S78*T78,0),0)*AE78,"")</f>
        <v/>
      </c>
      <c r="AH78" s="844"/>
      <c r="AI78" s="846"/>
      <c r="AJ78" s="844"/>
      <c r="AK78" s="846"/>
    </row>
    <row r="79" spans="1:37" ht="36.75" customHeight="1">
      <c r="A79" s="824">
        <f t="shared" ref="A79:A112" si="5">A78+1</f>
        <v>67</v>
      </c>
      <c r="B79" s="872"/>
      <c r="C79" s="825" t="str">
        <f>IF(基本情報入力シート!C101="","",基本情報入力シート!C101)</f>
        <v/>
      </c>
      <c r="D79" s="826" t="str">
        <f>IF(基本情報入力シート!D101="","",基本情報入力シート!D101)</f>
        <v/>
      </c>
      <c r="E79" s="827" t="str">
        <f>IF(基本情報入力シート!E101="","",基本情報入力シート!E101)</f>
        <v/>
      </c>
      <c r="F79" s="827" t="str">
        <f>IF(基本情報入力シート!F101="","",基本情報入力シート!F101)</f>
        <v/>
      </c>
      <c r="G79" s="827" t="str">
        <f>IF(基本情報入力シート!G101="","",基本情報入力シート!G101)</f>
        <v/>
      </c>
      <c r="H79" s="827" t="str">
        <f>IF(基本情報入力シート!H101="","",基本情報入力シート!H101)</f>
        <v/>
      </c>
      <c r="I79" s="827" t="str">
        <f>IF(基本情報入力シート!I101="","",基本情報入力シート!I101)</f>
        <v/>
      </c>
      <c r="J79" s="827" t="str">
        <f>IF(基本情報入力シート!J101="","",基本情報入力シート!J101)</f>
        <v/>
      </c>
      <c r="K79" s="827" t="str">
        <f>IF(基本情報入力シート!K101="","",基本情報入力シート!K101)</f>
        <v/>
      </c>
      <c r="L79" s="828" t="str">
        <f>IF(基本情報入力シート!L101="","",基本情報入力シート!L101)</f>
        <v/>
      </c>
      <c r="M79" s="829" t="str">
        <f>IF(基本情報入力シート!M101="","",基本情報入力シート!M101)</f>
        <v/>
      </c>
      <c r="N79" s="829" t="str">
        <f>IF(基本情報入力シート!R101="","",基本情報入力シート!R101)</f>
        <v/>
      </c>
      <c r="O79" s="829" t="str">
        <f>IF(基本情報入力シート!W101="","",基本情報入力シート!W101)</f>
        <v/>
      </c>
      <c r="P79" s="824" t="str">
        <f>IF(基本情報入力シート!X101="","",基本情報入力シート!X101)</f>
        <v/>
      </c>
      <c r="Q79" s="830" t="str">
        <f>IF(基本情報入力シート!Y101="","",基本情報入力シート!Y101)</f>
        <v/>
      </c>
      <c r="R79" s="831"/>
      <c r="S79" s="527" t="str">
        <f>IF(B79="×","",IF(基本情報入力シート!Z101="","",基本情報入力シート!Z101))</f>
        <v/>
      </c>
      <c r="T79" s="832" t="str">
        <f>IF(B79="×","",IF(Q79="","",VLOOKUP(Q79,【参考】数式用!$M$2:$O$34,3,FALSE)))</f>
        <v/>
      </c>
      <c r="U79" s="833" t="s">
        <v>154</v>
      </c>
      <c r="V79" s="834">
        <v>4</v>
      </c>
      <c r="W79" s="835" t="s">
        <v>155</v>
      </c>
      <c r="X79" s="871"/>
      <c r="Y79" s="836" t="s">
        <v>156</v>
      </c>
      <c r="Z79" s="837">
        <v>4</v>
      </c>
      <c r="AA79" s="838" t="s">
        <v>155</v>
      </c>
      <c r="AB79" s="839"/>
      <c r="AC79" s="838" t="s">
        <v>157</v>
      </c>
      <c r="AD79" s="840" t="s">
        <v>158</v>
      </c>
      <c r="AE79" s="841" t="str">
        <f t="shared" si="3"/>
        <v/>
      </c>
      <c r="AF79" s="847" t="s">
        <v>159</v>
      </c>
      <c r="AG79" s="843" t="str">
        <f t="shared" si="4"/>
        <v/>
      </c>
      <c r="AH79" s="844"/>
      <c r="AI79" s="846"/>
      <c r="AJ79" s="844"/>
      <c r="AK79" s="846"/>
    </row>
    <row r="80" spans="1:37" ht="36.75" customHeight="1">
      <c r="A80" s="824">
        <f t="shared" si="5"/>
        <v>68</v>
      </c>
      <c r="B80" s="872"/>
      <c r="C80" s="825" t="str">
        <f>IF(基本情報入力シート!C102="","",基本情報入力シート!C102)</f>
        <v/>
      </c>
      <c r="D80" s="826" t="str">
        <f>IF(基本情報入力シート!D102="","",基本情報入力シート!D102)</f>
        <v/>
      </c>
      <c r="E80" s="827" t="str">
        <f>IF(基本情報入力シート!E102="","",基本情報入力シート!E102)</f>
        <v/>
      </c>
      <c r="F80" s="827" t="str">
        <f>IF(基本情報入力シート!F102="","",基本情報入力シート!F102)</f>
        <v/>
      </c>
      <c r="G80" s="827" t="str">
        <f>IF(基本情報入力シート!G102="","",基本情報入力シート!G102)</f>
        <v/>
      </c>
      <c r="H80" s="827" t="str">
        <f>IF(基本情報入力シート!H102="","",基本情報入力シート!H102)</f>
        <v/>
      </c>
      <c r="I80" s="827" t="str">
        <f>IF(基本情報入力シート!I102="","",基本情報入力シート!I102)</f>
        <v/>
      </c>
      <c r="J80" s="827" t="str">
        <f>IF(基本情報入力シート!J102="","",基本情報入力シート!J102)</f>
        <v/>
      </c>
      <c r="K80" s="827" t="str">
        <f>IF(基本情報入力シート!K102="","",基本情報入力シート!K102)</f>
        <v/>
      </c>
      <c r="L80" s="828" t="str">
        <f>IF(基本情報入力シート!L102="","",基本情報入力シート!L102)</f>
        <v/>
      </c>
      <c r="M80" s="829" t="str">
        <f>IF(基本情報入力シート!M102="","",基本情報入力シート!M102)</f>
        <v/>
      </c>
      <c r="N80" s="829" t="str">
        <f>IF(基本情報入力シート!R102="","",基本情報入力シート!R102)</f>
        <v/>
      </c>
      <c r="O80" s="829" t="str">
        <f>IF(基本情報入力シート!W102="","",基本情報入力シート!W102)</f>
        <v/>
      </c>
      <c r="P80" s="824" t="str">
        <f>IF(基本情報入力シート!X102="","",基本情報入力シート!X102)</f>
        <v/>
      </c>
      <c r="Q80" s="830" t="str">
        <f>IF(基本情報入力シート!Y102="","",基本情報入力シート!Y102)</f>
        <v/>
      </c>
      <c r="R80" s="831"/>
      <c r="S80" s="527" t="str">
        <f>IF(B80="×","",IF(基本情報入力シート!Z102="","",基本情報入力シート!Z102))</f>
        <v/>
      </c>
      <c r="T80" s="832" t="str">
        <f>IF(B80="×","",IF(Q80="","",VLOOKUP(Q80,【参考】数式用!$M$2:$O$34,3,FALSE)))</f>
        <v/>
      </c>
      <c r="U80" s="833" t="s">
        <v>154</v>
      </c>
      <c r="V80" s="834">
        <v>4</v>
      </c>
      <c r="W80" s="835" t="s">
        <v>155</v>
      </c>
      <c r="X80" s="871"/>
      <c r="Y80" s="836" t="s">
        <v>156</v>
      </c>
      <c r="Z80" s="837">
        <v>4</v>
      </c>
      <c r="AA80" s="838" t="s">
        <v>155</v>
      </c>
      <c r="AB80" s="839"/>
      <c r="AC80" s="838" t="s">
        <v>157</v>
      </c>
      <c r="AD80" s="840" t="s">
        <v>158</v>
      </c>
      <c r="AE80" s="841" t="str">
        <f t="shared" si="3"/>
        <v/>
      </c>
      <c r="AF80" s="847" t="s">
        <v>159</v>
      </c>
      <c r="AG80" s="843" t="str">
        <f t="shared" si="4"/>
        <v/>
      </c>
      <c r="AH80" s="844"/>
      <c r="AI80" s="846"/>
      <c r="AJ80" s="844"/>
      <c r="AK80" s="846"/>
    </row>
    <row r="81" spans="1:37" ht="36.75" customHeight="1">
      <c r="A81" s="824">
        <f t="shared" si="5"/>
        <v>69</v>
      </c>
      <c r="B81" s="872"/>
      <c r="C81" s="825" t="str">
        <f>IF(基本情報入力シート!C103="","",基本情報入力シート!C103)</f>
        <v/>
      </c>
      <c r="D81" s="826" t="str">
        <f>IF(基本情報入力シート!D103="","",基本情報入力シート!D103)</f>
        <v/>
      </c>
      <c r="E81" s="827" t="str">
        <f>IF(基本情報入力シート!E103="","",基本情報入力シート!E103)</f>
        <v/>
      </c>
      <c r="F81" s="827" t="str">
        <f>IF(基本情報入力シート!F103="","",基本情報入力シート!F103)</f>
        <v/>
      </c>
      <c r="G81" s="827" t="str">
        <f>IF(基本情報入力シート!G103="","",基本情報入力シート!G103)</f>
        <v/>
      </c>
      <c r="H81" s="827" t="str">
        <f>IF(基本情報入力シート!H103="","",基本情報入力シート!H103)</f>
        <v/>
      </c>
      <c r="I81" s="827" t="str">
        <f>IF(基本情報入力シート!I103="","",基本情報入力シート!I103)</f>
        <v/>
      </c>
      <c r="J81" s="827" t="str">
        <f>IF(基本情報入力シート!J103="","",基本情報入力シート!J103)</f>
        <v/>
      </c>
      <c r="K81" s="827" t="str">
        <f>IF(基本情報入力シート!K103="","",基本情報入力シート!K103)</f>
        <v/>
      </c>
      <c r="L81" s="828" t="str">
        <f>IF(基本情報入力シート!L103="","",基本情報入力シート!L103)</f>
        <v/>
      </c>
      <c r="M81" s="829" t="str">
        <f>IF(基本情報入力シート!M103="","",基本情報入力シート!M103)</f>
        <v/>
      </c>
      <c r="N81" s="829" t="str">
        <f>IF(基本情報入力シート!R103="","",基本情報入力シート!R103)</f>
        <v/>
      </c>
      <c r="O81" s="829" t="str">
        <f>IF(基本情報入力シート!W103="","",基本情報入力シート!W103)</f>
        <v/>
      </c>
      <c r="P81" s="824" t="str">
        <f>IF(基本情報入力シート!X103="","",基本情報入力シート!X103)</f>
        <v/>
      </c>
      <c r="Q81" s="830" t="str">
        <f>IF(基本情報入力シート!Y103="","",基本情報入力シート!Y103)</f>
        <v/>
      </c>
      <c r="R81" s="831"/>
      <c r="S81" s="527" t="str">
        <f>IF(B81="×","",IF(基本情報入力シート!Z103="","",基本情報入力シート!Z103))</f>
        <v/>
      </c>
      <c r="T81" s="832" t="str">
        <f>IF(B81="×","",IF(Q81="","",VLOOKUP(Q81,【参考】数式用!$M$2:$O$34,3,FALSE)))</f>
        <v/>
      </c>
      <c r="U81" s="833" t="s">
        <v>154</v>
      </c>
      <c r="V81" s="834">
        <v>4</v>
      </c>
      <c r="W81" s="835" t="s">
        <v>155</v>
      </c>
      <c r="X81" s="871"/>
      <c r="Y81" s="836" t="s">
        <v>156</v>
      </c>
      <c r="Z81" s="837">
        <v>4</v>
      </c>
      <c r="AA81" s="838" t="s">
        <v>155</v>
      </c>
      <c r="AB81" s="839"/>
      <c r="AC81" s="838" t="s">
        <v>157</v>
      </c>
      <c r="AD81" s="840" t="s">
        <v>158</v>
      </c>
      <c r="AE81" s="841" t="str">
        <f t="shared" si="3"/>
        <v/>
      </c>
      <c r="AF81" s="847" t="s">
        <v>159</v>
      </c>
      <c r="AG81" s="843" t="str">
        <f t="shared" si="4"/>
        <v/>
      </c>
      <c r="AH81" s="844"/>
      <c r="AI81" s="846"/>
      <c r="AJ81" s="844"/>
      <c r="AK81" s="846"/>
    </row>
    <row r="82" spans="1:37" ht="36.75" customHeight="1">
      <c r="A82" s="824">
        <f t="shared" si="5"/>
        <v>70</v>
      </c>
      <c r="B82" s="872"/>
      <c r="C82" s="825" t="str">
        <f>IF(基本情報入力シート!C104="","",基本情報入力シート!C104)</f>
        <v/>
      </c>
      <c r="D82" s="826" t="str">
        <f>IF(基本情報入力シート!D104="","",基本情報入力シート!D104)</f>
        <v/>
      </c>
      <c r="E82" s="827" t="str">
        <f>IF(基本情報入力シート!E104="","",基本情報入力シート!E104)</f>
        <v/>
      </c>
      <c r="F82" s="827" t="str">
        <f>IF(基本情報入力シート!F104="","",基本情報入力シート!F104)</f>
        <v/>
      </c>
      <c r="G82" s="827" t="str">
        <f>IF(基本情報入力シート!G104="","",基本情報入力シート!G104)</f>
        <v/>
      </c>
      <c r="H82" s="827" t="str">
        <f>IF(基本情報入力シート!H104="","",基本情報入力シート!H104)</f>
        <v/>
      </c>
      <c r="I82" s="827" t="str">
        <f>IF(基本情報入力シート!I104="","",基本情報入力シート!I104)</f>
        <v/>
      </c>
      <c r="J82" s="827" t="str">
        <f>IF(基本情報入力シート!J104="","",基本情報入力シート!J104)</f>
        <v/>
      </c>
      <c r="K82" s="827" t="str">
        <f>IF(基本情報入力シート!K104="","",基本情報入力シート!K104)</f>
        <v/>
      </c>
      <c r="L82" s="828" t="str">
        <f>IF(基本情報入力シート!L104="","",基本情報入力シート!L104)</f>
        <v/>
      </c>
      <c r="M82" s="829" t="str">
        <f>IF(基本情報入力シート!M104="","",基本情報入力シート!M104)</f>
        <v/>
      </c>
      <c r="N82" s="829" t="str">
        <f>IF(基本情報入力シート!R104="","",基本情報入力シート!R104)</f>
        <v/>
      </c>
      <c r="O82" s="829" t="str">
        <f>IF(基本情報入力シート!W104="","",基本情報入力シート!W104)</f>
        <v/>
      </c>
      <c r="P82" s="824" t="str">
        <f>IF(基本情報入力シート!X104="","",基本情報入力シート!X104)</f>
        <v/>
      </c>
      <c r="Q82" s="830" t="str">
        <f>IF(基本情報入力シート!Y104="","",基本情報入力シート!Y104)</f>
        <v/>
      </c>
      <c r="R82" s="831"/>
      <c r="S82" s="527" t="str">
        <f>IF(B82="×","",IF(基本情報入力シート!Z104="","",基本情報入力シート!Z104))</f>
        <v/>
      </c>
      <c r="T82" s="832" t="str">
        <f>IF(B82="×","",IF(Q82="","",VLOOKUP(Q82,【参考】数式用!$M$2:$O$34,3,FALSE)))</f>
        <v/>
      </c>
      <c r="U82" s="833" t="s">
        <v>154</v>
      </c>
      <c r="V82" s="834">
        <v>4</v>
      </c>
      <c r="W82" s="835" t="s">
        <v>155</v>
      </c>
      <c r="X82" s="871"/>
      <c r="Y82" s="836" t="s">
        <v>156</v>
      </c>
      <c r="Z82" s="837">
        <v>4</v>
      </c>
      <c r="AA82" s="838" t="s">
        <v>155</v>
      </c>
      <c r="AB82" s="839"/>
      <c r="AC82" s="838" t="s">
        <v>157</v>
      </c>
      <c r="AD82" s="840" t="s">
        <v>158</v>
      </c>
      <c r="AE82" s="841" t="str">
        <f t="shared" si="3"/>
        <v/>
      </c>
      <c r="AF82" s="847" t="s">
        <v>159</v>
      </c>
      <c r="AG82" s="843" t="str">
        <f t="shared" si="4"/>
        <v/>
      </c>
      <c r="AH82" s="844"/>
      <c r="AI82" s="846"/>
      <c r="AJ82" s="844"/>
      <c r="AK82" s="846"/>
    </row>
    <row r="83" spans="1:37" ht="36.75" customHeight="1">
      <c r="A83" s="824">
        <f t="shared" si="5"/>
        <v>71</v>
      </c>
      <c r="B83" s="872"/>
      <c r="C83" s="825" t="str">
        <f>IF(基本情報入力シート!C105="","",基本情報入力シート!C105)</f>
        <v/>
      </c>
      <c r="D83" s="826" t="str">
        <f>IF(基本情報入力シート!D105="","",基本情報入力シート!D105)</f>
        <v/>
      </c>
      <c r="E83" s="827" t="str">
        <f>IF(基本情報入力シート!E105="","",基本情報入力シート!E105)</f>
        <v/>
      </c>
      <c r="F83" s="827" t="str">
        <f>IF(基本情報入力シート!F105="","",基本情報入力シート!F105)</f>
        <v/>
      </c>
      <c r="G83" s="827" t="str">
        <f>IF(基本情報入力シート!G105="","",基本情報入力シート!G105)</f>
        <v/>
      </c>
      <c r="H83" s="827" t="str">
        <f>IF(基本情報入力シート!H105="","",基本情報入力シート!H105)</f>
        <v/>
      </c>
      <c r="I83" s="827" t="str">
        <f>IF(基本情報入力シート!I105="","",基本情報入力シート!I105)</f>
        <v/>
      </c>
      <c r="J83" s="827" t="str">
        <f>IF(基本情報入力シート!J105="","",基本情報入力シート!J105)</f>
        <v/>
      </c>
      <c r="K83" s="827" t="str">
        <f>IF(基本情報入力シート!K105="","",基本情報入力シート!K105)</f>
        <v/>
      </c>
      <c r="L83" s="828" t="str">
        <f>IF(基本情報入力シート!L105="","",基本情報入力シート!L105)</f>
        <v/>
      </c>
      <c r="M83" s="829" t="str">
        <f>IF(基本情報入力シート!M105="","",基本情報入力シート!M105)</f>
        <v/>
      </c>
      <c r="N83" s="829" t="str">
        <f>IF(基本情報入力シート!R105="","",基本情報入力シート!R105)</f>
        <v/>
      </c>
      <c r="O83" s="829" t="str">
        <f>IF(基本情報入力シート!W105="","",基本情報入力シート!W105)</f>
        <v/>
      </c>
      <c r="P83" s="824" t="str">
        <f>IF(基本情報入力シート!X105="","",基本情報入力シート!X105)</f>
        <v/>
      </c>
      <c r="Q83" s="830" t="str">
        <f>IF(基本情報入力シート!Y105="","",基本情報入力シート!Y105)</f>
        <v/>
      </c>
      <c r="R83" s="831"/>
      <c r="S83" s="527" t="str">
        <f>IF(B83="×","",IF(基本情報入力シート!Z105="","",基本情報入力シート!Z105))</f>
        <v/>
      </c>
      <c r="T83" s="832" t="str">
        <f>IF(B83="×","",IF(Q83="","",VLOOKUP(Q83,【参考】数式用!$M$2:$O$34,3,FALSE)))</f>
        <v/>
      </c>
      <c r="U83" s="833" t="s">
        <v>154</v>
      </c>
      <c r="V83" s="834">
        <v>4</v>
      </c>
      <c r="W83" s="835" t="s">
        <v>155</v>
      </c>
      <c r="X83" s="871"/>
      <c r="Y83" s="836" t="s">
        <v>156</v>
      </c>
      <c r="Z83" s="837">
        <v>4</v>
      </c>
      <c r="AA83" s="838" t="s">
        <v>155</v>
      </c>
      <c r="AB83" s="839"/>
      <c r="AC83" s="838" t="s">
        <v>157</v>
      </c>
      <c r="AD83" s="840" t="s">
        <v>158</v>
      </c>
      <c r="AE83" s="841" t="str">
        <f t="shared" si="3"/>
        <v/>
      </c>
      <c r="AF83" s="847" t="s">
        <v>159</v>
      </c>
      <c r="AG83" s="843" t="str">
        <f t="shared" si="4"/>
        <v/>
      </c>
      <c r="AH83" s="844"/>
      <c r="AI83" s="846"/>
      <c r="AJ83" s="844"/>
      <c r="AK83" s="846"/>
    </row>
    <row r="84" spans="1:37" ht="36.75" customHeight="1">
      <c r="A84" s="824">
        <f t="shared" si="5"/>
        <v>72</v>
      </c>
      <c r="B84" s="872"/>
      <c r="C84" s="825" t="str">
        <f>IF(基本情報入力シート!C106="","",基本情報入力シート!C106)</f>
        <v/>
      </c>
      <c r="D84" s="826" t="str">
        <f>IF(基本情報入力シート!D106="","",基本情報入力シート!D106)</f>
        <v/>
      </c>
      <c r="E84" s="827" t="str">
        <f>IF(基本情報入力シート!E106="","",基本情報入力シート!E106)</f>
        <v/>
      </c>
      <c r="F84" s="827" t="str">
        <f>IF(基本情報入力シート!F106="","",基本情報入力シート!F106)</f>
        <v/>
      </c>
      <c r="G84" s="827" t="str">
        <f>IF(基本情報入力シート!G106="","",基本情報入力シート!G106)</f>
        <v/>
      </c>
      <c r="H84" s="827" t="str">
        <f>IF(基本情報入力シート!H106="","",基本情報入力シート!H106)</f>
        <v/>
      </c>
      <c r="I84" s="827" t="str">
        <f>IF(基本情報入力シート!I106="","",基本情報入力シート!I106)</f>
        <v/>
      </c>
      <c r="J84" s="827" t="str">
        <f>IF(基本情報入力シート!J106="","",基本情報入力シート!J106)</f>
        <v/>
      </c>
      <c r="K84" s="827" t="str">
        <f>IF(基本情報入力シート!K106="","",基本情報入力シート!K106)</f>
        <v/>
      </c>
      <c r="L84" s="828" t="str">
        <f>IF(基本情報入力シート!L106="","",基本情報入力シート!L106)</f>
        <v/>
      </c>
      <c r="M84" s="829" t="str">
        <f>IF(基本情報入力シート!M106="","",基本情報入力シート!M106)</f>
        <v/>
      </c>
      <c r="N84" s="829" t="str">
        <f>IF(基本情報入力シート!R106="","",基本情報入力シート!R106)</f>
        <v/>
      </c>
      <c r="O84" s="829" t="str">
        <f>IF(基本情報入力シート!W106="","",基本情報入力シート!W106)</f>
        <v/>
      </c>
      <c r="P84" s="824" t="str">
        <f>IF(基本情報入力シート!X106="","",基本情報入力シート!X106)</f>
        <v/>
      </c>
      <c r="Q84" s="830" t="str">
        <f>IF(基本情報入力シート!Y106="","",基本情報入力シート!Y106)</f>
        <v/>
      </c>
      <c r="R84" s="831"/>
      <c r="S84" s="527" t="str">
        <f>IF(B84="×","",IF(基本情報入力シート!Z106="","",基本情報入力シート!Z106))</f>
        <v/>
      </c>
      <c r="T84" s="832" t="str">
        <f>IF(B84="×","",IF(Q84="","",VLOOKUP(Q84,【参考】数式用!$M$2:$O$34,3,FALSE)))</f>
        <v/>
      </c>
      <c r="U84" s="833" t="s">
        <v>154</v>
      </c>
      <c r="V84" s="834">
        <v>4</v>
      </c>
      <c r="W84" s="835" t="s">
        <v>155</v>
      </c>
      <c r="X84" s="871"/>
      <c r="Y84" s="836" t="s">
        <v>156</v>
      </c>
      <c r="Z84" s="837">
        <v>4</v>
      </c>
      <c r="AA84" s="838" t="s">
        <v>155</v>
      </c>
      <c r="AB84" s="839"/>
      <c r="AC84" s="838" t="s">
        <v>157</v>
      </c>
      <c r="AD84" s="840" t="s">
        <v>158</v>
      </c>
      <c r="AE84" s="841" t="str">
        <f t="shared" si="3"/>
        <v/>
      </c>
      <c r="AF84" s="847" t="s">
        <v>159</v>
      </c>
      <c r="AG84" s="843" t="str">
        <f t="shared" si="4"/>
        <v/>
      </c>
      <c r="AH84" s="844"/>
      <c r="AI84" s="846"/>
      <c r="AJ84" s="844"/>
      <c r="AK84" s="846"/>
    </row>
    <row r="85" spans="1:37" ht="36.75" customHeight="1">
      <c r="A85" s="824">
        <f t="shared" si="5"/>
        <v>73</v>
      </c>
      <c r="B85" s="872"/>
      <c r="C85" s="825" t="str">
        <f>IF(基本情報入力シート!C107="","",基本情報入力シート!C107)</f>
        <v/>
      </c>
      <c r="D85" s="826" t="str">
        <f>IF(基本情報入力シート!D107="","",基本情報入力シート!D107)</f>
        <v/>
      </c>
      <c r="E85" s="827" t="str">
        <f>IF(基本情報入力シート!E107="","",基本情報入力シート!E107)</f>
        <v/>
      </c>
      <c r="F85" s="827" t="str">
        <f>IF(基本情報入力シート!F107="","",基本情報入力シート!F107)</f>
        <v/>
      </c>
      <c r="G85" s="827" t="str">
        <f>IF(基本情報入力シート!G107="","",基本情報入力シート!G107)</f>
        <v/>
      </c>
      <c r="H85" s="827" t="str">
        <f>IF(基本情報入力シート!H107="","",基本情報入力シート!H107)</f>
        <v/>
      </c>
      <c r="I85" s="827" t="str">
        <f>IF(基本情報入力シート!I107="","",基本情報入力シート!I107)</f>
        <v/>
      </c>
      <c r="J85" s="827" t="str">
        <f>IF(基本情報入力シート!J107="","",基本情報入力シート!J107)</f>
        <v/>
      </c>
      <c r="K85" s="827" t="str">
        <f>IF(基本情報入力シート!K107="","",基本情報入力シート!K107)</f>
        <v/>
      </c>
      <c r="L85" s="828" t="str">
        <f>IF(基本情報入力シート!L107="","",基本情報入力シート!L107)</f>
        <v/>
      </c>
      <c r="M85" s="829" t="str">
        <f>IF(基本情報入力シート!M107="","",基本情報入力シート!M107)</f>
        <v/>
      </c>
      <c r="N85" s="829" t="str">
        <f>IF(基本情報入力シート!R107="","",基本情報入力シート!R107)</f>
        <v/>
      </c>
      <c r="O85" s="829" t="str">
        <f>IF(基本情報入力シート!W107="","",基本情報入力シート!W107)</f>
        <v/>
      </c>
      <c r="P85" s="824" t="str">
        <f>IF(基本情報入力シート!X107="","",基本情報入力シート!X107)</f>
        <v/>
      </c>
      <c r="Q85" s="830" t="str">
        <f>IF(基本情報入力シート!Y107="","",基本情報入力シート!Y107)</f>
        <v/>
      </c>
      <c r="R85" s="831"/>
      <c r="S85" s="527" t="str">
        <f>IF(B85="×","",IF(基本情報入力シート!Z107="","",基本情報入力シート!Z107))</f>
        <v/>
      </c>
      <c r="T85" s="832" t="str">
        <f>IF(B85="×","",IF(Q85="","",VLOOKUP(Q85,【参考】数式用!$M$2:$O$34,3,FALSE)))</f>
        <v/>
      </c>
      <c r="U85" s="833" t="s">
        <v>154</v>
      </c>
      <c r="V85" s="834">
        <v>4</v>
      </c>
      <c r="W85" s="835" t="s">
        <v>155</v>
      </c>
      <c r="X85" s="871"/>
      <c r="Y85" s="836" t="s">
        <v>156</v>
      </c>
      <c r="Z85" s="837">
        <v>4</v>
      </c>
      <c r="AA85" s="838" t="s">
        <v>155</v>
      </c>
      <c r="AB85" s="839"/>
      <c r="AC85" s="838" t="s">
        <v>157</v>
      </c>
      <c r="AD85" s="840" t="s">
        <v>158</v>
      </c>
      <c r="AE85" s="841" t="str">
        <f t="shared" si="3"/>
        <v/>
      </c>
      <c r="AF85" s="847" t="s">
        <v>159</v>
      </c>
      <c r="AG85" s="843" t="str">
        <f t="shared" si="4"/>
        <v/>
      </c>
      <c r="AH85" s="844"/>
      <c r="AI85" s="846"/>
      <c r="AJ85" s="844"/>
      <c r="AK85" s="846"/>
    </row>
    <row r="86" spans="1:37" ht="36.75" customHeight="1">
      <c r="A86" s="824">
        <f t="shared" si="5"/>
        <v>74</v>
      </c>
      <c r="B86" s="872"/>
      <c r="C86" s="825" t="str">
        <f>IF(基本情報入力シート!C108="","",基本情報入力シート!C108)</f>
        <v/>
      </c>
      <c r="D86" s="826" t="str">
        <f>IF(基本情報入力シート!D108="","",基本情報入力シート!D108)</f>
        <v/>
      </c>
      <c r="E86" s="827" t="str">
        <f>IF(基本情報入力シート!E108="","",基本情報入力シート!E108)</f>
        <v/>
      </c>
      <c r="F86" s="827" t="str">
        <f>IF(基本情報入力シート!F108="","",基本情報入力シート!F108)</f>
        <v/>
      </c>
      <c r="G86" s="827" t="str">
        <f>IF(基本情報入力シート!G108="","",基本情報入力シート!G108)</f>
        <v/>
      </c>
      <c r="H86" s="827" t="str">
        <f>IF(基本情報入力シート!H108="","",基本情報入力シート!H108)</f>
        <v/>
      </c>
      <c r="I86" s="827" t="str">
        <f>IF(基本情報入力シート!I108="","",基本情報入力シート!I108)</f>
        <v/>
      </c>
      <c r="J86" s="827" t="str">
        <f>IF(基本情報入力シート!J108="","",基本情報入力シート!J108)</f>
        <v/>
      </c>
      <c r="K86" s="827" t="str">
        <f>IF(基本情報入力シート!K108="","",基本情報入力シート!K108)</f>
        <v/>
      </c>
      <c r="L86" s="828" t="str">
        <f>IF(基本情報入力シート!L108="","",基本情報入力シート!L108)</f>
        <v/>
      </c>
      <c r="M86" s="829" t="str">
        <f>IF(基本情報入力シート!M108="","",基本情報入力シート!M108)</f>
        <v/>
      </c>
      <c r="N86" s="829" t="str">
        <f>IF(基本情報入力シート!R108="","",基本情報入力シート!R108)</f>
        <v/>
      </c>
      <c r="O86" s="829" t="str">
        <f>IF(基本情報入力シート!W108="","",基本情報入力シート!W108)</f>
        <v/>
      </c>
      <c r="P86" s="824" t="str">
        <f>IF(基本情報入力シート!X108="","",基本情報入力シート!X108)</f>
        <v/>
      </c>
      <c r="Q86" s="830" t="str">
        <f>IF(基本情報入力シート!Y108="","",基本情報入力シート!Y108)</f>
        <v/>
      </c>
      <c r="R86" s="831"/>
      <c r="S86" s="527" t="str">
        <f>IF(B86="×","",IF(基本情報入力シート!Z108="","",基本情報入力シート!Z108))</f>
        <v/>
      </c>
      <c r="T86" s="832" t="str">
        <f>IF(B86="×","",IF(Q86="","",VLOOKUP(Q86,【参考】数式用!$M$2:$O$34,3,FALSE)))</f>
        <v/>
      </c>
      <c r="U86" s="833" t="s">
        <v>154</v>
      </c>
      <c r="V86" s="834">
        <v>4</v>
      </c>
      <c r="W86" s="835" t="s">
        <v>155</v>
      </c>
      <c r="X86" s="871"/>
      <c r="Y86" s="836" t="s">
        <v>156</v>
      </c>
      <c r="Z86" s="837">
        <v>4</v>
      </c>
      <c r="AA86" s="838" t="s">
        <v>155</v>
      </c>
      <c r="AB86" s="839"/>
      <c r="AC86" s="838" t="s">
        <v>157</v>
      </c>
      <c r="AD86" s="840" t="s">
        <v>158</v>
      </c>
      <c r="AE86" s="841" t="str">
        <f t="shared" si="3"/>
        <v/>
      </c>
      <c r="AF86" s="847" t="s">
        <v>159</v>
      </c>
      <c r="AG86" s="843" t="str">
        <f t="shared" si="4"/>
        <v/>
      </c>
      <c r="AH86" s="844"/>
      <c r="AI86" s="846"/>
      <c r="AJ86" s="844"/>
      <c r="AK86" s="846"/>
    </row>
    <row r="87" spans="1:37" ht="36.75" customHeight="1">
      <c r="A87" s="824">
        <f t="shared" si="5"/>
        <v>75</v>
      </c>
      <c r="B87" s="872"/>
      <c r="C87" s="825" t="str">
        <f>IF(基本情報入力シート!C109="","",基本情報入力シート!C109)</f>
        <v/>
      </c>
      <c r="D87" s="826" t="str">
        <f>IF(基本情報入力シート!D109="","",基本情報入力シート!D109)</f>
        <v/>
      </c>
      <c r="E87" s="827" t="str">
        <f>IF(基本情報入力シート!E109="","",基本情報入力シート!E109)</f>
        <v/>
      </c>
      <c r="F87" s="827" t="str">
        <f>IF(基本情報入力シート!F109="","",基本情報入力シート!F109)</f>
        <v/>
      </c>
      <c r="G87" s="827" t="str">
        <f>IF(基本情報入力シート!G109="","",基本情報入力シート!G109)</f>
        <v/>
      </c>
      <c r="H87" s="827" t="str">
        <f>IF(基本情報入力シート!H109="","",基本情報入力シート!H109)</f>
        <v/>
      </c>
      <c r="I87" s="827" t="str">
        <f>IF(基本情報入力シート!I109="","",基本情報入力シート!I109)</f>
        <v/>
      </c>
      <c r="J87" s="827" t="str">
        <f>IF(基本情報入力シート!J109="","",基本情報入力シート!J109)</f>
        <v/>
      </c>
      <c r="K87" s="827" t="str">
        <f>IF(基本情報入力シート!K109="","",基本情報入力シート!K109)</f>
        <v/>
      </c>
      <c r="L87" s="828" t="str">
        <f>IF(基本情報入力シート!L109="","",基本情報入力シート!L109)</f>
        <v/>
      </c>
      <c r="M87" s="829" t="str">
        <f>IF(基本情報入力シート!M109="","",基本情報入力シート!M109)</f>
        <v/>
      </c>
      <c r="N87" s="829" t="str">
        <f>IF(基本情報入力シート!R109="","",基本情報入力シート!R109)</f>
        <v/>
      </c>
      <c r="O87" s="829" t="str">
        <f>IF(基本情報入力シート!W109="","",基本情報入力シート!W109)</f>
        <v/>
      </c>
      <c r="P87" s="824" t="str">
        <f>IF(基本情報入力シート!X109="","",基本情報入力シート!X109)</f>
        <v/>
      </c>
      <c r="Q87" s="830" t="str">
        <f>IF(基本情報入力シート!Y109="","",基本情報入力シート!Y109)</f>
        <v/>
      </c>
      <c r="R87" s="831"/>
      <c r="S87" s="527" t="str">
        <f>IF(B87="×","",IF(基本情報入力シート!Z109="","",基本情報入力シート!Z109))</f>
        <v/>
      </c>
      <c r="T87" s="832" t="str">
        <f>IF(B87="×","",IF(Q87="","",VLOOKUP(Q87,【参考】数式用!$M$2:$O$34,3,FALSE)))</f>
        <v/>
      </c>
      <c r="U87" s="833" t="s">
        <v>154</v>
      </c>
      <c r="V87" s="834">
        <v>4</v>
      </c>
      <c r="W87" s="835" t="s">
        <v>155</v>
      </c>
      <c r="X87" s="871"/>
      <c r="Y87" s="836" t="s">
        <v>156</v>
      </c>
      <c r="Z87" s="837">
        <v>4</v>
      </c>
      <c r="AA87" s="838" t="s">
        <v>155</v>
      </c>
      <c r="AB87" s="839"/>
      <c r="AC87" s="838" t="s">
        <v>157</v>
      </c>
      <c r="AD87" s="840" t="s">
        <v>158</v>
      </c>
      <c r="AE87" s="841" t="str">
        <f t="shared" si="3"/>
        <v/>
      </c>
      <c r="AF87" s="847" t="s">
        <v>159</v>
      </c>
      <c r="AG87" s="843" t="str">
        <f t="shared" si="4"/>
        <v/>
      </c>
      <c r="AH87" s="844"/>
      <c r="AI87" s="846"/>
      <c r="AJ87" s="844"/>
      <c r="AK87" s="846"/>
    </row>
    <row r="88" spans="1:37" ht="36.75" customHeight="1">
      <c r="A88" s="824">
        <f t="shared" si="5"/>
        <v>76</v>
      </c>
      <c r="B88" s="872"/>
      <c r="C88" s="825" t="str">
        <f>IF(基本情報入力シート!C110="","",基本情報入力シート!C110)</f>
        <v/>
      </c>
      <c r="D88" s="826" t="str">
        <f>IF(基本情報入力シート!D110="","",基本情報入力シート!D110)</f>
        <v/>
      </c>
      <c r="E88" s="827" t="str">
        <f>IF(基本情報入力シート!E110="","",基本情報入力シート!E110)</f>
        <v/>
      </c>
      <c r="F88" s="827" t="str">
        <f>IF(基本情報入力シート!F110="","",基本情報入力シート!F110)</f>
        <v/>
      </c>
      <c r="G88" s="827" t="str">
        <f>IF(基本情報入力シート!G110="","",基本情報入力シート!G110)</f>
        <v/>
      </c>
      <c r="H88" s="827" t="str">
        <f>IF(基本情報入力シート!H110="","",基本情報入力シート!H110)</f>
        <v/>
      </c>
      <c r="I88" s="827" t="str">
        <f>IF(基本情報入力シート!I110="","",基本情報入力シート!I110)</f>
        <v/>
      </c>
      <c r="J88" s="827" t="str">
        <f>IF(基本情報入力シート!J110="","",基本情報入力シート!J110)</f>
        <v/>
      </c>
      <c r="K88" s="827" t="str">
        <f>IF(基本情報入力シート!K110="","",基本情報入力シート!K110)</f>
        <v/>
      </c>
      <c r="L88" s="828" t="str">
        <f>IF(基本情報入力シート!L110="","",基本情報入力シート!L110)</f>
        <v/>
      </c>
      <c r="M88" s="829" t="str">
        <f>IF(基本情報入力シート!M110="","",基本情報入力シート!M110)</f>
        <v/>
      </c>
      <c r="N88" s="829" t="str">
        <f>IF(基本情報入力シート!R110="","",基本情報入力シート!R110)</f>
        <v/>
      </c>
      <c r="O88" s="829" t="str">
        <f>IF(基本情報入力シート!W110="","",基本情報入力シート!W110)</f>
        <v/>
      </c>
      <c r="P88" s="824" t="str">
        <f>IF(基本情報入力シート!X110="","",基本情報入力シート!X110)</f>
        <v/>
      </c>
      <c r="Q88" s="830" t="str">
        <f>IF(基本情報入力シート!Y110="","",基本情報入力シート!Y110)</f>
        <v/>
      </c>
      <c r="R88" s="831"/>
      <c r="S88" s="527" t="str">
        <f>IF(B88="×","",IF(基本情報入力シート!Z110="","",基本情報入力シート!Z110))</f>
        <v/>
      </c>
      <c r="T88" s="832" t="str">
        <f>IF(B88="×","",IF(Q88="","",VLOOKUP(Q88,【参考】数式用!$M$2:$O$34,3,FALSE)))</f>
        <v/>
      </c>
      <c r="U88" s="833" t="s">
        <v>154</v>
      </c>
      <c r="V88" s="834">
        <v>4</v>
      </c>
      <c r="W88" s="835" t="s">
        <v>155</v>
      </c>
      <c r="X88" s="871"/>
      <c r="Y88" s="836" t="s">
        <v>156</v>
      </c>
      <c r="Z88" s="837">
        <v>4</v>
      </c>
      <c r="AA88" s="838" t="s">
        <v>155</v>
      </c>
      <c r="AB88" s="839"/>
      <c r="AC88" s="838" t="s">
        <v>157</v>
      </c>
      <c r="AD88" s="840" t="s">
        <v>158</v>
      </c>
      <c r="AE88" s="841" t="str">
        <f t="shared" si="3"/>
        <v/>
      </c>
      <c r="AF88" s="847" t="s">
        <v>159</v>
      </c>
      <c r="AG88" s="843" t="str">
        <f t="shared" si="4"/>
        <v/>
      </c>
      <c r="AH88" s="844"/>
      <c r="AI88" s="846"/>
      <c r="AJ88" s="844"/>
      <c r="AK88" s="846"/>
    </row>
    <row r="89" spans="1:37" ht="36.75" customHeight="1">
      <c r="A89" s="824">
        <f t="shared" si="5"/>
        <v>77</v>
      </c>
      <c r="B89" s="872"/>
      <c r="C89" s="825" t="str">
        <f>IF(基本情報入力シート!C111="","",基本情報入力シート!C111)</f>
        <v/>
      </c>
      <c r="D89" s="826" t="str">
        <f>IF(基本情報入力シート!D111="","",基本情報入力シート!D111)</f>
        <v/>
      </c>
      <c r="E89" s="827" t="str">
        <f>IF(基本情報入力シート!E111="","",基本情報入力シート!E111)</f>
        <v/>
      </c>
      <c r="F89" s="827" t="str">
        <f>IF(基本情報入力シート!F111="","",基本情報入力シート!F111)</f>
        <v/>
      </c>
      <c r="G89" s="827" t="str">
        <f>IF(基本情報入力シート!G111="","",基本情報入力シート!G111)</f>
        <v/>
      </c>
      <c r="H89" s="827" t="str">
        <f>IF(基本情報入力シート!H111="","",基本情報入力シート!H111)</f>
        <v/>
      </c>
      <c r="I89" s="827" t="str">
        <f>IF(基本情報入力シート!I111="","",基本情報入力シート!I111)</f>
        <v/>
      </c>
      <c r="J89" s="827" t="str">
        <f>IF(基本情報入力シート!J111="","",基本情報入力シート!J111)</f>
        <v/>
      </c>
      <c r="K89" s="827" t="str">
        <f>IF(基本情報入力シート!K111="","",基本情報入力シート!K111)</f>
        <v/>
      </c>
      <c r="L89" s="828" t="str">
        <f>IF(基本情報入力シート!L111="","",基本情報入力シート!L111)</f>
        <v/>
      </c>
      <c r="M89" s="829" t="str">
        <f>IF(基本情報入力シート!M111="","",基本情報入力シート!M111)</f>
        <v/>
      </c>
      <c r="N89" s="829" t="str">
        <f>IF(基本情報入力シート!R111="","",基本情報入力シート!R111)</f>
        <v/>
      </c>
      <c r="O89" s="829" t="str">
        <f>IF(基本情報入力シート!W111="","",基本情報入力シート!W111)</f>
        <v/>
      </c>
      <c r="P89" s="824" t="str">
        <f>IF(基本情報入力シート!X111="","",基本情報入力シート!X111)</f>
        <v/>
      </c>
      <c r="Q89" s="830" t="str">
        <f>IF(基本情報入力シート!Y111="","",基本情報入力シート!Y111)</f>
        <v/>
      </c>
      <c r="R89" s="831"/>
      <c r="S89" s="527" t="str">
        <f>IF(B89="×","",IF(基本情報入力シート!Z111="","",基本情報入力シート!Z111))</f>
        <v/>
      </c>
      <c r="T89" s="832" t="str">
        <f>IF(B89="×","",IF(Q89="","",VLOOKUP(Q89,【参考】数式用!$M$2:$O$34,3,FALSE)))</f>
        <v/>
      </c>
      <c r="U89" s="833" t="s">
        <v>154</v>
      </c>
      <c r="V89" s="834">
        <v>4</v>
      </c>
      <c r="W89" s="835" t="s">
        <v>155</v>
      </c>
      <c r="X89" s="871"/>
      <c r="Y89" s="836" t="s">
        <v>156</v>
      </c>
      <c r="Z89" s="837">
        <v>4</v>
      </c>
      <c r="AA89" s="838" t="s">
        <v>155</v>
      </c>
      <c r="AB89" s="839"/>
      <c r="AC89" s="838" t="s">
        <v>157</v>
      </c>
      <c r="AD89" s="840" t="s">
        <v>158</v>
      </c>
      <c r="AE89" s="841" t="str">
        <f t="shared" si="3"/>
        <v/>
      </c>
      <c r="AF89" s="847" t="s">
        <v>159</v>
      </c>
      <c r="AG89" s="843" t="str">
        <f t="shared" si="4"/>
        <v/>
      </c>
      <c r="AH89" s="844"/>
      <c r="AI89" s="846"/>
      <c r="AJ89" s="844"/>
      <c r="AK89" s="846"/>
    </row>
    <row r="90" spans="1:37" ht="36.75" customHeight="1">
      <c r="A90" s="824">
        <f t="shared" si="5"/>
        <v>78</v>
      </c>
      <c r="B90" s="872"/>
      <c r="C90" s="825" t="str">
        <f>IF(基本情報入力シート!C112="","",基本情報入力シート!C112)</f>
        <v/>
      </c>
      <c r="D90" s="826" t="str">
        <f>IF(基本情報入力シート!D112="","",基本情報入力シート!D112)</f>
        <v/>
      </c>
      <c r="E90" s="827" t="str">
        <f>IF(基本情報入力シート!E112="","",基本情報入力シート!E112)</f>
        <v/>
      </c>
      <c r="F90" s="827" t="str">
        <f>IF(基本情報入力シート!F112="","",基本情報入力シート!F112)</f>
        <v/>
      </c>
      <c r="G90" s="827" t="str">
        <f>IF(基本情報入力シート!G112="","",基本情報入力シート!G112)</f>
        <v/>
      </c>
      <c r="H90" s="827" t="str">
        <f>IF(基本情報入力シート!H112="","",基本情報入力シート!H112)</f>
        <v/>
      </c>
      <c r="I90" s="827" t="str">
        <f>IF(基本情報入力シート!I112="","",基本情報入力シート!I112)</f>
        <v/>
      </c>
      <c r="J90" s="827" t="str">
        <f>IF(基本情報入力シート!J112="","",基本情報入力シート!J112)</f>
        <v/>
      </c>
      <c r="K90" s="827" t="str">
        <f>IF(基本情報入力シート!K112="","",基本情報入力シート!K112)</f>
        <v/>
      </c>
      <c r="L90" s="828" t="str">
        <f>IF(基本情報入力シート!L112="","",基本情報入力シート!L112)</f>
        <v/>
      </c>
      <c r="M90" s="829" t="str">
        <f>IF(基本情報入力シート!M112="","",基本情報入力シート!M112)</f>
        <v/>
      </c>
      <c r="N90" s="829" t="str">
        <f>IF(基本情報入力シート!R112="","",基本情報入力シート!R112)</f>
        <v/>
      </c>
      <c r="O90" s="829" t="str">
        <f>IF(基本情報入力シート!W112="","",基本情報入力シート!W112)</f>
        <v/>
      </c>
      <c r="P90" s="824" t="str">
        <f>IF(基本情報入力シート!X112="","",基本情報入力シート!X112)</f>
        <v/>
      </c>
      <c r="Q90" s="830" t="str">
        <f>IF(基本情報入力シート!Y112="","",基本情報入力シート!Y112)</f>
        <v/>
      </c>
      <c r="R90" s="831"/>
      <c r="S90" s="527" t="str">
        <f>IF(B90="×","",IF(基本情報入力シート!Z112="","",基本情報入力シート!Z112))</f>
        <v/>
      </c>
      <c r="T90" s="832" t="str">
        <f>IF(B90="×","",IF(Q90="","",VLOOKUP(Q90,【参考】数式用!$M$2:$O$34,3,FALSE)))</f>
        <v/>
      </c>
      <c r="U90" s="833" t="s">
        <v>154</v>
      </c>
      <c r="V90" s="834">
        <v>4</v>
      </c>
      <c r="W90" s="835" t="s">
        <v>155</v>
      </c>
      <c r="X90" s="871"/>
      <c r="Y90" s="836" t="s">
        <v>156</v>
      </c>
      <c r="Z90" s="837">
        <v>4</v>
      </c>
      <c r="AA90" s="838" t="s">
        <v>155</v>
      </c>
      <c r="AB90" s="839"/>
      <c r="AC90" s="838" t="s">
        <v>157</v>
      </c>
      <c r="AD90" s="840" t="s">
        <v>158</v>
      </c>
      <c r="AE90" s="841" t="str">
        <f t="shared" si="3"/>
        <v/>
      </c>
      <c r="AF90" s="847" t="s">
        <v>159</v>
      </c>
      <c r="AG90" s="843" t="str">
        <f t="shared" si="4"/>
        <v/>
      </c>
      <c r="AH90" s="844"/>
      <c r="AI90" s="846"/>
      <c r="AJ90" s="844"/>
      <c r="AK90" s="846"/>
    </row>
    <row r="91" spans="1:37" ht="36.75" customHeight="1">
      <c r="A91" s="824">
        <f t="shared" si="5"/>
        <v>79</v>
      </c>
      <c r="B91" s="872"/>
      <c r="C91" s="825" t="str">
        <f>IF(基本情報入力シート!C113="","",基本情報入力シート!C113)</f>
        <v/>
      </c>
      <c r="D91" s="826" t="str">
        <f>IF(基本情報入力シート!D113="","",基本情報入力シート!D113)</f>
        <v/>
      </c>
      <c r="E91" s="827" t="str">
        <f>IF(基本情報入力シート!E113="","",基本情報入力シート!E113)</f>
        <v/>
      </c>
      <c r="F91" s="827" t="str">
        <f>IF(基本情報入力シート!F113="","",基本情報入力シート!F113)</f>
        <v/>
      </c>
      <c r="G91" s="827" t="str">
        <f>IF(基本情報入力シート!G113="","",基本情報入力シート!G113)</f>
        <v/>
      </c>
      <c r="H91" s="827" t="str">
        <f>IF(基本情報入力シート!H113="","",基本情報入力シート!H113)</f>
        <v/>
      </c>
      <c r="I91" s="827" t="str">
        <f>IF(基本情報入力シート!I113="","",基本情報入力シート!I113)</f>
        <v/>
      </c>
      <c r="J91" s="827" t="str">
        <f>IF(基本情報入力シート!J113="","",基本情報入力シート!J113)</f>
        <v/>
      </c>
      <c r="K91" s="827" t="str">
        <f>IF(基本情報入力シート!K113="","",基本情報入力シート!K113)</f>
        <v/>
      </c>
      <c r="L91" s="828" t="str">
        <f>IF(基本情報入力シート!L113="","",基本情報入力シート!L113)</f>
        <v/>
      </c>
      <c r="M91" s="829" t="str">
        <f>IF(基本情報入力シート!M113="","",基本情報入力シート!M113)</f>
        <v/>
      </c>
      <c r="N91" s="829" t="str">
        <f>IF(基本情報入力シート!R113="","",基本情報入力シート!R113)</f>
        <v/>
      </c>
      <c r="O91" s="829" t="str">
        <f>IF(基本情報入力シート!W113="","",基本情報入力シート!W113)</f>
        <v/>
      </c>
      <c r="P91" s="824" t="str">
        <f>IF(基本情報入力シート!X113="","",基本情報入力シート!X113)</f>
        <v/>
      </c>
      <c r="Q91" s="830" t="str">
        <f>IF(基本情報入力シート!Y113="","",基本情報入力シート!Y113)</f>
        <v/>
      </c>
      <c r="R91" s="831"/>
      <c r="S91" s="527" t="str">
        <f>IF(B91="×","",IF(基本情報入力シート!Z113="","",基本情報入力シート!Z113))</f>
        <v/>
      </c>
      <c r="T91" s="832" t="str">
        <f>IF(B91="×","",IF(Q91="","",VLOOKUP(Q91,【参考】数式用!$M$2:$O$34,3,FALSE)))</f>
        <v/>
      </c>
      <c r="U91" s="833" t="s">
        <v>154</v>
      </c>
      <c r="V91" s="834">
        <v>4</v>
      </c>
      <c r="W91" s="835" t="s">
        <v>155</v>
      </c>
      <c r="X91" s="871"/>
      <c r="Y91" s="836" t="s">
        <v>156</v>
      </c>
      <c r="Z91" s="837">
        <v>4</v>
      </c>
      <c r="AA91" s="838" t="s">
        <v>155</v>
      </c>
      <c r="AB91" s="839"/>
      <c r="AC91" s="838" t="s">
        <v>157</v>
      </c>
      <c r="AD91" s="840" t="s">
        <v>158</v>
      </c>
      <c r="AE91" s="841" t="str">
        <f t="shared" si="3"/>
        <v/>
      </c>
      <c r="AF91" s="847" t="s">
        <v>159</v>
      </c>
      <c r="AG91" s="843" t="str">
        <f t="shared" si="4"/>
        <v/>
      </c>
      <c r="AH91" s="844"/>
      <c r="AI91" s="846"/>
      <c r="AJ91" s="844"/>
      <c r="AK91" s="846"/>
    </row>
    <row r="92" spans="1:37" ht="36.75" customHeight="1">
      <c r="A92" s="824">
        <f t="shared" si="5"/>
        <v>80</v>
      </c>
      <c r="B92" s="872"/>
      <c r="C92" s="825" t="str">
        <f>IF(基本情報入力シート!C114="","",基本情報入力シート!C114)</f>
        <v/>
      </c>
      <c r="D92" s="826" t="str">
        <f>IF(基本情報入力シート!D114="","",基本情報入力シート!D114)</f>
        <v/>
      </c>
      <c r="E92" s="827" t="str">
        <f>IF(基本情報入力シート!E114="","",基本情報入力シート!E114)</f>
        <v/>
      </c>
      <c r="F92" s="827" t="str">
        <f>IF(基本情報入力シート!F114="","",基本情報入力シート!F114)</f>
        <v/>
      </c>
      <c r="G92" s="827" t="str">
        <f>IF(基本情報入力シート!G114="","",基本情報入力シート!G114)</f>
        <v/>
      </c>
      <c r="H92" s="827" t="str">
        <f>IF(基本情報入力シート!H114="","",基本情報入力シート!H114)</f>
        <v/>
      </c>
      <c r="I92" s="827" t="str">
        <f>IF(基本情報入力シート!I114="","",基本情報入力シート!I114)</f>
        <v/>
      </c>
      <c r="J92" s="827" t="str">
        <f>IF(基本情報入力シート!J114="","",基本情報入力シート!J114)</f>
        <v/>
      </c>
      <c r="K92" s="827" t="str">
        <f>IF(基本情報入力シート!K114="","",基本情報入力シート!K114)</f>
        <v/>
      </c>
      <c r="L92" s="828" t="str">
        <f>IF(基本情報入力シート!L114="","",基本情報入力シート!L114)</f>
        <v/>
      </c>
      <c r="M92" s="829" t="str">
        <f>IF(基本情報入力シート!M114="","",基本情報入力シート!M114)</f>
        <v/>
      </c>
      <c r="N92" s="829" t="str">
        <f>IF(基本情報入力シート!R114="","",基本情報入力シート!R114)</f>
        <v/>
      </c>
      <c r="O92" s="829" t="str">
        <f>IF(基本情報入力シート!W114="","",基本情報入力シート!W114)</f>
        <v/>
      </c>
      <c r="P92" s="824" t="str">
        <f>IF(基本情報入力シート!X114="","",基本情報入力シート!X114)</f>
        <v/>
      </c>
      <c r="Q92" s="830" t="str">
        <f>IF(基本情報入力シート!Y114="","",基本情報入力シート!Y114)</f>
        <v/>
      </c>
      <c r="R92" s="831"/>
      <c r="S92" s="527" t="str">
        <f>IF(B92="×","",IF(基本情報入力シート!Z114="","",基本情報入力シート!Z114))</f>
        <v/>
      </c>
      <c r="T92" s="832" t="str">
        <f>IF(B92="×","",IF(Q92="","",VLOOKUP(Q92,【参考】数式用!$M$2:$O$34,3,FALSE)))</f>
        <v/>
      </c>
      <c r="U92" s="833" t="s">
        <v>154</v>
      </c>
      <c r="V92" s="834">
        <v>4</v>
      </c>
      <c r="W92" s="835" t="s">
        <v>155</v>
      </c>
      <c r="X92" s="871"/>
      <c r="Y92" s="836" t="s">
        <v>156</v>
      </c>
      <c r="Z92" s="837">
        <v>4</v>
      </c>
      <c r="AA92" s="838" t="s">
        <v>155</v>
      </c>
      <c r="AB92" s="839"/>
      <c r="AC92" s="838" t="s">
        <v>157</v>
      </c>
      <c r="AD92" s="840" t="s">
        <v>158</v>
      </c>
      <c r="AE92" s="841" t="str">
        <f t="shared" si="3"/>
        <v/>
      </c>
      <c r="AF92" s="847" t="s">
        <v>159</v>
      </c>
      <c r="AG92" s="843" t="str">
        <f t="shared" si="4"/>
        <v/>
      </c>
      <c r="AH92" s="844"/>
      <c r="AI92" s="846"/>
      <c r="AJ92" s="844"/>
      <c r="AK92" s="846"/>
    </row>
    <row r="93" spans="1:37" ht="36.75" customHeight="1">
      <c r="A93" s="824">
        <f t="shared" si="5"/>
        <v>81</v>
      </c>
      <c r="B93" s="872"/>
      <c r="C93" s="825" t="str">
        <f>IF(基本情報入力シート!C115="","",基本情報入力シート!C115)</f>
        <v/>
      </c>
      <c r="D93" s="826" t="str">
        <f>IF(基本情報入力シート!D115="","",基本情報入力シート!D115)</f>
        <v/>
      </c>
      <c r="E93" s="827" t="str">
        <f>IF(基本情報入力シート!E115="","",基本情報入力シート!E115)</f>
        <v/>
      </c>
      <c r="F93" s="827" t="str">
        <f>IF(基本情報入力シート!F115="","",基本情報入力シート!F115)</f>
        <v/>
      </c>
      <c r="G93" s="827" t="str">
        <f>IF(基本情報入力シート!G115="","",基本情報入力シート!G115)</f>
        <v/>
      </c>
      <c r="H93" s="827" t="str">
        <f>IF(基本情報入力シート!H115="","",基本情報入力シート!H115)</f>
        <v/>
      </c>
      <c r="I93" s="827" t="str">
        <f>IF(基本情報入力シート!I115="","",基本情報入力シート!I115)</f>
        <v/>
      </c>
      <c r="J93" s="827" t="str">
        <f>IF(基本情報入力シート!J115="","",基本情報入力シート!J115)</f>
        <v/>
      </c>
      <c r="K93" s="827" t="str">
        <f>IF(基本情報入力シート!K115="","",基本情報入力シート!K115)</f>
        <v/>
      </c>
      <c r="L93" s="828" t="str">
        <f>IF(基本情報入力シート!L115="","",基本情報入力シート!L115)</f>
        <v/>
      </c>
      <c r="M93" s="829" t="str">
        <f>IF(基本情報入力シート!M115="","",基本情報入力シート!M115)</f>
        <v/>
      </c>
      <c r="N93" s="829" t="str">
        <f>IF(基本情報入力シート!R115="","",基本情報入力シート!R115)</f>
        <v/>
      </c>
      <c r="O93" s="829" t="str">
        <f>IF(基本情報入力シート!W115="","",基本情報入力シート!W115)</f>
        <v/>
      </c>
      <c r="P93" s="824" t="str">
        <f>IF(基本情報入力シート!X115="","",基本情報入力シート!X115)</f>
        <v/>
      </c>
      <c r="Q93" s="830" t="str">
        <f>IF(基本情報入力シート!Y115="","",基本情報入力シート!Y115)</f>
        <v/>
      </c>
      <c r="R93" s="831"/>
      <c r="S93" s="527" t="str">
        <f>IF(B93="×","",IF(基本情報入力シート!Z115="","",基本情報入力シート!Z115))</f>
        <v/>
      </c>
      <c r="T93" s="832" t="str">
        <f>IF(B93="×","",IF(Q93="","",VLOOKUP(Q93,【参考】数式用!$M$2:$O$34,3,FALSE)))</f>
        <v/>
      </c>
      <c r="U93" s="833" t="s">
        <v>154</v>
      </c>
      <c r="V93" s="834">
        <v>4</v>
      </c>
      <c r="W93" s="835" t="s">
        <v>155</v>
      </c>
      <c r="X93" s="871"/>
      <c r="Y93" s="836" t="s">
        <v>156</v>
      </c>
      <c r="Z93" s="837">
        <v>4</v>
      </c>
      <c r="AA93" s="838" t="s">
        <v>155</v>
      </c>
      <c r="AB93" s="839"/>
      <c r="AC93" s="838" t="s">
        <v>157</v>
      </c>
      <c r="AD93" s="840" t="s">
        <v>158</v>
      </c>
      <c r="AE93" s="841" t="str">
        <f t="shared" si="3"/>
        <v/>
      </c>
      <c r="AF93" s="847" t="s">
        <v>159</v>
      </c>
      <c r="AG93" s="843" t="str">
        <f t="shared" si="4"/>
        <v/>
      </c>
      <c r="AH93" s="844"/>
      <c r="AI93" s="846"/>
      <c r="AJ93" s="844"/>
      <c r="AK93" s="846"/>
    </row>
    <row r="94" spans="1:37" ht="36.75" customHeight="1">
      <c r="A94" s="824">
        <f t="shared" si="5"/>
        <v>82</v>
      </c>
      <c r="B94" s="872"/>
      <c r="C94" s="825" t="str">
        <f>IF(基本情報入力シート!C116="","",基本情報入力シート!C116)</f>
        <v/>
      </c>
      <c r="D94" s="826" t="str">
        <f>IF(基本情報入力シート!D116="","",基本情報入力シート!D116)</f>
        <v/>
      </c>
      <c r="E94" s="827" t="str">
        <f>IF(基本情報入力シート!E116="","",基本情報入力シート!E116)</f>
        <v/>
      </c>
      <c r="F94" s="827" t="str">
        <f>IF(基本情報入力シート!F116="","",基本情報入力シート!F116)</f>
        <v/>
      </c>
      <c r="G94" s="827" t="str">
        <f>IF(基本情報入力シート!G116="","",基本情報入力シート!G116)</f>
        <v/>
      </c>
      <c r="H94" s="827" t="str">
        <f>IF(基本情報入力シート!H116="","",基本情報入力シート!H116)</f>
        <v/>
      </c>
      <c r="I94" s="827" t="str">
        <f>IF(基本情報入力シート!I116="","",基本情報入力シート!I116)</f>
        <v/>
      </c>
      <c r="J94" s="827" t="str">
        <f>IF(基本情報入力シート!J116="","",基本情報入力シート!J116)</f>
        <v/>
      </c>
      <c r="K94" s="827" t="str">
        <f>IF(基本情報入力シート!K116="","",基本情報入力シート!K116)</f>
        <v/>
      </c>
      <c r="L94" s="828" t="str">
        <f>IF(基本情報入力シート!L116="","",基本情報入力シート!L116)</f>
        <v/>
      </c>
      <c r="M94" s="829" t="str">
        <f>IF(基本情報入力シート!M116="","",基本情報入力シート!M116)</f>
        <v/>
      </c>
      <c r="N94" s="829" t="str">
        <f>IF(基本情報入力シート!R116="","",基本情報入力シート!R116)</f>
        <v/>
      </c>
      <c r="O94" s="829" t="str">
        <f>IF(基本情報入力シート!W116="","",基本情報入力シート!W116)</f>
        <v/>
      </c>
      <c r="P94" s="824" t="str">
        <f>IF(基本情報入力シート!X116="","",基本情報入力シート!X116)</f>
        <v/>
      </c>
      <c r="Q94" s="830" t="str">
        <f>IF(基本情報入力シート!Y116="","",基本情報入力シート!Y116)</f>
        <v/>
      </c>
      <c r="R94" s="831"/>
      <c r="S94" s="527" t="str">
        <f>IF(B94="×","",IF(基本情報入力シート!Z116="","",基本情報入力シート!Z116))</f>
        <v/>
      </c>
      <c r="T94" s="832" t="str">
        <f>IF(B94="×","",IF(Q94="","",VLOOKUP(Q94,【参考】数式用!$M$2:$O$34,3,FALSE)))</f>
        <v/>
      </c>
      <c r="U94" s="833" t="s">
        <v>154</v>
      </c>
      <c r="V94" s="834">
        <v>4</v>
      </c>
      <c r="W94" s="835" t="s">
        <v>155</v>
      </c>
      <c r="X94" s="871"/>
      <c r="Y94" s="836" t="s">
        <v>156</v>
      </c>
      <c r="Z94" s="837">
        <v>4</v>
      </c>
      <c r="AA94" s="838" t="s">
        <v>155</v>
      </c>
      <c r="AB94" s="839"/>
      <c r="AC94" s="838" t="s">
        <v>157</v>
      </c>
      <c r="AD94" s="840" t="s">
        <v>158</v>
      </c>
      <c r="AE94" s="841" t="str">
        <f t="shared" si="3"/>
        <v/>
      </c>
      <c r="AF94" s="847" t="s">
        <v>159</v>
      </c>
      <c r="AG94" s="843" t="str">
        <f t="shared" si="4"/>
        <v/>
      </c>
      <c r="AH94" s="844"/>
      <c r="AI94" s="846"/>
      <c r="AJ94" s="844"/>
      <c r="AK94" s="846"/>
    </row>
    <row r="95" spans="1:37" ht="36.75" customHeight="1">
      <c r="A95" s="824">
        <f t="shared" si="5"/>
        <v>83</v>
      </c>
      <c r="B95" s="872"/>
      <c r="C95" s="825" t="str">
        <f>IF(基本情報入力シート!C117="","",基本情報入力シート!C117)</f>
        <v/>
      </c>
      <c r="D95" s="826" t="str">
        <f>IF(基本情報入力シート!D117="","",基本情報入力シート!D117)</f>
        <v/>
      </c>
      <c r="E95" s="827" t="str">
        <f>IF(基本情報入力シート!E117="","",基本情報入力シート!E117)</f>
        <v/>
      </c>
      <c r="F95" s="827" t="str">
        <f>IF(基本情報入力シート!F117="","",基本情報入力シート!F117)</f>
        <v/>
      </c>
      <c r="G95" s="827" t="str">
        <f>IF(基本情報入力シート!G117="","",基本情報入力シート!G117)</f>
        <v/>
      </c>
      <c r="H95" s="827" t="str">
        <f>IF(基本情報入力シート!H117="","",基本情報入力シート!H117)</f>
        <v/>
      </c>
      <c r="I95" s="827" t="str">
        <f>IF(基本情報入力シート!I117="","",基本情報入力シート!I117)</f>
        <v/>
      </c>
      <c r="J95" s="827" t="str">
        <f>IF(基本情報入力シート!J117="","",基本情報入力シート!J117)</f>
        <v/>
      </c>
      <c r="K95" s="827" t="str">
        <f>IF(基本情報入力シート!K117="","",基本情報入力シート!K117)</f>
        <v/>
      </c>
      <c r="L95" s="828" t="str">
        <f>IF(基本情報入力シート!L117="","",基本情報入力シート!L117)</f>
        <v/>
      </c>
      <c r="M95" s="829" t="str">
        <f>IF(基本情報入力シート!M117="","",基本情報入力シート!M117)</f>
        <v/>
      </c>
      <c r="N95" s="829" t="str">
        <f>IF(基本情報入力シート!R117="","",基本情報入力シート!R117)</f>
        <v/>
      </c>
      <c r="O95" s="829" t="str">
        <f>IF(基本情報入力シート!W117="","",基本情報入力シート!W117)</f>
        <v/>
      </c>
      <c r="P95" s="824" t="str">
        <f>IF(基本情報入力シート!X117="","",基本情報入力シート!X117)</f>
        <v/>
      </c>
      <c r="Q95" s="830" t="str">
        <f>IF(基本情報入力シート!Y117="","",基本情報入力シート!Y117)</f>
        <v/>
      </c>
      <c r="R95" s="831"/>
      <c r="S95" s="527" t="str">
        <f>IF(B95="×","",IF(基本情報入力シート!Z117="","",基本情報入力シート!Z117))</f>
        <v/>
      </c>
      <c r="T95" s="832" t="str">
        <f>IF(B95="×","",IF(Q95="","",VLOOKUP(Q95,【参考】数式用!$M$2:$O$34,3,FALSE)))</f>
        <v/>
      </c>
      <c r="U95" s="833" t="s">
        <v>154</v>
      </c>
      <c r="V95" s="834">
        <v>4</v>
      </c>
      <c r="W95" s="835" t="s">
        <v>155</v>
      </c>
      <c r="X95" s="871"/>
      <c r="Y95" s="836" t="s">
        <v>156</v>
      </c>
      <c r="Z95" s="837">
        <v>4</v>
      </c>
      <c r="AA95" s="838" t="s">
        <v>155</v>
      </c>
      <c r="AB95" s="839"/>
      <c r="AC95" s="838" t="s">
        <v>157</v>
      </c>
      <c r="AD95" s="840" t="s">
        <v>158</v>
      </c>
      <c r="AE95" s="841" t="str">
        <f t="shared" si="3"/>
        <v/>
      </c>
      <c r="AF95" s="847" t="s">
        <v>159</v>
      </c>
      <c r="AG95" s="843" t="str">
        <f t="shared" si="4"/>
        <v/>
      </c>
      <c r="AH95" s="844"/>
      <c r="AI95" s="846"/>
      <c r="AJ95" s="844"/>
      <c r="AK95" s="846"/>
    </row>
    <row r="96" spans="1:37" ht="36.75" customHeight="1">
      <c r="A96" s="824">
        <f t="shared" si="5"/>
        <v>84</v>
      </c>
      <c r="B96" s="872"/>
      <c r="C96" s="825" t="str">
        <f>IF(基本情報入力シート!C118="","",基本情報入力シート!C118)</f>
        <v/>
      </c>
      <c r="D96" s="826" t="str">
        <f>IF(基本情報入力シート!D118="","",基本情報入力シート!D118)</f>
        <v/>
      </c>
      <c r="E96" s="827" t="str">
        <f>IF(基本情報入力シート!E118="","",基本情報入力シート!E118)</f>
        <v/>
      </c>
      <c r="F96" s="827" t="str">
        <f>IF(基本情報入力シート!F118="","",基本情報入力シート!F118)</f>
        <v/>
      </c>
      <c r="G96" s="827" t="str">
        <f>IF(基本情報入力シート!G118="","",基本情報入力シート!G118)</f>
        <v/>
      </c>
      <c r="H96" s="827" t="str">
        <f>IF(基本情報入力シート!H118="","",基本情報入力シート!H118)</f>
        <v/>
      </c>
      <c r="I96" s="827" t="str">
        <f>IF(基本情報入力シート!I118="","",基本情報入力シート!I118)</f>
        <v/>
      </c>
      <c r="J96" s="827" t="str">
        <f>IF(基本情報入力シート!J118="","",基本情報入力シート!J118)</f>
        <v/>
      </c>
      <c r="K96" s="827" t="str">
        <f>IF(基本情報入力シート!K118="","",基本情報入力シート!K118)</f>
        <v/>
      </c>
      <c r="L96" s="828" t="str">
        <f>IF(基本情報入力シート!L118="","",基本情報入力シート!L118)</f>
        <v/>
      </c>
      <c r="M96" s="829" t="str">
        <f>IF(基本情報入力シート!M118="","",基本情報入力シート!M118)</f>
        <v/>
      </c>
      <c r="N96" s="829" t="str">
        <f>IF(基本情報入力シート!R118="","",基本情報入力シート!R118)</f>
        <v/>
      </c>
      <c r="O96" s="829" t="str">
        <f>IF(基本情報入力シート!W118="","",基本情報入力シート!W118)</f>
        <v/>
      </c>
      <c r="P96" s="824" t="str">
        <f>IF(基本情報入力シート!X118="","",基本情報入力シート!X118)</f>
        <v/>
      </c>
      <c r="Q96" s="830" t="str">
        <f>IF(基本情報入力シート!Y118="","",基本情報入力シート!Y118)</f>
        <v/>
      </c>
      <c r="R96" s="831"/>
      <c r="S96" s="527" t="str">
        <f>IF(B96="×","",IF(基本情報入力シート!Z118="","",基本情報入力シート!Z118))</f>
        <v/>
      </c>
      <c r="T96" s="832" t="str">
        <f>IF(B96="×","",IF(Q96="","",VLOOKUP(Q96,【参考】数式用!$M$2:$O$34,3,FALSE)))</f>
        <v/>
      </c>
      <c r="U96" s="833" t="s">
        <v>154</v>
      </c>
      <c r="V96" s="834">
        <v>4</v>
      </c>
      <c r="W96" s="835" t="s">
        <v>155</v>
      </c>
      <c r="X96" s="871"/>
      <c r="Y96" s="836" t="s">
        <v>156</v>
      </c>
      <c r="Z96" s="837">
        <v>4</v>
      </c>
      <c r="AA96" s="838" t="s">
        <v>155</v>
      </c>
      <c r="AB96" s="839"/>
      <c r="AC96" s="838" t="s">
        <v>157</v>
      </c>
      <c r="AD96" s="840" t="s">
        <v>158</v>
      </c>
      <c r="AE96" s="841" t="str">
        <f t="shared" si="3"/>
        <v/>
      </c>
      <c r="AF96" s="847" t="s">
        <v>159</v>
      </c>
      <c r="AG96" s="843" t="str">
        <f t="shared" si="4"/>
        <v/>
      </c>
      <c r="AH96" s="844"/>
      <c r="AI96" s="846"/>
      <c r="AJ96" s="844"/>
      <c r="AK96" s="846"/>
    </row>
    <row r="97" spans="1:37" ht="36.75" customHeight="1">
      <c r="A97" s="824">
        <f t="shared" si="5"/>
        <v>85</v>
      </c>
      <c r="B97" s="872"/>
      <c r="C97" s="825" t="str">
        <f>IF(基本情報入力シート!C119="","",基本情報入力シート!C119)</f>
        <v/>
      </c>
      <c r="D97" s="826" t="str">
        <f>IF(基本情報入力シート!D119="","",基本情報入力シート!D119)</f>
        <v/>
      </c>
      <c r="E97" s="827" t="str">
        <f>IF(基本情報入力シート!E119="","",基本情報入力シート!E119)</f>
        <v/>
      </c>
      <c r="F97" s="827" t="str">
        <f>IF(基本情報入力シート!F119="","",基本情報入力シート!F119)</f>
        <v/>
      </c>
      <c r="G97" s="827" t="str">
        <f>IF(基本情報入力シート!G119="","",基本情報入力シート!G119)</f>
        <v/>
      </c>
      <c r="H97" s="827" t="str">
        <f>IF(基本情報入力シート!H119="","",基本情報入力シート!H119)</f>
        <v/>
      </c>
      <c r="I97" s="827" t="str">
        <f>IF(基本情報入力シート!I119="","",基本情報入力シート!I119)</f>
        <v/>
      </c>
      <c r="J97" s="827" t="str">
        <f>IF(基本情報入力シート!J119="","",基本情報入力シート!J119)</f>
        <v/>
      </c>
      <c r="K97" s="827" t="str">
        <f>IF(基本情報入力シート!K119="","",基本情報入力シート!K119)</f>
        <v/>
      </c>
      <c r="L97" s="828" t="str">
        <f>IF(基本情報入力シート!L119="","",基本情報入力シート!L119)</f>
        <v/>
      </c>
      <c r="M97" s="829" t="str">
        <f>IF(基本情報入力シート!M119="","",基本情報入力シート!M119)</f>
        <v/>
      </c>
      <c r="N97" s="829" t="str">
        <f>IF(基本情報入力シート!R119="","",基本情報入力シート!R119)</f>
        <v/>
      </c>
      <c r="O97" s="829" t="str">
        <f>IF(基本情報入力シート!W119="","",基本情報入力シート!W119)</f>
        <v/>
      </c>
      <c r="P97" s="824" t="str">
        <f>IF(基本情報入力シート!X119="","",基本情報入力シート!X119)</f>
        <v/>
      </c>
      <c r="Q97" s="830" t="str">
        <f>IF(基本情報入力シート!Y119="","",基本情報入力シート!Y119)</f>
        <v/>
      </c>
      <c r="R97" s="831"/>
      <c r="S97" s="527" t="str">
        <f>IF(B97="×","",IF(基本情報入力シート!Z119="","",基本情報入力シート!Z119))</f>
        <v/>
      </c>
      <c r="T97" s="832" t="str">
        <f>IF(B97="×","",IF(Q97="","",VLOOKUP(Q97,【参考】数式用!$M$2:$O$34,3,FALSE)))</f>
        <v/>
      </c>
      <c r="U97" s="833" t="s">
        <v>154</v>
      </c>
      <c r="V97" s="834">
        <v>4</v>
      </c>
      <c r="W97" s="835" t="s">
        <v>155</v>
      </c>
      <c r="X97" s="871"/>
      <c r="Y97" s="836" t="s">
        <v>156</v>
      </c>
      <c r="Z97" s="837">
        <v>4</v>
      </c>
      <c r="AA97" s="838" t="s">
        <v>155</v>
      </c>
      <c r="AB97" s="839"/>
      <c r="AC97" s="838" t="s">
        <v>157</v>
      </c>
      <c r="AD97" s="840" t="s">
        <v>158</v>
      </c>
      <c r="AE97" s="841" t="str">
        <f t="shared" si="3"/>
        <v/>
      </c>
      <c r="AF97" s="847" t="s">
        <v>159</v>
      </c>
      <c r="AG97" s="843" t="str">
        <f t="shared" si="4"/>
        <v/>
      </c>
      <c r="AH97" s="844"/>
      <c r="AI97" s="846"/>
      <c r="AJ97" s="844"/>
      <c r="AK97" s="846"/>
    </row>
    <row r="98" spans="1:37" ht="36.75" customHeight="1">
      <c r="A98" s="824">
        <f t="shared" si="5"/>
        <v>86</v>
      </c>
      <c r="B98" s="872"/>
      <c r="C98" s="825" t="str">
        <f>IF(基本情報入力シート!C120="","",基本情報入力シート!C120)</f>
        <v/>
      </c>
      <c r="D98" s="826" t="str">
        <f>IF(基本情報入力シート!D120="","",基本情報入力シート!D120)</f>
        <v/>
      </c>
      <c r="E98" s="827" t="str">
        <f>IF(基本情報入力シート!E120="","",基本情報入力シート!E120)</f>
        <v/>
      </c>
      <c r="F98" s="827" t="str">
        <f>IF(基本情報入力シート!F120="","",基本情報入力シート!F120)</f>
        <v/>
      </c>
      <c r="G98" s="827" t="str">
        <f>IF(基本情報入力シート!G120="","",基本情報入力シート!G120)</f>
        <v/>
      </c>
      <c r="H98" s="827" t="str">
        <f>IF(基本情報入力シート!H120="","",基本情報入力シート!H120)</f>
        <v/>
      </c>
      <c r="I98" s="827" t="str">
        <f>IF(基本情報入力シート!I120="","",基本情報入力シート!I120)</f>
        <v/>
      </c>
      <c r="J98" s="827" t="str">
        <f>IF(基本情報入力シート!J120="","",基本情報入力シート!J120)</f>
        <v/>
      </c>
      <c r="K98" s="827" t="str">
        <f>IF(基本情報入力シート!K120="","",基本情報入力シート!K120)</f>
        <v/>
      </c>
      <c r="L98" s="828" t="str">
        <f>IF(基本情報入力シート!L120="","",基本情報入力シート!L120)</f>
        <v/>
      </c>
      <c r="M98" s="829" t="str">
        <f>IF(基本情報入力シート!M120="","",基本情報入力シート!M120)</f>
        <v/>
      </c>
      <c r="N98" s="829" t="str">
        <f>IF(基本情報入力シート!R120="","",基本情報入力シート!R120)</f>
        <v/>
      </c>
      <c r="O98" s="829" t="str">
        <f>IF(基本情報入力シート!W120="","",基本情報入力シート!W120)</f>
        <v/>
      </c>
      <c r="P98" s="824" t="str">
        <f>IF(基本情報入力シート!X120="","",基本情報入力シート!X120)</f>
        <v/>
      </c>
      <c r="Q98" s="830" t="str">
        <f>IF(基本情報入力シート!Y120="","",基本情報入力シート!Y120)</f>
        <v/>
      </c>
      <c r="R98" s="831"/>
      <c r="S98" s="527" t="str">
        <f>IF(B98="×","",IF(基本情報入力シート!Z120="","",基本情報入力シート!Z120))</f>
        <v/>
      </c>
      <c r="T98" s="832" t="str">
        <f>IF(B98="×","",IF(Q98="","",VLOOKUP(Q98,【参考】数式用!$M$2:$O$34,3,FALSE)))</f>
        <v/>
      </c>
      <c r="U98" s="833" t="s">
        <v>154</v>
      </c>
      <c r="V98" s="834">
        <v>4</v>
      </c>
      <c r="W98" s="835" t="s">
        <v>155</v>
      </c>
      <c r="X98" s="871"/>
      <c r="Y98" s="836" t="s">
        <v>156</v>
      </c>
      <c r="Z98" s="837">
        <v>4</v>
      </c>
      <c r="AA98" s="838" t="s">
        <v>155</v>
      </c>
      <c r="AB98" s="839"/>
      <c r="AC98" s="838" t="s">
        <v>157</v>
      </c>
      <c r="AD98" s="840" t="s">
        <v>158</v>
      </c>
      <c r="AE98" s="841" t="str">
        <f t="shared" si="3"/>
        <v/>
      </c>
      <c r="AF98" s="847" t="s">
        <v>159</v>
      </c>
      <c r="AG98" s="843" t="str">
        <f t="shared" si="4"/>
        <v/>
      </c>
      <c r="AH98" s="844"/>
      <c r="AI98" s="846"/>
      <c r="AJ98" s="844"/>
      <c r="AK98" s="846"/>
    </row>
    <row r="99" spans="1:37" ht="36.75" customHeight="1">
      <c r="A99" s="824">
        <f t="shared" si="5"/>
        <v>87</v>
      </c>
      <c r="B99" s="872"/>
      <c r="C99" s="825" t="str">
        <f>IF(基本情報入力シート!C121="","",基本情報入力シート!C121)</f>
        <v/>
      </c>
      <c r="D99" s="826" t="str">
        <f>IF(基本情報入力シート!D121="","",基本情報入力シート!D121)</f>
        <v/>
      </c>
      <c r="E99" s="827" t="str">
        <f>IF(基本情報入力シート!E121="","",基本情報入力シート!E121)</f>
        <v/>
      </c>
      <c r="F99" s="827" t="str">
        <f>IF(基本情報入力シート!F121="","",基本情報入力シート!F121)</f>
        <v/>
      </c>
      <c r="G99" s="827" t="str">
        <f>IF(基本情報入力シート!G121="","",基本情報入力シート!G121)</f>
        <v/>
      </c>
      <c r="H99" s="827" t="str">
        <f>IF(基本情報入力シート!H121="","",基本情報入力シート!H121)</f>
        <v/>
      </c>
      <c r="I99" s="827" t="str">
        <f>IF(基本情報入力シート!I121="","",基本情報入力シート!I121)</f>
        <v/>
      </c>
      <c r="J99" s="827" t="str">
        <f>IF(基本情報入力シート!J121="","",基本情報入力シート!J121)</f>
        <v/>
      </c>
      <c r="K99" s="827" t="str">
        <f>IF(基本情報入力シート!K121="","",基本情報入力シート!K121)</f>
        <v/>
      </c>
      <c r="L99" s="828" t="str">
        <f>IF(基本情報入力シート!L121="","",基本情報入力シート!L121)</f>
        <v/>
      </c>
      <c r="M99" s="829" t="str">
        <f>IF(基本情報入力シート!M121="","",基本情報入力シート!M121)</f>
        <v/>
      </c>
      <c r="N99" s="829" t="str">
        <f>IF(基本情報入力シート!R121="","",基本情報入力シート!R121)</f>
        <v/>
      </c>
      <c r="O99" s="829" t="str">
        <f>IF(基本情報入力シート!W121="","",基本情報入力シート!W121)</f>
        <v/>
      </c>
      <c r="P99" s="824" t="str">
        <f>IF(基本情報入力シート!X121="","",基本情報入力シート!X121)</f>
        <v/>
      </c>
      <c r="Q99" s="830" t="str">
        <f>IF(基本情報入力シート!Y121="","",基本情報入力シート!Y121)</f>
        <v/>
      </c>
      <c r="R99" s="831"/>
      <c r="S99" s="527" t="str">
        <f>IF(B99="×","",IF(基本情報入力シート!Z121="","",基本情報入力シート!Z121))</f>
        <v/>
      </c>
      <c r="T99" s="832" t="str">
        <f>IF(B99="×","",IF(Q99="","",VLOOKUP(Q99,【参考】数式用!$M$2:$O$34,3,FALSE)))</f>
        <v/>
      </c>
      <c r="U99" s="833" t="s">
        <v>154</v>
      </c>
      <c r="V99" s="834">
        <v>4</v>
      </c>
      <c r="W99" s="835" t="s">
        <v>155</v>
      </c>
      <c r="X99" s="871"/>
      <c r="Y99" s="836" t="s">
        <v>156</v>
      </c>
      <c r="Z99" s="837">
        <v>4</v>
      </c>
      <c r="AA99" s="838" t="s">
        <v>155</v>
      </c>
      <c r="AB99" s="839"/>
      <c r="AC99" s="838" t="s">
        <v>157</v>
      </c>
      <c r="AD99" s="840" t="s">
        <v>158</v>
      </c>
      <c r="AE99" s="841" t="str">
        <f t="shared" si="3"/>
        <v/>
      </c>
      <c r="AF99" s="847" t="s">
        <v>159</v>
      </c>
      <c r="AG99" s="843" t="str">
        <f t="shared" si="4"/>
        <v/>
      </c>
      <c r="AH99" s="844"/>
      <c r="AI99" s="846"/>
      <c r="AJ99" s="844"/>
      <c r="AK99" s="846"/>
    </row>
    <row r="100" spans="1:37" ht="36.75" customHeight="1">
      <c r="A100" s="824">
        <f t="shared" si="5"/>
        <v>88</v>
      </c>
      <c r="B100" s="872"/>
      <c r="C100" s="825" t="str">
        <f>IF(基本情報入力シート!C122="","",基本情報入力シート!C122)</f>
        <v/>
      </c>
      <c r="D100" s="826" t="str">
        <f>IF(基本情報入力シート!D122="","",基本情報入力シート!D122)</f>
        <v/>
      </c>
      <c r="E100" s="827" t="str">
        <f>IF(基本情報入力シート!E122="","",基本情報入力シート!E122)</f>
        <v/>
      </c>
      <c r="F100" s="827" t="str">
        <f>IF(基本情報入力シート!F122="","",基本情報入力シート!F122)</f>
        <v/>
      </c>
      <c r="G100" s="827" t="str">
        <f>IF(基本情報入力シート!G122="","",基本情報入力シート!G122)</f>
        <v/>
      </c>
      <c r="H100" s="827" t="str">
        <f>IF(基本情報入力シート!H122="","",基本情報入力シート!H122)</f>
        <v/>
      </c>
      <c r="I100" s="827" t="str">
        <f>IF(基本情報入力シート!I122="","",基本情報入力シート!I122)</f>
        <v/>
      </c>
      <c r="J100" s="827" t="str">
        <f>IF(基本情報入力シート!J122="","",基本情報入力シート!J122)</f>
        <v/>
      </c>
      <c r="K100" s="827" t="str">
        <f>IF(基本情報入力シート!K122="","",基本情報入力シート!K122)</f>
        <v/>
      </c>
      <c r="L100" s="828" t="str">
        <f>IF(基本情報入力シート!L122="","",基本情報入力シート!L122)</f>
        <v/>
      </c>
      <c r="M100" s="829" t="str">
        <f>IF(基本情報入力シート!M122="","",基本情報入力シート!M122)</f>
        <v/>
      </c>
      <c r="N100" s="829" t="str">
        <f>IF(基本情報入力シート!R122="","",基本情報入力シート!R122)</f>
        <v/>
      </c>
      <c r="O100" s="829" t="str">
        <f>IF(基本情報入力シート!W122="","",基本情報入力シート!W122)</f>
        <v/>
      </c>
      <c r="P100" s="824" t="str">
        <f>IF(基本情報入力シート!X122="","",基本情報入力シート!X122)</f>
        <v/>
      </c>
      <c r="Q100" s="830" t="str">
        <f>IF(基本情報入力シート!Y122="","",基本情報入力シート!Y122)</f>
        <v/>
      </c>
      <c r="R100" s="831"/>
      <c r="S100" s="527" t="str">
        <f>IF(B100="×","",IF(基本情報入力シート!Z122="","",基本情報入力シート!Z122))</f>
        <v/>
      </c>
      <c r="T100" s="832" t="str">
        <f>IF(B100="×","",IF(Q100="","",VLOOKUP(Q100,【参考】数式用!$M$2:$O$34,3,FALSE)))</f>
        <v/>
      </c>
      <c r="U100" s="833" t="s">
        <v>154</v>
      </c>
      <c r="V100" s="834">
        <v>4</v>
      </c>
      <c r="W100" s="835" t="s">
        <v>155</v>
      </c>
      <c r="X100" s="871"/>
      <c r="Y100" s="836" t="s">
        <v>156</v>
      </c>
      <c r="Z100" s="837">
        <v>4</v>
      </c>
      <c r="AA100" s="838" t="s">
        <v>155</v>
      </c>
      <c r="AB100" s="839"/>
      <c r="AC100" s="838" t="s">
        <v>157</v>
      </c>
      <c r="AD100" s="840" t="s">
        <v>158</v>
      </c>
      <c r="AE100" s="841" t="str">
        <f t="shared" si="3"/>
        <v/>
      </c>
      <c r="AF100" s="847" t="s">
        <v>159</v>
      </c>
      <c r="AG100" s="843" t="str">
        <f t="shared" si="4"/>
        <v/>
      </c>
      <c r="AH100" s="844"/>
      <c r="AI100" s="846"/>
      <c r="AJ100" s="844"/>
      <c r="AK100" s="846"/>
    </row>
    <row r="101" spans="1:37" ht="36.75" customHeight="1">
      <c r="A101" s="824">
        <f t="shared" si="5"/>
        <v>89</v>
      </c>
      <c r="B101" s="872"/>
      <c r="C101" s="825" t="str">
        <f>IF(基本情報入力シート!C123="","",基本情報入力シート!C123)</f>
        <v/>
      </c>
      <c r="D101" s="826" t="str">
        <f>IF(基本情報入力シート!D123="","",基本情報入力シート!D123)</f>
        <v/>
      </c>
      <c r="E101" s="827" t="str">
        <f>IF(基本情報入力シート!E123="","",基本情報入力シート!E123)</f>
        <v/>
      </c>
      <c r="F101" s="827" t="str">
        <f>IF(基本情報入力シート!F123="","",基本情報入力シート!F123)</f>
        <v/>
      </c>
      <c r="G101" s="827" t="str">
        <f>IF(基本情報入力シート!G123="","",基本情報入力シート!G123)</f>
        <v/>
      </c>
      <c r="H101" s="827" t="str">
        <f>IF(基本情報入力シート!H123="","",基本情報入力シート!H123)</f>
        <v/>
      </c>
      <c r="I101" s="827" t="str">
        <f>IF(基本情報入力シート!I123="","",基本情報入力シート!I123)</f>
        <v/>
      </c>
      <c r="J101" s="827" t="str">
        <f>IF(基本情報入力シート!J123="","",基本情報入力シート!J123)</f>
        <v/>
      </c>
      <c r="K101" s="827" t="str">
        <f>IF(基本情報入力シート!K123="","",基本情報入力シート!K123)</f>
        <v/>
      </c>
      <c r="L101" s="828" t="str">
        <f>IF(基本情報入力シート!L123="","",基本情報入力シート!L123)</f>
        <v/>
      </c>
      <c r="M101" s="829" t="str">
        <f>IF(基本情報入力シート!M123="","",基本情報入力シート!M123)</f>
        <v/>
      </c>
      <c r="N101" s="829" t="str">
        <f>IF(基本情報入力シート!R123="","",基本情報入力シート!R123)</f>
        <v/>
      </c>
      <c r="O101" s="829" t="str">
        <f>IF(基本情報入力シート!W123="","",基本情報入力シート!W123)</f>
        <v/>
      </c>
      <c r="P101" s="824" t="str">
        <f>IF(基本情報入力シート!X123="","",基本情報入力シート!X123)</f>
        <v/>
      </c>
      <c r="Q101" s="830" t="str">
        <f>IF(基本情報入力シート!Y123="","",基本情報入力シート!Y123)</f>
        <v/>
      </c>
      <c r="R101" s="831"/>
      <c r="S101" s="527" t="str">
        <f>IF(B101="×","",IF(基本情報入力シート!Z123="","",基本情報入力シート!Z123))</f>
        <v/>
      </c>
      <c r="T101" s="832" t="str">
        <f>IF(B101="×","",IF(Q101="","",VLOOKUP(Q101,【参考】数式用!$M$2:$O$34,3,FALSE)))</f>
        <v/>
      </c>
      <c r="U101" s="833" t="s">
        <v>154</v>
      </c>
      <c r="V101" s="834">
        <v>4</v>
      </c>
      <c r="W101" s="835" t="s">
        <v>155</v>
      </c>
      <c r="X101" s="871"/>
      <c r="Y101" s="836" t="s">
        <v>156</v>
      </c>
      <c r="Z101" s="837">
        <v>4</v>
      </c>
      <c r="AA101" s="838" t="s">
        <v>155</v>
      </c>
      <c r="AB101" s="839"/>
      <c r="AC101" s="838" t="s">
        <v>157</v>
      </c>
      <c r="AD101" s="840" t="s">
        <v>158</v>
      </c>
      <c r="AE101" s="841" t="str">
        <f t="shared" si="3"/>
        <v/>
      </c>
      <c r="AF101" s="847" t="s">
        <v>159</v>
      </c>
      <c r="AG101" s="843" t="str">
        <f t="shared" si="4"/>
        <v/>
      </c>
      <c r="AH101" s="844"/>
      <c r="AI101" s="846"/>
      <c r="AJ101" s="844"/>
      <c r="AK101" s="846"/>
    </row>
    <row r="102" spans="1:37" ht="36.75" customHeight="1">
      <c r="A102" s="824">
        <f t="shared" si="5"/>
        <v>90</v>
      </c>
      <c r="B102" s="872"/>
      <c r="C102" s="825" t="str">
        <f>IF(基本情報入力シート!C124="","",基本情報入力シート!C124)</f>
        <v/>
      </c>
      <c r="D102" s="826" t="str">
        <f>IF(基本情報入力シート!D124="","",基本情報入力シート!D124)</f>
        <v/>
      </c>
      <c r="E102" s="827" t="str">
        <f>IF(基本情報入力シート!E124="","",基本情報入力シート!E124)</f>
        <v/>
      </c>
      <c r="F102" s="827" t="str">
        <f>IF(基本情報入力シート!F124="","",基本情報入力シート!F124)</f>
        <v/>
      </c>
      <c r="G102" s="827" t="str">
        <f>IF(基本情報入力シート!G124="","",基本情報入力シート!G124)</f>
        <v/>
      </c>
      <c r="H102" s="827" t="str">
        <f>IF(基本情報入力シート!H124="","",基本情報入力シート!H124)</f>
        <v/>
      </c>
      <c r="I102" s="827" t="str">
        <f>IF(基本情報入力シート!I124="","",基本情報入力シート!I124)</f>
        <v/>
      </c>
      <c r="J102" s="827" t="str">
        <f>IF(基本情報入力シート!J124="","",基本情報入力シート!J124)</f>
        <v/>
      </c>
      <c r="K102" s="827" t="str">
        <f>IF(基本情報入力シート!K124="","",基本情報入力シート!K124)</f>
        <v/>
      </c>
      <c r="L102" s="828" t="str">
        <f>IF(基本情報入力シート!L124="","",基本情報入力シート!L124)</f>
        <v/>
      </c>
      <c r="M102" s="829" t="str">
        <f>IF(基本情報入力シート!M124="","",基本情報入力シート!M124)</f>
        <v/>
      </c>
      <c r="N102" s="829" t="str">
        <f>IF(基本情報入力シート!R124="","",基本情報入力シート!R124)</f>
        <v/>
      </c>
      <c r="O102" s="829" t="str">
        <f>IF(基本情報入力シート!W124="","",基本情報入力シート!W124)</f>
        <v/>
      </c>
      <c r="P102" s="824" t="str">
        <f>IF(基本情報入力シート!X124="","",基本情報入力シート!X124)</f>
        <v/>
      </c>
      <c r="Q102" s="830" t="str">
        <f>IF(基本情報入力シート!Y124="","",基本情報入力シート!Y124)</f>
        <v/>
      </c>
      <c r="R102" s="831"/>
      <c r="S102" s="527" t="str">
        <f>IF(B102="×","",IF(基本情報入力シート!Z124="","",基本情報入力シート!Z124))</f>
        <v/>
      </c>
      <c r="T102" s="832" t="str">
        <f>IF(B102="×","",IF(Q102="","",VLOOKUP(Q102,【参考】数式用!$M$2:$O$34,3,FALSE)))</f>
        <v/>
      </c>
      <c r="U102" s="833" t="s">
        <v>154</v>
      </c>
      <c r="V102" s="834">
        <v>4</v>
      </c>
      <c r="W102" s="835" t="s">
        <v>155</v>
      </c>
      <c r="X102" s="871"/>
      <c r="Y102" s="836" t="s">
        <v>156</v>
      </c>
      <c r="Z102" s="837">
        <v>4</v>
      </c>
      <c r="AA102" s="838" t="s">
        <v>155</v>
      </c>
      <c r="AB102" s="839"/>
      <c r="AC102" s="838" t="s">
        <v>157</v>
      </c>
      <c r="AD102" s="840" t="s">
        <v>158</v>
      </c>
      <c r="AE102" s="841" t="str">
        <f t="shared" si="3"/>
        <v/>
      </c>
      <c r="AF102" s="847" t="s">
        <v>159</v>
      </c>
      <c r="AG102" s="843" t="str">
        <f t="shared" si="4"/>
        <v/>
      </c>
      <c r="AH102" s="844"/>
      <c r="AI102" s="846"/>
      <c r="AJ102" s="844"/>
      <c r="AK102" s="846"/>
    </row>
    <row r="103" spans="1:37" ht="36.75" customHeight="1">
      <c r="A103" s="824">
        <f t="shared" si="5"/>
        <v>91</v>
      </c>
      <c r="B103" s="872"/>
      <c r="C103" s="825" t="str">
        <f>IF(基本情報入力シート!C125="","",基本情報入力シート!C125)</f>
        <v/>
      </c>
      <c r="D103" s="826" t="str">
        <f>IF(基本情報入力シート!D125="","",基本情報入力シート!D125)</f>
        <v/>
      </c>
      <c r="E103" s="827" t="str">
        <f>IF(基本情報入力シート!E125="","",基本情報入力シート!E125)</f>
        <v/>
      </c>
      <c r="F103" s="827" t="str">
        <f>IF(基本情報入力シート!F125="","",基本情報入力シート!F125)</f>
        <v/>
      </c>
      <c r="G103" s="827" t="str">
        <f>IF(基本情報入力シート!G125="","",基本情報入力シート!G125)</f>
        <v/>
      </c>
      <c r="H103" s="827" t="str">
        <f>IF(基本情報入力シート!H125="","",基本情報入力シート!H125)</f>
        <v/>
      </c>
      <c r="I103" s="827" t="str">
        <f>IF(基本情報入力シート!I125="","",基本情報入力シート!I125)</f>
        <v/>
      </c>
      <c r="J103" s="827" t="str">
        <f>IF(基本情報入力シート!J125="","",基本情報入力シート!J125)</f>
        <v/>
      </c>
      <c r="K103" s="827" t="str">
        <f>IF(基本情報入力シート!K125="","",基本情報入力シート!K125)</f>
        <v/>
      </c>
      <c r="L103" s="828" t="str">
        <f>IF(基本情報入力シート!L125="","",基本情報入力シート!L125)</f>
        <v/>
      </c>
      <c r="M103" s="829" t="str">
        <f>IF(基本情報入力シート!M125="","",基本情報入力シート!M125)</f>
        <v/>
      </c>
      <c r="N103" s="829" t="str">
        <f>IF(基本情報入力シート!R125="","",基本情報入力シート!R125)</f>
        <v/>
      </c>
      <c r="O103" s="829" t="str">
        <f>IF(基本情報入力シート!W125="","",基本情報入力シート!W125)</f>
        <v/>
      </c>
      <c r="P103" s="824" t="str">
        <f>IF(基本情報入力シート!X125="","",基本情報入力シート!X125)</f>
        <v/>
      </c>
      <c r="Q103" s="830" t="str">
        <f>IF(基本情報入力シート!Y125="","",基本情報入力シート!Y125)</f>
        <v/>
      </c>
      <c r="R103" s="831"/>
      <c r="S103" s="527" t="str">
        <f>IF(B103="×","",IF(基本情報入力シート!Z125="","",基本情報入力シート!Z125))</f>
        <v/>
      </c>
      <c r="T103" s="832" t="str">
        <f>IF(B103="×","",IF(Q103="","",VLOOKUP(Q103,【参考】数式用!$M$2:$O$34,3,FALSE)))</f>
        <v/>
      </c>
      <c r="U103" s="833" t="s">
        <v>154</v>
      </c>
      <c r="V103" s="834">
        <v>4</v>
      </c>
      <c r="W103" s="835" t="s">
        <v>155</v>
      </c>
      <c r="X103" s="871"/>
      <c r="Y103" s="836" t="s">
        <v>156</v>
      </c>
      <c r="Z103" s="837">
        <v>4</v>
      </c>
      <c r="AA103" s="838" t="s">
        <v>155</v>
      </c>
      <c r="AB103" s="839"/>
      <c r="AC103" s="838" t="s">
        <v>157</v>
      </c>
      <c r="AD103" s="840" t="s">
        <v>158</v>
      </c>
      <c r="AE103" s="841" t="str">
        <f t="shared" si="3"/>
        <v/>
      </c>
      <c r="AF103" s="847" t="s">
        <v>159</v>
      </c>
      <c r="AG103" s="843" t="str">
        <f t="shared" si="4"/>
        <v/>
      </c>
      <c r="AH103" s="844"/>
      <c r="AI103" s="846"/>
      <c r="AJ103" s="844"/>
      <c r="AK103" s="846"/>
    </row>
    <row r="104" spans="1:37" ht="36.75" customHeight="1">
      <c r="A104" s="824">
        <f t="shared" si="5"/>
        <v>92</v>
      </c>
      <c r="B104" s="872"/>
      <c r="C104" s="825" t="str">
        <f>IF(基本情報入力シート!C126="","",基本情報入力シート!C126)</f>
        <v/>
      </c>
      <c r="D104" s="826" t="str">
        <f>IF(基本情報入力シート!D126="","",基本情報入力シート!D126)</f>
        <v/>
      </c>
      <c r="E104" s="827" t="str">
        <f>IF(基本情報入力シート!E126="","",基本情報入力シート!E126)</f>
        <v/>
      </c>
      <c r="F104" s="827" t="str">
        <f>IF(基本情報入力シート!F126="","",基本情報入力シート!F126)</f>
        <v/>
      </c>
      <c r="G104" s="827" t="str">
        <f>IF(基本情報入力シート!G126="","",基本情報入力シート!G126)</f>
        <v/>
      </c>
      <c r="H104" s="827" t="str">
        <f>IF(基本情報入力シート!H126="","",基本情報入力シート!H126)</f>
        <v/>
      </c>
      <c r="I104" s="827" t="str">
        <f>IF(基本情報入力シート!I126="","",基本情報入力シート!I126)</f>
        <v/>
      </c>
      <c r="J104" s="827" t="str">
        <f>IF(基本情報入力シート!J126="","",基本情報入力シート!J126)</f>
        <v/>
      </c>
      <c r="K104" s="827" t="str">
        <f>IF(基本情報入力シート!K126="","",基本情報入力シート!K126)</f>
        <v/>
      </c>
      <c r="L104" s="828" t="str">
        <f>IF(基本情報入力シート!L126="","",基本情報入力シート!L126)</f>
        <v/>
      </c>
      <c r="M104" s="829" t="str">
        <f>IF(基本情報入力シート!M126="","",基本情報入力シート!M126)</f>
        <v/>
      </c>
      <c r="N104" s="829" t="str">
        <f>IF(基本情報入力シート!R126="","",基本情報入力シート!R126)</f>
        <v/>
      </c>
      <c r="O104" s="829" t="str">
        <f>IF(基本情報入力シート!W126="","",基本情報入力シート!W126)</f>
        <v/>
      </c>
      <c r="P104" s="824" t="str">
        <f>IF(基本情報入力シート!X126="","",基本情報入力シート!X126)</f>
        <v/>
      </c>
      <c r="Q104" s="830" t="str">
        <f>IF(基本情報入力シート!Y126="","",基本情報入力シート!Y126)</f>
        <v/>
      </c>
      <c r="R104" s="831"/>
      <c r="S104" s="527" t="str">
        <f>IF(B104="×","",IF(基本情報入力シート!Z126="","",基本情報入力シート!Z126))</f>
        <v/>
      </c>
      <c r="T104" s="832" t="str">
        <f>IF(B104="×","",IF(Q104="","",VLOOKUP(Q104,【参考】数式用!$M$2:$O$34,3,FALSE)))</f>
        <v/>
      </c>
      <c r="U104" s="833" t="s">
        <v>154</v>
      </c>
      <c r="V104" s="834">
        <v>4</v>
      </c>
      <c r="W104" s="835" t="s">
        <v>155</v>
      </c>
      <c r="X104" s="871"/>
      <c r="Y104" s="836" t="s">
        <v>156</v>
      </c>
      <c r="Z104" s="837">
        <v>4</v>
      </c>
      <c r="AA104" s="838" t="s">
        <v>155</v>
      </c>
      <c r="AB104" s="839"/>
      <c r="AC104" s="838" t="s">
        <v>157</v>
      </c>
      <c r="AD104" s="840" t="s">
        <v>158</v>
      </c>
      <c r="AE104" s="841" t="str">
        <f t="shared" si="3"/>
        <v/>
      </c>
      <c r="AF104" s="847" t="s">
        <v>159</v>
      </c>
      <c r="AG104" s="843" t="str">
        <f t="shared" si="4"/>
        <v/>
      </c>
      <c r="AH104" s="844"/>
      <c r="AI104" s="846"/>
      <c r="AJ104" s="844"/>
      <c r="AK104" s="846"/>
    </row>
    <row r="105" spans="1:37" ht="36.75" customHeight="1">
      <c r="A105" s="824">
        <f t="shared" si="5"/>
        <v>93</v>
      </c>
      <c r="B105" s="872"/>
      <c r="C105" s="825" t="str">
        <f>IF(基本情報入力シート!C127="","",基本情報入力シート!C127)</f>
        <v/>
      </c>
      <c r="D105" s="826" t="str">
        <f>IF(基本情報入力シート!D127="","",基本情報入力シート!D127)</f>
        <v/>
      </c>
      <c r="E105" s="827" t="str">
        <f>IF(基本情報入力シート!E127="","",基本情報入力シート!E127)</f>
        <v/>
      </c>
      <c r="F105" s="827" t="str">
        <f>IF(基本情報入力シート!F127="","",基本情報入力シート!F127)</f>
        <v/>
      </c>
      <c r="G105" s="827" t="str">
        <f>IF(基本情報入力シート!G127="","",基本情報入力シート!G127)</f>
        <v/>
      </c>
      <c r="H105" s="827" t="str">
        <f>IF(基本情報入力シート!H127="","",基本情報入力シート!H127)</f>
        <v/>
      </c>
      <c r="I105" s="827" t="str">
        <f>IF(基本情報入力シート!I127="","",基本情報入力シート!I127)</f>
        <v/>
      </c>
      <c r="J105" s="827" t="str">
        <f>IF(基本情報入力シート!J127="","",基本情報入力シート!J127)</f>
        <v/>
      </c>
      <c r="K105" s="827" t="str">
        <f>IF(基本情報入力シート!K127="","",基本情報入力シート!K127)</f>
        <v/>
      </c>
      <c r="L105" s="828" t="str">
        <f>IF(基本情報入力シート!L127="","",基本情報入力シート!L127)</f>
        <v/>
      </c>
      <c r="M105" s="829" t="str">
        <f>IF(基本情報入力シート!M127="","",基本情報入力シート!M127)</f>
        <v/>
      </c>
      <c r="N105" s="829" t="str">
        <f>IF(基本情報入力シート!R127="","",基本情報入力シート!R127)</f>
        <v/>
      </c>
      <c r="O105" s="829" t="str">
        <f>IF(基本情報入力シート!W127="","",基本情報入力シート!W127)</f>
        <v/>
      </c>
      <c r="P105" s="824" t="str">
        <f>IF(基本情報入力シート!X127="","",基本情報入力シート!X127)</f>
        <v/>
      </c>
      <c r="Q105" s="830" t="str">
        <f>IF(基本情報入力シート!Y127="","",基本情報入力シート!Y127)</f>
        <v/>
      </c>
      <c r="R105" s="831"/>
      <c r="S105" s="527" t="str">
        <f>IF(B105="×","",IF(基本情報入力シート!Z127="","",基本情報入力シート!Z127))</f>
        <v/>
      </c>
      <c r="T105" s="832" t="str">
        <f>IF(B105="×","",IF(Q105="","",VLOOKUP(Q105,【参考】数式用!$M$2:$O$34,3,FALSE)))</f>
        <v/>
      </c>
      <c r="U105" s="833" t="s">
        <v>154</v>
      </c>
      <c r="V105" s="834">
        <v>4</v>
      </c>
      <c r="W105" s="835" t="s">
        <v>155</v>
      </c>
      <c r="X105" s="871"/>
      <c r="Y105" s="836" t="s">
        <v>156</v>
      </c>
      <c r="Z105" s="837">
        <v>4</v>
      </c>
      <c r="AA105" s="838" t="s">
        <v>155</v>
      </c>
      <c r="AB105" s="839"/>
      <c r="AC105" s="838" t="s">
        <v>157</v>
      </c>
      <c r="AD105" s="840" t="s">
        <v>158</v>
      </c>
      <c r="AE105" s="841" t="str">
        <f t="shared" si="3"/>
        <v/>
      </c>
      <c r="AF105" s="847" t="s">
        <v>159</v>
      </c>
      <c r="AG105" s="843" t="str">
        <f t="shared" si="4"/>
        <v/>
      </c>
      <c r="AH105" s="844"/>
      <c r="AI105" s="846"/>
      <c r="AJ105" s="844"/>
      <c r="AK105" s="846"/>
    </row>
    <row r="106" spans="1:37" ht="36.75" customHeight="1">
      <c r="A106" s="824">
        <f t="shared" si="5"/>
        <v>94</v>
      </c>
      <c r="B106" s="872"/>
      <c r="C106" s="825" t="str">
        <f>IF(基本情報入力シート!C128="","",基本情報入力シート!C128)</f>
        <v/>
      </c>
      <c r="D106" s="826" t="str">
        <f>IF(基本情報入力シート!D128="","",基本情報入力シート!D128)</f>
        <v/>
      </c>
      <c r="E106" s="827" t="str">
        <f>IF(基本情報入力シート!E128="","",基本情報入力シート!E128)</f>
        <v/>
      </c>
      <c r="F106" s="827" t="str">
        <f>IF(基本情報入力シート!F128="","",基本情報入力シート!F128)</f>
        <v/>
      </c>
      <c r="G106" s="827" t="str">
        <f>IF(基本情報入力シート!G128="","",基本情報入力シート!G128)</f>
        <v/>
      </c>
      <c r="H106" s="827" t="str">
        <f>IF(基本情報入力シート!H128="","",基本情報入力シート!H128)</f>
        <v/>
      </c>
      <c r="I106" s="827" t="str">
        <f>IF(基本情報入力シート!I128="","",基本情報入力シート!I128)</f>
        <v/>
      </c>
      <c r="J106" s="827" t="str">
        <f>IF(基本情報入力シート!J128="","",基本情報入力シート!J128)</f>
        <v/>
      </c>
      <c r="K106" s="827" t="str">
        <f>IF(基本情報入力シート!K128="","",基本情報入力シート!K128)</f>
        <v/>
      </c>
      <c r="L106" s="828" t="str">
        <f>IF(基本情報入力シート!L128="","",基本情報入力シート!L128)</f>
        <v/>
      </c>
      <c r="M106" s="829" t="str">
        <f>IF(基本情報入力シート!M128="","",基本情報入力シート!M128)</f>
        <v/>
      </c>
      <c r="N106" s="829" t="str">
        <f>IF(基本情報入力シート!R128="","",基本情報入力シート!R128)</f>
        <v/>
      </c>
      <c r="O106" s="829" t="str">
        <f>IF(基本情報入力シート!W128="","",基本情報入力シート!W128)</f>
        <v/>
      </c>
      <c r="P106" s="824" t="str">
        <f>IF(基本情報入力シート!X128="","",基本情報入力シート!X128)</f>
        <v/>
      </c>
      <c r="Q106" s="830" t="str">
        <f>IF(基本情報入力シート!Y128="","",基本情報入力シート!Y128)</f>
        <v/>
      </c>
      <c r="R106" s="831"/>
      <c r="S106" s="527" t="str">
        <f>IF(B106="×","",IF(基本情報入力シート!Z128="","",基本情報入力シート!Z128))</f>
        <v/>
      </c>
      <c r="T106" s="832" t="str">
        <f>IF(B106="×","",IF(Q106="","",VLOOKUP(Q106,【参考】数式用!$M$2:$O$34,3,FALSE)))</f>
        <v/>
      </c>
      <c r="U106" s="833" t="s">
        <v>154</v>
      </c>
      <c r="V106" s="834">
        <v>4</v>
      </c>
      <c r="W106" s="835" t="s">
        <v>155</v>
      </c>
      <c r="X106" s="871"/>
      <c r="Y106" s="836" t="s">
        <v>156</v>
      </c>
      <c r="Z106" s="837">
        <v>4</v>
      </c>
      <c r="AA106" s="838" t="s">
        <v>155</v>
      </c>
      <c r="AB106" s="839"/>
      <c r="AC106" s="838" t="s">
        <v>157</v>
      </c>
      <c r="AD106" s="840" t="s">
        <v>158</v>
      </c>
      <c r="AE106" s="841" t="str">
        <f t="shared" si="3"/>
        <v/>
      </c>
      <c r="AF106" s="847" t="s">
        <v>159</v>
      </c>
      <c r="AG106" s="843" t="str">
        <f t="shared" si="4"/>
        <v/>
      </c>
      <c r="AH106" s="844"/>
      <c r="AI106" s="846"/>
      <c r="AJ106" s="844"/>
      <c r="AK106" s="846"/>
    </row>
    <row r="107" spans="1:37" ht="36.75" customHeight="1">
      <c r="A107" s="824">
        <f t="shared" si="5"/>
        <v>95</v>
      </c>
      <c r="B107" s="872"/>
      <c r="C107" s="825" t="str">
        <f>IF(基本情報入力シート!C129="","",基本情報入力シート!C129)</f>
        <v/>
      </c>
      <c r="D107" s="826" t="str">
        <f>IF(基本情報入力シート!D129="","",基本情報入力シート!D129)</f>
        <v/>
      </c>
      <c r="E107" s="827" t="str">
        <f>IF(基本情報入力シート!E129="","",基本情報入力シート!E129)</f>
        <v/>
      </c>
      <c r="F107" s="827" t="str">
        <f>IF(基本情報入力シート!F129="","",基本情報入力シート!F129)</f>
        <v/>
      </c>
      <c r="G107" s="827" t="str">
        <f>IF(基本情報入力シート!G129="","",基本情報入力シート!G129)</f>
        <v/>
      </c>
      <c r="H107" s="827" t="str">
        <f>IF(基本情報入力シート!H129="","",基本情報入力シート!H129)</f>
        <v/>
      </c>
      <c r="I107" s="827" t="str">
        <f>IF(基本情報入力シート!I129="","",基本情報入力シート!I129)</f>
        <v/>
      </c>
      <c r="J107" s="827" t="str">
        <f>IF(基本情報入力シート!J129="","",基本情報入力シート!J129)</f>
        <v/>
      </c>
      <c r="K107" s="827" t="str">
        <f>IF(基本情報入力シート!K129="","",基本情報入力シート!K129)</f>
        <v/>
      </c>
      <c r="L107" s="828" t="str">
        <f>IF(基本情報入力シート!L129="","",基本情報入力シート!L129)</f>
        <v/>
      </c>
      <c r="M107" s="829" t="str">
        <f>IF(基本情報入力シート!M129="","",基本情報入力シート!M129)</f>
        <v/>
      </c>
      <c r="N107" s="829" t="str">
        <f>IF(基本情報入力シート!R129="","",基本情報入力シート!R129)</f>
        <v/>
      </c>
      <c r="O107" s="829" t="str">
        <f>IF(基本情報入力シート!W129="","",基本情報入力シート!W129)</f>
        <v/>
      </c>
      <c r="P107" s="824" t="str">
        <f>IF(基本情報入力シート!X129="","",基本情報入力シート!X129)</f>
        <v/>
      </c>
      <c r="Q107" s="830" t="str">
        <f>IF(基本情報入力シート!Y129="","",基本情報入力シート!Y129)</f>
        <v/>
      </c>
      <c r="R107" s="831"/>
      <c r="S107" s="527" t="str">
        <f>IF(B107="×","",IF(基本情報入力シート!Z129="","",基本情報入力シート!Z129))</f>
        <v/>
      </c>
      <c r="T107" s="832" t="str">
        <f>IF(B107="×","",IF(Q107="","",VLOOKUP(Q107,【参考】数式用!$M$2:$O$34,3,FALSE)))</f>
        <v/>
      </c>
      <c r="U107" s="833" t="s">
        <v>154</v>
      </c>
      <c r="V107" s="834">
        <v>4</v>
      </c>
      <c r="W107" s="835" t="s">
        <v>155</v>
      </c>
      <c r="X107" s="871"/>
      <c r="Y107" s="836" t="s">
        <v>156</v>
      </c>
      <c r="Z107" s="837">
        <v>4</v>
      </c>
      <c r="AA107" s="838" t="s">
        <v>155</v>
      </c>
      <c r="AB107" s="839"/>
      <c r="AC107" s="838" t="s">
        <v>157</v>
      </c>
      <c r="AD107" s="840" t="s">
        <v>158</v>
      </c>
      <c r="AE107" s="841" t="str">
        <f t="shared" si="3"/>
        <v/>
      </c>
      <c r="AF107" s="847" t="s">
        <v>159</v>
      </c>
      <c r="AG107" s="843" t="str">
        <f t="shared" si="4"/>
        <v/>
      </c>
      <c r="AH107" s="844"/>
      <c r="AI107" s="846"/>
      <c r="AJ107" s="844"/>
      <c r="AK107" s="846"/>
    </row>
    <row r="108" spans="1:37" ht="36.75" customHeight="1">
      <c r="A108" s="824">
        <f t="shared" si="5"/>
        <v>96</v>
      </c>
      <c r="B108" s="872"/>
      <c r="C108" s="825" t="str">
        <f>IF(基本情報入力シート!C130="","",基本情報入力シート!C130)</f>
        <v/>
      </c>
      <c r="D108" s="826" t="str">
        <f>IF(基本情報入力シート!D130="","",基本情報入力シート!D130)</f>
        <v/>
      </c>
      <c r="E108" s="827" t="str">
        <f>IF(基本情報入力シート!E130="","",基本情報入力シート!E130)</f>
        <v/>
      </c>
      <c r="F108" s="827" t="str">
        <f>IF(基本情報入力シート!F130="","",基本情報入力シート!F130)</f>
        <v/>
      </c>
      <c r="G108" s="827" t="str">
        <f>IF(基本情報入力シート!G130="","",基本情報入力シート!G130)</f>
        <v/>
      </c>
      <c r="H108" s="827" t="str">
        <f>IF(基本情報入力シート!H130="","",基本情報入力シート!H130)</f>
        <v/>
      </c>
      <c r="I108" s="827" t="str">
        <f>IF(基本情報入力シート!I130="","",基本情報入力シート!I130)</f>
        <v/>
      </c>
      <c r="J108" s="827" t="str">
        <f>IF(基本情報入力シート!J130="","",基本情報入力シート!J130)</f>
        <v/>
      </c>
      <c r="K108" s="827" t="str">
        <f>IF(基本情報入力シート!K130="","",基本情報入力シート!K130)</f>
        <v/>
      </c>
      <c r="L108" s="828" t="str">
        <f>IF(基本情報入力シート!L130="","",基本情報入力シート!L130)</f>
        <v/>
      </c>
      <c r="M108" s="829" t="str">
        <f>IF(基本情報入力シート!M130="","",基本情報入力シート!M130)</f>
        <v/>
      </c>
      <c r="N108" s="829" t="str">
        <f>IF(基本情報入力シート!R130="","",基本情報入力シート!R130)</f>
        <v/>
      </c>
      <c r="O108" s="829" t="str">
        <f>IF(基本情報入力シート!W130="","",基本情報入力シート!W130)</f>
        <v/>
      </c>
      <c r="P108" s="824" t="str">
        <f>IF(基本情報入力シート!X130="","",基本情報入力シート!X130)</f>
        <v/>
      </c>
      <c r="Q108" s="830" t="str">
        <f>IF(基本情報入力シート!Y130="","",基本情報入力シート!Y130)</f>
        <v/>
      </c>
      <c r="R108" s="831"/>
      <c r="S108" s="527" t="str">
        <f>IF(B108="×","",IF(基本情報入力シート!Z130="","",基本情報入力シート!Z130))</f>
        <v/>
      </c>
      <c r="T108" s="832" t="str">
        <f>IF(B108="×","",IF(Q108="","",VLOOKUP(Q108,【参考】数式用!$M$2:$O$34,3,FALSE)))</f>
        <v/>
      </c>
      <c r="U108" s="833" t="s">
        <v>154</v>
      </c>
      <c r="V108" s="834">
        <v>4</v>
      </c>
      <c r="W108" s="835" t="s">
        <v>155</v>
      </c>
      <c r="X108" s="871"/>
      <c r="Y108" s="836" t="s">
        <v>156</v>
      </c>
      <c r="Z108" s="837">
        <v>4</v>
      </c>
      <c r="AA108" s="838" t="s">
        <v>155</v>
      </c>
      <c r="AB108" s="839"/>
      <c r="AC108" s="838" t="s">
        <v>157</v>
      </c>
      <c r="AD108" s="840" t="s">
        <v>158</v>
      </c>
      <c r="AE108" s="841" t="str">
        <f t="shared" si="3"/>
        <v/>
      </c>
      <c r="AF108" s="847" t="s">
        <v>159</v>
      </c>
      <c r="AG108" s="843" t="str">
        <f t="shared" si="4"/>
        <v/>
      </c>
      <c r="AH108" s="844"/>
      <c r="AI108" s="846"/>
      <c r="AJ108" s="844"/>
      <c r="AK108" s="846"/>
    </row>
    <row r="109" spans="1:37" ht="36.75" customHeight="1">
      <c r="A109" s="824">
        <f t="shared" si="5"/>
        <v>97</v>
      </c>
      <c r="B109" s="872"/>
      <c r="C109" s="825" t="str">
        <f>IF(基本情報入力シート!C131="","",基本情報入力シート!C131)</f>
        <v/>
      </c>
      <c r="D109" s="826" t="str">
        <f>IF(基本情報入力シート!D131="","",基本情報入力シート!D131)</f>
        <v/>
      </c>
      <c r="E109" s="827" t="str">
        <f>IF(基本情報入力シート!E131="","",基本情報入力シート!E131)</f>
        <v/>
      </c>
      <c r="F109" s="827" t="str">
        <f>IF(基本情報入力シート!F131="","",基本情報入力シート!F131)</f>
        <v/>
      </c>
      <c r="G109" s="827" t="str">
        <f>IF(基本情報入力シート!G131="","",基本情報入力シート!G131)</f>
        <v/>
      </c>
      <c r="H109" s="827" t="str">
        <f>IF(基本情報入力シート!H131="","",基本情報入力シート!H131)</f>
        <v/>
      </c>
      <c r="I109" s="827" t="str">
        <f>IF(基本情報入力シート!I131="","",基本情報入力シート!I131)</f>
        <v/>
      </c>
      <c r="J109" s="827" t="str">
        <f>IF(基本情報入力シート!J131="","",基本情報入力シート!J131)</f>
        <v/>
      </c>
      <c r="K109" s="827" t="str">
        <f>IF(基本情報入力シート!K131="","",基本情報入力シート!K131)</f>
        <v/>
      </c>
      <c r="L109" s="828" t="str">
        <f>IF(基本情報入力シート!L131="","",基本情報入力シート!L131)</f>
        <v/>
      </c>
      <c r="M109" s="829" t="str">
        <f>IF(基本情報入力シート!M131="","",基本情報入力シート!M131)</f>
        <v/>
      </c>
      <c r="N109" s="829" t="str">
        <f>IF(基本情報入力シート!R131="","",基本情報入力シート!R131)</f>
        <v/>
      </c>
      <c r="O109" s="829" t="str">
        <f>IF(基本情報入力シート!W131="","",基本情報入力シート!W131)</f>
        <v/>
      </c>
      <c r="P109" s="824" t="str">
        <f>IF(基本情報入力シート!X131="","",基本情報入力シート!X131)</f>
        <v/>
      </c>
      <c r="Q109" s="830" t="str">
        <f>IF(基本情報入力シート!Y131="","",基本情報入力シート!Y131)</f>
        <v/>
      </c>
      <c r="R109" s="831"/>
      <c r="S109" s="527" t="str">
        <f>IF(B109="×","",IF(基本情報入力シート!Z131="","",基本情報入力シート!Z131))</f>
        <v/>
      </c>
      <c r="T109" s="832" t="str">
        <f>IF(B109="×","",IF(Q109="","",VLOOKUP(Q109,【参考】数式用!$M$2:$O$34,3,FALSE)))</f>
        <v/>
      </c>
      <c r="U109" s="833" t="s">
        <v>154</v>
      </c>
      <c r="V109" s="834">
        <v>4</v>
      </c>
      <c r="W109" s="835" t="s">
        <v>155</v>
      </c>
      <c r="X109" s="871"/>
      <c r="Y109" s="836" t="s">
        <v>156</v>
      </c>
      <c r="Z109" s="837">
        <v>4</v>
      </c>
      <c r="AA109" s="838" t="s">
        <v>155</v>
      </c>
      <c r="AB109" s="839"/>
      <c r="AC109" s="838" t="s">
        <v>157</v>
      </c>
      <c r="AD109" s="840" t="s">
        <v>158</v>
      </c>
      <c r="AE109" s="841" t="str">
        <f t="shared" si="3"/>
        <v/>
      </c>
      <c r="AF109" s="847" t="s">
        <v>159</v>
      </c>
      <c r="AG109" s="843" t="str">
        <f t="shared" si="4"/>
        <v/>
      </c>
      <c r="AH109" s="844"/>
      <c r="AI109" s="846"/>
      <c r="AJ109" s="844"/>
      <c r="AK109" s="846"/>
    </row>
    <row r="110" spans="1:37" ht="36.75" customHeight="1">
      <c r="A110" s="824">
        <f t="shared" si="5"/>
        <v>98</v>
      </c>
      <c r="B110" s="872"/>
      <c r="C110" s="825" t="str">
        <f>IF(基本情報入力シート!C132="","",基本情報入力シート!C132)</f>
        <v/>
      </c>
      <c r="D110" s="826" t="str">
        <f>IF(基本情報入力シート!D132="","",基本情報入力シート!D132)</f>
        <v/>
      </c>
      <c r="E110" s="827" t="str">
        <f>IF(基本情報入力シート!E132="","",基本情報入力シート!E132)</f>
        <v/>
      </c>
      <c r="F110" s="827" t="str">
        <f>IF(基本情報入力シート!F132="","",基本情報入力シート!F132)</f>
        <v/>
      </c>
      <c r="G110" s="827" t="str">
        <f>IF(基本情報入力シート!G132="","",基本情報入力シート!G132)</f>
        <v/>
      </c>
      <c r="H110" s="827" t="str">
        <f>IF(基本情報入力シート!H132="","",基本情報入力シート!H132)</f>
        <v/>
      </c>
      <c r="I110" s="827" t="str">
        <f>IF(基本情報入力シート!I132="","",基本情報入力シート!I132)</f>
        <v/>
      </c>
      <c r="J110" s="827" t="str">
        <f>IF(基本情報入力シート!J132="","",基本情報入力シート!J132)</f>
        <v/>
      </c>
      <c r="K110" s="827" t="str">
        <f>IF(基本情報入力シート!K132="","",基本情報入力シート!K132)</f>
        <v/>
      </c>
      <c r="L110" s="828" t="str">
        <f>IF(基本情報入力シート!L132="","",基本情報入力シート!L132)</f>
        <v/>
      </c>
      <c r="M110" s="829" t="str">
        <f>IF(基本情報入力シート!M132="","",基本情報入力シート!M132)</f>
        <v/>
      </c>
      <c r="N110" s="829" t="str">
        <f>IF(基本情報入力シート!R132="","",基本情報入力シート!R132)</f>
        <v/>
      </c>
      <c r="O110" s="829" t="str">
        <f>IF(基本情報入力シート!W132="","",基本情報入力シート!W132)</f>
        <v/>
      </c>
      <c r="P110" s="824" t="str">
        <f>IF(基本情報入力シート!X132="","",基本情報入力シート!X132)</f>
        <v/>
      </c>
      <c r="Q110" s="830" t="str">
        <f>IF(基本情報入力シート!Y132="","",基本情報入力シート!Y132)</f>
        <v/>
      </c>
      <c r="R110" s="831"/>
      <c r="S110" s="527" t="str">
        <f>IF(B110="×","",IF(基本情報入力シート!Z132="","",基本情報入力シート!Z132))</f>
        <v/>
      </c>
      <c r="T110" s="832" t="str">
        <f>IF(B110="×","",IF(Q110="","",VLOOKUP(Q110,【参考】数式用!$M$2:$O$34,3,FALSE)))</f>
        <v/>
      </c>
      <c r="U110" s="833" t="s">
        <v>154</v>
      </c>
      <c r="V110" s="834">
        <v>4</v>
      </c>
      <c r="W110" s="835" t="s">
        <v>155</v>
      </c>
      <c r="X110" s="871"/>
      <c r="Y110" s="836" t="s">
        <v>156</v>
      </c>
      <c r="Z110" s="837">
        <v>4</v>
      </c>
      <c r="AA110" s="838" t="s">
        <v>155</v>
      </c>
      <c r="AB110" s="839"/>
      <c r="AC110" s="838" t="s">
        <v>157</v>
      </c>
      <c r="AD110" s="840" t="s">
        <v>158</v>
      </c>
      <c r="AE110" s="841" t="str">
        <f t="shared" si="3"/>
        <v/>
      </c>
      <c r="AF110" s="847" t="s">
        <v>159</v>
      </c>
      <c r="AG110" s="843" t="str">
        <f t="shared" si="4"/>
        <v/>
      </c>
      <c r="AH110" s="844"/>
      <c r="AI110" s="846"/>
      <c r="AJ110" s="844"/>
      <c r="AK110" s="846"/>
    </row>
    <row r="111" spans="1:37" ht="36.75" customHeight="1">
      <c r="A111" s="824">
        <f t="shared" si="5"/>
        <v>99</v>
      </c>
      <c r="B111" s="872"/>
      <c r="C111" s="825" t="str">
        <f>IF(基本情報入力シート!C133="","",基本情報入力シート!C133)</f>
        <v/>
      </c>
      <c r="D111" s="826" t="str">
        <f>IF(基本情報入力シート!D133="","",基本情報入力シート!D133)</f>
        <v/>
      </c>
      <c r="E111" s="827" t="str">
        <f>IF(基本情報入力シート!E133="","",基本情報入力シート!E133)</f>
        <v/>
      </c>
      <c r="F111" s="827" t="str">
        <f>IF(基本情報入力シート!F133="","",基本情報入力シート!F133)</f>
        <v/>
      </c>
      <c r="G111" s="827" t="str">
        <f>IF(基本情報入力シート!G133="","",基本情報入力シート!G133)</f>
        <v/>
      </c>
      <c r="H111" s="827" t="str">
        <f>IF(基本情報入力シート!H133="","",基本情報入力シート!H133)</f>
        <v/>
      </c>
      <c r="I111" s="827" t="str">
        <f>IF(基本情報入力シート!I133="","",基本情報入力シート!I133)</f>
        <v/>
      </c>
      <c r="J111" s="827" t="str">
        <f>IF(基本情報入力シート!J133="","",基本情報入力シート!J133)</f>
        <v/>
      </c>
      <c r="K111" s="827" t="str">
        <f>IF(基本情報入力シート!K133="","",基本情報入力シート!K133)</f>
        <v/>
      </c>
      <c r="L111" s="828" t="str">
        <f>IF(基本情報入力シート!L133="","",基本情報入力シート!L133)</f>
        <v/>
      </c>
      <c r="M111" s="829" t="str">
        <f>IF(基本情報入力シート!M133="","",基本情報入力シート!M133)</f>
        <v/>
      </c>
      <c r="N111" s="829" t="str">
        <f>IF(基本情報入力シート!R133="","",基本情報入力シート!R133)</f>
        <v/>
      </c>
      <c r="O111" s="829" t="str">
        <f>IF(基本情報入力シート!W133="","",基本情報入力シート!W133)</f>
        <v/>
      </c>
      <c r="P111" s="824" t="str">
        <f>IF(基本情報入力シート!X133="","",基本情報入力シート!X133)</f>
        <v/>
      </c>
      <c r="Q111" s="830" t="str">
        <f>IF(基本情報入力シート!Y133="","",基本情報入力シート!Y133)</f>
        <v/>
      </c>
      <c r="R111" s="831"/>
      <c r="S111" s="527" t="str">
        <f>IF(B111="×","",IF(基本情報入力シート!Z133="","",基本情報入力シート!Z133))</f>
        <v/>
      </c>
      <c r="T111" s="832" t="str">
        <f>IF(B111="×","",IF(Q111="","",VLOOKUP(Q111,【参考】数式用!$M$2:$O$34,3,FALSE)))</f>
        <v/>
      </c>
      <c r="U111" s="833" t="s">
        <v>154</v>
      </c>
      <c r="V111" s="834">
        <v>4</v>
      </c>
      <c r="W111" s="835" t="s">
        <v>155</v>
      </c>
      <c r="X111" s="871"/>
      <c r="Y111" s="836" t="s">
        <v>156</v>
      </c>
      <c r="Z111" s="837">
        <v>4</v>
      </c>
      <c r="AA111" s="838" t="s">
        <v>155</v>
      </c>
      <c r="AB111" s="839"/>
      <c r="AC111" s="838" t="s">
        <v>157</v>
      </c>
      <c r="AD111" s="840" t="s">
        <v>158</v>
      </c>
      <c r="AE111" s="841" t="str">
        <f t="shared" si="3"/>
        <v/>
      </c>
      <c r="AF111" s="847" t="s">
        <v>159</v>
      </c>
      <c r="AG111" s="843" t="str">
        <f t="shared" si="4"/>
        <v/>
      </c>
      <c r="AH111" s="844"/>
      <c r="AI111" s="846"/>
      <c r="AJ111" s="844"/>
      <c r="AK111" s="846"/>
    </row>
    <row r="112" spans="1:37" ht="36.75" customHeight="1">
      <c r="A112" s="824">
        <f t="shared" si="5"/>
        <v>100</v>
      </c>
      <c r="B112" s="872"/>
      <c r="C112" s="825" t="str">
        <f>IF(基本情報入力シート!C134="","",基本情報入力シート!C134)</f>
        <v/>
      </c>
      <c r="D112" s="826" t="str">
        <f>IF(基本情報入力シート!D134="","",基本情報入力シート!D134)</f>
        <v/>
      </c>
      <c r="E112" s="827" t="str">
        <f>IF(基本情報入力シート!E134="","",基本情報入力シート!E134)</f>
        <v/>
      </c>
      <c r="F112" s="827" t="str">
        <f>IF(基本情報入力シート!F134="","",基本情報入力シート!F134)</f>
        <v/>
      </c>
      <c r="G112" s="827" t="str">
        <f>IF(基本情報入力シート!G134="","",基本情報入力シート!G134)</f>
        <v/>
      </c>
      <c r="H112" s="827" t="str">
        <f>IF(基本情報入力シート!H134="","",基本情報入力シート!H134)</f>
        <v/>
      </c>
      <c r="I112" s="827" t="str">
        <f>IF(基本情報入力シート!I134="","",基本情報入力シート!I134)</f>
        <v/>
      </c>
      <c r="J112" s="827" t="str">
        <f>IF(基本情報入力シート!J134="","",基本情報入力シート!J134)</f>
        <v/>
      </c>
      <c r="K112" s="827" t="str">
        <f>IF(基本情報入力シート!K134="","",基本情報入力シート!K134)</f>
        <v/>
      </c>
      <c r="L112" s="828" t="str">
        <f>IF(基本情報入力シート!L134="","",基本情報入力シート!L134)</f>
        <v/>
      </c>
      <c r="M112" s="829" t="str">
        <f>IF(基本情報入力シート!M134="","",基本情報入力シート!M134)</f>
        <v/>
      </c>
      <c r="N112" s="829" t="str">
        <f>IF(基本情報入力シート!R134="","",基本情報入力シート!R134)</f>
        <v/>
      </c>
      <c r="O112" s="829" t="str">
        <f>IF(基本情報入力シート!W134="","",基本情報入力シート!W134)</f>
        <v/>
      </c>
      <c r="P112" s="824" t="str">
        <f>IF(基本情報入力シート!X134="","",基本情報入力シート!X134)</f>
        <v/>
      </c>
      <c r="Q112" s="830" t="str">
        <f>IF(基本情報入力シート!Y134="","",基本情報入力シート!Y134)</f>
        <v/>
      </c>
      <c r="R112" s="831"/>
      <c r="S112" s="527" t="str">
        <f>IF(B112="×","",IF(基本情報入力シート!Z134="","",基本情報入力シート!Z134))</f>
        <v/>
      </c>
      <c r="T112" s="832" t="str">
        <f>IF(B112="×","",IF(Q112="","",VLOOKUP(Q112,【参考】数式用!$M$2:$O$34,3,FALSE)))</f>
        <v/>
      </c>
      <c r="U112" s="833" t="s">
        <v>154</v>
      </c>
      <c r="V112" s="834">
        <v>4</v>
      </c>
      <c r="W112" s="835" t="s">
        <v>155</v>
      </c>
      <c r="X112" s="871"/>
      <c r="Y112" s="836" t="s">
        <v>156</v>
      </c>
      <c r="Z112" s="837">
        <v>4</v>
      </c>
      <c r="AA112" s="838" t="s">
        <v>155</v>
      </c>
      <c r="AB112" s="839"/>
      <c r="AC112" s="838" t="s">
        <v>157</v>
      </c>
      <c r="AD112" s="840" t="s">
        <v>158</v>
      </c>
      <c r="AE112" s="841" t="str">
        <f t="shared" si="3"/>
        <v/>
      </c>
      <c r="AF112" s="847" t="s">
        <v>159</v>
      </c>
      <c r="AG112" s="843" t="str">
        <f t="shared" si="4"/>
        <v/>
      </c>
      <c r="AH112" s="844"/>
      <c r="AI112" s="846"/>
      <c r="AJ112" s="844"/>
      <c r="AK112" s="846"/>
    </row>
  </sheetData>
  <sheetProtection formatCells="0" formatColumns="0" formatRows="0" insertRows="0" deleteRows="0" autoFilter="0"/>
  <autoFilter ref="M12:AG12"/>
  <mergeCells count="17">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 ref="C7:L11"/>
    <mergeCell ref="M7:M11"/>
  </mergeCells>
  <phoneticPr fontId="7"/>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517</v>
      </c>
    </row>
    <row r="2" spans="1:15" ht="27.75" customHeight="1">
      <c r="A2" s="1539" t="s">
        <v>254</v>
      </c>
      <c r="B2" s="1540"/>
      <c r="C2" s="1544" t="s">
        <v>255</v>
      </c>
      <c r="D2" s="1544"/>
      <c r="E2" s="1544"/>
      <c r="F2" s="1536" t="s">
        <v>256</v>
      </c>
      <c r="G2" s="1537"/>
      <c r="H2" s="1537"/>
      <c r="I2" s="1538"/>
      <c r="M2" s="1527" t="s">
        <v>254</v>
      </c>
      <c r="N2" s="1528"/>
      <c r="O2" s="1533" t="s">
        <v>516</v>
      </c>
    </row>
    <row r="3" spans="1:15" ht="39" customHeight="1">
      <c r="A3" s="1541"/>
      <c r="B3" s="1530"/>
      <c r="C3" s="1545" t="s">
        <v>279</v>
      </c>
      <c r="D3" s="1545"/>
      <c r="E3" s="1545"/>
      <c r="F3" s="1546" t="s">
        <v>257</v>
      </c>
      <c r="G3" s="1542"/>
      <c r="H3" s="1542"/>
      <c r="I3" s="41" t="s">
        <v>258</v>
      </c>
      <c r="M3" s="1529"/>
      <c r="N3" s="1530"/>
      <c r="O3" s="1534"/>
    </row>
    <row r="4" spans="1:15" ht="18" customHeight="1" thickBot="1">
      <c r="A4" s="1542"/>
      <c r="B4" s="1543"/>
      <c r="C4" s="41" t="s">
        <v>65</v>
      </c>
      <c r="D4" s="41" t="s">
        <v>66</v>
      </c>
      <c r="E4" s="41" t="s">
        <v>67</v>
      </c>
      <c r="F4" s="41" t="s">
        <v>21</v>
      </c>
      <c r="G4" s="46" t="s">
        <v>22</v>
      </c>
      <c r="H4" s="46" t="s">
        <v>325</v>
      </c>
      <c r="I4" s="41" t="s">
        <v>21</v>
      </c>
      <c r="K4" s="583" t="s">
        <v>368</v>
      </c>
      <c r="M4" s="1531"/>
      <c r="N4" s="1532"/>
      <c r="O4" s="1535"/>
    </row>
    <row r="5" spans="1:15" ht="16.899999999999999" customHeight="1">
      <c r="A5" s="47" t="s">
        <v>259</v>
      </c>
      <c r="B5" s="48"/>
      <c r="C5" s="49">
        <v>0.27400000000000002</v>
      </c>
      <c r="D5" s="49">
        <v>0.2</v>
      </c>
      <c r="E5" s="49">
        <v>0.111</v>
      </c>
      <c r="F5" s="49">
        <v>7.0000000000000007E-2</v>
      </c>
      <c r="G5" s="49">
        <v>5.5E-2</v>
      </c>
      <c r="H5" s="51" t="s">
        <v>326</v>
      </c>
      <c r="I5" s="584" t="s">
        <v>260</v>
      </c>
      <c r="K5" s="5">
        <v>1</v>
      </c>
      <c r="M5" s="853" t="s">
        <v>259</v>
      </c>
      <c r="N5" s="854"/>
      <c r="O5" s="855">
        <v>3.5999999999999997E-2</v>
      </c>
    </row>
    <row r="6" spans="1:15" ht="16.899999999999999" customHeight="1">
      <c r="A6" s="47" t="s">
        <v>261</v>
      </c>
      <c r="B6" s="48"/>
      <c r="C6" s="49">
        <v>0.2</v>
      </c>
      <c r="D6" s="49">
        <v>0.14599999999999999</v>
      </c>
      <c r="E6" s="49">
        <v>8.1000000000000003E-2</v>
      </c>
      <c r="F6" s="49">
        <v>7.0000000000000007E-2</v>
      </c>
      <c r="G6" s="49">
        <v>5.5E-2</v>
      </c>
      <c r="H6" s="51" t="s">
        <v>326</v>
      </c>
      <c r="I6" s="584" t="s">
        <v>260</v>
      </c>
      <c r="K6" s="5">
        <v>2</v>
      </c>
      <c r="M6" s="856" t="s">
        <v>261</v>
      </c>
      <c r="N6" s="857"/>
      <c r="O6" s="858">
        <v>3.5999999999999997E-2</v>
      </c>
    </row>
    <row r="7" spans="1:15" ht="16.899999999999999" customHeight="1">
      <c r="A7" s="47" t="s">
        <v>356</v>
      </c>
      <c r="B7" s="48"/>
      <c r="C7" s="49">
        <v>0.27400000000000002</v>
      </c>
      <c r="D7" s="49">
        <v>0.2</v>
      </c>
      <c r="E7" s="49">
        <v>0.111</v>
      </c>
      <c r="F7" s="49">
        <v>7.0000000000000007E-2</v>
      </c>
      <c r="G7" s="49">
        <v>5.5E-2</v>
      </c>
      <c r="H7" s="51" t="s">
        <v>326</v>
      </c>
      <c r="I7" s="584" t="s">
        <v>260</v>
      </c>
      <c r="K7" s="5">
        <v>3</v>
      </c>
      <c r="M7" s="856" t="s">
        <v>356</v>
      </c>
      <c r="N7" s="857"/>
      <c r="O7" s="858">
        <v>3.5999999999999997E-2</v>
      </c>
    </row>
    <row r="8" spans="1:15" ht="16.899999999999999" customHeight="1">
      <c r="A8" s="47" t="s">
        <v>262</v>
      </c>
      <c r="B8" s="48"/>
      <c r="C8" s="49">
        <v>0.23899999999999999</v>
      </c>
      <c r="D8" s="49">
        <v>0.17499999999999999</v>
      </c>
      <c r="E8" s="49">
        <v>9.7000000000000003E-2</v>
      </c>
      <c r="F8" s="49">
        <v>7.0000000000000007E-2</v>
      </c>
      <c r="G8" s="49">
        <v>5.5E-2</v>
      </c>
      <c r="H8" s="51" t="s">
        <v>326</v>
      </c>
      <c r="I8" s="584" t="s">
        <v>260</v>
      </c>
      <c r="K8" s="5">
        <v>4</v>
      </c>
      <c r="M8" s="856" t="s">
        <v>262</v>
      </c>
      <c r="N8" s="857"/>
      <c r="O8" s="858">
        <v>3.5999999999999997E-2</v>
      </c>
    </row>
    <row r="9" spans="1:15" ht="16.899999999999999" customHeight="1">
      <c r="A9" s="47" t="s">
        <v>266</v>
      </c>
      <c r="B9" s="48"/>
      <c r="C9" s="49">
        <v>8.8999999999999996E-2</v>
      </c>
      <c r="D9" s="49">
        <v>6.5000000000000002E-2</v>
      </c>
      <c r="E9" s="49">
        <v>3.5999999999999997E-2</v>
      </c>
      <c r="F9" s="51" t="s">
        <v>358</v>
      </c>
      <c r="G9" s="51" t="s">
        <v>358</v>
      </c>
      <c r="H9" s="49">
        <v>6.0999999999999999E-2</v>
      </c>
      <c r="I9" s="584" t="s">
        <v>181</v>
      </c>
      <c r="K9" s="5">
        <v>5</v>
      </c>
      <c r="M9" s="856" t="s">
        <v>266</v>
      </c>
      <c r="N9" s="857"/>
      <c r="O9" s="858">
        <v>3.5999999999999997E-2</v>
      </c>
    </row>
    <row r="10" spans="1:15" ht="16.899999999999999" customHeight="1">
      <c r="A10" s="47" t="s">
        <v>265</v>
      </c>
      <c r="B10" s="48"/>
      <c r="C10" s="49">
        <v>4.3999999999999997E-2</v>
      </c>
      <c r="D10" s="49">
        <v>3.2000000000000001E-2</v>
      </c>
      <c r="E10" s="49">
        <v>1.7999999999999999E-2</v>
      </c>
      <c r="F10" s="49">
        <v>1.4E-2</v>
      </c>
      <c r="G10" s="49">
        <v>1.2999999999999999E-2</v>
      </c>
      <c r="H10" s="51" t="s">
        <v>326</v>
      </c>
      <c r="I10" s="584" t="s">
        <v>264</v>
      </c>
      <c r="K10" s="5">
        <v>6</v>
      </c>
      <c r="M10" s="856" t="s">
        <v>265</v>
      </c>
      <c r="N10" s="857"/>
      <c r="O10" s="858">
        <v>1.0999999999999999E-2</v>
      </c>
    </row>
    <row r="11" spans="1:15" ht="16.899999999999999" customHeight="1">
      <c r="A11" s="47" t="s">
        <v>267</v>
      </c>
      <c r="B11" s="48"/>
      <c r="C11" s="49">
        <v>8.5999999999999993E-2</v>
      </c>
      <c r="D11" s="49">
        <v>6.3E-2</v>
      </c>
      <c r="E11" s="49">
        <v>3.5000000000000003E-2</v>
      </c>
      <c r="F11" s="51" t="s">
        <v>326</v>
      </c>
      <c r="G11" s="51" t="s">
        <v>326</v>
      </c>
      <c r="H11" s="50">
        <v>2.1000000000000001E-2</v>
      </c>
      <c r="I11" s="584" t="s">
        <v>332</v>
      </c>
      <c r="K11" s="5">
        <v>7</v>
      </c>
      <c r="M11" s="856" t="s">
        <v>267</v>
      </c>
      <c r="N11" s="857"/>
      <c r="O11" s="858">
        <v>2.5999999999999999E-2</v>
      </c>
    </row>
    <row r="12" spans="1:15" ht="16.899999999999999" customHeight="1">
      <c r="A12" s="47" t="s">
        <v>357</v>
      </c>
      <c r="B12" s="48"/>
      <c r="C12" s="49">
        <v>8.5999999999999993E-2</v>
      </c>
      <c r="D12" s="49">
        <v>6.3E-2</v>
      </c>
      <c r="E12" s="49">
        <v>3.5000000000000003E-2</v>
      </c>
      <c r="F12" s="51" t="s">
        <v>326</v>
      </c>
      <c r="G12" s="51" t="s">
        <v>326</v>
      </c>
      <c r="H12" s="50">
        <v>2.1000000000000001E-2</v>
      </c>
      <c r="I12" s="584" t="s">
        <v>333</v>
      </c>
      <c r="K12" s="5">
        <v>8</v>
      </c>
      <c r="M12" s="856" t="s">
        <v>357</v>
      </c>
      <c r="N12" s="857"/>
      <c r="O12" s="858">
        <v>2.5999999999999999E-2</v>
      </c>
    </row>
    <row r="13" spans="1:15" ht="16.899999999999999" customHeight="1">
      <c r="A13" s="47" t="s">
        <v>263</v>
      </c>
      <c r="B13" s="48"/>
      <c r="C13" s="49">
        <v>6.4000000000000001E-2</v>
      </c>
      <c r="D13" s="49">
        <v>4.7E-2</v>
      </c>
      <c r="E13" s="49">
        <v>2.5999999999999999E-2</v>
      </c>
      <c r="F13" s="49">
        <v>2.1000000000000001E-2</v>
      </c>
      <c r="G13" s="49">
        <v>1.9E-2</v>
      </c>
      <c r="H13" s="51" t="s">
        <v>326</v>
      </c>
      <c r="I13" s="584" t="s">
        <v>264</v>
      </c>
      <c r="K13" s="5">
        <v>9</v>
      </c>
      <c r="M13" s="856" t="s">
        <v>263</v>
      </c>
      <c r="N13" s="857"/>
      <c r="O13" s="858">
        <v>2.5999999999999999E-2</v>
      </c>
    </row>
    <row r="14" spans="1:15" ht="16.899999999999999" customHeight="1">
      <c r="A14" s="47" t="s">
        <v>385</v>
      </c>
      <c r="B14" s="48"/>
      <c r="C14" s="49">
        <v>6.7000000000000004E-2</v>
      </c>
      <c r="D14" s="49">
        <v>4.9000000000000002E-2</v>
      </c>
      <c r="E14" s="49">
        <v>2.7E-2</v>
      </c>
      <c r="F14" s="49">
        <v>0.04</v>
      </c>
      <c r="G14" s="49">
        <v>3.5999999999999997E-2</v>
      </c>
      <c r="H14" s="51" t="s">
        <v>326</v>
      </c>
      <c r="I14" s="584" t="s">
        <v>264</v>
      </c>
      <c r="K14" s="5">
        <v>10</v>
      </c>
      <c r="M14" s="856" t="s">
        <v>509</v>
      </c>
      <c r="N14" s="857"/>
      <c r="O14" s="858">
        <v>1.7000000000000001E-2</v>
      </c>
    </row>
    <row r="15" spans="1:15" ht="16.899999999999999" customHeight="1">
      <c r="A15" s="47" t="s">
        <v>268</v>
      </c>
      <c r="B15" s="48"/>
      <c r="C15" s="49">
        <v>6.7000000000000004E-2</v>
      </c>
      <c r="D15" s="49">
        <v>4.9000000000000002E-2</v>
      </c>
      <c r="E15" s="49">
        <v>2.7E-2</v>
      </c>
      <c r="F15" s="49">
        <v>0.04</v>
      </c>
      <c r="G15" s="49">
        <v>3.5999999999999997E-2</v>
      </c>
      <c r="H15" s="51" t="s">
        <v>326</v>
      </c>
      <c r="I15" s="584" t="s">
        <v>264</v>
      </c>
      <c r="K15" s="5">
        <v>11</v>
      </c>
      <c r="M15" s="856" t="s">
        <v>268</v>
      </c>
      <c r="N15" s="857"/>
      <c r="O15" s="858">
        <v>1.7000000000000001E-2</v>
      </c>
    </row>
    <row r="16" spans="1:15" ht="16.899999999999999" customHeight="1">
      <c r="A16" s="47" t="s">
        <v>269</v>
      </c>
      <c r="B16" s="48"/>
      <c r="C16" s="49">
        <v>6.4000000000000001E-2</v>
      </c>
      <c r="D16" s="49">
        <v>4.7E-2</v>
      </c>
      <c r="E16" s="49">
        <v>2.5999999999999999E-2</v>
      </c>
      <c r="F16" s="49">
        <v>1.7000000000000001E-2</v>
      </c>
      <c r="G16" s="49">
        <v>1.4999999999999999E-2</v>
      </c>
      <c r="H16" s="51" t="s">
        <v>326</v>
      </c>
      <c r="I16" s="584" t="s">
        <v>264</v>
      </c>
      <c r="K16" s="5">
        <v>12</v>
      </c>
      <c r="M16" s="856" t="s">
        <v>269</v>
      </c>
      <c r="N16" s="857"/>
      <c r="O16" s="858">
        <v>1.2999999999999999E-2</v>
      </c>
    </row>
    <row r="17" spans="1:15" ht="16.899999999999999" customHeight="1">
      <c r="A17" s="47" t="s">
        <v>270</v>
      </c>
      <c r="B17" s="48"/>
      <c r="C17" s="49">
        <v>5.7000000000000002E-2</v>
      </c>
      <c r="D17" s="49">
        <v>4.1000000000000002E-2</v>
      </c>
      <c r="E17" s="49">
        <v>2.3E-2</v>
      </c>
      <c r="F17" s="49">
        <v>1.7000000000000001E-2</v>
      </c>
      <c r="G17" s="49">
        <v>1.4999999999999999E-2</v>
      </c>
      <c r="H17" s="51" t="s">
        <v>326</v>
      </c>
      <c r="I17" s="584" t="s">
        <v>264</v>
      </c>
      <c r="M17" s="856" t="s">
        <v>270</v>
      </c>
      <c r="N17" s="857"/>
      <c r="O17" s="858">
        <v>1.2999999999999999E-2</v>
      </c>
    </row>
    <row r="18" spans="1:15" ht="16.899999999999999" customHeight="1">
      <c r="A18" s="47" t="s">
        <v>271</v>
      </c>
      <c r="B18" s="48"/>
      <c r="C18" s="49">
        <v>5.3999999999999999E-2</v>
      </c>
      <c r="D18" s="49">
        <v>0.04</v>
      </c>
      <c r="E18" s="49">
        <v>2.1999999999999999E-2</v>
      </c>
      <c r="F18" s="49">
        <v>1.7000000000000001E-2</v>
      </c>
      <c r="G18" s="49">
        <v>1.4999999999999999E-2</v>
      </c>
      <c r="H18" s="51" t="s">
        <v>326</v>
      </c>
      <c r="I18" s="584" t="s">
        <v>264</v>
      </c>
      <c r="M18" s="856" t="s">
        <v>271</v>
      </c>
      <c r="N18" s="857"/>
      <c r="O18" s="858">
        <v>1.2999999999999999E-2</v>
      </c>
    </row>
    <row r="19" spans="1:15" ht="16.899999999999999" customHeight="1">
      <c r="A19" s="47" t="s">
        <v>386</v>
      </c>
      <c r="B19" s="48"/>
      <c r="C19" s="49">
        <v>8.5999999999999993E-2</v>
      </c>
      <c r="D19" s="49">
        <v>6.3E-2</v>
      </c>
      <c r="E19" s="49">
        <v>3.5000000000000003E-2</v>
      </c>
      <c r="F19" s="49">
        <v>1.9E-2</v>
      </c>
      <c r="G19" s="49">
        <v>1.6E-2</v>
      </c>
      <c r="H19" s="51" t="s">
        <v>326</v>
      </c>
      <c r="I19" s="584" t="s">
        <v>264</v>
      </c>
      <c r="M19" s="856" t="s">
        <v>386</v>
      </c>
      <c r="N19" s="857"/>
      <c r="O19" s="858">
        <v>2.4E-2</v>
      </c>
    </row>
    <row r="20" spans="1:15" ht="16.899999999999999" customHeight="1">
      <c r="A20" s="47" t="s">
        <v>383</v>
      </c>
      <c r="B20" s="48"/>
      <c r="C20" s="49">
        <v>8.5999999999999993E-2</v>
      </c>
      <c r="D20" s="49">
        <v>6.3E-2</v>
      </c>
      <c r="E20" s="49">
        <v>3.5000000000000003E-2</v>
      </c>
      <c r="F20" s="49">
        <v>1.9E-2</v>
      </c>
      <c r="G20" s="49">
        <v>1.6E-2</v>
      </c>
      <c r="H20" s="51" t="s">
        <v>326</v>
      </c>
      <c r="I20" s="584" t="s">
        <v>264</v>
      </c>
      <c r="M20" s="856" t="s">
        <v>383</v>
      </c>
      <c r="N20" s="857"/>
      <c r="O20" s="858">
        <v>2.4E-2</v>
      </c>
    </row>
    <row r="21" spans="1:15" ht="16.899999999999999" customHeight="1">
      <c r="A21" s="47" t="s">
        <v>384</v>
      </c>
      <c r="B21" s="48"/>
      <c r="C21" s="49">
        <v>0.15</v>
      </c>
      <c r="D21" s="49">
        <v>0.11</v>
      </c>
      <c r="E21" s="49">
        <v>6.0999999999999999E-2</v>
      </c>
      <c r="F21" s="49">
        <v>1.9E-2</v>
      </c>
      <c r="G21" s="49">
        <v>1.6E-2</v>
      </c>
      <c r="H21" s="51" t="s">
        <v>326</v>
      </c>
      <c r="I21" s="584" t="s">
        <v>264</v>
      </c>
      <c r="M21" s="856" t="s">
        <v>384</v>
      </c>
      <c r="N21" s="857"/>
      <c r="O21" s="858">
        <v>2.4E-2</v>
      </c>
    </row>
    <row r="22" spans="1:15" ht="16.899999999999999" customHeight="1">
      <c r="A22" s="47" t="s">
        <v>272</v>
      </c>
      <c r="B22" s="48"/>
      <c r="C22" s="49">
        <v>8.1000000000000003E-2</v>
      </c>
      <c r="D22" s="49">
        <v>5.8999999999999997E-2</v>
      </c>
      <c r="E22" s="49">
        <v>3.3000000000000002E-2</v>
      </c>
      <c r="F22" s="49">
        <v>1.2999999999999999E-2</v>
      </c>
      <c r="G22" s="49">
        <v>0.01</v>
      </c>
      <c r="H22" s="51" t="s">
        <v>326</v>
      </c>
      <c r="I22" s="584" t="s">
        <v>264</v>
      </c>
      <c r="M22" s="856" t="s">
        <v>272</v>
      </c>
      <c r="N22" s="857"/>
      <c r="O22" s="858">
        <v>1.9E-2</v>
      </c>
    </row>
    <row r="23" spans="1:15" ht="16.899999999999999" customHeight="1">
      <c r="A23" s="47" t="s">
        <v>273</v>
      </c>
      <c r="B23" s="48"/>
      <c r="C23" s="49">
        <v>0.126</v>
      </c>
      <c r="D23" s="49">
        <v>9.1999999999999998E-2</v>
      </c>
      <c r="E23" s="49">
        <v>5.0999999999999997E-2</v>
      </c>
      <c r="F23" s="49">
        <v>1.2999999999999999E-2</v>
      </c>
      <c r="G23" s="49">
        <v>0.01</v>
      </c>
      <c r="H23" s="51" t="s">
        <v>326</v>
      </c>
      <c r="I23" s="584" t="s">
        <v>264</v>
      </c>
      <c r="M23" s="856" t="s">
        <v>273</v>
      </c>
      <c r="N23" s="857"/>
      <c r="O23" s="858">
        <v>1.9E-2</v>
      </c>
    </row>
    <row r="24" spans="1:15" ht="16.899999999999999" customHeight="1">
      <c r="A24" s="47" t="s">
        <v>274</v>
      </c>
      <c r="B24" s="48"/>
      <c r="C24" s="49">
        <v>8.4000000000000005E-2</v>
      </c>
      <c r="D24" s="49">
        <v>6.0999999999999999E-2</v>
      </c>
      <c r="E24" s="49">
        <v>3.4000000000000002E-2</v>
      </c>
      <c r="F24" s="49">
        <v>1.2999999999999999E-2</v>
      </c>
      <c r="G24" s="49">
        <v>0.01</v>
      </c>
      <c r="H24" s="51" t="s">
        <v>326</v>
      </c>
      <c r="I24" s="584" t="s">
        <v>264</v>
      </c>
      <c r="M24" s="856" t="s">
        <v>274</v>
      </c>
      <c r="N24" s="857"/>
      <c r="O24" s="858">
        <v>1.9E-2</v>
      </c>
    </row>
    <row r="25" spans="1:15" ht="16.899999999999999" customHeight="1">
      <c r="A25" s="47" t="s">
        <v>275</v>
      </c>
      <c r="B25" s="48"/>
      <c r="C25" s="49">
        <v>8.1000000000000003E-2</v>
      </c>
      <c r="D25" s="49">
        <v>5.8999999999999997E-2</v>
      </c>
      <c r="E25" s="49">
        <v>3.3000000000000002E-2</v>
      </c>
      <c r="F25" s="51" t="s">
        <v>326</v>
      </c>
      <c r="G25" s="51" t="s">
        <v>326</v>
      </c>
      <c r="H25" s="49">
        <v>1.0999999999999999E-2</v>
      </c>
      <c r="I25" s="584" t="s">
        <v>332</v>
      </c>
      <c r="M25" s="856" t="s">
        <v>275</v>
      </c>
      <c r="N25" s="857"/>
      <c r="O25" s="858">
        <v>1.9E-2</v>
      </c>
    </row>
    <row r="26" spans="1:15" ht="16.899999999999999" customHeight="1">
      <c r="A26" s="47" t="s">
        <v>276</v>
      </c>
      <c r="B26" s="48"/>
      <c r="C26" s="49">
        <v>8.1000000000000003E-2</v>
      </c>
      <c r="D26" s="49">
        <v>5.8999999999999997E-2</v>
      </c>
      <c r="E26" s="49">
        <v>3.3000000000000002E-2</v>
      </c>
      <c r="F26" s="51" t="s">
        <v>326</v>
      </c>
      <c r="G26" s="51" t="s">
        <v>326</v>
      </c>
      <c r="H26" s="49">
        <v>1.0999999999999999E-2</v>
      </c>
      <c r="I26" s="584" t="s">
        <v>181</v>
      </c>
      <c r="M26" s="856" t="s">
        <v>276</v>
      </c>
      <c r="N26" s="857"/>
      <c r="O26" s="858">
        <v>1.9E-2</v>
      </c>
    </row>
    <row r="27" spans="1:15" ht="16.899999999999999" customHeight="1">
      <c r="A27" s="47" t="s">
        <v>277</v>
      </c>
      <c r="B27" s="48"/>
      <c r="C27" s="49">
        <v>9.9000000000000005E-2</v>
      </c>
      <c r="D27" s="49">
        <v>7.1999999999999995E-2</v>
      </c>
      <c r="E27" s="49">
        <v>0.04</v>
      </c>
      <c r="F27" s="49">
        <v>4.2999999999999997E-2</v>
      </c>
      <c r="G27" s="49">
        <v>3.9E-2</v>
      </c>
      <c r="H27" s="51" t="s">
        <v>358</v>
      </c>
      <c r="I27" s="584" t="s">
        <v>264</v>
      </c>
      <c r="M27" s="859" t="s">
        <v>277</v>
      </c>
      <c r="N27" s="854"/>
      <c r="O27" s="855">
        <v>3.5000000000000003E-2</v>
      </c>
    </row>
    <row r="28" spans="1:15" ht="16.899999999999999" customHeight="1" thickBot="1">
      <c r="A28" s="622" t="s">
        <v>278</v>
      </c>
      <c r="B28" s="623"/>
      <c r="C28" s="624">
        <v>7.9000000000000001E-2</v>
      </c>
      <c r="D28" s="624">
        <v>5.8000000000000003E-2</v>
      </c>
      <c r="E28" s="624">
        <v>3.2000000000000001E-2</v>
      </c>
      <c r="F28" s="624">
        <v>4.2999999999999997E-2</v>
      </c>
      <c r="G28" s="624">
        <v>3.9E-2</v>
      </c>
      <c r="H28" s="625" t="s">
        <v>358</v>
      </c>
      <c r="I28" s="626" t="s">
        <v>264</v>
      </c>
      <c r="M28" s="860" t="s">
        <v>278</v>
      </c>
      <c r="N28" s="861"/>
      <c r="O28" s="862">
        <v>3.5000000000000003E-2</v>
      </c>
    </row>
    <row r="29" spans="1:15" s="612" customFormat="1" ht="17.100000000000001" customHeight="1" thickTop="1">
      <c r="A29" s="616" t="s">
        <v>396</v>
      </c>
      <c r="B29" s="617"/>
      <c r="C29" s="618">
        <v>6.1000000000000006E-2</v>
      </c>
      <c r="D29" s="618">
        <v>4.4000000000000004E-2</v>
      </c>
      <c r="E29" s="618">
        <v>2.5000000000000001E-2</v>
      </c>
      <c r="F29" s="619" t="s">
        <v>326</v>
      </c>
      <c r="G29" s="619" t="s">
        <v>326</v>
      </c>
      <c r="H29" s="620">
        <v>1.7000000000000001E-2</v>
      </c>
      <c r="I29" s="621" t="s">
        <v>395</v>
      </c>
      <c r="M29" s="863" t="s">
        <v>510</v>
      </c>
      <c r="N29" s="864"/>
      <c r="O29" s="858">
        <v>1.0999999999999999E-2</v>
      </c>
    </row>
    <row r="30" spans="1:15" s="612" customFormat="1" ht="17.100000000000001" customHeight="1">
      <c r="A30" s="47" t="s">
        <v>397</v>
      </c>
      <c r="B30" s="615"/>
      <c r="C30" s="613">
        <v>6.8000000000000005E-2</v>
      </c>
      <c r="D30" s="613">
        <v>0.05</v>
      </c>
      <c r="E30" s="613">
        <v>2.8000000000000001E-2</v>
      </c>
      <c r="F30" s="51" t="s">
        <v>326</v>
      </c>
      <c r="G30" s="51" t="s">
        <v>326</v>
      </c>
      <c r="H30" s="614">
        <v>2.5999999999999999E-2</v>
      </c>
      <c r="I30" s="584" t="s">
        <v>395</v>
      </c>
      <c r="M30" s="865" t="s">
        <v>511</v>
      </c>
      <c r="N30" s="866"/>
      <c r="O30" s="858">
        <v>1.7000000000000001E-2</v>
      </c>
    </row>
    <row r="31" spans="1:15" s="612" customFormat="1" ht="17.100000000000001" customHeight="1">
      <c r="A31" s="47" t="s">
        <v>398</v>
      </c>
      <c r="B31" s="615"/>
      <c r="C31" s="613">
        <v>6.8000000000000005E-2</v>
      </c>
      <c r="D31" s="613">
        <v>0.05</v>
      </c>
      <c r="E31" s="613">
        <v>2.8000000000000001E-2</v>
      </c>
      <c r="F31" s="51" t="s">
        <v>326</v>
      </c>
      <c r="G31" s="51" t="s">
        <v>326</v>
      </c>
      <c r="H31" s="614">
        <v>2.5999999999999999E-2</v>
      </c>
      <c r="I31" s="584" t="s">
        <v>395</v>
      </c>
      <c r="M31" s="867" t="s">
        <v>512</v>
      </c>
      <c r="N31" s="868"/>
      <c r="O31" s="858">
        <v>1.7000000000000001E-2</v>
      </c>
    </row>
    <row r="32" spans="1:15" s="612" customFormat="1" ht="17.100000000000001" customHeight="1">
      <c r="A32" s="47" t="s">
        <v>399</v>
      </c>
      <c r="B32" s="615"/>
      <c r="C32" s="613">
        <v>6.7000000000000004E-2</v>
      </c>
      <c r="D32" s="613">
        <v>4.9000000000000002E-2</v>
      </c>
      <c r="E32" s="613">
        <v>2.7E-2</v>
      </c>
      <c r="F32" s="51" t="s">
        <v>326</v>
      </c>
      <c r="G32" s="51" t="s">
        <v>326</v>
      </c>
      <c r="H32" s="614">
        <v>1.7999999999999999E-2</v>
      </c>
      <c r="I32" s="584" t="s">
        <v>395</v>
      </c>
      <c r="M32" s="867" t="s">
        <v>513</v>
      </c>
      <c r="N32" s="868"/>
      <c r="O32" s="858">
        <v>1.2999999999999999E-2</v>
      </c>
    </row>
    <row r="33" spans="1:15" s="612" customFormat="1" ht="17.100000000000001" customHeight="1">
      <c r="A33" s="47" t="s">
        <v>400</v>
      </c>
      <c r="B33" s="615"/>
      <c r="C33" s="613">
        <v>6.5000000000000002E-2</v>
      </c>
      <c r="D33" s="613">
        <v>4.7E-2</v>
      </c>
      <c r="E33" s="613">
        <v>2.6000000000000002E-2</v>
      </c>
      <c r="F33" s="51" t="s">
        <v>326</v>
      </c>
      <c r="G33" s="51" t="s">
        <v>326</v>
      </c>
      <c r="H33" s="614">
        <v>1.7999999999999999E-2</v>
      </c>
      <c r="I33" s="584" t="s">
        <v>395</v>
      </c>
      <c r="M33" s="867" t="s">
        <v>514</v>
      </c>
      <c r="N33" s="868"/>
      <c r="O33" s="858">
        <v>1.2999999999999999E-2</v>
      </c>
    </row>
    <row r="34" spans="1:15" s="612" customFormat="1" ht="17.100000000000001" customHeight="1" thickBot="1">
      <c r="A34" s="47" t="s">
        <v>401</v>
      </c>
      <c r="B34" s="615"/>
      <c r="C34" s="613">
        <v>6.4000000000000001E-2</v>
      </c>
      <c r="D34" s="613">
        <v>4.7E-2</v>
      </c>
      <c r="E34" s="613">
        <v>2.6000000000000002E-2</v>
      </c>
      <c r="F34" s="51" t="s">
        <v>326</v>
      </c>
      <c r="G34" s="51" t="s">
        <v>326</v>
      </c>
      <c r="H34" s="614">
        <v>1.7999999999999999E-2</v>
      </c>
      <c r="I34" s="584" t="s">
        <v>395</v>
      </c>
      <c r="M34" s="869" t="s">
        <v>515</v>
      </c>
      <c r="N34" s="870"/>
      <c r="O34" s="862">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小城 亮(kojou-akira.z55)</cp:lastModifiedBy>
  <cp:lastPrinted>2022-03-18T04:33:44Z</cp:lastPrinted>
  <dcterms:created xsi:type="dcterms:W3CDTF">2020-02-21T08:37:11Z</dcterms:created>
  <dcterms:modified xsi:type="dcterms:W3CDTF">2022-03-31T01:32:40Z</dcterms:modified>
</cp:coreProperties>
</file>