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30_健康推進課\030精神保健福祉班\04 精神科医療センター\17_調査・通知等（普通交付税積算基礎など、いろいろ）\R5\01‗財政課等\060116_公営企業に係る経営比較分析表（令和４年度決算）の分析等について（依頼）\HP掲載用\"/>
    </mc:Choice>
  </mc:AlternateContent>
  <workbookProtection workbookAlgorithmName="SHA-512" workbookHashValue="iDFbbhUzwDBEYsuGv8btjg0//tX04WyT7hge3rC2X3m8kfm0i5bEpE/9gedyMVQZHWdO8xxYBRy731Sg9vvGJg==" workbookSaltValue="8GDl9eztoJSbMjymhmMV7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FL32" i="4"/>
  <c r="FO78" i="4"/>
  <c r="FL54" i="4"/>
  <c r="MO78" i="4"/>
  <c r="BX78" i="4"/>
  <c r="BX54" i="4"/>
  <c r="BX32" i="4"/>
  <c r="MN54" i="4"/>
  <c r="MN32" i="4"/>
  <c r="KU32" i="4"/>
  <c r="KU54" i="4"/>
  <c r="KV78" i="4"/>
  <c r="D11" i="5"/>
  <c r="AE54" i="4"/>
  <c r="AE78" i="4"/>
  <c r="E11" i="5"/>
  <c r="AE32" i="4"/>
  <c r="DS32" i="4"/>
  <c r="DS54" i="4"/>
  <c r="B11" i="5"/>
  <c r="AT78" i="4" l="1"/>
  <c r="AT54" i="4"/>
  <c r="AT32" i="4"/>
  <c r="EK78" i="4"/>
  <c r="EH32" i="4"/>
  <c r="LK78" i="4"/>
  <c r="LJ54" i="4"/>
  <c r="LJ32" i="4"/>
  <c r="HX78" i="4"/>
  <c r="HV54" i="4"/>
  <c r="HV32" i="4"/>
  <c r="EH54" i="4"/>
  <c r="LZ78" i="4"/>
  <c r="LY54" i="4"/>
  <c r="LY32" i="4"/>
  <c r="BI54" i="4"/>
  <c r="IM78" i="4"/>
  <c r="IK54" i="4"/>
  <c r="IK32" i="4"/>
  <c r="BI78" i="4"/>
  <c r="BI32" i="4"/>
  <c r="EZ78" i="4"/>
  <c r="EW54" i="4"/>
  <c r="EW32" i="4"/>
  <c r="GT78" i="4"/>
  <c r="GR54" i="4"/>
  <c r="GR32" i="4"/>
  <c r="KG78" i="4"/>
  <c r="KF54" i="4"/>
  <c r="DG78" i="4"/>
  <c r="DD54" i="4"/>
  <c r="DD32" i="4"/>
  <c r="KF32" i="4"/>
  <c r="P78" i="4"/>
  <c r="P54" i="4"/>
  <c r="P32" i="4"/>
</calcChain>
</file>

<file path=xl/sharedStrings.xml><?xml version="1.0" encoding="utf-8"?>
<sst xmlns="http://schemas.openxmlformats.org/spreadsheetml/2006/main" count="346" uniqueCount="182">
  <si>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</si>
  <si>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</si>
  <si>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</si>
  <si>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</si>
  <si>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</si>
  <si>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</si>
  <si>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</si>
  <si>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</si>
  <si>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</si>
  <si>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</si>
  <si>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</si>
  <si>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</si>
  <si>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</si>
  <si>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</si>
  <si>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</si>
  <si>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</si>
  <si>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</si>
  <si>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</si>
  <si>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</si>
  <si>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</si>
  <si>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</si>
  <si>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</si>
  <si>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</si>
  <si>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</si>
  <si>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</si>
  <si>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</si>
  <si>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</si>
  <si>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</si>
  <si>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</si>
  <si>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</si>
  <si>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</si>
  <si>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</si>
  <si>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</si>
  <si>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</si>
  <si>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</si>
  <si>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</si>
  <si>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</si>
  <si>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</si>
  <si>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</si>
  <si>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</si>
  <si>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</si>
  <si>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</si>
  <si>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</si>
  <si>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</si>
  <si>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</si>
  <si>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</si>
  <si>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</si>
  <si>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</si>
  <si>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</si>
  <si>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</si>
  <si>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</si>
  <si>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</si>
  <si>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</si>
  <si>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</si>
  <si>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</si>
  <si>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</si>
  <si>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</si>
  <si>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</si>
  <si>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</si>
  <si>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</si>
  <si>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</si>
  <si>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</si>
  <si>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</si>
  <si>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</si>
  <si>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</si>
  <si>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</si>
  <si>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</si>
  <si>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</si>
  <si>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</si>
  <si>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</si>
  <si>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</si>
  <si>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</si>
  <si>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</si>
  <si>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</si>
  <si>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</si>
  <si>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</si>
  <si>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</si>
  <si>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</si>
  <si>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</si>
  <si>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</si>
  <si>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</si>
  <si>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</si>
  <si>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</si>
  <si>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</si>
  <si>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</si>
  <si>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</si>
  <si>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</si>
  <si>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</si>
  <si>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</si>
  <si>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</si>
  <si>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</si>
  <si>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</si>
  <si>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</si>
  <si>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</si>
  <si>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</si>
  <si>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</si>
  <si>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</si>
  <si>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</si>
  <si>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</si>
  <si>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</si>
  <si>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</si>
  <si>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</si>
  <si>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</si>
  <si>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</si>
  <si>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</si>
  <si>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</si>
  <si>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</si>
  <si>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</si>
  <si>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</si>
  <si>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</si>
  <si>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</si>
  <si>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</si>
  <si>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</si>
  <si>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</si>
  <si>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</si>
  <si>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</si>
  <si>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</si>
  <si>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</si>
  <si>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</si>
  <si>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</si>
  <si>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</si>
  <si>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</si>
  <si>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</si>
  <si>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</si>
  <si>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</si>
  <si>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</si>
  <si>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</si>
  <si>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</si>
  <si>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</si>
  <si>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</si>
  <si>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</si>
  <si>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</si>
  <si>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</si>
  <si>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</si>
  <si>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</si>
  <si>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</si>
  <si>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</si>
  <si>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</si>
  <si>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</si>
  <si>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</si>
  <si>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</si>
  <si>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</si>
  <si>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</si>
  <si>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</si>
  <si>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</si>
  <si>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</si>
  <si>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</si>
  <si>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</si>
  <si>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</si>
  <si>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</si>
  <si>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</si>
  <si>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</si>
  <si>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</si>
  <si>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</si>
  <si>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</si>
  <si>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</si>
  <si>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</si>
  <si>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</si>
  <si>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</si>
  <si>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</si>
  <si>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</si>
  <si>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</si>
  <si>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</si>
  <si>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</si>
  <si>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</si>
  <si>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</si>
  <si>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</si>
  <si>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</si>
  <si>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</si>
  <si>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</si>
  <si>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</si>
  <si>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</si>
  <si>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</si>
  <si>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</si>
  <si>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</si>
  <si>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</si>
  <si>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</si>
  <si>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</si>
  <si>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経常収支比率は100%を上回り、医業収支比率も高い水準を維持していることから、財務状況は健全であり、安定した病院経営が行われているものと認められる。
　引き続き、県内精神科医療の中核病院としての役割を果たすとともに、医療の質の向上を図りつつ、県民のニーズを十分に考慮した運営に努める必要がある。</t>
    <rPh sb="13" eb="15">
      <t>ウワマワ</t>
    </rPh>
    <rPh sb="69" eb="70">
      <t>ミト</t>
    </rPh>
    <rPh sb="139" eb="140">
      <t>ツト</t>
    </rPh>
    <rPh sb="142" eb="144">
      <t>ヒツヨウ</t>
    </rPh>
    <phoneticPr fontId="5"/>
  </si>
  <si>
    <t>・精神科救急医療において、24時間365日の救急対応を実施し、県内で中心的な役割を担っているほか、医療従事者の手厚い配置が必要である児童・思春期精神科医療、高い専門性が求められるアルコール・薬物・ギャンブル等依存症医療、公的病院が設置することとされる司法精神入院棟の運営など、民間では複雑で対応困難な分野においても、地方独立行政法人として、公的な役割を担っている。
・岡山県新型コロナウイルス感染症対策本部との連携の下、精神科病院では県内唯一の協力型医療機関として、COVID-19陽性患者の入院受入れを行った。
・入院治療中心から地域生活中心の精神科医療へ移行する取組を強化するため、外来通院、訪問看護、リハビリテーション等の在宅支援サービスの充実を進めている。</t>
    <rPh sb="224" eb="225">
      <t>カタ</t>
    </rPh>
    <rPh sb="258" eb="260">
      <t>ニュウイン</t>
    </rPh>
    <rPh sb="260" eb="262">
      <t>チリョウ</t>
    </rPh>
    <rPh sb="262" eb="264">
      <t>チュウシン</t>
    </rPh>
    <rPh sb="266" eb="268">
      <t>チイキ</t>
    </rPh>
    <rPh sb="268" eb="270">
      <t>セイカツ</t>
    </rPh>
    <rPh sb="270" eb="272">
      <t>チュウシン</t>
    </rPh>
    <rPh sb="273" eb="276">
      <t>セイシンカ</t>
    </rPh>
    <rPh sb="276" eb="278">
      <t>イリョウ</t>
    </rPh>
    <rPh sb="279" eb="281">
      <t>イコウ</t>
    </rPh>
    <rPh sb="283" eb="285">
      <t>トリクミ</t>
    </rPh>
    <rPh sb="286" eb="288">
      <t>キョウカ</t>
    </rPh>
    <rPh sb="293" eb="295">
      <t>ガイライ</t>
    </rPh>
    <rPh sb="295" eb="297">
      <t>ツウイン</t>
    </rPh>
    <rPh sb="298" eb="300">
      <t>ホウモン</t>
    </rPh>
    <rPh sb="300" eb="302">
      <t>カンゴ</t>
    </rPh>
    <rPh sb="312" eb="313">
      <t>トウ</t>
    </rPh>
    <rPh sb="314" eb="316">
      <t>ザイタク</t>
    </rPh>
    <rPh sb="316" eb="318">
      <t>シエン</t>
    </rPh>
    <rPh sb="323" eb="325">
      <t>ジュウジツ</t>
    </rPh>
    <rPh sb="326" eb="327">
      <t>スス</t>
    </rPh>
    <phoneticPr fontId="5"/>
  </si>
  <si>
    <t>・経常収支比率は前年度と比較して低下しているものの、100％を超えて高い水準にあり、医業収支比率も類似病院平均値と比べて高い状況である。累積欠損金比率も０％を継続しており、財政状況は健全である。
・病床利用率が高く施設を有効に活用できていること、長期入院患者の地域移行を促進し、新規の入院患者や救急入院患者を多く受け入れたことで、入院収益の増加を図ったこと等に起因する。また、職員給与費対医業収益比率や材料費対医業収益比率は類似病院平均値と比べて低く抑えられており、効率的な経営が行われている。</t>
    <rPh sb="31" eb="32">
      <t>コ</t>
    </rPh>
    <rPh sb="49" eb="51">
      <t>ルイジ</t>
    </rPh>
    <rPh sb="51" eb="53">
      <t>ビョウイン</t>
    </rPh>
    <rPh sb="72" eb="73">
      <t>キン</t>
    </rPh>
    <rPh sb="79" eb="81">
      <t>ケイゾク</t>
    </rPh>
    <rPh sb="178" eb="179">
      <t>トウ</t>
    </rPh>
    <rPh sb="180" eb="182">
      <t>キイン</t>
    </rPh>
    <rPh sb="212" eb="216">
      <t>ルイジビョウイン</t>
    </rPh>
    <rPh sb="225" eb="226">
      <t>オサ</t>
    </rPh>
    <phoneticPr fontId="5"/>
  </si>
  <si>
    <t>・有形固定資産減価償却率は類似病院平均値と比べて低いが、これは平成15年に病棟を改築（一部18、19年改築）しており、比較的建物が新しいことが要因として考えられる。
・器械備品減価償却率は、精神科単科のため高額な備品はあまり存在しないが、比率の変動について推移を見守る必要がある。</t>
    <rPh sb="13" eb="17">
      <t>ルイジビョウイン</t>
    </rPh>
    <rPh sb="95" eb="98">
      <t>セイシンカ</t>
    </rPh>
    <rPh sb="98" eb="100">
      <t>タンカ</t>
    </rPh>
    <rPh sb="103" eb="105">
      <t>コウガク</t>
    </rPh>
    <rPh sb="106" eb="108">
      <t>ビヒン</t>
    </rPh>
    <rPh sb="112" eb="114">
      <t>ソンザイ</t>
    </rPh>
    <rPh sb="119" eb="121">
      <t>ヒリツ</t>
    </rPh>
    <rPh sb="122" eb="124">
      <t>ヘンドウ</t>
    </rPh>
    <rPh sb="128" eb="130">
      <t>スイイ</t>
    </rPh>
    <rPh sb="131" eb="133">
      <t>ミマモ</t>
    </rPh>
    <rPh sb="134" eb="13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</si>
</sst>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4"/>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7"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4" fillId="0" borderId="0" xfId="0" applyFont="1">
      <alignment vertical="center"/>
    </xf>
    <xf numFmtId="0" fontId="6" fillId="0" borderId="10" xfId="0" applyFont="1" applyBorder="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9" fillId="0" borderId="0" xfId="0" applyFont="1" applyAlignment="1">
      <alignment horizontal="left" shrinkToFit="1"/>
    </xf>
    <xf numFmtId="0" fontId="19"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8" fillId="0" borderId="5" xfId="2" applyFont="1" applyBorder="1" applyAlignment="1" applyProtection="1">
      <alignment horizontal="center" vertical="center" shrinkToFit="1"/>
      <protection locked="0"/>
    </xf>
    <xf numFmtId="0" fontId="18" fillId="0" borderId="6" xfId="2" applyFont="1" applyBorder="1" applyAlignment="1" applyProtection="1">
      <alignment horizontal="center" vertical="center" shrinkToFit="1"/>
      <protection locked="0"/>
    </xf>
    <xf numFmtId="0" fontId="18" fillId="0" borderId="10" xfId="2" applyFont="1" applyBorder="1" applyAlignment="1" applyProtection="1">
      <alignment horizontal="center" vertical="center" shrinkToFit="1"/>
      <protection locked="0"/>
    </xf>
    <xf numFmtId="0" fontId="18" fillId="0" borderId="1" xfId="2" applyFont="1" applyBorder="1" applyAlignment="1" applyProtection="1">
      <alignment horizontal="center" vertical="center" shrinkToFit="1"/>
      <protection locked="0"/>
    </xf>
    <xf numFmtId="0" fontId="18" fillId="0" borderId="6" xfId="2" applyFont="1" applyBorder="1" applyAlignment="1">
      <alignment horizontal="center" vertical="center" shrinkToFit="1"/>
    </xf>
    <xf numFmtId="0" fontId="18" fillId="0" borderId="7" xfId="2" applyFont="1" applyBorder="1" applyAlignment="1">
      <alignment horizontal="center" vertical="center" shrinkToFit="1"/>
    </xf>
    <xf numFmtId="0" fontId="18" fillId="0" borderId="1" xfId="2" applyFont="1" applyBorder="1" applyAlignment="1">
      <alignment horizontal="center" vertical="center" shrinkToFit="1"/>
    </xf>
    <xf numFmtId="0" fontId="18"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8" fillId="0" borderId="0" xfId="0" applyFont="1" applyAlignment="1">
      <alignment horizontal="left"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93.3</c:v>
                </c:pt>
                <c:pt idx="1">
                  <c:v>95</c:v>
                </c:pt>
                <c:pt idx="2">
                  <c:v>91.8</c:v>
                </c:pt>
                <c:pt idx="3">
                  <c:v>89.1</c:v>
                </c:pt>
                <c:pt idx="4">
                  <c:v>90.7</c:v>
                </c:pt>
              </c:numCache>
            </c:numRef>
          </c:val>
          <c:extLst>
            <c:ext xmlns:c16="http://schemas.microsoft.com/office/drawing/2014/chart" uri="{C3380CC4-5D6E-409C-BE32-E72D297353CC}">
              <c16:uniqueId val="{00000000-CA13-48E6-9CB2-6EF7089945C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CA13-48E6-9CB2-6EF7089945C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7453</c:v>
                </c:pt>
                <c:pt idx="1">
                  <c:v>7565</c:v>
                </c:pt>
                <c:pt idx="2">
                  <c:v>7668</c:v>
                </c:pt>
                <c:pt idx="3">
                  <c:v>8325</c:v>
                </c:pt>
                <c:pt idx="4">
                  <c:v>9171</c:v>
                </c:pt>
              </c:numCache>
            </c:numRef>
          </c:val>
          <c:extLst>
            <c:ext xmlns:c16="http://schemas.microsoft.com/office/drawing/2014/chart" uri="{C3380CC4-5D6E-409C-BE32-E72D297353CC}">
              <c16:uniqueId val="{00000000-A038-44F6-B78A-A2E5B2E578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A038-44F6-B78A-A2E5B2E578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29975</c:v>
                </c:pt>
                <c:pt idx="1">
                  <c:v>29302</c:v>
                </c:pt>
                <c:pt idx="2">
                  <c:v>31587</c:v>
                </c:pt>
                <c:pt idx="3">
                  <c:v>33759</c:v>
                </c:pt>
                <c:pt idx="4">
                  <c:v>34539</c:v>
                </c:pt>
              </c:numCache>
            </c:numRef>
          </c:val>
          <c:extLst>
            <c:ext xmlns:c16="http://schemas.microsoft.com/office/drawing/2014/chart" uri="{C3380CC4-5D6E-409C-BE32-E72D297353CC}">
              <c16:uniqueId val="{00000000-3824-4D1D-8F09-439E1A0D8A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3824-4D1D-8F09-439E1A0D8A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01-49C6-BEE3-3C591329BB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3801-49C6-BEE3-3C591329BB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89.6</c:v>
                </c:pt>
                <c:pt idx="1">
                  <c:v>89.3</c:v>
                </c:pt>
                <c:pt idx="2">
                  <c:v>89</c:v>
                </c:pt>
                <c:pt idx="3">
                  <c:v>92.1</c:v>
                </c:pt>
                <c:pt idx="4">
                  <c:v>92.4</c:v>
                </c:pt>
              </c:numCache>
            </c:numRef>
          </c:val>
          <c:extLst>
            <c:ext xmlns:c16="http://schemas.microsoft.com/office/drawing/2014/chart" uri="{C3380CC4-5D6E-409C-BE32-E72D297353CC}">
              <c16:uniqueId val="{00000000-270B-41A3-BC6D-943CBF253A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270B-41A3-BC6D-943CBF253A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89.6</c:v>
                </c:pt>
                <c:pt idx="1">
                  <c:v>89.3</c:v>
                </c:pt>
                <c:pt idx="2">
                  <c:v>89</c:v>
                </c:pt>
                <c:pt idx="3">
                  <c:v>92.1</c:v>
                </c:pt>
                <c:pt idx="4">
                  <c:v>92.4</c:v>
                </c:pt>
              </c:numCache>
            </c:numRef>
          </c:val>
          <c:extLst>
            <c:ext xmlns:c16="http://schemas.microsoft.com/office/drawing/2014/chart" uri="{C3380CC4-5D6E-409C-BE32-E72D297353CC}">
              <c16:uniqueId val="{00000000-C9E5-4938-9A3F-DF5727BFF7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C9E5-4938-9A3F-DF5727BFF7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105.6</c:v>
                </c:pt>
                <c:pt idx="1">
                  <c:v>104.9</c:v>
                </c:pt>
                <c:pt idx="2">
                  <c:v>109.4</c:v>
                </c:pt>
                <c:pt idx="3">
                  <c:v>115.7</c:v>
                </c:pt>
                <c:pt idx="4">
                  <c:v>111.5</c:v>
                </c:pt>
              </c:numCache>
            </c:numRef>
          </c:val>
          <c:extLst>
            <c:ext xmlns:c16="http://schemas.microsoft.com/office/drawing/2014/chart" uri="{C3380CC4-5D6E-409C-BE32-E72D297353CC}">
              <c16:uniqueId val="{00000000-E0FB-4D64-8B68-A4380A267C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E0FB-4D64-8B68-A4380A267C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35.6</c:v>
                </c:pt>
                <c:pt idx="1">
                  <c:v>37.9</c:v>
                </c:pt>
                <c:pt idx="2">
                  <c:v>40.5</c:v>
                </c:pt>
                <c:pt idx="3">
                  <c:v>42.4</c:v>
                </c:pt>
                <c:pt idx="4">
                  <c:v>44</c:v>
                </c:pt>
              </c:numCache>
            </c:numRef>
          </c:val>
          <c:extLst>
            <c:ext xmlns:c16="http://schemas.microsoft.com/office/drawing/2014/chart" uri="{C3380CC4-5D6E-409C-BE32-E72D297353CC}">
              <c16:uniqueId val="{00000000-916A-4D77-BC92-FD21CEC400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916A-4D77-BC92-FD21CEC400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83.2</c:v>
                </c:pt>
                <c:pt idx="1">
                  <c:v>83.7</c:v>
                </c:pt>
                <c:pt idx="2">
                  <c:v>83.5</c:v>
                </c:pt>
                <c:pt idx="3">
                  <c:v>85.4</c:v>
                </c:pt>
                <c:pt idx="4">
                  <c:v>86.4</c:v>
                </c:pt>
              </c:numCache>
            </c:numRef>
          </c:val>
          <c:extLst>
            <c:ext xmlns:c16="http://schemas.microsoft.com/office/drawing/2014/chart" uri="{C3380CC4-5D6E-409C-BE32-E72D297353CC}">
              <c16:uniqueId val="{00000000-CBF9-4DE3-8A41-E8A43A1B70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CBF9-4DE3-8A41-E8A43A1B70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29379107</c:v>
                </c:pt>
                <c:pt idx="1">
                  <c:v>29286647</c:v>
                </c:pt>
                <c:pt idx="2">
                  <c:v>29386286</c:v>
                </c:pt>
                <c:pt idx="3">
                  <c:v>29598514</c:v>
                </c:pt>
                <c:pt idx="4">
                  <c:v>30352894</c:v>
                </c:pt>
              </c:numCache>
            </c:numRef>
          </c:val>
          <c:extLst>
            <c:ext xmlns:c16="http://schemas.microsoft.com/office/drawing/2014/chart" uri="{C3380CC4-5D6E-409C-BE32-E72D297353CC}">
              <c16:uniqueId val="{00000000-4D7D-4D0A-8DAF-1C12C64EE4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4D7D-4D0A-8DAF-1C12C64EE4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c:v>
                </c:pt>
                <c:pt idx="1">
                  <c:v>7.1</c:v>
                </c:pt>
                <c:pt idx="2">
                  <c:v>6.7</c:v>
                </c:pt>
                <c:pt idx="3">
                  <c:v>7.1</c:v>
                </c:pt>
                <c:pt idx="4">
                  <c:v>7.1</c:v>
                </c:pt>
              </c:numCache>
            </c:numRef>
          </c:val>
          <c:extLst>
            <c:ext xmlns:c16="http://schemas.microsoft.com/office/drawing/2014/chart" uri="{C3380CC4-5D6E-409C-BE32-E72D297353CC}">
              <c16:uniqueId val="{00000000-1602-499E-9AB1-9B62CAF0DF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1602-499E-9AB1-9B62CAF0DF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63.5</c:v>
                </c:pt>
                <c:pt idx="1">
                  <c:v>63</c:v>
                </c:pt>
                <c:pt idx="2">
                  <c:v>61</c:v>
                </c:pt>
                <c:pt idx="3">
                  <c:v>58.7</c:v>
                </c:pt>
                <c:pt idx="4">
                  <c:v>61</c:v>
                </c:pt>
              </c:numCache>
            </c:numRef>
          </c:val>
          <c:extLst>
            <c:ext xmlns:c16="http://schemas.microsoft.com/office/drawing/2014/chart" uri="{C3380CC4-5D6E-409C-BE32-E72D297353CC}">
              <c16:uniqueId val="{00000000-81BD-4A36-B903-CF24066EC80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81BD-4A36-B903-CF24066EC80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5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岡山県地方独立行政法人岡山県精神科医療センター　地方独立行政法人　岡山県精神科医療センター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精神科病院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精神病院</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1" t="s">
        <v>10</v>
      </c>
      <c r="NK8" s="142"/>
      <c r="NL8" s="135" t="s">
        <v>11</v>
      </c>
      <c r="NM8" s="135"/>
      <c r="NN8" s="135"/>
      <c r="NO8" s="135"/>
      <c r="NP8" s="135"/>
      <c r="NQ8" s="135"/>
      <c r="NR8" s="135"/>
      <c r="NS8" s="135"/>
      <c r="NT8" s="135"/>
      <c r="NU8" s="135"/>
      <c r="NV8" s="135"/>
      <c r="NW8" s="136"/>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8">
        <f>データ!Q6</f>
        <v>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8">
        <f>データ!AC6</f>
        <v>255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3" t="s">
        <v>22</v>
      </c>
      <c r="NK10" s="134"/>
      <c r="NL10" s="128" t="s">
        <v>23</v>
      </c>
      <c r="NM10" s="128"/>
      <c r="NN10" s="128"/>
      <c r="NO10" s="128"/>
      <c r="NP10" s="128"/>
      <c r="NQ10" s="128"/>
      <c r="NR10" s="128"/>
      <c r="NS10" s="128"/>
      <c r="NT10" s="128"/>
      <c r="NU10" s="128"/>
      <c r="NV10" s="128"/>
      <c r="NW10" s="129"/>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17880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１３：１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112" t="s">
        <v>34</v>
      </c>
      <c r="NK14" s="112"/>
      <c r="NL14" s="112"/>
      <c r="NM14" s="112"/>
      <c r="NN14" s="112"/>
      <c r="NO14" s="112"/>
      <c r="NP14" s="112"/>
      <c r="NQ14" s="112"/>
      <c r="NR14" s="112"/>
      <c r="NS14" s="112"/>
      <c r="NT14" s="112"/>
      <c r="NU14" s="112"/>
      <c r="NV14" s="112"/>
      <c r="NW14" s="112"/>
      <c r="NX14" s="11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12"/>
      <c r="NK15" s="112"/>
      <c r="NL15" s="112"/>
      <c r="NM15" s="112"/>
      <c r="NN15" s="112"/>
      <c r="NO15" s="112"/>
      <c r="NP15" s="112"/>
      <c r="NQ15" s="112"/>
      <c r="NR15" s="112"/>
      <c r="NS15" s="112"/>
      <c r="NT15" s="112"/>
      <c r="NU15" s="112"/>
      <c r="NV15" s="112"/>
      <c r="NW15" s="112"/>
      <c r="NX15" s="112"/>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66</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105.6</v>
      </c>
      <c r="Q33" s="70"/>
      <c r="R33" s="70"/>
      <c r="S33" s="70"/>
      <c r="T33" s="70"/>
      <c r="U33" s="70"/>
      <c r="V33" s="70"/>
      <c r="W33" s="70"/>
      <c r="X33" s="70"/>
      <c r="Y33" s="70"/>
      <c r="Z33" s="70"/>
      <c r="AA33" s="70"/>
      <c r="AB33" s="70"/>
      <c r="AC33" s="70"/>
      <c r="AD33" s="71"/>
      <c r="AE33" s="69">
        <f>データ!AJ7</f>
        <v>104.9</v>
      </c>
      <c r="AF33" s="70"/>
      <c r="AG33" s="70"/>
      <c r="AH33" s="70"/>
      <c r="AI33" s="70"/>
      <c r="AJ33" s="70"/>
      <c r="AK33" s="70"/>
      <c r="AL33" s="70"/>
      <c r="AM33" s="70"/>
      <c r="AN33" s="70"/>
      <c r="AO33" s="70"/>
      <c r="AP33" s="70"/>
      <c r="AQ33" s="70"/>
      <c r="AR33" s="70"/>
      <c r="AS33" s="71"/>
      <c r="AT33" s="69">
        <f>データ!AK7</f>
        <v>109.4</v>
      </c>
      <c r="AU33" s="70"/>
      <c r="AV33" s="70"/>
      <c r="AW33" s="70"/>
      <c r="AX33" s="70"/>
      <c r="AY33" s="70"/>
      <c r="AZ33" s="70"/>
      <c r="BA33" s="70"/>
      <c r="BB33" s="70"/>
      <c r="BC33" s="70"/>
      <c r="BD33" s="70"/>
      <c r="BE33" s="70"/>
      <c r="BF33" s="70"/>
      <c r="BG33" s="70"/>
      <c r="BH33" s="71"/>
      <c r="BI33" s="69">
        <f>データ!AL7</f>
        <v>115.7</v>
      </c>
      <c r="BJ33" s="70"/>
      <c r="BK33" s="70"/>
      <c r="BL33" s="70"/>
      <c r="BM33" s="70"/>
      <c r="BN33" s="70"/>
      <c r="BO33" s="70"/>
      <c r="BP33" s="70"/>
      <c r="BQ33" s="70"/>
      <c r="BR33" s="70"/>
      <c r="BS33" s="70"/>
      <c r="BT33" s="70"/>
      <c r="BU33" s="70"/>
      <c r="BV33" s="70"/>
      <c r="BW33" s="71"/>
      <c r="BX33" s="69">
        <f>データ!AM7</f>
        <v>111.5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89.6</v>
      </c>
      <c r="DE33" s="70"/>
      <c r="DF33" s="70"/>
      <c r="DG33" s="70"/>
      <c r="DH33" s="70"/>
      <c r="DI33" s="70"/>
      <c r="DJ33" s="70"/>
      <c r="DK33" s="70"/>
      <c r="DL33" s="70"/>
      <c r="DM33" s="70"/>
      <c r="DN33" s="70"/>
      <c r="DO33" s="70"/>
      <c r="DP33" s="70"/>
      <c r="DQ33" s="70"/>
      <c r="DR33" s="71"/>
      <c r="DS33" s="69">
        <f>データ!AU7</f>
        <v>89.3</v>
      </c>
      <c r="DT33" s="70"/>
      <c r="DU33" s="70"/>
      <c r="DV33" s="70"/>
      <c r="DW33" s="70"/>
      <c r="DX33" s="70"/>
      <c r="DY33" s="70"/>
      <c r="DZ33" s="70"/>
      <c r="EA33" s="70"/>
      <c r="EB33" s="70"/>
      <c r="EC33" s="70"/>
      <c r="ED33" s="70"/>
      <c r="EE33" s="70"/>
      <c r="EF33" s="70"/>
      <c r="EG33" s="71"/>
      <c r="EH33" s="69">
        <f>データ!AV7</f>
        <v>89</v>
      </c>
      <c r="EI33" s="70"/>
      <c r="EJ33" s="70"/>
      <c r="EK33" s="70"/>
      <c r="EL33" s="70"/>
      <c r="EM33" s="70"/>
      <c r="EN33" s="70"/>
      <c r="EO33" s="70"/>
      <c r="EP33" s="70"/>
      <c r="EQ33" s="70"/>
      <c r="ER33" s="70"/>
      <c r="ES33" s="70"/>
      <c r="ET33" s="70"/>
      <c r="EU33" s="70"/>
      <c r="EV33" s="71"/>
      <c r="EW33" s="69">
        <f>データ!AW7</f>
        <v>92.1</v>
      </c>
      <c r="EX33" s="70"/>
      <c r="EY33" s="70"/>
      <c r="EZ33" s="70"/>
      <c r="FA33" s="70"/>
      <c r="FB33" s="70"/>
      <c r="FC33" s="70"/>
      <c r="FD33" s="70"/>
      <c r="FE33" s="70"/>
      <c r="FF33" s="70"/>
      <c r="FG33" s="70"/>
      <c r="FH33" s="70"/>
      <c r="FI33" s="70"/>
      <c r="FJ33" s="70"/>
      <c r="FK33" s="71"/>
      <c r="FL33" s="69">
        <f>データ!AX7</f>
        <v>92.4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89.6</v>
      </c>
      <c r="GS33" s="70"/>
      <c r="GT33" s="70"/>
      <c r="GU33" s="70"/>
      <c r="GV33" s="70"/>
      <c r="GW33" s="70"/>
      <c r="GX33" s="70"/>
      <c r="GY33" s="70"/>
      <c r="GZ33" s="70"/>
      <c r="HA33" s="70"/>
      <c r="HB33" s="70"/>
      <c r="HC33" s="70"/>
      <c r="HD33" s="70"/>
      <c r="HE33" s="70"/>
      <c r="HF33" s="71"/>
      <c r="HG33" s="69">
        <f>データ!BF7</f>
        <v>89.3</v>
      </c>
      <c r="HH33" s="70"/>
      <c r="HI33" s="70"/>
      <c r="HJ33" s="70"/>
      <c r="HK33" s="70"/>
      <c r="HL33" s="70"/>
      <c r="HM33" s="70"/>
      <c r="HN33" s="70"/>
      <c r="HO33" s="70"/>
      <c r="HP33" s="70"/>
      <c r="HQ33" s="70"/>
      <c r="HR33" s="70"/>
      <c r="HS33" s="70"/>
      <c r="HT33" s="70"/>
      <c r="HU33" s="71"/>
      <c r="HV33" s="69">
        <f>データ!BG7</f>
        <v>89</v>
      </c>
      <c r="HW33" s="70"/>
      <c r="HX33" s="70"/>
      <c r="HY33" s="70"/>
      <c r="HZ33" s="70"/>
      <c r="IA33" s="70"/>
      <c r="IB33" s="70"/>
      <c r="IC33" s="70"/>
      <c r="ID33" s="70"/>
      <c r="IE33" s="70"/>
      <c r="IF33" s="70"/>
      <c r="IG33" s="70"/>
      <c r="IH33" s="70"/>
      <c r="II33" s="70"/>
      <c r="IJ33" s="71"/>
      <c r="IK33" s="69">
        <f>データ!BH7</f>
        <v>92.1</v>
      </c>
      <c r="IL33" s="70"/>
      <c r="IM33" s="70"/>
      <c r="IN33" s="70"/>
      <c r="IO33" s="70"/>
      <c r="IP33" s="70"/>
      <c r="IQ33" s="70"/>
      <c r="IR33" s="70"/>
      <c r="IS33" s="70"/>
      <c r="IT33" s="70"/>
      <c r="IU33" s="70"/>
      <c r="IV33" s="70"/>
      <c r="IW33" s="70"/>
      <c r="IX33" s="70"/>
      <c r="IY33" s="71"/>
      <c r="IZ33" s="69">
        <f>データ!BI7</f>
        <v>92.4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93.3</v>
      </c>
      <c r="KG33" s="70"/>
      <c r="KH33" s="70"/>
      <c r="KI33" s="70"/>
      <c r="KJ33" s="70"/>
      <c r="KK33" s="70"/>
      <c r="KL33" s="70"/>
      <c r="KM33" s="70"/>
      <c r="KN33" s="70"/>
      <c r="KO33" s="70"/>
      <c r="KP33" s="70"/>
      <c r="KQ33" s="70"/>
      <c r="KR33" s="70"/>
      <c r="KS33" s="70"/>
      <c r="KT33" s="71"/>
      <c r="KU33" s="69">
        <f>データ!BQ7</f>
        <v>95</v>
      </c>
      <c r="KV33" s="70"/>
      <c r="KW33" s="70"/>
      <c r="KX33" s="70"/>
      <c r="KY33" s="70"/>
      <c r="KZ33" s="70"/>
      <c r="LA33" s="70"/>
      <c r="LB33" s="70"/>
      <c r="LC33" s="70"/>
      <c r="LD33" s="70"/>
      <c r="LE33" s="70"/>
      <c r="LF33" s="70"/>
      <c r="LG33" s="70"/>
      <c r="LH33" s="70"/>
      <c r="LI33" s="71"/>
      <c r="LJ33" s="69">
        <f>データ!BR7</f>
        <v>91.8</v>
      </c>
      <c r="LK33" s="70"/>
      <c r="LL33" s="70"/>
      <c r="LM33" s="70"/>
      <c r="LN33" s="70"/>
      <c r="LO33" s="70"/>
      <c r="LP33" s="70"/>
      <c r="LQ33" s="70"/>
      <c r="LR33" s="70"/>
      <c r="LS33" s="70"/>
      <c r="LT33" s="70"/>
      <c r="LU33" s="70"/>
      <c r="LV33" s="70"/>
      <c r="LW33" s="70"/>
      <c r="LX33" s="71"/>
      <c r="LY33" s="69">
        <f>データ!BS7</f>
        <v>89.1</v>
      </c>
      <c r="LZ33" s="70"/>
      <c r="MA33" s="70"/>
      <c r="MB33" s="70"/>
      <c r="MC33" s="70"/>
      <c r="MD33" s="70"/>
      <c r="ME33" s="70"/>
      <c r="MF33" s="70"/>
      <c r="MG33" s="70"/>
      <c r="MH33" s="70"/>
      <c r="MI33" s="70"/>
      <c r="MJ33" s="70"/>
      <c r="MK33" s="70"/>
      <c r="ML33" s="70"/>
      <c r="MM33" s="71"/>
      <c r="MN33" s="69">
        <f>データ!BT7</f>
        <v>90.7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29975</v>
      </c>
      <c r="Q55" s="67"/>
      <c r="R55" s="67"/>
      <c r="S55" s="67"/>
      <c r="T55" s="67"/>
      <c r="U55" s="67"/>
      <c r="V55" s="67"/>
      <c r="W55" s="67"/>
      <c r="X55" s="67"/>
      <c r="Y55" s="67"/>
      <c r="Z55" s="67"/>
      <c r="AA55" s="67"/>
      <c r="AB55" s="67"/>
      <c r="AC55" s="67"/>
      <c r="AD55" s="68"/>
      <c r="AE55" s="66">
        <f>データ!CB7</f>
        <v>29302</v>
      </c>
      <c r="AF55" s="67"/>
      <c r="AG55" s="67"/>
      <c r="AH55" s="67"/>
      <c r="AI55" s="67"/>
      <c r="AJ55" s="67"/>
      <c r="AK55" s="67"/>
      <c r="AL55" s="67"/>
      <c r="AM55" s="67"/>
      <c r="AN55" s="67"/>
      <c r="AO55" s="67"/>
      <c r="AP55" s="67"/>
      <c r="AQ55" s="67"/>
      <c r="AR55" s="67"/>
      <c r="AS55" s="68"/>
      <c r="AT55" s="66">
        <f>データ!CC7</f>
        <v>31587</v>
      </c>
      <c r="AU55" s="67"/>
      <c r="AV55" s="67"/>
      <c r="AW55" s="67"/>
      <c r="AX55" s="67"/>
      <c r="AY55" s="67"/>
      <c r="AZ55" s="67"/>
      <c r="BA55" s="67"/>
      <c r="BB55" s="67"/>
      <c r="BC55" s="67"/>
      <c r="BD55" s="67"/>
      <c r="BE55" s="67"/>
      <c r="BF55" s="67"/>
      <c r="BG55" s="67"/>
      <c r="BH55" s="68"/>
      <c r="BI55" s="66">
        <f>データ!CD7</f>
        <v>33759</v>
      </c>
      <c r="BJ55" s="67"/>
      <c r="BK55" s="67"/>
      <c r="BL55" s="67"/>
      <c r="BM55" s="67"/>
      <c r="BN55" s="67"/>
      <c r="BO55" s="67"/>
      <c r="BP55" s="67"/>
      <c r="BQ55" s="67"/>
      <c r="BR55" s="67"/>
      <c r="BS55" s="67"/>
      <c r="BT55" s="67"/>
      <c r="BU55" s="67"/>
      <c r="BV55" s="67"/>
      <c r="BW55" s="68"/>
      <c r="BX55" s="66">
        <f>データ!CE7</f>
        <v>34539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7453</v>
      </c>
      <c r="DE55" s="67"/>
      <c r="DF55" s="67"/>
      <c r="DG55" s="67"/>
      <c r="DH55" s="67"/>
      <c r="DI55" s="67"/>
      <c r="DJ55" s="67"/>
      <c r="DK55" s="67"/>
      <c r="DL55" s="67"/>
      <c r="DM55" s="67"/>
      <c r="DN55" s="67"/>
      <c r="DO55" s="67"/>
      <c r="DP55" s="67"/>
      <c r="DQ55" s="67"/>
      <c r="DR55" s="68"/>
      <c r="DS55" s="66">
        <f>データ!CM7</f>
        <v>7565</v>
      </c>
      <c r="DT55" s="67"/>
      <c r="DU55" s="67"/>
      <c r="DV55" s="67"/>
      <c r="DW55" s="67"/>
      <c r="DX55" s="67"/>
      <c r="DY55" s="67"/>
      <c r="DZ55" s="67"/>
      <c r="EA55" s="67"/>
      <c r="EB55" s="67"/>
      <c r="EC55" s="67"/>
      <c r="ED55" s="67"/>
      <c r="EE55" s="67"/>
      <c r="EF55" s="67"/>
      <c r="EG55" s="68"/>
      <c r="EH55" s="66">
        <f>データ!CN7</f>
        <v>7668</v>
      </c>
      <c r="EI55" s="67"/>
      <c r="EJ55" s="67"/>
      <c r="EK55" s="67"/>
      <c r="EL55" s="67"/>
      <c r="EM55" s="67"/>
      <c r="EN55" s="67"/>
      <c r="EO55" s="67"/>
      <c r="EP55" s="67"/>
      <c r="EQ55" s="67"/>
      <c r="ER55" s="67"/>
      <c r="ES55" s="67"/>
      <c r="ET55" s="67"/>
      <c r="EU55" s="67"/>
      <c r="EV55" s="68"/>
      <c r="EW55" s="66">
        <f>データ!CO7</f>
        <v>8325</v>
      </c>
      <c r="EX55" s="67"/>
      <c r="EY55" s="67"/>
      <c r="EZ55" s="67"/>
      <c r="FA55" s="67"/>
      <c r="FB55" s="67"/>
      <c r="FC55" s="67"/>
      <c r="FD55" s="67"/>
      <c r="FE55" s="67"/>
      <c r="FF55" s="67"/>
      <c r="FG55" s="67"/>
      <c r="FH55" s="67"/>
      <c r="FI55" s="67"/>
      <c r="FJ55" s="67"/>
      <c r="FK55" s="68"/>
      <c r="FL55" s="66">
        <f>データ!CP7</f>
        <v>9171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63.5</v>
      </c>
      <c r="GS55" s="70"/>
      <c r="GT55" s="70"/>
      <c r="GU55" s="70"/>
      <c r="GV55" s="70"/>
      <c r="GW55" s="70"/>
      <c r="GX55" s="70"/>
      <c r="GY55" s="70"/>
      <c r="GZ55" s="70"/>
      <c r="HA55" s="70"/>
      <c r="HB55" s="70"/>
      <c r="HC55" s="70"/>
      <c r="HD55" s="70"/>
      <c r="HE55" s="70"/>
      <c r="HF55" s="71"/>
      <c r="HG55" s="69">
        <f>データ!CX7</f>
        <v>63</v>
      </c>
      <c r="HH55" s="70"/>
      <c r="HI55" s="70"/>
      <c r="HJ55" s="70"/>
      <c r="HK55" s="70"/>
      <c r="HL55" s="70"/>
      <c r="HM55" s="70"/>
      <c r="HN55" s="70"/>
      <c r="HO55" s="70"/>
      <c r="HP55" s="70"/>
      <c r="HQ55" s="70"/>
      <c r="HR55" s="70"/>
      <c r="HS55" s="70"/>
      <c r="HT55" s="70"/>
      <c r="HU55" s="71"/>
      <c r="HV55" s="69">
        <f>データ!CY7</f>
        <v>61</v>
      </c>
      <c r="HW55" s="70"/>
      <c r="HX55" s="70"/>
      <c r="HY55" s="70"/>
      <c r="HZ55" s="70"/>
      <c r="IA55" s="70"/>
      <c r="IB55" s="70"/>
      <c r="IC55" s="70"/>
      <c r="ID55" s="70"/>
      <c r="IE55" s="70"/>
      <c r="IF55" s="70"/>
      <c r="IG55" s="70"/>
      <c r="IH55" s="70"/>
      <c r="II55" s="70"/>
      <c r="IJ55" s="71"/>
      <c r="IK55" s="69">
        <f>データ!CZ7</f>
        <v>58.7</v>
      </c>
      <c r="IL55" s="70"/>
      <c r="IM55" s="70"/>
      <c r="IN55" s="70"/>
      <c r="IO55" s="70"/>
      <c r="IP55" s="70"/>
      <c r="IQ55" s="70"/>
      <c r="IR55" s="70"/>
      <c r="IS55" s="70"/>
      <c r="IT55" s="70"/>
      <c r="IU55" s="70"/>
      <c r="IV55" s="70"/>
      <c r="IW55" s="70"/>
      <c r="IX55" s="70"/>
      <c r="IY55" s="71"/>
      <c r="IZ55" s="69">
        <f>データ!DA7</f>
        <v>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v>
      </c>
      <c r="KG55" s="70"/>
      <c r="KH55" s="70"/>
      <c r="KI55" s="70"/>
      <c r="KJ55" s="70"/>
      <c r="KK55" s="70"/>
      <c r="KL55" s="70"/>
      <c r="KM55" s="70"/>
      <c r="KN55" s="70"/>
      <c r="KO55" s="70"/>
      <c r="KP55" s="70"/>
      <c r="KQ55" s="70"/>
      <c r="KR55" s="70"/>
      <c r="KS55" s="70"/>
      <c r="KT55" s="71"/>
      <c r="KU55" s="69">
        <f>データ!DI7</f>
        <v>7.1</v>
      </c>
      <c r="KV55" s="70"/>
      <c r="KW55" s="70"/>
      <c r="KX55" s="70"/>
      <c r="KY55" s="70"/>
      <c r="KZ55" s="70"/>
      <c r="LA55" s="70"/>
      <c r="LB55" s="70"/>
      <c r="LC55" s="70"/>
      <c r="LD55" s="70"/>
      <c r="LE55" s="70"/>
      <c r="LF55" s="70"/>
      <c r="LG55" s="70"/>
      <c r="LH55" s="70"/>
      <c r="LI55" s="71"/>
      <c r="LJ55" s="69">
        <f>データ!DJ7</f>
        <v>6.7</v>
      </c>
      <c r="LK55" s="70"/>
      <c r="LL55" s="70"/>
      <c r="LM55" s="70"/>
      <c r="LN55" s="70"/>
      <c r="LO55" s="70"/>
      <c r="LP55" s="70"/>
      <c r="LQ55" s="70"/>
      <c r="LR55" s="70"/>
      <c r="LS55" s="70"/>
      <c r="LT55" s="70"/>
      <c r="LU55" s="70"/>
      <c r="LV55" s="70"/>
      <c r="LW55" s="70"/>
      <c r="LX55" s="71"/>
      <c r="LY55" s="69">
        <f>データ!DK7</f>
        <v>7.1</v>
      </c>
      <c r="LZ55" s="70"/>
      <c r="MA55" s="70"/>
      <c r="MB55" s="70"/>
      <c r="MC55" s="70"/>
      <c r="MD55" s="70"/>
      <c r="ME55" s="70"/>
      <c r="MF55" s="70"/>
      <c r="MG55" s="70"/>
      <c r="MH55" s="70"/>
      <c r="MI55" s="70"/>
      <c r="MJ55" s="70"/>
      <c r="MK55" s="70"/>
      <c r="ML55" s="70"/>
      <c r="MM55" s="71"/>
      <c r="MN55" s="69">
        <f>データ!DL7</f>
        <v>7.1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35.6</v>
      </c>
      <c r="DH79" s="70"/>
      <c r="DI79" s="70"/>
      <c r="DJ79" s="70"/>
      <c r="DK79" s="70"/>
      <c r="DL79" s="70"/>
      <c r="DM79" s="70"/>
      <c r="DN79" s="70"/>
      <c r="DO79" s="70"/>
      <c r="DP79" s="70"/>
      <c r="DQ79" s="70"/>
      <c r="DR79" s="70"/>
      <c r="DS79" s="70"/>
      <c r="DT79" s="70"/>
      <c r="DU79" s="71"/>
      <c r="DV79" s="69">
        <f>データ!EE7</f>
        <v>37.9</v>
      </c>
      <c r="DW79" s="70"/>
      <c r="DX79" s="70"/>
      <c r="DY79" s="70"/>
      <c r="DZ79" s="70"/>
      <c r="EA79" s="70"/>
      <c r="EB79" s="70"/>
      <c r="EC79" s="70"/>
      <c r="ED79" s="70"/>
      <c r="EE79" s="70"/>
      <c r="EF79" s="70"/>
      <c r="EG79" s="70"/>
      <c r="EH79" s="70"/>
      <c r="EI79" s="70"/>
      <c r="EJ79" s="71"/>
      <c r="EK79" s="69">
        <f>データ!EF7</f>
        <v>40.5</v>
      </c>
      <c r="EL79" s="70"/>
      <c r="EM79" s="70"/>
      <c r="EN79" s="70"/>
      <c r="EO79" s="70"/>
      <c r="EP79" s="70"/>
      <c r="EQ79" s="70"/>
      <c r="ER79" s="70"/>
      <c r="ES79" s="70"/>
      <c r="ET79" s="70"/>
      <c r="EU79" s="70"/>
      <c r="EV79" s="70"/>
      <c r="EW79" s="70"/>
      <c r="EX79" s="70"/>
      <c r="EY79" s="71"/>
      <c r="EZ79" s="69">
        <f>データ!EG7</f>
        <v>42.4</v>
      </c>
      <c r="FA79" s="70"/>
      <c r="FB79" s="70"/>
      <c r="FC79" s="70"/>
      <c r="FD79" s="70"/>
      <c r="FE79" s="70"/>
      <c r="FF79" s="70"/>
      <c r="FG79" s="70"/>
      <c r="FH79" s="70"/>
      <c r="FI79" s="70"/>
      <c r="FJ79" s="70"/>
      <c r="FK79" s="70"/>
      <c r="FL79" s="70"/>
      <c r="FM79" s="70"/>
      <c r="FN79" s="71"/>
      <c r="FO79" s="69">
        <f>データ!EH7</f>
        <v>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83.2</v>
      </c>
      <c r="GU79" s="70"/>
      <c r="GV79" s="70"/>
      <c r="GW79" s="70"/>
      <c r="GX79" s="70"/>
      <c r="GY79" s="70"/>
      <c r="GZ79" s="70"/>
      <c r="HA79" s="70"/>
      <c r="HB79" s="70"/>
      <c r="HC79" s="70"/>
      <c r="HD79" s="70"/>
      <c r="HE79" s="70"/>
      <c r="HF79" s="70"/>
      <c r="HG79" s="70"/>
      <c r="HH79" s="71"/>
      <c r="HI79" s="69">
        <f>データ!EP7</f>
        <v>83.7</v>
      </c>
      <c r="HJ79" s="70"/>
      <c r="HK79" s="70"/>
      <c r="HL79" s="70"/>
      <c r="HM79" s="70"/>
      <c r="HN79" s="70"/>
      <c r="HO79" s="70"/>
      <c r="HP79" s="70"/>
      <c r="HQ79" s="70"/>
      <c r="HR79" s="70"/>
      <c r="HS79" s="70"/>
      <c r="HT79" s="70"/>
      <c r="HU79" s="70"/>
      <c r="HV79" s="70"/>
      <c r="HW79" s="71"/>
      <c r="HX79" s="69">
        <f>データ!EQ7</f>
        <v>83.5</v>
      </c>
      <c r="HY79" s="70"/>
      <c r="HZ79" s="70"/>
      <c r="IA79" s="70"/>
      <c r="IB79" s="70"/>
      <c r="IC79" s="70"/>
      <c r="ID79" s="70"/>
      <c r="IE79" s="70"/>
      <c r="IF79" s="70"/>
      <c r="IG79" s="70"/>
      <c r="IH79" s="70"/>
      <c r="II79" s="70"/>
      <c r="IJ79" s="70"/>
      <c r="IK79" s="70"/>
      <c r="IL79" s="71"/>
      <c r="IM79" s="69">
        <f>データ!ER7</f>
        <v>85.4</v>
      </c>
      <c r="IN79" s="70"/>
      <c r="IO79" s="70"/>
      <c r="IP79" s="70"/>
      <c r="IQ79" s="70"/>
      <c r="IR79" s="70"/>
      <c r="IS79" s="70"/>
      <c r="IT79" s="70"/>
      <c r="IU79" s="70"/>
      <c r="IV79" s="70"/>
      <c r="IW79" s="70"/>
      <c r="IX79" s="70"/>
      <c r="IY79" s="70"/>
      <c r="IZ79" s="70"/>
      <c r="JA79" s="71"/>
      <c r="JB79" s="69">
        <f>データ!ES7</f>
        <v>86.4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29379107</v>
      </c>
      <c r="KH79" s="67"/>
      <c r="KI79" s="67"/>
      <c r="KJ79" s="67"/>
      <c r="KK79" s="67"/>
      <c r="KL79" s="67"/>
      <c r="KM79" s="67"/>
      <c r="KN79" s="67"/>
      <c r="KO79" s="67"/>
      <c r="KP79" s="67"/>
      <c r="KQ79" s="67"/>
      <c r="KR79" s="67"/>
      <c r="KS79" s="67"/>
      <c r="KT79" s="67"/>
      <c r="KU79" s="68"/>
      <c r="KV79" s="66">
        <f>データ!FA7</f>
        <v>29286647</v>
      </c>
      <c r="KW79" s="67"/>
      <c r="KX79" s="67"/>
      <c r="KY79" s="67"/>
      <c r="KZ79" s="67"/>
      <c r="LA79" s="67"/>
      <c r="LB79" s="67"/>
      <c r="LC79" s="67"/>
      <c r="LD79" s="67"/>
      <c r="LE79" s="67"/>
      <c r="LF79" s="67"/>
      <c r="LG79" s="67"/>
      <c r="LH79" s="67"/>
      <c r="LI79" s="67"/>
      <c r="LJ79" s="68"/>
      <c r="LK79" s="66">
        <f>データ!FB7</f>
        <v>29386286</v>
      </c>
      <c r="LL79" s="67"/>
      <c r="LM79" s="67"/>
      <c r="LN79" s="67"/>
      <c r="LO79" s="67"/>
      <c r="LP79" s="67"/>
      <c r="LQ79" s="67"/>
      <c r="LR79" s="67"/>
      <c r="LS79" s="67"/>
      <c r="LT79" s="67"/>
      <c r="LU79" s="67"/>
      <c r="LV79" s="67"/>
      <c r="LW79" s="67"/>
      <c r="LX79" s="67"/>
      <c r="LY79" s="68"/>
      <c r="LZ79" s="66">
        <f>データ!FC7</f>
        <v>29598514</v>
      </c>
      <c r="MA79" s="67"/>
      <c r="MB79" s="67"/>
      <c r="MC79" s="67"/>
      <c r="MD79" s="67"/>
      <c r="ME79" s="67"/>
      <c r="MF79" s="67"/>
      <c r="MG79" s="67"/>
      <c r="MH79" s="67"/>
      <c r="MI79" s="67"/>
      <c r="MJ79" s="67"/>
      <c r="MK79" s="67"/>
      <c r="ML79" s="67"/>
      <c r="MM79" s="67"/>
      <c r="MN79" s="68"/>
      <c r="MO79" s="66">
        <f>データ!FD7</f>
        <v>30352894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HlbCS8GjX6xdtpUy/P38ExDfUXsam4QsAxlM47QIFptACNrVPZh+4SSuaF5dpj1pu6yaetTJ48MLqyDdhQCCw==" saltValue="pLS8Oh0FAAVmeks0MybV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110</v>
      </c>
      <c r="AJ4" s="154"/>
      <c r="AK4" s="154"/>
      <c r="AL4" s="154"/>
      <c r="AM4" s="154"/>
      <c r="AN4" s="154"/>
      <c r="AO4" s="154"/>
      <c r="AP4" s="154"/>
      <c r="AQ4" s="154"/>
      <c r="AR4" s="154"/>
      <c r="AS4" s="155"/>
      <c r="AT4" s="152" t="s">
        <v>111</v>
      </c>
      <c r="AU4" s="151"/>
      <c r="AV4" s="151"/>
      <c r="AW4" s="151"/>
      <c r="AX4" s="151"/>
      <c r="AY4" s="151"/>
      <c r="AZ4" s="151"/>
      <c r="BA4" s="151"/>
      <c r="BB4" s="151"/>
      <c r="BC4" s="151"/>
      <c r="BD4" s="151"/>
      <c r="BE4" s="152" t="s">
        <v>112</v>
      </c>
      <c r="BF4" s="151"/>
      <c r="BG4" s="151"/>
      <c r="BH4" s="151"/>
      <c r="BI4" s="151"/>
      <c r="BJ4" s="151"/>
      <c r="BK4" s="151"/>
      <c r="BL4" s="151"/>
      <c r="BM4" s="151"/>
      <c r="BN4" s="151"/>
      <c r="BO4" s="151"/>
      <c r="BP4" s="153" t="s">
        <v>113</v>
      </c>
      <c r="BQ4" s="154"/>
      <c r="BR4" s="154"/>
      <c r="BS4" s="154"/>
      <c r="BT4" s="154"/>
      <c r="BU4" s="154"/>
      <c r="BV4" s="154"/>
      <c r="BW4" s="154"/>
      <c r="BX4" s="154"/>
      <c r="BY4" s="154"/>
      <c r="BZ4" s="155"/>
      <c r="CA4" s="151" t="s">
        <v>114</v>
      </c>
      <c r="CB4" s="151"/>
      <c r="CC4" s="151"/>
      <c r="CD4" s="151"/>
      <c r="CE4" s="151"/>
      <c r="CF4" s="151"/>
      <c r="CG4" s="151"/>
      <c r="CH4" s="151"/>
      <c r="CI4" s="151"/>
      <c r="CJ4" s="151"/>
      <c r="CK4" s="151"/>
      <c r="CL4" s="152" t="s">
        <v>115</v>
      </c>
      <c r="CM4" s="151"/>
      <c r="CN4" s="151"/>
      <c r="CO4" s="151"/>
      <c r="CP4" s="151"/>
      <c r="CQ4" s="151"/>
      <c r="CR4" s="151"/>
      <c r="CS4" s="151"/>
      <c r="CT4" s="151"/>
      <c r="CU4" s="151"/>
      <c r="CV4" s="151"/>
      <c r="CW4" s="151" t="s">
        <v>116</v>
      </c>
      <c r="CX4" s="151"/>
      <c r="CY4" s="151"/>
      <c r="CZ4" s="151"/>
      <c r="DA4" s="151"/>
      <c r="DB4" s="151"/>
      <c r="DC4" s="151"/>
      <c r="DD4" s="151"/>
      <c r="DE4" s="151"/>
      <c r="DF4" s="151"/>
      <c r="DG4" s="151"/>
      <c r="DH4" s="151" t="s">
        <v>117</v>
      </c>
      <c r="DI4" s="151"/>
      <c r="DJ4" s="151"/>
      <c r="DK4" s="151"/>
      <c r="DL4" s="151"/>
      <c r="DM4" s="151"/>
      <c r="DN4" s="151"/>
      <c r="DO4" s="151"/>
      <c r="DP4" s="151"/>
      <c r="DQ4" s="151"/>
      <c r="DR4" s="151"/>
      <c r="DS4" s="152" t="s">
        <v>118</v>
      </c>
      <c r="DT4" s="151"/>
      <c r="DU4" s="151"/>
      <c r="DV4" s="151"/>
      <c r="DW4" s="151"/>
      <c r="DX4" s="151"/>
      <c r="DY4" s="151"/>
      <c r="DZ4" s="151"/>
      <c r="EA4" s="151"/>
      <c r="EB4" s="151"/>
      <c r="EC4" s="151"/>
      <c r="ED4" s="153" t="s">
        <v>119</v>
      </c>
      <c r="EE4" s="154"/>
      <c r="EF4" s="154"/>
      <c r="EG4" s="154"/>
      <c r="EH4" s="154"/>
      <c r="EI4" s="154"/>
      <c r="EJ4" s="154"/>
      <c r="EK4" s="154"/>
      <c r="EL4" s="154"/>
      <c r="EM4" s="154"/>
      <c r="EN4" s="155"/>
      <c r="EO4" s="151" t="s">
        <v>120</v>
      </c>
      <c r="EP4" s="151"/>
      <c r="EQ4" s="151"/>
      <c r="ER4" s="151"/>
      <c r="ES4" s="151"/>
      <c r="ET4" s="151"/>
      <c r="EU4" s="151"/>
      <c r="EV4" s="151"/>
      <c r="EW4" s="151"/>
      <c r="EX4" s="151"/>
      <c r="EY4" s="151"/>
      <c r="EZ4" s="151" t="s">
        <v>121</v>
      </c>
      <c r="FA4" s="151"/>
      <c r="FB4" s="151"/>
      <c r="FC4" s="151"/>
      <c r="FD4" s="151"/>
      <c r="FE4" s="151"/>
      <c r="FF4" s="151"/>
      <c r="FG4" s="151"/>
      <c r="FH4" s="151"/>
      <c r="FI4" s="151"/>
      <c r="FJ4" s="151"/>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158</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159</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160</v>
      </c>
      <c r="B6" s="50">
        <f>B8</f>
        <v>2022</v>
      </c>
      <c r="C6" s="50">
        <f t="shared" ref="C6:M6" si="2">C8</f>
        <v>337500</v>
      </c>
      <c r="D6" s="50">
        <f t="shared" si="2"/>
        <v>46</v>
      </c>
      <c r="E6" s="50">
        <f t="shared" si="2"/>
        <v>6</v>
      </c>
      <c r="F6" s="50">
        <f t="shared" si="2"/>
        <v>0</v>
      </c>
      <c r="G6" s="50">
        <f t="shared" si="2"/>
        <v>1</v>
      </c>
      <c r="H6" s="148" t="str">
        <f>IF(H8&lt;&gt;I8,H8,"")&amp;IF(I8&lt;&gt;J8,I8,"")&amp;"　"&amp;J8</f>
        <v>岡山県地方独立行政法人岡山県精神科医療センター　地方独立行政法人　岡山県精神科医療センター</v>
      </c>
      <c r="I6" s="149"/>
      <c r="J6" s="150"/>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2</v>
      </c>
      <c r="R6" s="50" t="str">
        <f t="shared" si="3"/>
        <v>-</v>
      </c>
      <c r="S6" s="50" t="str">
        <f t="shared" si="3"/>
        <v>-</v>
      </c>
      <c r="T6" s="50" t="str">
        <f t="shared" si="3"/>
        <v>-</v>
      </c>
      <c r="U6" s="51" t="str">
        <f>U8</f>
        <v>-</v>
      </c>
      <c r="V6" s="51">
        <f>V8</f>
        <v>17880</v>
      </c>
      <c r="W6" s="50" t="str">
        <f>W8</f>
        <v>非該当</v>
      </c>
      <c r="X6" s="50" t="str">
        <f t="shared" ref="X6" si="4">X8</f>
        <v>非該当</v>
      </c>
      <c r="Y6" s="50" t="str">
        <f t="shared" si="3"/>
        <v>１３：１</v>
      </c>
      <c r="Z6" s="51" t="str">
        <f t="shared" si="3"/>
        <v>-</v>
      </c>
      <c r="AA6" s="51" t="str">
        <f t="shared" si="3"/>
        <v>-</v>
      </c>
      <c r="AB6" s="51" t="str">
        <f t="shared" si="3"/>
        <v>-</v>
      </c>
      <c r="AC6" s="51">
        <f t="shared" si="3"/>
        <v>255</v>
      </c>
      <c r="AD6" s="51" t="str">
        <f t="shared" si="3"/>
        <v>-</v>
      </c>
      <c r="AE6" s="51">
        <f t="shared" si="3"/>
        <v>255</v>
      </c>
      <c r="AF6" s="51" t="str">
        <f t="shared" si="3"/>
        <v>-</v>
      </c>
      <c r="AG6" s="51" t="str">
        <f t="shared" si="3"/>
        <v>-</v>
      </c>
      <c r="AH6" s="51" t="str">
        <f t="shared" si="3"/>
        <v>-</v>
      </c>
      <c r="AI6" s="52">
        <f>IF(AI8="-",NA(),AI8)</f>
        <v>105.6</v>
      </c>
      <c r="AJ6" s="52">
        <f t="shared" ref="AJ6:AR6" si="5">IF(AJ8="-",NA(),AJ8)</f>
        <v>104.9</v>
      </c>
      <c r="AK6" s="52">
        <f t="shared" si="5"/>
        <v>109.4</v>
      </c>
      <c r="AL6" s="52">
        <f t="shared" si="5"/>
        <v>115.7</v>
      </c>
      <c r="AM6" s="52">
        <f t="shared" si="5"/>
        <v>111.5</v>
      </c>
      <c r="AN6" s="52">
        <f t="shared" si="5"/>
        <v>100.9</v>
      </c>
      <c r="AO6" s="52">
        <f t="shared" si="5"/>
        <v>99.7</v>
      </c>
      <c r="AP6" s="52">
        <f t="shared" si="5"/>
        <v>102.3</v>
      </c>
      <c r="AQ6" s="52">
        <f t="shared" si="5"/>
        <v>103.5</v>
      </c>
      <c r="AR6" s="52">
        <f t="shared" si="5"/>
        <v>102.5</v>
      </c>
      <c r="AS6" s="52" t="str">
        <f>IF(AS8="-","【-】","【"&amp;SUBSTITUTE(TEXT(AS8,"#,##0.0"),"-","△")&amp;"】")</f>
        <v>【103.5】</v>
      </c>
      <c r="AT6" s="52">
        <f>IF(AT8="-",NA(),AT8)</f>
        <v>89.6</v>
      </c>
      <c r="AU6" s="52">
        <f t="shared" ref="AU6:BC6" si="6">IF(AU8="-",NA(),AU8)</f>
        <v>89.3</v>
      </c>
      <c r="AV6" s="52">
        <f t="shared" si="6"/>
        <v>89</v>
      </c>
      <c r="AW6" s="52">
        <f t="shared" si="6"/>
        <v>92.1</v>
      </c>
      <c r="AX6" s="52">
        <f t="shared" si="6"/>
        <v>92.4</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89.6</v>
      </c>
      <c r="BF6" s="52">
        <f t="shared" ref="BF6:BN6" si="7">IF(BF8="-",NA(),BF8)</f>
        <v>89.3</v>
      </c>
      <c r="BG6" s="52">
        <f t="shared" si="7"/>
        <v>89</v>
      </c>
      <c r="BH6" s="52">
        <f t="shared" si="7"/>
        <v>92.1</v>
      </c>
      <c r="BI6" s="52">
        <f t="shared" si="7"/>
        <v>92.4</v>
      </c>
      <c r="BJ6" s="52">
        <f t="shared" si="7"/>
        <v>66.2</v>
      </c>
      <c r="BK6" s="52">
        <f t="shared" si="7"/>
        <v>64.5</v>
      </c>
      <c r="BL6" s="52">
        <f t="shared" si="7"/>
        <v>61.9</v>
      </c>
      <c r="BM6" s="52">
        <f t="shared" si="7"/>
        <v>61.7</v>
      </c>
      <c r="BN6" s="52">
        <f t="shared" si="7"/>
        <v>61.5</v>
      </c>
      <c r="BO6" s="52" t="str">
        <f>IF(BO8="-","【-】","【"&amp;SUBSTITUTE(TEXT(BO8,"#,##0.0"),"-","△")&amp;"】")</f>
        <v>【83.7】</v>
      </c>
      <c r="BP6" s="52">
        <f>IF(BP8="-",NA(),BP8)</f>
        <v>93.3</v>
      </c>
      <c r="BQ6" s="52">
        <f t="shared" ref="BQ6:BY6" si="8">IF(BQ8="-",NA(),BQ8)</f>
        <v>95</v>
      </c>
      <c r="BR6" s="52">
        <f t="shared" si="8"/>
        <v>91.8</v>
      </c>
      <c r="BS6" s="52">
        <f t="shared" si="8"/>
        <v>89.1</v>
      </c>
      <c r="BT6" s="52">
        <f t="shared" si="8"/>
        <v>90.7</v>
      </c>
      <c r="BU6" s="52">
        <f t="shared" si="8"/>
        <v>72.099999999999994</v>
      </c>
      <c r="BV6" s="52">
        <f t="shared" si="8"/>
        <v>69.8</v>
      </c>
      <c r="BW6" s="52">
        <f t="shared" si="8"/>
        <v>65.3</v>
      </c>
      <c r="BX6" s="52">
        <f t="shared" si="8"/>
        <v>63.1</v>
      </c>
      <c r="BY6" s="52">
        <f t="shared" si="8"/>
        <v>62.3</v>
      </c>
      <c r="BZ6" s="52" t="str">
        <f>IF(BZ8="-","【-】","【"&amp;SUBSTITUTE(TEXT(BZ8,"#,##0.0"),"-","△")&amp;"】")</f>
        <v>【66.8】</v>
      </c>
      <c r="CA6" s="53">
        <f>IF(CA8="-",NA(),CA8)</f>
        <v>29975</v>
      </c>
      <c r="CB6" s="53">
        <f t="shared" ref="CB6:CJ6" si="9">IF(CB8="-",NA(),CB8)</f>
        <v>29302</v>
      </c>
      <c r="CC6" s="53">
        <f t="shared" si="9"/>
        <v>31587</v>
      </c>
      <c r="CD6" s="53">
        <f t="shared" si="9"/>
        <v>33759</v>
      </c>
      <c r="CE6" s="53">
        <f t="shared" si="9"/>
        <v>34539</v>
      </c>
      <c r="CF6" s="53">
        <f t="shared" si="9"/>
        <v>21418</v>
      </c>
      <c r="CG6" s="53">
        <f t="shared" si="9"/>
        <v>21604</v>
      </c>
      <c r="CH6" s="53">
        <f t="shared" si="9"/>
        <v>22234</v>
      </c>
      <c r="CI6" s="53">
        <f t="shared" si="9"/>
        <v>22875</v>
      </c>
      <c r="CJ6" s="53">
        <f t="shared" si="9"/>
        <v>23419</v>
      </c>
      <c r="CK6" s="52" t="str">
        <f>IF(CK8="-","【-】","【"&amp;SUBSTITUTE(TEXT(CK8,"#,##0"),"-","△")&amp;"】")</f>
        <v>【61,837】</v>
      </c>
      <c r="CL6" s="53">
        <f>IF(CL8="-",NA(),CL8)</f>
        <v>7453</v>
      </c>
      <c r="CM6" s="53">
        <f t="shared" ref="CM6:CU6" si="10">IF(CM8="-",NA(),CM8)</f>
        <v>7565</v>
      </c>
      <c r="CN6" s="53">
        <f t="shared" si="10"/>
        <v>7668</v>
      </c>
      <c r="CO6" s="53">
        <f t="shared" si="10"/>
        <v>8325</v>
      </c>
      <c r="CP6" s="53">
        <f t="shared" si="10"/>
        <v>9171</v>
      </c>
      <c r="CQ6" s="53">
        <f t="shared" si="10"/>
        <v>8518</v>
      </c>
      <c r="CR6" s="53">
        <f t="shared" si="10"/>
        <v>7891</v>
      </c>
      <c r="CS6" s="53">
        <f t="shared" si="10"/>
        <v>8706</v>
      </c>
      <c r="CT6" s="53">
        <f t="shared" si="10"/>
        <v>8691</v>
      </c>
      <c r="CU6" s="53">
        <f t="shared" si="10"/>
        <v>8761</v>
      </c>
      <c r="CV6" s="52" t="str">
        <f>IF(CV8="-","【-】","【"&amp;SUBSTITUTE(TEXT(CV8,"#,##0"),"-","△")&amp;"】")</f>
        <v>【17,600】</v>
      </c>
      <c r="CW6" s="52">
        <f>IF(CW8="-",NA(),CW8)</f>
        <v>63.5</v>
      </c>
      <c r="CX6" s="52">
        <f t="shared" ref="CX6:DF6" si="11">IF(CX8="-",NA(),CX8)</f>
        <v>63</v>
      </c>
      <c r="CY6" s="52">
        <f t="shared" si="11"/>
        <v>61</v>
      </c>
      <c r="CZ6" s="52">
        <f t="shared" si="11"/>
        <v>58.7</v>
      </c>
      <c r="DA6" s="52">
        <f t="shared" si="11"/>
        <v>61</v>
      </c>
      <c r="DB6" s="52">
        <f t="shared" si="11"/>
        <v>87.6</v>
      </c>
      <c r="DC6" s="52">
        <f t="shared" si="11"/>
        <v>89.7</v>
      </c>
      <c r="DD6" s="52">
        <f t="shared" si="11"/>
        <v>92.2</v>
      </c>
      <c r="DE6" s="52">
        <f t="shared" si="11"/>
        <v>91.4</v>
      </c>
      <c r="DF6" s="52">
        <f t="shared" si="11"/>
        <v>84</v>
      </c>
      <c r="DG6" s="52" t="str">
        <f>IF(DG8="-","【-】","【"&amp;SUBSTITUTE(TEXT(DG8,"#,##0.0"),"-","△")&amp;"】")</f>
        <v>【55.6】</v>
      </c>
      <c r="DH6" s="52">
        <f>IF(DH8="-",NA(),DH8)</f>
        <v>7</v>
      </c>
      <c r="DI6" s="52">
        <f t="shared" ref="DI6:DQ6" si="12">IF(DI8="-",NA(),DI8)</f>
        <v>7.1</v>
      </c>
      <c r="DJ6" s="52">
        <f t="shared" si="12"/>
        <v>6.7</v>
      </c>
      <c r="DK6" s="52">
        <f t="shared" si="12"/>
        <v>7.1</v>
      </c>
      <c r="DL6" s="52">
        <f t="shared" si="12"/>
        <v>7.1</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0</v>
      </c>
      <c r="DU6" s="52">
        <f t="shared" si="13"/>
        <v>0</v>
      </c>
      <c r="DV6" s="52">
        <f t="shared" si="13"/>
        <v>0</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35.6</v>
      </c>
      <c r="EE6" s="52">
        <f t="shared" ref="EE6:EM6" si="14">IF(EE8="-",NA(),EE8)</f>
        <v>37.9</v>
      </c>
      <c r="EF6" s="52">
        <f t="shared" si="14"/>
        <v>40.5</v>
      </c>
      <c r="EG6" s="52">
        <f t="shared" si="14"/>
        <v>42.4</v>
      </c>
      <c r="EH6" s="52">
        <f t="shared" si="14"/>
        <v>44</v>
      </c>
      <c r="EI6" s="52">
        <f t="shared" si="14"/>
        <v>50.2</v>
      </c>
      <c r="EJ6" s="52">
        <f t="shared" si="14"/>
        <v>52.3</v>
      </c>
      <c r="EK6" s="52">
        <f t="shared" si="14"/>
        <v>54</v>
      </c>
      <c r="EL6" s="52">
        <f t="shared" si="14"/>
        <v>55.1</v>
      </c>
      <c r="EM6" s="52">
        <f t="shared" si="14"/>
        <v>52.2</v>
      </c>
      <c r="EN6" s="52" t="str">
        <f>IF(EN8="-","【-】","【"&amp;SUBSTITUTE(TEXT(EN8,"#,##0.0"),"-","△")&amp;"】")</f>
        <v>【56.4】</v>
      </c>
      <c r="EO6" s="52">
        <f>IF(EO8="-",NA(),EO8)</f>
        <v>83.2</v>
      </c>
      <c r="EP6" s="52">
        <f t="shared" ref="EP6:EX6" si="15">IF(EP8="-",NA(),EP8)</f>
        <v>83.7</v>
      </c>
      <c r="EQ6" s="52">
        <f t="shared" si="15"/>
        <v>83.5</v>
      </c>
      <c r="ER6" s="52">
        <f t="shared" si="15"/>
        <v>85.4</v>
      </c>
      <c r="ES6" s="52">
        <f t="shared" si="15"/>
        <v>86.4</v>
      </c>
      <c r="ET6" s="52">
        <f t="shared" si="15"/>
        <v>68.2</v>
      </c>
      <c r="EU6" s="52">
        <f t="shared" si="15"/>
        <v>69.5</v>
      </c>
      <c r="EV6" s="52">
        <f t="shared" si="15"/>
        <v>67.5</v>
      </c>
      <c r="EW6" s="52">
        <f t="shared" si="15"/>
        <v>68.7</v>
      </c>
      <c r="EX6" s="52">
        <f t="shared" si="15"/>
        <v>68</v>
      </c>
      <c r="EY6" s="52" t="str">
        <f>IF(EY8="-","【-】","【"&amp;SUBSTITUTE(TEXT(EY8,"#,##0.0"),"-","△")&amp;"】")</f>
        <v>【70.7】</v>
      </c>
      <c r="EZ6" s="53">
        <f>IF(EZ8="-",NA(),EZ8)</f>
        <v>29379107</v>
      </c>
      <c r="FA6" s="53">
        <f t="shared" ref="FA6:FI6" si="16">IF(FA8="-",NA(),FA8)</f>
        <v>29286647</v>
      </c>
      <c r="FB6" s="53">
        <f t="shared" si="16"/>
        <v>29386286</v>
      </c>
      <c r="FC6" s="53">
        <f t="shared" si="16"/>
        <v>29598514</v>
      </c>
      <c r="FD6" s="53">
        <f t="shared" si="16"/>
        <v>30352894</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161</v>
      </c>
      <c r="B7" s="50">
        <f t="shared" ref="B7:AH7" si="17">B8</f>
        <v>2022</v>
      </c>
      <c r="C7" s="50">
        <f t="shared" si="17"/>
        <v>337500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2</v>
      </c>
      <c r="R7" s="50" t="str">
        <f t="shared" si="17"/>
        <v>-</v>
      </c>
      <c r="S7" s="50" t="str">
        <f t="shared" si="17"/>
        <v>-</v>
      </c>
      <c r="T7" s="50" t="str">
        <f t="shared" si="17"/>
        <v>-</v>
      </c>
      <c r="U7" s="51" t="str">
        <f>U8</f>
        <v>-</v>
      </c>
      <c r="V7" s="51">
        <f>V8</f>
        <v>17880</v>
      </c>
      <c r="W7" s="50" t="str">
        <f>W8</f>
        <v>非該当</v>
      </c>
      <c r="X7" s="50" t="str">
        <f t="shared" si="17"/>
        <v>非該当</v>
      </c>
      <c r="Y7" s="50" t="str">
        <f t="shared" si="17"/>
        <v>１３：１</v>
      </c>
      <c r="Z7" s="51" t="str">
        <f t="shared" si="17"/>
        <v>-</v>
      </c>
      <c r="AA7" s="51" t="str">
        <f t="shared" si="17"/>
        <v>-</v>
      </c>
      <c r="AB7" s="51" t="str">
        <f t="shared" si="17"/>
        <v>-</v>
      </c>
      <c r="AC7" s="51">
        <f t="shared" si="17"/>
        <v>255</v>
      </c>
      <c r="AD7" s="51" t="str">
        <f t="shared" si="17"/>
        <v>-</v>
      </c>
      <c r="AE7" s="51">
        <f t="shared" si="17"/>
        <v>255</v>
      </c>
      <c r="AF7" s="51" t="str">
        <f t="shared" si="17"/>
        <v>-</v>
      </c>
      <c r="AG7" s="51" t="str">
        <f t="shared" si="17"/>
        <v>-</v>
      </c>
      <c r="AH7" s="51" t="str">
        <f t="shared" si="17"/>
        <v>-</v>
      </c>
      <c r="AI7" s="52">
        <f>AI8</f>
        <v>105.6</v>
      </c>
      <c r="AJ7" s="52">
        <f t="shared" ref="AJ7:AR7" si="18">AJ8</f>
        <v>104.9</v>
      </c>
      <c r="AK7" s="52">
        <f t="shared" si="18"/>
        <v>109.4</v>
      </c>
      <c r="AL7" s="52">
        <f t="shared" si="18"/>
        <v>115.7</v>
      </c>
      <c r="AM7" s="52">
        <f t="shared" si="18"/>
        <v>111.5</v>
      </c>
      <c r="AN7" s="52">
        <f t="shared" si="18"/>
        <v>100.9</v>
      </c>
      <c r="AO7" s="52">
        <f t="shared" si="18"/>
        <v>99.7</v>
      </c>
      <c r="AP7" s="52">
        <f t="shared" si="18"/>
        <v>102.3</v>
      </c>
      <c r="AQ7" s="52">
        <f t="shared" si="18"/>
        <v>103.5</v>
      </c>
      <c r="AR7" s="52">
        <f t="shared" si="18"/>
        <v>102.5</v>
      </c>
      <c r="AS7" s="52"/>
      <c r="AT7" s="52">
        <f>AT8</f>
        <v>89.6</v>
      </c>
      <c r="AU7" s="52">
        <f t="shared" ref="AU7:BC7" si="19">AU8</f>
        <v>89.3</v>
      </c>
      <c r="AV7" s="52">
        <f t="shared" si="19"/>
        <v>89</v>
      </c>
      <c r="AW7" s="52">
        <f t="shared" si="19"/>
        <v>92.1</v>
      </c>
      <c r="AX7" s="52">
        <f t="shared" si="19"/>
        <v>92.4</v>
      </c>
      <c r="AY7" s="52">
        <f t="shared" si="19"/>
        <v>68.400000000000006</v>
      </c>
      <c r="AZ7" s="52">
        <f t="shared" si="19"/>
        <v>66.900000000000006</v>
      </c>
      <c r="BA7" s="52">
        <f t="shared" si="19"/>
        <v>64.8</v>
      </c>
      <c r="BB7" s="52">
        <f t="shared" si="19"/>
        <v>64.099999999999994</v>
      </c>
      <c r="BC7" s="52">
        <f t="shared" si="19"/>
        <v>64.099999999999994</v>
      </c>
      <c r="BD7" s="52"/>
      <c r="BE7" s="52">
        <f>BE8</f>
        <v>89.6</v>
      </c>
      <c r="BF7" s="52">
        <f t="shared" ref="BF7:BN7" si="20">BF8</f>
        <v>89.3</v>
      </c>
      <c r="BG7" s="52">
        <f t="shared" si="20"/>
        <v>89</v>
      </c>
      <c r="BH7" s="52">
        <f t="shared" si="20"/>
        <v>92.1</v>
      </c>
      <c r="BI7" s="52">
        <f t="shared" si="20"/>
        <v>92.4</v>
      </c>
      <c r="BJ7" s="52">
        <f t="shared" si="20"/>
        <v>66.2</v>
      </c>
      <c r="BK7" s="52">
        <f t="shared" si="20"/>
        <v>64.5</v>
      </c>
      <c r="BL7" s="52">
        <f t="shared" si="20"/>
        <v>61.9</v>
      </c>
      <c r="BM7" s="52">
        <f t="shared" si="20"/>
        <v>61.7</v>
      </c>
      <c r="BN7" s="52">
        <f t="shared" si="20"/>
        <v>61.5</v>
      </c>
      <c r="BO7" s="52"/>
      <c r="BP7" s="52">
        <f>BP8</f>
        <v>93.3</v>
      </c>
      <c r="BQ7" s="52">
        <f t="shared" ref="BQ7:BY7" si="21">BQ8</f>
        <v>95</v>
      </c>
      <c r="BR7" s="52">
        <f t="shared" si="21"/>
        <v>91.8</v>
      </c>
      <c r="BS7" s="52">
        <f t="shared" si="21"/>
        <v>89.1</v>
      </c>
      <c r="BT7" s="52">
        <f t="shared" si="21"/>
        <v>90.7</v>
      </c>
      <c r="BU7" s="52">
        <f t="shared" si="21"/>
        <v>72.099999999999994</v>
      </c>
      <c r="BV7" s="52">
        <f t="shared" si="21"/>
        <v>69.8</v>
      </c>
      <c r="BW7" s="52">
        <f t="shared" si="21"/>
        <v>65.3</v>
      </c>
      <c r="BX7" s="52">
        <f t="shared" si="21"/>
        <v>63.1</v>
      </c>
      <c r="BY7" s="52">
        <f t="shared" si="21"/>
        <v>62.3</v>
      </c>
      <c r="BZ7" s="52"/>
      <c r="CA7" s="53">
        <f>CA8</f>
        <v>29975</v>
      </c>
      <c r="CB7" s="53">
        <f t="shared" ref="CB7:CJ7" si="22">CB8</f>
        <v>29302</v>
      </c>
      <c r="CC7" s="53">
        <f t="shared" si="22"/>
        <v>31587</v>
      </c>
      <c r="CD7" s="53">
        <f t="shared" si="22"/>
        <v>33759</v>
      </c>
      <c r="CE7" s="53">
        <f t="shared" si="22"/>
        <v>34539</v>
      </c>
      <c r="CF7" s="53">
        <f t="shared" si="22"/>
        <v>21418</v>
      </c>
      <c r="CG7" s="53">
        <f t="shared" si="22"/>
        <v>21604</v>
      </c>
      <c r="CH7" s="53">
        <f t="shared" si="22"/>
        <v>22234</v>
      </c>
      <c r="CI7" s="53">
        <f t="shared" si="22"/>
        <v>22875</v>
      </c>
      <c r="CJ7" s="53">
        <f t="shared" si="22"/>
        <v>23419</v>
      </c>
      <c r="CK7" s="52"/>
      <c r="CL7" s="53">
        <f>CL8</f>
        <v>7453</v>
      </c>
      <c r="CM7" s="53">
        <f t="shared" ref="CM7:CU7" si="23">CM8</f>
        <v>7565</v>
      </c>
      <c r="CN7" s="53">
        <f t="shared" si="23"/>
        <v>7668</v>
      </c>
      <c r="CO7" s="53">
        <f t="shared" si="23"/>
        <v>8325</v>
      </c>
      <c r="CP7" s="53">
        <f t="shared" si="23"/>
        <v>9171</v>
      </c>
      <c r="CQ7" s="53">
        <f t="shared" si="23"/>
        <v>8518</v>
      </c>
      <c r="CR7" s="53">
        <f t="shared" si="23"/>
        <v>7891</v>
      </c>
      <c r="CS7" s="53">
        <f t="shared" si="23"/>
        <v>8706</v>
      </c>
      <c r="CT7" s="53">
        <f t="shared" si="23"/>
        <v>8691</v>
      </c>
      <c r="CU7" s="53">
        <f t="shared" si="23"/>
        <v>8761</v>
      </c>
      <c r="CV7" s="52"/>
      <c r="CW7" s="52">
        <f>CW8</f>
        <v>63.5</v>
      </c>
      <c r="CX7" s="52">
        <f t="shared" ref="CX7:DF7" si="24">CX8</f>
        <v>63</v>
      </c>
      <c r="CY7" s="52">
        <f t="shared" si="24"/>
        <v>61</v>
      </c>
      <c r="CZ7" s="52">
        <f t="shared" si="24"/>
        <v>58.7</v>
      </c>
      <c r="DA7" s="52">
        <f t="shared" si="24"/>
        <v>61</v>
      </c>
      <c r="DB7" s="52">
        <f t="shared" si="24"/>
        <v>87.6</v>
      </c>
      <c r="DC7" s="52">
        <f t="shared" si="24"/>
        <v>89.7</v>
      </c>
      <c r="DD7" s="52">
        <f t="shared" si="24"/>
        <v>92.2</v>
      </c>
      <c r="DE7" s="52">
        <f t="shared" si="24"/>
        <v>91.4</v>
      </c>
      <c r="DF7" s="52">
        <f t="shared" si="24"/>
        <v>84</v>
      </c>
      <c r="DG7" s="52"/>
      <c r="DH7" s="52">
        <f>DH8</f>
        <v>7</v>
      </c>
      <c r="DI7" s="52">
        <f t="shared" ref="DI7:DQ7" si="25">DI8</f>
        <v>7.1</v>
      </c>
      <c r="DJ7" s="52">
        <f t="shared" si="25"/>
        <v>6.7</v>
      </c>
      <c r="DK7" s="52">
        <f t="shared" si="25"/>
        <v>7.1</v>
      </c>
      <c r="DL7" s="52">
        <f t="shared" si="25"/>
        <v>7.1</v>
      </c>
      <c r="DM7" s="52">
        <f t="shared" si="25"/>
        <v>7.9</v>
      </c>
      <c r="DN7" s="52">
        <f t="shared" si="25"/>
        <v>8.1</v>
      </c>
      <c r="DO7" s="52">
        <f t="shared" si="25"/>
        <v>7.9</v>
      </c>
      <c r="DP7" s="52">
        <f t="shared" si="25"/>
        <v>7.7</v>
      </c>
      <c r="DQ7" s="52">
        <f t="shared" si="25"/>
        <v>7.3</v>
      </c>
      <c r="DR7" s="52"/>
      <c r="DS7" s="52">
        <f>DS8</f>
        <v>0</v>
      </c>
      <c r="DT7" s="52">
        <f t="shared" ref="DT7:EB7" si="26">DT8</f>
        <v>0</v>
      </c>
      <c r="DU7" s="52">
        <f t="shared" si="26"/>
        <v>0</v>
      </c>
      <c r="DV7" s="52">
        <f t="shared" si="26"/>
        <v>0</v>
      </c>
      <c r="DW7" s="52">
        <f t="shared" si="26"/>
        <v>0</v>
      </c>
      <c r="DX7" s="52">
        <f t="shared" si="26"/>
        <v>176.9</v>
      </c>
      <c r="DY7" s="52">
        <f t="shared" si="26"/>
        <v>177.9</v>
      </c>
      <c r="DZ7" s="52">
        <f t="shared" si="26"/>
        <v>197.8</v>
      </c>
      <c r="EA7" s="52">
        <f t="shared" si="26"/>
        <v>171</v>
      </c>
      <c r="EB7" s="52">
        <f t="shared" si="26"/>
        <v>160.5</v>
      </c>
      <c r="EC7" s="52"/>
      <c r="ED7" s="52">
        <f>ED8</f>
        <v>35.6</v>
      </c>
      <c r="EE7" s="52">
        <f t="shared" ref="EE7:EM7" si="27">EE8</f>
        <v>37.9</v>
      </c>
      <c r="EF7" s="52">
        <f t="shared" si="27"/>
        <v>40.5</v>
      </c>
      <c r="EG7" s="52">
        <f t="shared" si="27"/>
        <v>42.4</v>
      </c>
      <c r="EH7" s="52">
        <f t="shared" si="27"/>
        <v>44</v>
      </c>
      <c r="EI7" s="52">
        <f t="shared" si="27"/>
        <v>50.2</v>
      </c>
      <c r="EJ7" s="52">
        <f t="shared" si="27"/>
        <v>52.3</v>
      </c>
      <c r="EK7" s="52">
        <f t="shared" si="27"/>
        <v>54</v>
      </c>
      <c r="EL7" s="52">
        <f t="shared" si="27"/>
        <v>55.1</v>
      </c>
      <c r="EM7" s="52">
        <f t="shared" si="27"/>
        <v>52.2</v>
      </c>
      <c r="EN7" s="52"/>
      <c r="EO7" s="52">
        <f>EO8</f>
        <v>83.2</v>
      </c>
      <c r="EP7" s="52">
        <f t="shared" ref="EP7:EX7" si="28">EP8</f>
        <v>83.7</v>
      </c>
      <c r="EQ7" s="52">
        <f t="shared" si="28"/>
        <v>83.5</v>
      </c>
      <c r="ER7" s="52">
        <f t="shared" si="28"/>
        <v>85.4</v>
      </c>
      <c r="ES7" s="52">
        <f t="shared" si="28"/>
        <v>86.4</v>
      </c>
      <c r="ET7" s="52">
        <f t="shared" si="28"/>
        <v>68.2</v>
      </c>
      <c r="EU7" s="52">
        <f t="shared" si="28"/>
        <v>69.5</v>
      </c>
      <c r="EV7" s="52">
        <f t="shared" si="28"/>
        <v>67.5</v>
      </c>
      <c r="EW7" s="52">
        <f t="shared" si="28"/>
        <v>68.7</v>
      </c>
      <c r="EX7" s="52">
        <f t="shared" si="28"/>
        <v>68</v>
      </c>
      <c r="EY7" s="52"/>
      <c r="EZ7" s="53">
        <f>EZ8</f>
        <v>29379107</v>
      </c>
      <c r="FA7" s="53">
        <f t="shared" ref="FA7:FI7" si="29">FA8</f>
        <v>29286647</v>
      </c>
      <c r="FB7" s="53">
        <f t="shared" si="29"/>
        <v>29386286</v>
      </c>
      <c r="FC7" s="53">
        <f t="shared" si="29"/>
        <v>29598514</v>
      </c>
      <c r="FD7" s="53">
        <f t="shared" si="29"/>
        <v>30352894</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337500</v>
      </c>
      <c r="D8" s="55">
        <v>46</v>
      </c>
      <c r="E8" s="55">
        <v>6</v>
      </c>
      <c r="F8" s="55">
        <v>0</v>
      </c>
      <c r="G8" s="55">
        <v>1</v>
      </c>
      <c r="H8" s="55" t="s">
        <v>162</v>
      </c>
      <c r="I8" s="55" t="s">
        <v>163</v>
      </c>
      <c r="J8" s="55" t="s">
        <v>164</v>
      </c>
      <c r="K8" s="55" t="s">
        <v>165</v>
      </c>
      <c r="L8" s="55" t="s">
        <v>166</v>
      </c>
      <c r="M8" s="55" t="s">
        <v>167</v>
      </c>
      <c r="N8" s="55" t="s">
        <v>168</v>
      </c>
      <c r="O8" s="55" t="s">
        <v>169</v>
      </c>
      <c r="P8" s="55" t="s">
        <v>170</v>
      </c>
      <c r="Q8" s="56">
        <v>2</v>
      </c>
      <c r="R8" s="55" t="s">
        <v>40</v>
      </c>
      <c r="S8" s="55" t="s">
        <v>40</v>
      </c>
      <c r="T8" s="55" t="s">
        <v>40</v>
      </c>
      <c r="U8" s="56" t="s">
        <v>40</v>
      </c>
      <c r="V8" s="56">
        <v>17880</v>
      </c>
      <c r="W8" s="55" t="s">
        <v>171</v>
      </c>
      <c r="X8" s="55" t="s">
        <v>171</v>
      </c>
      <c r="Y8" s="57" t="s">
        <v>172</v>
      </c>
      <c r="Z8" s="56" t="s">
        <v>40</v>
      </c>
      <c r="AA8" s="56" t="s">
        <v>40</v>
      </c>
      <c r="AB8" s="56" t="s">
        <v>40</v>
      </c>
      <c r="AC8" s="56">
        <v>255</v>
      </c>
      <c r="AD8" s="56" t="s">
        <v>40</v>
      </c>
      <c r="AE8" s="56">
        <v>255</v>
      </c>
      <c r="AF8" s="56" t="s">
        <v>40</v>
      </c>
      <c r="AG8" s="56" t="s">
        <v>40</v>
      </c>
      <c r="AH8" s="56" t="s">
        <v>40</v>
      </c>
      <c r="AI8" s="58">
        <v>105.6</v>
      </c>
      <c r="AJ8" s="58">
        <v>104.9</v>
      </c>
      <c r="AK8" s="58">
        <v>109.4</v>
      </c>
      <c r="AL8" s="58">
        <v>115.7</v>
      </c>
      <c r="AM8" s="58">
        <v>111.5</v>
      </c>
      <c r="AN8" s="58">
        <v>100.9</v>
      </c>
      <c r="AO8" s="58">
        <v>99.7</v>
      </c>
      <c r="AP8" s="58">
        <v>102.3</v>
      </c>
      <c r="AQ8" s="58">
        <v>103.5</v>
      </c>
      <c r="AR8" s="58">
        <v>102.5</v>
      </c>
      <c r="AS8" s="58">
        <v>103.5</v>
      </c>
      <c r="AT8" s="58">
        <v>89.6</v>
      </c>
      <c r="AU8" s="58">
        <v>89.3</v>
      </c>
      <c r="AV8" s="58">
        <v>89</v>
      </c>
      <c r="AW8" s="58">
        <v>92.1</v>
      </c>
      <c r="AX8" s="58">
        <v>92.4</v>
      </c>
      <c r="AY8" s="58">
        <v>68.400000000000006</v>
      </c>
      <c r="AZ8" s="58">
        <v>66.900000000000006</v>
      </c>
      <c r="BA8" s="58">
        <v>64.8</v>
      </c>
      <c r="BB8" s="58">
        <v>64.099999999999994</v>
      </c>
      <c r="BC8" s="58">
        <v>64.099999999999994</v>
      </c>
      <c r="BD8" s="58">
        <v>86.4</v>
      </c>
      <c r="BE8" s="59">
        <v>89.6</v>
      </c>
      <c r="BF8" s="59">
        <v>89.3</v>
      </c>
      <c r="BG8" s="59">
        <v>89</v>
      </c>
      <c r="BH8" s="59">
        <v>92.1</v>
      </c>
      <c r="BI8" s="59">
        <v>92.4</v>
      </c>
      <c r="BJ8" s="59">
        <v>66.2</v>
      </c>
      <c r="BK8" s="59">
        <v>64.5</v>
      </c>
      <c r="BL8" s="59">
        <v>61.9</v>
      </c>
      <c r="BM8" s="59">
        <v>61.7</v>
      </c>
      <c r="BN8" s="59">
        <v>61.5</v>
      </c>
      <c r="BO8" s="59">
        <v>83.7</v>
      </c>
      <c r="BP8" s="58">
        <v>93.3</v>
      </c>
      <c r="BQ8" s="58">
        <v>95</v>
      </c>
      <c r="BR8" s="58">
        <v>91.8</v>
      </c>
      <c r="BS8" s="58">
        <v>89.1</v>
      </c>
      <c r="BT8" s="58">
        <v>90.7</v>
      </c>
      <c r="BU8" s="58">
        <v>72.099999999999994</v>
      </c>
      <c r="BV8" s="58">
        <v>69.8</v>
      </c>
      <c r="BW8" s="58">
        <v>65.3</v>
      </c>
      <c r="BX8" s="58">
        <v>63.1</v>
      </c>
      <c r="BY8" s="58">
        <v>62.3</v>
      </c>
      <c r="BZ8" s="58">
        <v>66.8</v>
      </c>
      <c r="CA8" s="59">
        <v>29975</v>
      </c>
      <c r="CB8" s="59">
        <v>29302</v>
      </c>
      <c r="CC8" s="59">
        <v>31587</v>
      </c>
      <c r="CD8" s="59">
        <v>33759</v>
      </c>
      <c r="CE8" s="59">
        <v>34539</v>
      </c>
      <c r="CF8" s="59">
        <v>21418</v>
      </c>
      <c r="CG8" s="59">
        <v>21604</v>
      </c>
      <c r="CH8" s="59">
        <v>22234</v>
      </c>
      <c r="CI8" s="59">
        <v>22875</v>
      </c>
      <c r="CJ8" s="59">
        <v>23419</v>
      </c>
      <c r="CK8" s="58">
        <v>61837</v>
      </c>
      <c r="CL8" s="59">
        <v>7453</v>
      </c>
      <c r="CM8" s="59">
        <v>7565</v>
      </c>
      <c r="CN8" s="59">
        <v>7668</v>
      </c>
      <c r="CO8" s="59">
        <v>8325</v>
      </c>
      <c r="CP8" s="59">
        <v>9171</v>
      </c>
      <c r="CQ8" s="59">
        <v>8518</v>
      </c>
      <c r="CR8" s="59">
        <v>7891</v>
      </c>
      <c r="CS8" s="59">
        <v>8706</v>
      </c>
      <c r="CT8" s="59">
        <v>8691</v>
      </c>
      <c r="CU8" s="59">
        <v>8761</v>
      </c>
      <c r="CV8" s="58">
        <v>17600</v>
      </c>
      <c r="CW8" s="59">
        <v>63.5</v>
      </c>
      <c r="CX8" s="59">
        <v>63</v>
      </c>
      <c r="CY8" s="59">
        <v>61</v>
      </c>
      <c r="CZ8" s="59">
        <v>58.7</v>
      </c>
      <c r="DA8" s="59">
        <v>61</v>
      </c>
      <c r="DB8" s="59">
        <v>87.6</v>
      </c>
      <c r="DC8" s="59">
        <v>89.7</v>
      </c>
      <c r="DD8" s="59">
        <v>92.2</v>
      </c>
      <c r="DE8" s="59">
        <v>91.4</v>
      </c>
      <c r="DF8" s="59">
        <v>84</v>
      </c>
      <c r="DG8" s="59">
        <v>55.6</v>
      </c>
      <c r="DH8" s="59">
        <v>7</v>
      </c>
      <c r="DI8" s="59">
        <v>7.1</v>
      </c>
      <c r="DJ8" s="59">
        <v>6.7</v>
      </c>
      <c r="DK8" s="59">
        <v>7.1</v>
      </c>
      <c r="DL8" s="59">
        <v>7.1</v>
      </c>
      <c r="DM8" s="59">
        <v>7.9</v>
      </c>
      <c r="DN8" s="59">
        <v>8.1</v>
      </c>
      <c r="DO8" s="59">
        <v>7.9</v>
      </c>
      <c r="DP8" s="59">
        <v>7.7</v>
      </c>
      <c r="DQ8" s="59">
        <v>7.3</v>
      </c>
      <c r="DR8" s="59">
        <v>25.1</v>
      </c>
      <c r="DS8" s="59">
        <v>0</v>
      </c>
      <c r="DT8" s="59">
        <v>0</v>
      </c>
      <c r="DU8" s="59">
        <v>0</v>
      </c>
      <c r="DV8" s="59">
        <v>0</v>
      </c>
      <c r="DW8" s="59">
        <v>0</v>
      </c>
      <c r="DX8" s="59">
        <v>176.9</v>
      </c>
      <c r="DY8" s="59">
        <v>177.9</v>
      </c>
      <c r="DZ8" s="59">
        <v>197.8</v>
      </c>
      <c r="EA8" s="59">
        <v>171</v>
      </c>
      <c r="EB8" s="59">
        <v>160.5</v>
      </c>
      <c r="EC8" s="59">
        <v>63</v>
      </c>
      <c r="ED8" s="58">
        <v>35.6</v>
      </c>
      <c r="EE8" s="58">
        <v>37.9</v>
      </c>
      <c r="EF8" s="58">
        <v>40.5</v>
      </c>
      <c r="EG8" s="58">
        <v>42.4</v>
      </c>
      <c r="EH8" s="58">
        <v>44</v>
      </c>
      <c r="EI8" s="58">
        <v>50.2</v>
      </c>
      <c r="EJ8" s="58">
        <v>52.3</v>
      </c>
      <c r="EK8" s="58">
        <v>54</v>
      </c>
      <c r="EL8" s="58">
        <v>55.1</v>
      </c>
      <c r="EM8" s="58">
        <v>52.2</v>
      </c>
      <c r="EN8" s="58">
        <v>56.4</v>
      </c>
      <c r="EO8" s="58">
        <v>83.2</v>
      </c>
      <c r="EP8" s="58">
        <v>83.7</v>
      </c>
      <c r="EQ8" s="58">
        <v>83.5</v>
      </c>
      <c r="ER8" s="58">
        <v>85.4</v>
      </c>
      <c r="ES8" s="58">
        <v>86.4</v>
      </c>
      <c r="ET8" s="58">
        <v>68.2</v>
      </c>
      <c r="EU8" s="58">
        <v>69.5</v>
      </c>
      <c r="EV8" s="58">
        <v>67.5</v>
      </c>
      <c r="EW8" s="58">
        <v>68.7</v>
      </c>
      <c r="EX8" s="58">
        <v>68</v>
      </c>
      <c r="EY8" s="58">
        <v>70.7</v>
      </c>
      <c r="EZ8" s="59">
        <v>29379107</v>
      </c>
      <c r="FA8" s="59">
        <v>29286647</v>
      </c>
      <c r="FB8" s="59">
        <v>29386286</v>
      </c>
      <c r="FC8" s="59">
        <v>29598514</v>
      </c>
      <c r="FD8" s="59">
        <v>30352894</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2024-01-22T07:06:25Z</cp:lastPrinted>
  <dcterms:created xsi:type="dcterms:W3CDTF">2023-12-20T05:10:36Z</dcterms:created>
  <dcterms:modified xsi:type="dcterms:W3CDTF">2024-02-27T04:59:32Z</dcterms:modified>
  <cp:category/>
</cp:coreProperties>
</file>