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01.10\統合共有\0C10F_新エネルギー・温暖化対策室\保存用ファイル\share\30 温暖化対策班\19_公表制度\H31\01公表制度\01ＨＰ掲載（様式）\"/>
    </mc:Choice>
  </mc:AlternateContent>
  <bookViews>
    <workbookView xWindow="0" yWindow="0" windowWidth="22008" windowHeight="9252"/>
  </bookViews>
  <sheets>
    <sheet name="様式" sheetId="1" r:id="rId1"/>
    <sheet name="記入例" sheetId="2" r:id="rId2"/>
  </sheets>
  <definedNames>
    <definedName name="_xlnm.Print_Area" localSheetId="1">記入例!$A$2:$N$80</definedName>
    <definedName name="_xlnm.Print_Area" localSheetId="0">様式!$A$2:$N$80</definedName>
    <definedName name="_xlnm.Print_Titles" localSheetId="1">記入例!$2:$2</definedName>
    <definedName name="_xlnm.Print_Titles" localSheetId="0">様式!$2:$2</definedName>
  </definedNames>
  <calcPr calcId="162913"/>
</workbook>
</file>

<file path=xl/calcChain.xml><?xml version="1.0" encoding="utf-8"?>
<calcChain xmlns="http://schemas.openxmlformats.org/spreadsheetml/2006/main">
  <c r="P47" i="1" l="1"/>
  <c r="P46" i="1"/>
  <c r="P48" i="1"/>
  <c r="P45" i="1"/>
  <c r="L57" i="1" s="1"/>
  <c r="P40" i="1"/>
  <c r="P41" i="1"/>
  <c r="P42" i="1"/>
  <c r="P39" i="1"/>
  <c r="P38" i="1"/>
  <c r="B79" i="2" l="1"/>
  <c r="B79" i="1"/>
  <c r="M42" i="2"/>
  <c r="M42" i="1"/>
  <c r="K10" i="2"/>
  <c r="M10" i="2" s="1"/>
  <c r="K11" i="2"/>
  <c r="M11" i="2" s="1"/>
  <c r="K12" i="2"/>
  <c r="M12" i="2" s="1"/>
  <c r="K13" i="2"/>
  <c r="M13" i="2" s="1"/>
  <c r="K14" i="2"/>
  <c r="M14" i="2" s="1"/>
  <c r="K15" i="2"/>
  <c r="M15" i="2" s="1"/>
  <c r="K16" i="2"/>
  <c r="M16" i="2" s="1"/>
  <c r="K17" i="2"/>
  <c r="M17" i="2"/>
  <c r="K18" i="2"/>
  <c r="M18" i="2" s="1"/>
  <c r="K19" i="2"/>
  <c r="M19" i="2" s="1"/>
  <c r="K20" i="2"/>
  <c r="M20" i="2" s="1"/>
  <c r="K21" i="2"/>
  <c r="M21" i="2" s="1"/>
  <c r="K22" i="2"/>
  <c r="M22" i="2" s="1"/>
  <c r="K23" i="2"/>
  <c r="M23" i="2" s="1"/>
  <c r="K24" i="2"/>
  <c r="M24" i="2" s="1"/>
  <c r="K25" i="2"/>
  <c r="M25" i="2"/>
  <c r="K26" i="2"/>
  <c r="M26" i="2" s="1"/>
  <c r="K27" i="2"/>
  <c r="M27" i="2" s="1"/>
  <c r="K28" i="2"/>
  <c r="M28" i="2" s="1"/>
  <c r="K29" i="2"/>
  <c r="M29" i="2" s="1"/>
  <c r="K30" i="2"/>
  <c r="M30" i="2" s="1"/>
  <c r="K31" i="2"/>
  <c r="M31" i="2" s="1"/>
  <c r="K32" i="2"/>
  <c r="M32" i="2" s="1"/>
  <c r="K33" i="2"/>
  <c r="M33" i="2"/>
  <c r="K34" i="2"/>
  <c r="M34" i="2" s="1"/>
  <c r="M38" i="2"/>
  <c r="M39" i="2"/>
  <c r="M40" i="2"/>
  <c r="M41" i="2"/>
  <c r="M45" i="2"/>
  <c r="M46" i="2"/>
  <c r="M47" i="2"/>
  <c r="M47" i="1"/>
  <c r="M46" i="1"/>
  <c r="M45" i="1"/>
  <c r="M41" i="1"/>
  <c r="M40" i="1"/>
  <c r="M39" i="1"/>
  <c r="M38" i="1"/>
  <c r="K10" i="1"/>
  <c r="M10" i="1" s="1"/>
  <c r="K11" i="1"/>
  <c r="M11" i="1" s="1"/>
  <c r="K12" i="1"/>
  <c r="M12" i="1" s="1"/>
  <c r="K13" i="1"/>
  <c r="M13" i="1" s="1"/>
  <c r="K14" i="1"/>
  <c r="M14" i="1" s="1"/>
  <c r="K15" i="1"/>
  <c r="M15" i="1" s="1"/>
  <c r="K16" i="1"/>
  <c r="M16" i="1" s="1"/>
  <c r="K17" i="1"/>
  <c r="M17" i="1" s="1"/>
  <c r="K18" i="1"/>
  <c r="M18" i="1" s="1"/>
  <c r="K19" i="1"/>
  <c r="M19" i="1" s="1"/>
  <c r="K20" i="1"/>
  <c r="K21" i="1"/>
  <c r="M21" i="1" s="1"/>
  <c r="K22" i="1"/>
  <c r="M22" i="1" s="1"/>
  <c r="K23" i="1"/>
  <c r="M23" i="1" s="1"/>
  <c r="K24" i="1"/>
  <c r="M24" i="1" s="1"/>
  <c r="K25" i="1"/>
  <c r="M25" i="1" s="1"/>
  <c r="K26" i="1"/>
  <c r="M26" i="1" s="1"/>
  <c r="K27" i="1"/>
  <c r="M27" i="1" s="1"/>
  <c r="K28" i="1"/>
  <c r="M28" i="1" s="1"/>
  <c r="K29" i="1"/>
  <c r="M29" i="1" s="1"/>
  <c r="K30" i="1"/>
  <c r="M30" i="1" s="1"/>
  <c r="K31" i="1"/>
  <c r="M31" i="1"/>
  <c r="K32" i="1"/>
  <c r="M32" i="1" s="1"/>
  <c r="K33" i="1"/>
  <c r="M33" i="1" s="1"/>
  <c r="K34" i="1"/>
  <c r="M34" i="1" s="1"/>
  <c r="M20" i="1" l="1"/>
  <c r="P34" i="1"/>
  <c r="B53" i="1"/>
  <c r="J53" i="1" s="1"/>
  <c r="F79" i="1" s="1"/>
  <c r="J79" i="1" s="1"/>
  <c r="B53" i="2"/>
  <c r="J53" i="2" s="1"/>
  <c r="F79" i="2" s="1"/>
  <c r="J79" i="2" s="1"/>
</calcChain>
</file>

<file path=xl/comments1.xml><?xml version="1.0" encoding="utf-8"?>
<comments xmlns="http://schemas.openxmlformats.org/spreadsheetml/2006/main">
  <authors>
    <author>大坪　芳充</author>
    <author>温対室</author>
  </authors>
  <commentList>
    <comment ref="K2" authorId="0" shapeId="0">
      <text>
        <r>
          <rPr>
            <b/>
            <sz val="9"/>
            <color indexed="81"/>
            <rFont val="ＭＳ Ｐゴシック"/>
            <family val="3"/>
            <charset val="128"/>
          </rPr>
          <t>「事業者名」「事業所名」は忘れずご記入ください。</t>
        </r>
      </text>
    </comment>
    <comment ref="G45" authorId="1" shapeId="0">
      <text>
        <r>
          <rPr>
            <sz val="9"/>
            <color indexed="81"/>
            <rFont val="ＭＳ Ｐゴシック"/>
            <family val="3"/>
            <charset val="128"/>
          </rPr>
          <t>千kWhではなく、kWhでの入力になりますのでご注意下さい。</t>
        </r>
      </text>
    </comment>
    <comment ref="G46" authorId="1" shapeId="0">
      <text>
        <r>
          <rPr>
            <sz val="9"/>
            <color indexed="81"/>
            <rFont val="ＭＳ Ｐゴシック"/>
            <family val="3"/>
            <charset val="128"/>
          </rPr>
          <t>千kWhではなく、kWhでの入力になりますのでご注意下さい。</t>
        </r>
      </text>
    </comment>
    <comment ref="G47" authorId="1" shapeId="0">
      <text>
        <r>
          <rPr>
            <sz val="9"/>
            <color indexed="81"/>
            <rFont val="ＭＳ Ｐゴシック"/>
            <family val="3"/>
            <charset val="128"/>
          </rPr>
          <t>千kWhではなく、kWhでの入力になりますのでご注意下さい。</t>
        </r>
      </text>
    </comment>
  </commentList>
</comments>
</file>

<file path=xl/comments2.xml><?xml version="1.0" encoding="utf-8"?>
<comments xmlns="http://schemas.openxmlformats.org/spreadsheetml/2006/main">
  <authors>
    <author>大坪　芳充</author>
    <author>温対室</author>
  </authors>
  <commentList>
    <comment ref="K2" authorId="0" shapeId="0">
      <text>
        <r>
          <rPr>
            <b/>
            <sz val="9"/>
            <color indexed="81"/>
            <rFont val="ＭＳ Ｐゴシック"/>
            <family val="3"/>
            <charset val="128"/>
          </rPr>
          <t>「事業者名」「事業所名」は忘れずご記入ください。</t>
        </r>
      </text>
    </comment>
    <comment ref="G45" authorId="1" shapeId="0">
      <text>
        <r>
          <rPr>
            <sz val="9"/>
            <color indexed="81"/>
            <rFont val="ＭＳ Ｐゴシック"/>
            <family val="3"/>
            <charset val="128"/>
          </rPr>
          <t>千kWhではなく、kWhでの入力になりますのでご注意下さい。</t>
        </r>
      </text>
    </comment>
    <comment ref="G46" authorId="1" shapeId="0">
      <text>
        <r>
          <rPr>
            <sz val="9"/>
            <color indexed="81"/>
            <rFont val="ＭＳ Ｐゴシック"/>
            <family val="3"/>
            <charset val="128"/>
          </rPr>
          <t>千kWhではなく、kWhでの入力になりますのでご注意下さい。</t>
        </r>
      </text>
    </comment>
    <comment ref="G47" authorId="1" shapeId="0">
      <text>
        <r>
          <rPr>
            <sz val="9"/>
            <color indexed="81"/>
            <rFont val="ＭＳ Ｐゴシック"/>
            <family val="3"/>
            <charset val="128"/>
          </rPr>
          <t>千kWhではなく、kWhでの入力になりますのでご注意下さい。</t>
        </r>
      </text>
    </comment>
  </commentList>
</comments>
</file>

<file path=xl/sharedStrings.xml><?xml version="1.0" encoding="utf-8"?>
<sst xmlns="http://schemas.openxmlformats.org/spreadsheetml/2006/main" count="332" uniqueCount="143">
  <si>
    <t>単位</t>
  </si>
  <si>
    <t>ｋｌ</t>
  </si>
  <si>
    <t>原油のうちコンデンセート（ＮＧＬ）</t>
    <rPh sb="0" eb="2">
      <t>ゲンユ</t>
    </rPh>
    <phoneticPr fontId="3"/>
  </si>
  <si>
    <t>揮発油（ガソリン）</t>
    <phoneticPr fontId="3"/>
  </si>
  <si>
    <t>ナフサ</t>
  </si>
  <si>
    <t>灯油</t>
  </si>
  <si>
    <t>軽油</t>
  </si>
  <si>
    <t>Ａ重油</t>
  </si>
  <si>
    <t>Ｂ・Ｃ重油</t>
  </si>
  <si>
    <t>石油アスファルト</t>
  </si>
  <si>
    <t>ｔ</t>
  </si>
  <si>
    <t>石油コークス</t>
  </si>
  <si>
    <t>石油ガス</t>
  </si>
  <si>
    <t>液化石油ガス(ＬＰＧ)</t>
  </si>
  <si>
    <t>石油系炭化水素ガス</t>
  </si>
  <si>
    <r>
      <t>千ｍ</t>
    </r>
    <r>
      <rPr>
        <b/>
        <sz val="8"/>
        <rFont val="ＭＳ Ｐ明朝"/>
        <family val="1"/>
        <charset val="128"/>
      </rPr>
      <t>３</t>
    </r>
  </si>
  <si>
    <t>可燃性
天然ガス</t>
    <phoneticPr fontId="3"/>
  </si>
  <si>
    <t>液化天然ガス(ＬＮＧ)</t>
  </si>
  <si>
    <t>その他可燃性天然ガス</t>
  </si>
  <si>
    <t>石炭</t>
  </si>
  <si>
    <t>原料炭</t>
  </si>
  <si>
    <t>一般炭</t>
  </si>
  <si>
    <t>無煙炭</t>
  </si>
  <si>
    <t>石炭コークス</t>
  </si>
  <si>
    <t>コールタール</t>
  </si>
  <si>
    <t>コークス炉ガス</t>
  </si>
  <si>
    <t>高炉ガス</t>
  </si>
  <si>
    <t>転炉ガス</t>
  </si>
  <si>
    <t>その他の
燃料</t>
    <rPh sb="5" eb="7">
      <t>ネンリョウ</t>
    </rPh>
    <phoneticPr fontId="3"/>
  </si>
  <si>
    <t>都市ガス　１３A</t>
    <phoneticPr fontId="3"/>
  </si>
  <si>
    <t>※</t>
    <phoneticPr fontId="3"/>
  </si>
  <si>
    <t>*</t>
    <phoneticPr fontId="3"/>
  </si>
  <si>
    <t>**</t>
    <phoneticPr fontId="3"/>
  </si>
  <si>
    <t>産業用蒸気</t>
    <rPh sb="0" eb="3">
      <t>サンギョウヨウ</t>
    </rPh>
    <phoneticPr fontId="3"/>
  </si>
  <si>
    <t>産業用以外の蒸気</t>
    <rPh sb="0" eb="3">
      <t>サンギョウヨウ</t>
    </rPh>
    <rPh sb="3" eb="5">
      <t>イガイ</t>
    </rPh>
    <rPh sb="6" eb="8">
      <t>ジョウキ</t>
    </rPh>
    <phoneticPr fontId="3"/>
  </si>
  <si>
    <t>温水</t>
  </si>
  <si>
    <t>冷水</t>
    <phoneticPr fontId="3"/>
  </si>
  <si>
    <t>一般電気事業者</t>
  </si>
  <si>
    <t>昼間買電</t>
  </si>
  <si>
    <t>夜間買電</t>
    <rPh sb="2" eb="3">
      <t>カ</t>
    </rPh>
    <phoneticPr fontId="3"/>
  </si>
  <si>
    <t>その他</t>
  </si>
  <si>
    <t>上記以外の買電</t>
  </si>
  <si>
    <t>換算係数（Ｂ）</t>
    <rPh sb="0" eb="2">
      <t>カンザン</t>
    </rPh>
    <rPh sb="2" eb="4">
      <t>ケイスウ</t>
    </rPh>
    <phoneticPr fontId="3"/>
  </si>
  <si>
    <r>
      <t>GＪ/</t>
    </r>
    <r>
      <rPr>
        <b/>
        <sz val="12"/>
        <rFont val="ＭＳ Ｐゴシック"/>
        <family val="3"/>
        <charset val="128"/>
      </rPr>
      <t>ｋｌ</t>
    </r>
  </si>
  <si>
    <r>
      <t>GＪ/</t>
    </r>
    <r>
      <rPr>
        <b/>
        <sz val="12"/>
        <rFont val="ＭＳ Ｐゴシック"/>
        <family val="3"/>
        <charset val="128"/>
      </rPr>
      <t>ｔ</t>
    </r>
  </si>
  <si>
    <r>
      <t>GＪ/千ｍ</t>
    </r>
    <r>
      <rPr>
        <b/>
        <sz val="8"/>
        <rFont val="ＭＳ Ｐゴシック"/>
        <family val="3"/>
        <charset val="128"/>
      </rPr>
      <t>３</t>
    </r>
    <phoneticPr fontId="3"/>
  </si>
  <si>
    <r>
      <t>GＪ/千ｍ</t>
    </r>
    <r>
      <rPr>
        <b/>
        <sz val="8"/>
        <rFont val="ＭＳ Ｐゴシック"/>
        <family val="3"/>
        <charset val="128"/>
      </rPr>
      <t>３</t>
    </r>
  </si>
  <si>
    <t>GJ/*</t>
    <phoneticPr fontId="3"/>
  </si>
  <si>
    <t>GJ/**</t>
    <phoneticPr fontId="3"/>
  </si>
  <si>
    <t>排出係数</t>
    <rPh sb="0" eb="2">
      <t>ハイシュツ</t>
    </rPh>
    <rPh sb="2" eb="4">
      <t>ケイスウ</t>
    </rPh>
    <phoneticPr fontId="3"/>
  </si>
  <si>
    <t>原油（コンデンセート（NGL）を除く。）</t>
    <phoneticPr fontId="3"/>
  </si>
  <si>
    <t>(tC/GJ)</t>
  </si>
  <si>
    <t>発熱量</t>
    <rPh sb="0" eb="1">
      <t>ハツ</t>
    </rPh>
    <rPh sb="1" eb="3">
      <t>ネツリョウ</t>
    </rPh>
    <phoneticPr fontId="3"/>
  </si>
  <si>
    <t>使用量</t>
    <rPh sb="0" eb="3">
      <t>シヨウリョウ</t>
    </rPh>
    <phoneticPr fontId="3"/>
  </si>
  <si>
    <t>（イ）</t>
  </si>
  <si>
    <t>（A)×（B)
（ア）</t>
    <phoneticPr fontId="3"/>
  </si>
  <si>
    <t>(A)</t>
    <phoneticPr fontId="3"/>
  </si>
  <si>
    <t>単位</t>
    <rPh sb="0" eb="2">
      <t>タンイ</t>
    </rPh>
    <phoneticPr fontId="3"/>
  </si>
  <si>
    <t>熱</t>
    <rPh sb="0" eb="1">
      <t>ネツ</t>
    </rPh>
    <phoneticPr fontId="3"/>
  </si>
  <si>
    <t>燃　　　　料</t>
    <rPh sb="0" eb="1">
      <t>ネン</t>
    </rPh>
    <rPh sb="5" eb="6">
      <t>リョウ</t>
    </rPh>
    <phoneticPr fontId="3"/>
  </si>
  <si>
    <t>自家発電</t>
    <rPh sb="0" eb="2">
      <t>ジカ</t>
    </rPh>
    <rPh sb="2" eb="4">
      <t>ハツデン</t>
    </rPh>
    <phoneticPr fontId="3"/>
  </si>
  <si>
    <t>GJ</t>
    <phoneticPr fontId="3"/>
  </si>
  <si>
    <t>種　別</t>
    <rPh sb="0" eb="1">
      <t>タネ</t>
    </rPh>
    <rPh sb="2" eb="3">
      <t>ベツ</t>
    </rPh>
    <phoneticPr fontId="3"/>
  </si>
  <si>
    <t>使用量(カ)</t>
    <rPh sb="0" eb="3">
      <t>シヨウリョウ</t>
    </rPh>
    <phoneticPr fontId="3"/>
  </si>
  <si>
    <t>(ｶ)×(ｷ)
（ｔCO2)
（ク）</t>
    <phoneticPr fontId="3"/>
  </si>
  <si>
    <r>
      <t xml:space="preserve">排出係数
</t>
    </r>
    <r>
      <rPr>
        <b/>
        <sz val="9"/>
        <rFont val="ＭＳ Ｐゴシック"/>
        <family val="3"/>
        <charset val="128"/>
      </rPr>
      <t>(tCO2/GJ)</t>
    </r>
    <r>
      <rPr>
        <b/>
        <sz val="12"/>
        <rFont val="ＭＳ Ｐゴシック"/>
        <family val="3"/>
        <charset val="128"/>
      </rPr>
      <t xml:space="preserve">
（キ）</t>
    </r>
    <rPh sb="0" eb="2">
      <t>ハイシュツ</t>
    </rPh>
    <rPh sb="2" eb="4">
      <t>ケイスウ</t>
    </rPh>
    <phoneticPr fontId="3"/>
  </si>
  <si>
    <t>ｋWh</t>
    <phoneticPr fontId="3"/>
  </si>
  <si>
    <t>使用量(ケ)</t>
    <rPh sb="0" eb="3">
      <t>シヨウリョウ</t>
    </rPh>
    <phoneticPr fontId="3"/>
  </si>
  <si>
    <t>(ｹ)×(ｺ)
（ｔCO2)
（サ）</t>
    <phoneticPr fontId="3"/>
  </si>
  <si>
    <t>（ウ）、（ク）、（サ）欄の合計　　　（シ）</t>
    <rPh sb="11" eb="12">
      <t>ラン</t>
    </rPh>
    <rPh sb="13" eb="15">
      <t>ゴウケイ</t>
    </rPh>
    <phoneticPr fontId="3"/>
  </si>
  <si>
    <t>販売された燃料及び他人への熱、電気の供給分等控除排出量の計（ス）</t>
    <rPh sb="0" eb="2">
      <t>ハンバイ</t>
    </rPh>
    <rPh sb="5" eb="7">
      <t>ネンリョウ</t>
    </rPh>
    <rPh sb="7" eb="8">
      <t>オヨ</t>
    </rPh>
    <rPh sb="9" eb="11">
      <t>タニン</t>
    </rPh>
    <rPh sb="13" eb="14">
      <t>ネツ</t>
    </rPh>
    <rPh sb="15" eb="17">
      <t>デンキ</t>
    </rPh>
    <rPh sb="18" eb="20">
      <t>キョウキュウ</t>
    </rPh>
    <rPh sb="20" eb="21">
      <t>ブン</t>
    </rPh>
    <rPh sb="21" eb="22">
      <t>トウ</t>
    </rPh>
    <rPh sb="22" eb="24">
      <t>コウジョ</t>
    </rPh>
    <rPh sb="24" eb="27">
      <t>ハイシュツリョウ</t>
    </rPh>
    <rPh sb="28" eb="29">
      <t>ケイ</t>
    </rPh>
    <phoneticPr fontId="3"/>
  </si>
  <si>
    <t>ｔCO2</t>
    <phoneticPr fontId="3"/>
  </si>
  <si>
    <t>エネルギーの種類</t>
    <phoneticPr fontId="3"/>
  </si>
  <si>
    <t>電　気</t>
    <phoneticPr fontId="3"/>
  </si>
  <si>
    <r>
      <t xml:space="preserve">排出係数
</t>
    </r>
    <r>
      <rPr>
        <b/>
        <sz val="9"/>
        <rFont val="ＭＳ Ｐゴシック"/>
        <family val="3"/>
        <charset val="128"/>
      </rPr>
      <t>(tCO2/kWh)</t>
    </r>
    <r>
      <rPr>
        <b/>
        <sz val="12"/>
        <rFont val="ＭＳ Ｐゴシック"/>
        <family val="3"/>
        <charset val="128"/>
      </rPr>
      <t xml:space="preserve">
（コ）</t>
    </r>
    <rPh sb="0" eb="2">
      <t>ハイシュツ</t>
    </rPh>
    <rPh sb="2" eb="4">
      <t>ケイスウ</t>
    </rPh>
    <phoneticPr fontId="3"/>
  </si>
  <si>
    <t>ｔCO2</t>
    <phoneticPr fontId="3"/>
  </si>
  <si>
    <t>※計算結果は必ず確認してください</t>
    <rPh sb="1" eb="3">
      <t>ケイサン</t>
    </rPh>
    <rPh sb="3" eb="5">
      <t>ケッカ</t>
    </rPh>
    <rPh sb="6" eb="7">
      <t>カナラ</t>
    </rPh>
    <rPh sb="8" eb="10">
      <t>カクニン</t>
    </rPh>
    <phoneticPr fontId="3"/>
  </si>
  <si>
    <t>・都市ガスの発熱量換算係数については、契約を調べるかガス供給事業者にお問い合わせください。</t>
    <rPh sb="6" eb="9">
      <t>ハツネツリョウ</t>
    </rPh>
    <rPh sb="9" eb="11">
      <t>カンザン</t>
    </rPh>
    <rPh sb="11" eb="13">
      <t>ケイスウ</t>
    </rPh>
    <rPh sb="19" eb="21">
      <t>ケイヤク</t>
    </rPh>
    <rPh sb="22" eb="23">
      <t>シラ</t>
    </rPh>
    <rPh sb="28" eb="30">
      <t>キョウキュウ</t>
    </rPh>
    <rPh sb="30" eb="33">
      <t>ジギョウシャ</t>
    </rPh>
    <rPh sb="35" eb="36">
      <t>ト</t>
    </rPh>
    <rPh sb="37" eb="38">
      <t>ア</t>
    </rPh>
    <phoneticPr fontId="3"/>
  </si>
  <si>
    <t>岡山、津山、水島ガス</t>
    <rPh sb="0" eb="2">
      <t>オカヤマ</t>
    </rPh>
    <rPh sb="3" eb="5">
      <t>ツヤマ</t>
    </rPh>
    <rPh sb="6" eb="8">
      <t>ミズシマ</t>
    </rPh>
    <phoneticPr fontId="3"/>
  </si>
  <si>
    <r>
      <t>使用量（Ａ）欄は、小数第１位を四捨五入して、整数値を入力してください。　</t>
    </r>
    <r>
      <rPr>
        <b/>
        <sz val="11"/>
        <color indexed="10"/>
        <rFont val="ＭＳ Ｐゴシック"/>
        <family val="3"/>
        <charset val="128"/>
      </rPr>
      <t>※単位にご注意ください。</t>
    </r>
    <rPh sb="0" eb="3">
      <t>シヨウリョウ</t>
    </rPh>
    <rPh sb="37" eb="39">
      <t>タンイ</t>
    </rPh>
    <rPh sb="41" eb="43">
      <t>チュウイ</t>
    </rPh>
    <phoneticPr fontId="3"/>
  </si>
  <si>
    <t>（１）</t>
    <phoneticPr fontId="3"/>
  </si>
  <si>
    <t>（２）</t>
    <phoneticPr fontId="3"/>
  </si>
  <si>
    <t>黄色いセルは、熱量換算係数、排出係数を入力する必要があります。</t>
    <rPh sb="0" eb="2">
      <t>キイロ</t>
    </rPh>
    <rPh sb="7" eb="9">
      <t>ネツリョウ</t>
    </rPh>
    <rPh sb="9" eb="11">
      <t>カンサン</t>
    </rPh>
    <rPh sb="11" eb="13">
      <t>ケイスウ</t>
    </rPh>
    <rPh sb="14" eb="16">
      <t>ハイシュツ</t>
    </rPh>
    <rPh sb="16" eb="18">
      <t>ケイスウ</t>
    </rPh>
    <rPh sb="19" eb="21">
      <t>ニュウリョク</t>
    </rPh>
    <rPh sb="23" eb="25">
      <t>ヒツヨウ</t>
    </rPh>
    <phoneticPr fontId="3"/>
  </si>
  <si>
    <r>
      <t>GＪ/千ｍ</t>
    </r>
    <r>
      <rPr>
        <b/>
        <sz val="8"/>
        <rFont val="ＭＳ Ｐゴシック"/>
        <family val="3"/>
        <charset val="128"/>
      </rPr>
      <t>３</t>
    </r>
    <phoneticPr fontId="3"/>
  </si>
  <si>
    <t>（３）</t>
    <phoneticPr fontId="3"/>
  </si>
  <si>
    <t>・電気の排出係数は、地球温暖化対策の推進に関する法律に基づいて電気事業者ごとに公表された</t>
    <phoneticPr fontId="3"/>
  </si>
  <si>
    <t>　※様式の都市ガス13A欄は、津山瓦斯(株)、岡山ガス(株)、水島ガス(株)の換算係数が入っています。</t>
    <rPh sb="2" eb="4">
      <t>ヨウシキ</t>
    </rPh>
    <rPh sb="5" eb="7">
      <t>トシ</t>
    </rPh>
    <rPh sb="12" eb="13">
      <t>ラン</t>
    </rPh>
    <rPh sb="15" eb="17">
      <t>ツヤマ</t>
    </rPh>
    <rPh sb="17" eb="19">
      <t>ガス</t>
    </rPh>
    <rPh sb="19" eb="22">
      <t>カブ</t>
    </rPh>
    <rPh sb="23" eb="25">
      <t>オカヤマ</t>
    </rPh>
    <rPh sb="27" eb="30">
      <t>カブ</t>
    </rPh>
    <rPh sb="31" eb="33">
      <t>ミズシマ</t>
    </rPh>
    <rPh sb="35" eb="38">
      <t>カブ</t>
    </rPh>
    <rPh sb="39" eb="41">
      <t>カンザン</t>
    </rPh>
    <rPh sb="41" eb="43">
      <t>ケイスウ</t>
    </rPh>
    <rPh sb="44" eb="45">
      <t>ハイ</t>
    </rPh>
    <phoneticPr fontId="3"/>
  </si>
  <si>
    <t>　排出係数（実排出係数）を使用してください。※様式の昼間・夜間買電欄は、中国電力(株)の実排出係数が入っています。</t>
    <phoneticPr fontId="3"/>
  </si>
  <si>
    <t>（ス）欄は、他人に販売した燃料及び他人への熱、電気の発生に伴って発生した二酸化炭素排出量を入力してください。</t>
    <rPh sb="3" eb="4">
      <t>ラン</t>
    </rPh>
    <rPh sb="6" eb="8">
      <t>タニン</t>
    </rPh>
    <rPh sb="26" eb="28">
      <t>ハッセイ</t>
    </rPh>
    <rPh sb="29" eb="30">
      <t>トモナ</t>
    </rPh>
    <rPh sb="32" eb="34">
      <t>ハッセイ</t>
    </rPh>
    <rPh sb="36" eb="39">
      <t>ニサンカ</t>
    </rPh>
    <rPh sb="39" eb="41">
      <t>タンソ</t>
    </rPh>
    <rPh sb="41" eb="44">
      <t>ハイシュツリョウ</t>
    </rPh>
    <rPh sb="45" eb="47">
      <t>ニュウリョク</t>
    </rPh>
    <phoneticPr fontId="3"/>
  </si>
  <si>
    <t>中国電力</t>
    <rPh sb="0" eb="2">
      <t>チュウゴク</t>
    </rPh>
    <rPh sb="2" eb="4">
      <t>デンリョク</t>
    </rPh>
    <phoneticPr fontId="3"/>
  </si>
  <si>
    <t>事業者名</t>
    <rPh sb="0" eb="3">
      <t>ジギョウシャ</t>
    </rPh>
    <rPh sb="3" eb="4">
      <t>メイ</t>
    </rPh>
    <phoneticPr fontId="3"/>
  </si>
  <si>
    <t>事業所名</t>
    <rPh sb="0" eb="3">
      <t>ジギョウショ</t>
    </rPh>
    <rPh sb="3" eb="4">
      <t>メイ</t>
    </rPh>
    <phoneticPr fontId="3"/>
  </si>
  <si>
    <t>（H27.4.10 エネルギーの使用の合理化等に関する法律第１５条及び第１９条の２に基づく定期報告書記入要領より）</t>
    <rPh sb="22" eb="23">
      <t>トウ</t>
    </rPh>
    <phoneticPr fontId="3"/>
  </si>
  <si>
    <t>（３）</t>
    <phoneticPr fontId="3"/>
  </si>
  <si>
    <t>　排出係数（実排出係数）を使用してください。※様式の昼間・夜間買電欄は、中国電力(株)の実排出係数が入っています。</t>
    <phoneticPr fontId="3"/>
  </si>
  <si>
    <t>・電気の排出係数は、地球温暖化対策の推進に関する法律に基づいて電気事業者ごとに公表された</t>
    <phoneticPr fontId="3"/>
  </si>
  <si>
    <t>（２）</t>
    <phoneticPr fontId="3"/>
  </si>
  <si>
    <t>（１）</t>
    <phoneticPr fontId="3"/>
  </si>
  <si>
    <t>ｔCO2</t>
    <phoneticPr fontId="3"/>
  </si>
  <si>
    <t>電　気</t>
    <phoneticPr fontId="3"/>
  </si>
  <si>
    <t>GJ</t>
    <phoneticPr fontId="3"/>
  </si>
  <si>
    <t>冷水</t>
    <phoneticPr fontId="3"/>
  </si>
  <si>
    <t>(ｶ)×(ｷ)
（ｔCO2)
（ク）</t>
    <phoneticPr fontId="3"/>
  </si>
  <si>
    <t>GJ/**</t>
    <phoneticPr fontId="3"/>
  </si>
  <si>
    <t>**</t>
    <phoneticPr fontId="3"/>
  </si>
  <si>
    <t>※</t>
    <phoneticPr fontId="3"/>
  </si>
  <si>
    <t>GJ/*</t>
    <phoneticPr fontId="3"/>
  </si>
  <si>
    <t>*</t>
    <phoneticPr fontId="3"/>
  </si>
  <si>
    <r>
      <t>GＪ/千ｍ</t>
    </r>
    <r>
      <rPr>
        <b/>
        <sz val="8"/>
        <rFont val="ＭＳ Ｐゴシック"/>
        <family val="3"/>
        <charset val="128"/>
      </rPr>
      <t>３</t>
    </r>
    <phoneticPr fontId="3"/>
  </si>
  <si>
    <t>都市ガス　１３A</t>
    <phoneticPr fontId="3"/>
  </si>
  <si>
    <t>可燃性
天然ガス</t>
    <phoneticPr fontId="3"/>
  </si>
  <si>
    <t>揮発油（ガソリン）</t>
    <phoneticPr fontId="3"/>
  </si>
  <si>
    <t>原油（コンデンセート（NGL）を除く。）</t>
    <phoneticPr fontId="3"/>
  </si>
  <si>
    <t>（A)×（B)
（ア）</t>
    <phoneticPr fontId="3"/>
  </si>
  <si>
    <t>(A)</t>
    <phoneticPr fontId="3"/>
  </si>
  <si>
    <t>エネルギーの種類</t>
    <phoneticPr fontId="3"/>
  </si>
  <si>
    <t>○○○○株式会社</t>
    <rPh sb="4" eb="8">
      <t>カブシキガイシャ</t>
    </rPh>
    <phoneticPr fontId="3"/>
  </si>
  <si>
    <t>○○○○事業所</t>
    <rPh sb="4" eb="7">
      <t>ジギョウショ</t>
    </rPh>
    <phoneticPr fontId="3"/>
  </si>
  <si>
    <t>※複数事業所をまとめて記載している場合は、事業所名は「合計」と記入する。</t>
    <rPh sb="1" eb="3">
      <t>フクスウ</t>
    </rPh>
    <rPh sb="3" eb="6">
      <t>ジギョウショ</t>
    </rPh>
    <rPh sb="11" eb="13">
      <t>キサイ</t>
    </rPh>
    <rPh sb="17" eb="19">
      <t>バアイ</t>
    </rPh>
    <rPh sb="21" eb="24">
      <t>ジギョウショ</t>
    </rPh>
    <rPh sb="24" eb="25">
      <t>メイ</t>
    </rPh>
    <rPh sb="27" eb="29">
      <t>ゴウケイ</t>
    </rPh>
    <rPh sb="31" eb="33">
      <t>キニュウ</t>
    </rPh>
    <phoneticPr fontId="3"/>
  </si>
  <si>
    <r>
      <t xml:space="preserve">ア×イ
×(44/12)
</t>
    </r>
    <r>
      <rPr>
        <b/>
        <sz val="12"/>
        <rFont val="ＭＳ Ｐゴシック"/>
        <family val="3"/>
        <charset val="128"/>
      </rPr>
      <t>（ｔCO2)</t>
    </r>
    <r>
      <rPr>
        <b/>
        <sz val="11"/>
        <rFont val="ＭＳ Ｐゴシック"/>
        <family val="3"/>
        <charset val="128"/>
      </rPr>
      <t xml:space="preserve">
（ウ）</t>
    </r>
    <phoneticPr fontId="3"/>
  </si>
  <si>
    <t>※該当がある場合に記入する。</t>
    <rPh sb="9" eb="11">
      <t>キニュウ</t>
    </rPh>
    <phoneticPr fontId="3"/>
  </si>
  <si>
    <r>
      <t xml:space="preserve">エネルギー起源
二酸化炭素排出量合計
</t>
    </r>
    <r>
      <rPr>
        <b/>
        <sz val="11"/>
        <rFont val="ＭＳ Ｐゴシック"/>
        <family val="3"/>
        <charset val="128"/>
      </rPr>
      <t>（シ）－（ス）　　　（セ）</t>
    </r>
    <rPh sb="5" eb="7">
      <t>キゲン</t>
    </rPh>
    <rPh sb="8" eb="11">
      <t>ニサンカ</t>
    </rPh>
    <rPh sb="11" eb="13">
      <t>タンソ</t>
    </rPh>
    <rPh sb="13" eb="16">
      <t>ハイシュツリョウ</t>
    </rPh>
    <rPh sb="16" eb="18">
      <t>ゴウケイ</t>
    </rPh>
    <phoneticPr fontId="3"/>
  </si>
  <si>
    <t>メタン（ＣＨ４）　（タ）</t>
    <phoneticPr fontId="3"/>
  </si>
  <si>
    <t>メタン（ＣＨ４）　（タ）</t>
    <phoneticPr fontId="3"/>
  </si>
  <si>
    <t>ハイドロフルオロカーボン類（ＨＦＣ）　（ツ）</t>
    <rPh sb="12" eb="13">
      <t>ルイ</t>
    </rPh>
    <phoneticPr fontId="3"/>
  </si>
  <si>
    <t>パーフルオロカーボン類（ＰＦＣ）　（テ）</t>
    <rPh sb="10" eb="11">
      <t>ルイ</t>
    </rPh>
    <phoneticPr fontId="3"/>
  </si>
  <si>
    <t>六ふっ化硫黄（ＳＦ６）　（ト）</t>
    <rPh sb="0" eb="1">
      <t>ロク</t>
    </rPh>
    <rPh sb="3" eb="4">
      <t>カ</t>
    </rPh>
    <rPh sb="4" eb="6">
      <t>イオウ</t>
    </rPh>
    <phoneticPr fontId="3"/>
  </si>
  <si>
    <t>三ふっ化窒素（ＮＦ３）　（ナ）</t>
    <rPh sb="0" eb="1">
      <t>サン</t>
    </rPh>
    <rPh sb="3" eb="4">
      <t>カ</t>
    </rPh>
    <rPh sb="4" eb="6">
      <t>チッソ</t>
    </rPh>
    <phoneticPr fontId="3"/>
  </si>
  <si>
    <r>
      <t xml:space="preserve">二酸化炭素排出量合計
</t>
    </r>
    <r>
      <rPr>
        <b/>
        <sz val="11"/>
        <rFont val="ＭＳ Ｐゴシック"/>
        <family val="3"/>
        <charset val="128"/>
      </rPr>
      <t>（二）＋（セ）</t>
    </r>
    <rPh sb="0" eb="3">
      <t>ニサンカ</t>
    </rPh>
    <rPh sb="3" eb="5">
      <t>タンソ</t>
    </rPh>
    <rPh sb="5" eb="8">
      <t>ハイシュツリョウ</t>
    </rPh>
    <rPh sb="8" eb="10">
      <t>ゴウケイ</t>
    </rPh>
    <rPh sb="12" eb="13">
      <t>ニ</t>
    </rPh>
    <phoneticPr fontId="3"/>
  </si>
  <si>
    <r>
      <rPr>
        <b/>
        <sz val="14"/>
        <rFont val="ＭＳ Ｐゴシック"/>
        <family val="3"/>
        <charset val="128"/>
      </rPr>
      <t xml:space="preserve">エネルギー起源
二酸化炭素排出量合計
</t>
    </r>
    <r>
      <rPr>
        <b/>
        <sz val="11"/>
        <rFont val="ＭＳ Ｐゴシック"/>
        <family val="3"/>
        <charset val="128"/>
      </rPr>
      <t>（セ）※再掲</t>
    </r>
    <rPh sb="5" eb="7">
      <t>キゲン</t>
    </rPh>
    <rPh sb="8" eb="11">
      <t>ニサンカ</t>
    </rPh>
    <rPh sb="11" eb="13">
      <t>タンソ</t>
    </rPh>
    <rPh sb="13" eb="16">
      <t>ハイシュツリョウ</t>
    </rPh>
    <rPh sb="16" eb="18">
      <t>ゴウケイ</t>
    </rPh>
    <rPh sb="23" eb="25">
      <t>サイケイ</t>
    </rPh>
    <phoneticPr fontId="3"/>
  </si>
  <si>
    <r>
      <t xml:space="preserve">エネルギー起源
二酸化炭素排出量合計
</t>
    </r>
    <r>
      <rPr>
        <b/>
        <sz val="11"/>
        <rFont val="ＭＳ Ｐゴシック"/>
        <family val="3"/>
        <charset val="128"/>
      </rPr>
      <t>（セ）※再掲</t>
    </r>
    <rPh sb="5" eb="7">
      <t>キゲン</t>
    </rPh>
    <rPh sb="8" eb="11">
      <t>ニサンカ</t>
    </rPh>
    <rPh sb="11" eb="13">
      <t>タンソ</t>
    </rPh>
    <rPh sb="13" eb="16">
      <t>ハイシュツリョウ</t>
    </rPh>
    <rPh sb="16" eb="18">
      <t>ゴウケイ</t>
    </rPh>
    <rPh sb="23" eb="25">
      <t>サイケイ</t>
    </rPh>
    <phoneticPr fontId="3"/>
  </si>
  <si>
    <r>
      <rPr>
        <b/>
        <sz val="14"/>
        <rFont val="ＭＳ Ｐゴシック"/>
        <family val="3"/>
        <charset val="128"/>
      </rPr>
      <t xml:space="preserve">非エネルギー起源
二酸化炭素等の計
</t>
    </r>
    <r>
      <rPr>
        <b/>
        <sz val="11"/>
        <rFont val="ＭＳ Ｐゴシック"/>
        <family val="3"/>
        <charset val="128"/>
      </rPr>
      <t>（ソ）～（ナ）欄の合計　　　（ニ）</t>
    </r>
    <rPh sb="0" eb="1">
      <t>ヒ</t>
    </rPh>
    <rPh sb="6" eb="8">
      <t>キゲン</t>
    </rPh>
    <rPh sb="9" eb="12">
      <t>ニサンカ</t>
    </rPh>
    <rPh sb="12" eb="14">
      <t>タンソ</t>
    </rPh>
    <rPh sb="14" eb="15">
      <t>トウ</t>
    </rPh>
    <rPh sb="16" eb="17">
      <t>ケイ</t>
    </rPh>
    <rPh sb="25" eb="26">
      <t>ラン</t>
    </rPh>
    <rPh sb="27" eb="29">
      <t>ゴウケイ</t>
    </rPh>
    <phoneticPr fontId="3"/>
  </si>
  <si>
    <r>
      <t xml:space="preserve">非エネルギー起源
二酸化炭素等の計
</t>
    </r>
    <r>
      <rPr>
        <b/>
        <sz val="11"/>
        <rFont val="ＭＳ Ｐゴシック"/>
        <family val="3"/>
        <charset val="128"/>
      </rPr>
      <t>（ソ）～（ナ）欄の合計　　　（ニ）</t>
    </r>
    <rPh sb="0" eb="1">
      <t>ヒ</t>
    </rPh>
    <rPh sb="6" eb="8">
      <t>キゲン</t>
    </rPh>
    <rPh sb="9" eb="12">
      <t>ニサンカ</t>
    </rPh>
    <rPh sb="12" eb="14">
      <t>タンソ</t>
    </rPh>
    <rPh sb="14" eb="15">
      <t>トウ</t>
    </rPh>
    <rPh sb="16" eb="17">
      <t>ケイ</t>
    </rPh>
    <rPh sb="25" eb="26">
      <t>ラン</t>
    </rPh>
    <rPh sb="27" eb="29">
      <t>ゴウケイ</t>
    </rPh>
    <phoneticPr fontId="3"/>
  </si>
  <si>
    <t>ｔCO2</t>
    <phoneticPr fontId="3"/>
  </si>
  <si>
    <t>非エネルギー起源二酸化炭素（ＣＯ２）（ソ）</t>
    <phoneticPr fontId="3"/>
  </si>
  <si>
    <t>温室効果ガス
（以下、項目ごとに二酸化炭素換算で3,000tCO2以上の場合記入）</t>
    <rPh sb="0" eb="2">
      <t>オンシツ</t>
    </rPh>
    <rPh sb="2" eb="4">
      <t>コウカ</t>
    </rPh>
    <rPh sb="8" eb="10">
      <t>イカ</t>
    </rPh>
    <rPh sb="11" eb="13">
      <t>コウモク</t>
    </rPh>
    <rPh sb="16" eb="19">
      <t>ニサンカ</t>
    </rPh>
    <rPh sb="19" eb="21">
      <t>タンソ</t>
    </rPh>
    <rPh sb="21" eb="23">
      <t>カンサン</t>
    </rPh>
    <rPh sb="33" eb="35">
      <t>イジョウ</t>
    </rPh>
    <rPh sb="36" eb="38">
      <t>バアイ</t>
    </rPh>
    <rPh sb="38" eb="40">
      <t>キニュウ</t>
    </rPh>
    <phoneticPr fontId="3"/>
  </si>
  <si>
    <t>一酸化二窒素（Ｎ２Ｏ）　（チ）</t>
    <rPh sb="0" eb="3">
      <t>イッサンカ</t>
    </rPh>
    <rPh sb="3" eb="6">
      <t>ニチッソ</t>
    </rPh>
    <phoneticPr fontId="3"/>
  </si>
  <si>
    <t>２　非エネルギー起源二酸化炭素及び二酸化炭素以外の温室効果ガス　一覧表</t>
    <rPh sb="2" eb="3">
      <t>ヒ</t>
    </rPh>
    <rPh sb="8" eb="10">
      <t>キゲン</t>
    </rPh>
    <rPh sb="10" eb="13">
      <t>ニサンカ</t>
    </rPh>
    <rPh sb="13" eb="15">
      <t>タンソ</t>
    </rPh>
    <rPh sb="15" eb="16">
      <t>オヨ</t>
    </rPh>
    <rPh sb="17" eb="20">
      <t>ニサンカ</t>
    </rPh>
    <rPh sb="20" eb="22">
      <t>タンソ</t>
    </rPh>
    <rPh sb="22" eb="24">
      <t>イガイ</t>
    </rPh>
    <rPh sb="25" eb="27">
      <t>オンシツ</t>
    </rPh>
    <rPh sb="27" eb="29">
      <t>コウカ</t>
    </rPh>
    <rPh sb="32" eb="34">
      <t>イチラン</t>
    </rPh>
    <rPh sb="34" eb="35">
      <t>ヒョウ</t>
    </rPh>
    <phoneticPr fontId="3"/>
  </si>
  <si>
    <t>３　温室効果ガス排出量　合計</t>
    <rPh sb="2" eb="4">
      <t>オンシツ</t>
    </rPh>
    <rPh sb="4" eb="6">
      <t>コウカ</t>
    </rPh>
    <rPh sb="8" eb="11">
      <t>ハイシュツリョウ</t>
    </rPh>
    <rPh sb="12" eb="14">
      <t>ゴウケイ</t>
    </rPh>
    <phoneticPr fontId="3"/>
  </si>
  <si>
    <t>１　エネルギー起源CO2排出量　計算表　（平成３０年度の温室効果ガス排出量算定用）</t>
    <rPh sb="7" eb="9">
      <t>キゲン</t>
    </rPh>
    <rPh sb="12" eb="15">
      <t>ハイシュツリョウ</t>
    </rPh>
    <rPh sb="16" eb="19">
      <t>ケイサンヒョウ</t>
    </rPh>
    <rPh sb="39" eb="40">
      <t>ヨウ</t>
    </rPh>
    <phoneticPr fontId="3"/>
  </si>
  <si>
    <t>使用量（Ａ）欄は、小数第１位を四捨五入して、整数値を入力してください。　</t>
    <rPh sb="0" eb="3">
      <t>シヨウリョウ</t>
    </rPh>
    <phoneticPr fontId="3"/>
  </si>
  <si>
    <t>（参考）原油換算値</t>
    <rPh sb="1" eb="3">
      <t>サンコウ</t>
    </rPh>
    <rPh sb="4" eb="6">
      <t>ゲンユ</t>
    </rPh>
    <rPh sb="6" eb="8">
      <t>カンザン</t>
    </rPh>
    <rPh sb="8" eb="9">
      <t>チ</t>
    </rPh>
    <phoneticPr fontId="3"/>
  </si>
  <si>
    <t>ｋｌ</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</si>
</sst>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0_ "/>
    <numFmt numFmtId="178" formatCode="0.0000_);[Red]\(0.0000\)"/>
    <numFmt numFmtId="179" formatCode="0.0000_ "/>
    <numFmt numFmtId="180" formatCode="0.000_);[Red]\(0.000\)"/>
    <numFmt numFmtId="181" formatCode="#,##0.0000;&quot;△ &quot;#,##0.0000"/>
    <numFmt numFmtId="182" formatCode="0.000000_);[Red]\(0.000000\)"/>
    <numFmt numFmtId="183" formatCode="0.0_);[Red]\(0.0\)"/>
    <numFmt numFmtId="184" formatCode="0.00_ "/>
    <numFmt numFmtId="185" formatCode="#,##0;&quot;△ &quot;#,##0"/>
  </numFmts>
  <fonts count="36">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sz val="12"/>
      <name val="ＭＳ Ｐ明朝"/>
      <family val="1"/>
      <charset val="128"/>
    </font>
    <font>
      <b/>
      <sz val="12"/>
      <name val="ＭＳ Ｐ明朝"/>
      <family val="1"/>
      <charset val="128"/>
    </font>
    <font>
      <b/>
      <sz val="12"/>
      <name val="ＭＳ ゴシック"/>
      <family val="3"/>
      <charset val="128"/>
    </font>
    <font>
      <b/>
      <i/>
      <sz val="9"/>
      <name val="ＭＳ Ｐ明朝"/>
      <family val="1"/>
      <charset val="128"/>
    </font>
    <font>
      <b/>
      <sz val="10.5"/>
      <name val="ＭＳ Ｐ明朝"/>
      <family val="1"/>
      <charset val="128"/>
    </font>
    <font>
      <b/>
      <sz val="10"/>
      <name val="ＭＳ Ｐ明朝"/>
      <family val="1"/>
      <charset val="128"/>
    </font>
    <font>
      <b/>
      <sz val="9"/>
      <name val="ＭＳ Ｐ明朝"/>
      <family val="1"/>
      <charset val="128"/>
    </font>
    <font>
      <b/>
      <sz val="8"/>
      <name val="ＭＳ Ｐ明朝"/>
      <family val="1"/>
      <charset val="128"/>
    </font>
    <font>
      <b/>
      <sz val="12"/>
      <color indexed="10"/>
      <name val="ＭＳ Ｐ明朝"/>
      <family val="1"/>
      <charset val="128"/>
    </font>
    <font>
      <sz val="12"/>
      <color indexed="10"/>
      <name val="ＭＳ Ｐ明朝"/>
      <family val="1"/>
      <charset val="128"/>
    </font>
    <font>
      <b/>
      <sz val="8"/>
      <color indexed="10"/>
      <name val="ＭＳ Ｐ明朝"/>
      <family val="1"/>
      <charset val="128"/>
    </font>
    <font>
      <b/>
      <sz val="9"/>
      <name val="ＭＳ Ｐゴシック"/>
      <family val="3"/>
      <charset val="128"/>
    </font>
    <font>
      <sz val="9"/>
      <color indexed="10"/>
      <name val="ＭＳ Ｐゴシック"/>
      <family val="3"/>
      <charset val="128"/>
    </font>
    <font>
      <sz val="12"/>
      <name val="Courier New"/>
      <family val="3"/>
    </font>
    <font>
      <sz val="12"/>
      <color indexed="12"/>
      <name val="Courier New"/>
      <family val="3"/>
    </font>
    <font>
      <sz val="12"/>
      <color indexed="10"/>
      <name val="Courier New"/>
      <family val="3"/>
    </font>
    <font>
      <sz val="12"/>
      <color indexed="10"/>
      <name val="ＭＳ Ｐゴシック"/>
      <family val="3"/>
      <charset val="128"/>
    </font>
    <font>
      <b/>
      <sz val="8"/>
      <name val="ＭＳ Ｐゴシック"/>
      <family val="3"/>
      <charset val="128"/>
    </font>
    <font>
      <b/>
      <sz val="11"/>
      <name val="ＭＳ Ｐゴシック"/>
      <family val="3"/>
      <charset val="128"/>
    </font>
    <font>
      <b/>
      <sz val="12"/>
      <name val="Courier New"/>
      <family val="3"/>
    </font>
    <font>
      <b/>
      <sz val="14"/>
      <name val="ＤＦＰ特太ゴシック体"/>
      <family val="3"/>
      <charset val="128"/>
    </font>
    <font>
      <b/>
      <sz val="11"/>
      <color indexed="10"/>
      <name val="ＭＳ Ｐゴシック"/>
      <family val="3"/>
      <charset val="128"/>
    </font>
    <font>
      <b/>
      <sz val="16"/>
      <name val="ＭＳ Ｐゴシック"/>
      <family val="3"/>
      <charset val="128"/>
    </font>
    <font>
      <b/>
      <sz val="12"/>
      <color indexed="10"/>
      <name val="ＭＳ Ｐゴシック"/>
      <family val="3"/>
      <charset val="128"/>
    </font>
    <font>
      <sz val="8"/>
      <name val="ＭＳ Ｐゴシック"/>
      <family val="3"/>
      <charset val="128"/>
    </font>
    <font>
      <b/>
      <sz val="12"/>
      <color indexed="10"/>
      <name val="Courier New"/>
      <family val="3"/>
    </font>
    <font>
      <sz val="9"/>
      <color indexed="81"/>
      <name val="ＭＳ Ｐゴシック"/>
      <family val="3"/>
      <charset val="128"/>
    </font>
    <font>
      <b/>
      <sz val="9"/>
      <color indexed="81"/>
      <name val="ＭＳ Ｐゴシック"/>
      <family val="3"/>
      <charset val="128"/>
    </font>
    <font>
      <b/>
      <sz val="14"/>
      <name val="ＭＳ Ｐゴシック"/>
      <family val="3"/>
      <charset val="128"/>
    </font>
    <font>
      <sz val="11"/>
      <color rgb="FFFF0000"/>
      <name val="ＭＳ Ｐゴシック"/>
      <family val="3"/>
      <charset val="128"/>
    </font>
    <font>
      <sz val="9"/>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40">
    <border>
      <left/>
      <right/>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diagonal/>
    </border>
    <border>
      <left style="thin">
        <color indexed="64"/>
      </left>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medium">
        <color indexed="64"/>
      </right>
      <top/>
      <bottom style="hair">
        <color indexed="64"/>
      </bottom>
      <diagonal/>
    </border>
    <border diagonalUp="1">
      <left style="thin">
        <color indexed="64"/>
      </left>
      <right style="medium">
        <color indexed="64"/>
      </right>
      <top style="hair">
        <color indexed="64"/>
      </top>
      <bottom style="medium">
        <color indexed="64"/>
      </bottom>
      <diagonal style="thin">
        <color indexed="64"/>
      </diagonal>
    </border>
    <border diagonalUp="1">
      <left style="thin">
        <color indexed="64"/>
      </left>
      <right style="thin">
        <color indexed="64"/>
      </right>
      <top style="hair">
        <color indexed="64"/>
      </top>
      <bottom style="medium">
        <color indexed="64"/>
      </bottom>
      <diagonal style="thin">
        <color indexed="64"/>
      </diagonal>
    </border>
    <border>
      <left style="thin">
        <color indexed="64"/>
      </left>
      <right style="thick">
        <color indexed="64"/>
      </right>
      <top style="thin">
        <color indexed="64"/>
      </top>
      <bottom style="thick">
        <color indexed="64"/>
      </bottom>
      <diagonal/>
    </border>
    <border>
      <left style="hair">
        <color indexed="64"/>
      </left>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bottom/>
      <diagonal/>
    </border>
    <border diagonalUp="1">
      <left style="medium">
        <color indexed="64"/>
      </left>
      <right style="hair">
        <color indexed="64"/>
      </right>
      <top style="hair">
        <color indexed="64"/>
      </top>
      <bottom style="medium">
        <color indexed="64"/>
      </bottom>
      <diagonal style="thin">
        <color indexed="64"/>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hair">
        <color indexed="64"/>
      </left>
      <right/>
      <top style="hair">
        <color indexed="64"/>
      </top>
      <bottom/>
      <diagonal/>
    </border>
    <border>
      <left style="hair">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top style="thick">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hair">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ck">
        <color indexed="64"/>
      </right>
      <top style="medium">
        <color indexed="64"/>
      </top>
      <bottom/>
      <diagonal/>
    </border>
    <border>
      <left style="thin">
        <color indexed="64"/>
      </left>
      <right/>
      <top/>
      <bottom style="thin">
        <color indexed="64"/>
      </bottom>
      <diagonal/>
    </border>
    <border>
      <left/>
      <right style="thick">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9">
    <xf numFmtId="0" fontId="0" fillId="0" borderId="0" xfId="0">
      <alignment vertical="center"/>
    </xf>
    <xf numFmtId="0" fontId="0" fillId="0" borderId="0" xfId="0" applyBorder="1" applyAlignment="1">
      <alignment horizontal="center" vertical="center" wrapText="1"/>
    </xf>
    <xf numFmtId="178" fontId="17" fillId="0" borderId="1" xfId="0" applyNumberFormat="1" applyFont="1" applyFill="1" applyBorder="1" applyAlignment="1" applyProtection="1">
      <alignment horizontal="center" vertical="center" wrapText="1"/>
    </xf>
    <xf numFmtId="178" fontId="21" fillId="0" borderId="1" xfId="0" applyNumberFormat="1" applyFont="1" applyFill="1" applyBorder="1" applyAlignment="1" applyProtection="1">
      <alignment horizontal="center" vertical="center" wrapText="1"/>
      <protection locked="0"/>
    </xf>
    <xf numFmtId="178" fontId="20" fillId="0" borderId="0" xfId="0" applyNumberFormat="1" applyFont="1" applyFill="1" applyBorder="1" applyAlignment="1" applyProtection="1">
      <alignment horizontal="center" vertical="center" wrapText="1"/>
      <protection locked="0"/>
    </xf>
    <xf numFmtId="178" fontId="20" fillId="0" borderId="1" xfId="0" applyNumberFormat="1" applyFont="1" applyFill="1" applyBorder="1" applyAlignment="1" applyProtection="1">
      <alignment horizontal="center" vertical="center" wrapText="1"/>
      <protection locked="0"/>
    </xf>
    <xf numFmtId="178" fontId="14" fillId="0" borderId="0" xfId="0" applyNumberFormat="1" applyFont="1" applyFill="1" applyBorder="1" applyAlignment="1" applyProtection="1">
      <alignment horizontal="center" vertical="top" wrapText="1"/>
      <protection locked="0"/>
    </xf>
    <xf numFmtId="0" fontId="6" fillId="0" borderId="2"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178" fontId="20" fillId="0" borderId="2" xfId="0" applyNumberFormat="1"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top" wrapText="1"/>
      <protection locked="0"/>
    </xf>
    <xf numFmtId="178" fontId="14" fillId="0" borderId="2" xfId="0" applyNumberFormat="1" applyFont="1" applyFill="1" applyBorder="1" applyAlignment="1" applyProtection="1">
      <alignment horizontal="center" vertical="top" wrapText="1"/>
      <protection locked="0"/>
    </xf>
    <xf numFmtId="0" fontId="0" fillId="0" borderId="2" xfId="0" applyFill="1" applyBorder="1" applyAlignment="1">
      <alignment horizontal="center" vertical="center" textRotation="255" wrapText="1"/>
    </xf>
    <xf numFmtId="0" fontId="6" fillId="0" borderId="2" xfId="0" applyFont="1" applyFill="1" applyBorder="1" applyAlignment="1" applyProtection="1">
      <alignment horizontal="center" vertical="center" wrapText="1"/>
    </xf>
    <xf numFmtId="176" fontId="7" fillId="0" borderId="2" xfId="1" applyNumberFormat="1" applyFont="1" applyFill="1" applyBorder="1" applyAlignment="1" applyProtection="1">
      <alignment vertical="center" wrapText="1"/>
    </xf>
    <xf numFmtId="0" fontId="5" fillId="0" borderId="2"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top" wrapText="1"/>
      <protection locked="0"/>
    </xf>
    <xf numFmtId="4" fontId="4"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xf>
    <xf numFmtId="0" fontId="0" fillId="0" borderId="0" xfId="0" applyFill="1" applyBorder="1" applyAlignment="1">
      <alignment vertical="center"/>
    </xf>
    <xf numFmtId="4" fontId="4" fillId="0" borderId="3" xfId="0" applyNumberFormat="1" applyFont="1" applyFill="1" applyBorder="1" applyAlignment="1" applyProtection="1">
      <alignment horizontal="center" vertical="center"/>
    </xf>
    <xf numFmtId="178" fontId="17"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protection locked="0"/>
    </xf>
    <xf numFmtId="178" fontId="21" fillId="0" borderId="0"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23" fillId="0" borderId="1" xfId="0" applyFont="1" applyFill="1" applyBorder="1" applyAlignment="1">
      <alignment horizontal="center" vertical="center" wrapText="1"/>
    </xf>
    <xf numFmtId="0" fontId="0" fillId="0" borderId="1" xfId="0" applyFill="1" applyBorder="1" applyAlignment="1">
      <alignment vertical="center"/>
    </xf>
    <xf numFmtId="0" fontId="8" fillId="0" borderId="0" xfId="0" applyFont="1" applyFill="1" applyBorder="1" applyAlignment="1" applyProtection="1">
      <alignment horizontal="center" vertical="center" wrapText="1"/>
      <protection locked="0"/>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23" fillId="0" borderId="0" xfId="0" applyFont="1" applyFill="1" applyBorder="1" applyAlignment="1">
      <alignment vertical="center" wrapText="1"/>
    </xf>
    <xf numFmtId="178" fontId="18" fillId="0" borderId="1"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78" fontId="18" fillId="0" borderId="0" xfId="0" applyNumberFormat="1" applyFont="1" applyFill="1" applyBorder="1" applyAlignment="1" applyProtection="1">
      <alignment horizontal="center" vertical="center" wrapText="1"/>
    </xf>
    <xf numFmtId="179" fontId="6" fillId="0" borderId="0" xfId="0" applyNumberFormat="1" applyFont="1" applyFill="1" applyBorder="1" applyAlignment="1" applyProtection="1">
      <alignment horizontal="center" vertical="center" wrapText="1"/>
    </xf>
    <xf numFmtId="178" fontId="19" fillId="0" borderId="1" xfId="0" applyNumberFormat="1" applyFont="1" applyFill="1" applyBorder="1" applyAlignment="1" applyProtection="1">
      <alignment horizontal="center" vertical="center" wrapText="1"/>
    </xf>
    <xf numFmtId="178" fontId="19" fillId="0" borderId="0" xfId="0" applyNumberFormat="1" applyFont="1" applyFill="1" applyBorder="1" applyAlignment="1" applyProtection="1">
      <alignment horizontal="center" vertical="center" wrapText="1"/>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11" fillId="0" borderId="6" xfId="0" applyFont="1" applyFill="1" applyBorder="1" applyAlignment="1" applyProtection="1">
      <alignment horizontal="center" vertical="center" shrinkToFit="1"/>
      <protection locked="0"/>
    </xf>
    <xf numFmtId="0" fontId="16" fillId="0" borderId="6"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xf>
    <xf numFmtId="38" fontId="0" fillId="0" borderId="0" xfId="1" applyFont="1">
      <alignment vertical="center"/>
    </xf>
    <xf numFmtId="38" fontId="6" fillId="2" borderId="9" xfId="1" applyFont="1" applyFill="1" applyBorder="1" applyAlignment="1" applyProtection="1">
      <alignment horizontal="center" vertical="center" shrinkToFit="1"/>
    </xf>
    <xf numFmtId="38" fontId="6" fillId="2" borderId="10" xfId="1" applyFont="1" applyFill="1" applyBorder="1" applyAlignment="1" applyProtection="1">
      <alignment horizontal="center" vertical="center" shrinkToFit="1"/>
    </xf>
    <xf numFmtId="38" fontId="6" fillId="2" borderId="11" xfId="1" applyFont="1" applyFill="1" applyBorder="1" applyAlignment="1" applyProtection="1">
      <alignment horizontal="center" vertical="center" shrinkToFit="1"/>
    </xf>
    <xf numFmtId="38" fontId="6" fillId="2" borderId="12" xfId="1" applyFont="1" applyFill="1" applyBorder="1" applyAlignment="1" applyProtection="1">
      <alignment horizontal="center" vertical="center" shrinkToFit="1"/>
    </xf>
    <xf numFmtId="38" fontId="6" fillId="2" borderId="12" xfId="1" applyFont="1" applyFill="1" applyBorder="1" applyAlignment="1" applyProtection="1">
      <alignment horizontal="center" vertical="center" shrinkToFit="1"/>
      <protection locked="0"/>
    </xf>
    <xf numFmtId="38" fontId="6" fillId="2" borderId="10" xfId="1" applyFont="1" applyFill="1" applyBorder="1" applyAlignment="1" applyProtection="1">
      <alignment horizontal="center" vertical="center" shrinkToFit="1"/>
      <protection locked="0"/>
    </xf>
    <xf numFmtId="38" fontId="6" fillId="2" borderId="13" xfId="1" applyFont="1" applyFill="1" applyBorder="1" applyAlignment="1" applyProtection="1">
      <alignment horizontal="center" vertical="center" shrinkToFit="1"/>
      <protection locked="0"/>
    </xf>
    <xf numFmtId="38" fontId="6" fillId="0" borderId="2" xfId="1" applyFont="1" applyFill="1" applyBorder="1" applyAlignment="1" applyProtection="1">
      <alignment horizontal="center" vertical="center" wrapText="1"/>
      <protection locked="0"/>
    </xf>
    <xf numFmtId="185" fontId="18" fillId="0" borderId="14" xfId="0" applyNumberFormat="1" applyFont="1" applyFill="1" applyBorder="1" applyAlignment="1" applyProtection="1">
      <alignment vertical="center" shrinkToFit="1"/>
    </xf>
    <xf numFmtId="185" fontId="18" fillId="0" borderId="15" xfId="0" applyNumberFormat="1" applyFont="1" applyFill="1" applyBorder="1" applyAlignment="1" applyProtection="1">
      <alignment vertical="center" shrinkToFit="1"/>
    </xf>
    <xf numFmtId="185" fontId="18" fillId="0" borderId="16" xfId="0" applyNumberFormat="1" applyFont="1" applyFill="1" applyBorder="1" applyAlignment="1" applyProtection="1">
      <alignment vertical="center" shrinkToFit="1"/>
    </xf>
    <xf numFmtId="185" fontId="18" fillId="0" borderId="17" xfId="0" applyNumberFormat="1" applyFont="1" applyFill="1" applyBorder="1" applyAlignment="1" applyProtection="1">
      <alignment vertical="center" shrinkToFit="1"/>
    </xf>
    <xf numFmtId="185" fontId="18" fillId="0" borderId="15" xfId="0" applyNumberFormat="1" applyFont="1" applyFill="1" applyBorder="1" applyAlignment="1" applyProtection="1">
      <alignment vertical="center" shrinkToFit="1"/>
      <protection locked="0"/>
    </xf>
    <xf numFmtId="185" fontId="18" fillId="0" borderId="18" xfId="0" applyNumberFormat="1" applyFont="1" applyFill="1" applyBorder="1" applyAlignment="1" applyProtection="1">
      <alignment vertical="center" shrinkToFit="1"/>
      <protection locked="0"/>
    </xf>
    <xf numFmtId="185" fontId="18" fillId="0" borderId="19" xfId="0" applyNumberFormat="1" applyFont="1" applyFill="1" applyBorder="1" applyAlignment="1" applyProtection="1">
      <alignment vertical="center" shrinkToFit="1"/>
    </xf>
    <xf numFmtId="185" fontId="18" fillId="0" borderId="20" xfId="0" applyNumberFormat="1" applyFont="1" applyFill="1" applyBorder="1" applyAlignment="1" applyProtection="1">
      <alignment vertical="center" shrinkToFit="1"/>
    </xf>
    <xf numFmtId="38" fontId="6" fillId="2" borderId="21" xfId="1" applyFont="1" applyFill="1" applyBorder="1" applyAlignment="1">
      <alignment horizontal="center" vertical="center" shrinkToFit="1"/>
    </xf>
    <xf numFmtId="38" fontId="6" fillId="2" borderId="22" xfId="1" applyFont="1" applyFill="1" applyBorder="1" applyAlignment="1">
      <alignment horizontal="center" vertical="center" shrinkToFit="1"/>
    </xf>
    <xf numFmtId="38" fontId="6" fillId="2" borderId="23" xfId="1" applyFont="1" applyFill="1" applyBorder="1" applyAlignment="1">
      <alignment horizontal="center" vertical="center" shrinkToFit="1"/>
    </xf>
    <xf numFmtId="185" fontId="18" fillId="0" borderId="24" xfId="0" applyNumberFormat="1" applyFont="1" applyFill="1" applyBorder="1" applyAlignment="1" applyProtection="1">
      <alignment vertical="center" shrinkToFit="1"/>
    </xf>
    <xf numFmtId="185" fontId="4" fillId="0" borderId="15" xfId="0" applyNumberFormat="1" applyFont="1" applyFill="1" applyBorder="1" applyAlignment="1" applyProtection="1">
      <alignment vertical="center" shrinkToFit="1"/>
    </xf>
    <xf numFmtId="181" fontId="15" fillId="0" borderId="25" xfId="0" applyNumberFormat="1" applyFont="1" applyFill="1" applyBorder="1" applyAlignment="1" applyProtection="1">
      <alignment horizontal="right" vertical="center" shrinkToFit="1"/>
    </xf>
    <xf numFmtId="0" fontId="15" fillId="0" borderId="26" xfId="0" applyFont="1" applyFill="1" applyBorder="1" applyAlignment="1" applyProtection="1">
      <alignment horizontal="right" vertical="center"/>
    </xf>
    <xf numFmtId="0" fontId="27" fillId="3" borderId="27"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28" xfId="0" applyFont="1" applyFill="1" applyBorder="1" applyAlignment="1" applyProtection="1">
      <alignment horizontal="center" vertical="center" shrinkToFit="1"/>
    </xf>
    <xf numFmtId="177" fontId="4" fillId="0" borderId="29" xfId="0" applyNumberFormat="1" applyFont="1" applyFill="1" applyBorder="1" applyAlignment="1" applyProtection="1">
      <alignment horizontal="center" vertical="center" shrinkToFit="1"/>
    </xf>
    <xf numFmtId="0" fontId="16" fillId="0" borderId="30" xfId="0" applyFont="1" applyFill="1" applyBorder="1" applyAlignment="1" applyProtection="1">
      <alignment horizontal="center" vertical="center" shrinkToFit="1"/>
    </xf>
    <xf numFmtId="185" fontId="4" fillId="0" borderId="31" xfId="1" applyNumberFormat="1" applyFont="1" applyFill="1" applyBorder="1" applyAlignment="1" applyProtection="1">
      <alignment vertical="center" shrinkToFit="1"/>
    </xf>
    <xf numFmtId="178" fontId="24" fillId="0" borderId="32" xfId="0" applyNumberFormat="1" applyFont="1" applyFill="1" applyBorder="1" applyAlignment="1" applyProtection="1">
      <alignment horizontal="center" vertical="center" shrinkToFit="1"/>
    </xf>
    <xf numFmtId="0" fontId="6" fillId="0" borderId="6" xfId="0" applyFont="1" applyFill="1" applyBorder="1" applyAlignment="1" applyProtection="1">
      <alignment horizontal="center" vertical="center" shrinkToFit="1"/>
    </xf>
    <xf numFmtId="177" fontId="4" fillId="0" borderId="20" xfId="0" applyNumberFormat="1" applyFont="1" applyFill="1" applyBorder="1" applyAlignment="1" applyProtection="1">
      <alignment horizontal="center" vertical="center" shrinkToFit="1"/>
    </xf>
    <xf numFmtId="0" fontId="16" fillId="0" borderId="33" xfId="0" applyFont="1" applyFill="1" applyBorder="1" applyAlignment="1" applyProtection="1">
      <alignment horizontal="center" vertical="center" shrinkToFit="1"/>
    </xf>
    <xf numFmtId="185" fontId="4" fillId="0" borderId="34" xfId="1" applyNumberFormat="1" applyFont="1" applyFill="1" applyBorder="1" applyAlignment="1" applyProtection="1">
      <alignment vertical="center" shrinkToFit="1"/>
    </xf>
    <xf numFmtId="178" fontId="24" fillId="0" borderId="35" xfId="0" applyNumberFormat="1" applyFont="1" applyFill="1" applyBorder="1" applyAlignment="1" applyProtection="1">
      <alignment horizontal="center" vertical="center" shrinkToFit="1"/>
    </xf>
    <xf numFmtId="0" fontId="6" fillId="0" borderId="36" xfId="0" applyFont="1" applyFill="1" applyBorder="1" applyAlignment="1" applyProtection="1">
      <alignment horizontal="center" vertical="center" shrinkToFit="1"/>
    </xf>
    <xf numFmtId="177" fontId="4" fillId="0" borderId="37" xfId="0" applyNumberFormat="1" applyFont="1" applyFill="1" applyBorder="1" applyAlignment="1" applyProtection="1">
      <alignment horizontal="center" vertical="center" shrinkToFit="1"/>
    </xf>
    <xf numFmtId="0" fontId="16" fillId="0" borderId="38" xfId="0" applyFont="1" applyFill="1" applyBorder="1" applyAlignment="1" applyProtection="1">
      <alignment horizontal="center" vertical="center" shrinkToFit="1"/>
    </xf>
    <xf numFmtId="185" fontId="4" fillId="0" borderId="39" xfId="1" applyNumberFormat="1" applyFont="1" applyFill="1" applyBorder="1" applyAlignment="1" applyProtection="1">
      <alignment vertical="center" shrinkToFit="1"/>
    </xf>
    <xf numFmtId="178" fontId="24" fillId="0" borderId="40" xfId="0" applyNumberFormat="1" applyFont="1" applyFill="1" applyBorder="1" applyAlignment="1" applyProtection="1">
      <alignment horizontal="center" vertical="center" shrinkToFit="1"/>
    </xf>
    <xf numFmtId="0" fontId="6" fillId="0" borderId="41" xfId="0" applyFont="1" applyFill="1" applyBorder="1" applyAlignment="1" applyProtection="1">
      <alignment horizontal="center" vertical="center" shrinkToFit="1"/>
    </xf>
    <xf numFmtId="177" fontId="4" fillId="0" borderId="42" xfId="0" applyNumberFormat="1" applyFont="1" applyFill="1" applyBorder="1" applyAlignment="1" applyProtection="1">
      <alignment horizontal="center" vertical="center" shrinkToFit="1"/>
    </xf>
    <xf numFmtId="0" fontId="16" fillId="0" borderId="43" xfId="0" applyFont="1" applyFill="1" applyBorder="1" applyAlignment="1" applyProtection="1">
      <alignment horizontal="center" vertical="center" shrinkToFit="1"/>
    </xf>
    <xf numFmtId="185" fontId="4" fillId="0" borderId="44" xfId="1" applyNumberFormat="1" applyFont="1" applyFill="1" applyBorder="1" applyAlignment="1" applyProtection="1">
      <alignment vertical="center" shrinkToFit="1"/>
    </xf>
    <xf numFmtId="178" fontId="24" fillId="0" borderId="45" xfId="0" applyNumberFormat="1" applyFont="1" applyFill="1" applyBorder="1" applyAlignment="1" applyProtection="1">
      <alignment horizontal="center" vertical="center" shrinkToFit="1"/>
    </xf>
    <xf numFmtId="0" fontId="11" fillId="0" borderId="36" xfId="0" applyFont="1" applyFill="1" applyBorder="1" applyAlignment="1" applyProtection="1">
      <alignment horizontal="center" vertical="center" shrinkToFit="1"/>
    </xf>
    <xf numFmtId="183" fontId="4" fillId="0" borderId="42" xfId="0" applyNumberFormat="1" applyFont="1" applyFill="1" applyBorder="1" applyAlignment="1" applyProtection="1">
      <alignment horizontal="center" vertical="center" shrinkToFit="1"/>
    </xf>
    <xf numFmtId="183" fontId="4" fillId="0" borderId="20" xfId="0" applyNumberFormat="1" applyFont="1" applyFill="1" applyBorder="1" applyAlignment="1" applyProtection="1">
      <alignment horizontal="center" vertical="center" shrinkToFit="1"/>
    </xf>
    <xf numFmtId="183" fontId="4" fillId="0" borderId="37" xfId="0" applyNumberFormat="1"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184" fontId="4" fillId="0" borderId="20" xfId="0" applyNumberFormat="1" applyFont="1" applyFill="1" applyBorder="1" applyAlignment="1" applyProtection="1">
      <alignment horizontal="center" vertical="center" shrinkToFit="1"/>
    </xf>
    <xf numFmtId="184" fontId="4" fillId="0" borderId="37" xfId="0" applyNumberFormat="1" applyFont="1" applyFill="1" applyBorder="1" applyAlignment="1" applyProtection="1">
      <alignment horizontal="center" vertical="center" shrinkToFit="1"/>
    </xf>
    <xf numFmtId="0" fontId="11" fillId="0" borderId="41" xfId="0" applyFont="1" applyFill="1" applyBorder="1" applyAlignment="1" applyProtection="1">
      <alignment horizontal="center" vertical="center" shrinkToFit="1"/>
    </xf>
    <xf numFmtId="0" fontId="16" fillId="0" borderId="41" xfId="0" applyFont="1" applyFill="1" applyBorder="1" applyAlignment="1" applyProtection="1">
      <alignment horizontal="center" vertical="center" shrinkToFit="1"/>
    </xf>
    <xf numFmtId="185" fontId="4" fillId="0" borderId="46" xfId="1" applyNumberFormat="1" applyFont="1" applyFill="1" applyBorder="1" applyAlignment="1" applyProtection="1">
      <alignment vertical="center" shrinkToFit="1"/>
    </xf>
    <xf numFmtId="185" fontId="4" fillId="0" borderId="47" xfId="1" applyNumberFormat="1" applyFont="1" applyFill="1" applyBorder="1" applyAlignment="1" applyProtection="1">
      <alignment vertical="center" shrinkToFit="1"/>
    </xf>
    <xf numFmtId="185" fontId="4" fillId="0" borderId="48" xfId="1" applyNumberFormat="1" applyFont="1" applyFill="1" applyBorder="1" applyAlignment="1" applyProtection="1">
      <alignment vertical="center" shrinkToFit="1"/>
    </xf>
    <xf numFmtId="0" fontId="11" fillId="0" borderId="49" xfId="0" applyFont="1" applyFill="1" applyBorder="1" applyAlignment="1" applyProtection="1">
      <alignment horizontal="center" vertical="center" wrapText="1"/>
      <protection locked="0"/>
    </xf>
    <xf numFmtId="0" fontId="23" fillId="0" borderId="50" xfId="0" applyFont="1" applyFill="1" applyBorder="1" applyAlignment="1">
      <alignment horizontal="center" vertical="center" shrinkToFit="1"/>
    </xf>
    <xf numFmtId="180" fontId="4" fillId="0" borderId="32" xfId="0" applyNumberFormat="1" applyFont="1" applyFill="1" applyBorder="1" applyAlignment="1" applyProtection="1">
      <alignment horizontal="center" vertical="center" shrinkToFit="1"/>
    </xf>
    <xf numFmtId="0" fontId="23" fillId="0" borderId="47" xfId="0" applyFont="1" applyFill="1" applyBorder="1" applyAlignment="1">
      <alignment horizontal="center" vertical="center" shrinkToFit="1"/>
    </xf>
    <xf numFmtId="180" fontId="4" fillId="0" borderId="35" xfId="0" applyNumberFormat="1" applyFont="1" applyFill="1" applyBorder="1" applyAlignment="1" applyProtection="1">
      <alignment horizontal="center" vertical="center" shrinkToFit="1"/>
    </xf>
    <xf numFmtId="38" fontId="6" fillId="0" borderId="51" xfId="1" applyFont="1" applyFill="1" applyBorder="1" applyAlignment="1" applyProtection="1">
      <alignment horizontal="center" vertical="center" wrapText="1"/>
      <protection locked="0"/>
    </xf>
    <xf numFmtId="178" fontId="4" fillId="0" borderId="52" xfId="0" applyNumberFormat="1" applyFont="1" applyFill="1" applyBorder="1" applyAlignment="1" applyProtection="1">
      <alignment horizontal="center" vertical="center" wrapText="1"/>
      <protection locked="0"/>
    </xf>
    <xf numFmtId="178" fontId="4" fillId="0" borderId="53" xfId="0" applyNumberFormat="1"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shrinkToFit="1"/>
    </xf>
    <xf numFmtId="0" fontId="9" fillId="0" borderId="36" xfId="0" applyFont="1" applyFill="1" applyBorder="1" applyAlignment="1" applyProtection="1">
      <alignment horizontal="center" vertical="center" shrinkToFit="1"/>
    </xf>
    <xf numFmtId="0" fontId="9" fillId="0" borderId="41" xfId="0" applyFont="1" applyFill="1" applyBorder="1" applyAlignment="1" applyProtection="1">
      <alignment horizontal="center" vertical="center" shrinkToFit="1"/>
    </xf>
    <xf numFmtId="38" fontId="0" fillId="0" borderId="54" xfId="1" applyFont="1" applyFill="1" applyBorder="1" applyAlignment="1">
      <alignment horizontal="center" vertical="center" shrinkToFit="1"/>
    </xf>
    <xf numFmtId="38" fontId="0" fillId="0" borderId="55" xfId="1" applyFont="1" applyFill="1" applyBorder="1" applyAlignment="1">
      <alignment horizontal="center" vertical="center" shrinkToFit="1"/>
    </xf>
    <xf numFmtId="0" fontId="9" fillId="0" borderId="7" xfId="0" applyFont="1" applyFill="1" applyBorder="1" applyAlignment="1" applyProtection="1">
      <alignment horizontal="center" vertical="center" shrinkToFit="1"/>
    </xf>
    <xf numFmtId="0" fontId="23" fillId="0" borderId="0" xfId="0" applyFont="1">
      <alignment vertical="center"/>
    </xf>
    <xf numFmtId="178" fontId="20" fillId="4" borderId="35" xfId="0" applyNumberFormat="1" applyFont="1" applyFill="1" applyBorder="1" applyAlignment="1" applyProtection="1">
      <alignment horizontal="center" vertical="center" shrinkToFit="1"/>
      <protection locked="0"/>
    </xf>
    <xf numFmtId="178" fontId="20" fillId="4" borderId="56" xfId="0" applyNumberFormat="1" applyFont="1" applyFill="1" applyBorder="1" applyAlignment="1" applyProtection="1">
      <alignment horizontal="center" vertical="center" shrinkToFit="1"/>
      <protection locked="0"/>
    </xf>
    <xf numFmtId="182" fontId="28" fillId="4" borderId="3" xfId="0" applyNumberFormat="1" applyFont="1" applyFill="1" applyBorder="1" applyAlignment="1" applyProtection="1">
      <alignment horizontal="center" vertical="center" shrinkToFit="1"/>
    </xf>
    <xf numFmtId="177" fontId="28" fillId="4" borderId="42" xfId="0" applyNumberFormat="1" applyFont="1" applyFill="1" applyBorder="1" applyAlignment="1" applyProtection="1">
      <alignment horizontal="center" vertical="center" shrinkToFit="1"/>
      <protection locked="0"/>
    </xf>
    <xf numFmtId="0" fontId="28" fillId="4" borderId="20" xfId="0" applyFont="1" applyFill="1" applyBorder="1" applyAlignment="1" applyProtection="1">
      <alignment horizontal="center" vertical="center" shrinkToFit="1"/>
      <protection locked="0"/>
    </xf>
    <xf numFmtId="0" fontId="28" fillId="4" borderId="57" xfId="0" applyFont="1" applyFill="1" applyBorder="1" applyAlignment="1" applyProtection="1">
      <alignment horizontal="center" vertical="center" shrinkToFit="1"/>
      <protection locked="0"/>
    </xf>
    <xf numFmtId="38" fontId="23" fillId="0" borderId="0" xfId="1" applyFont="1">
      <alignment vertical="center"/>
    </xf>
    <xf numFmtId="0" fontId="23" fillId="0" borderId="0" xfId="0" applyFont="1" applyFill="1">
      <alignment vertical="center"/>
    </xf>
    <xf numFmtId="0" fontId="23" fillId="0" borderId="0" xfId="0" applyFont="1" applyFill="1" applyBorder="1" applyAlignment="1">
      <alignment vertical="center"/>
    </xf>
    <xf numFmtId="0" fontId="0" fillId="0" borderId="0" xfId="0" applyAlignment="1">
      <alignment vertical="center"/>
    </xf>
    <xf numFmtId="0" fontId="23" fillId="0" borderId="0" xfId="0" applyFont="1" applyAlignment="1">
      <alignment vertical="center"/>
    </xf>
    <xf numFmtId="38" fontId="23" fillId="0" borderId="0" xfId="1" applyFont="1" applyAlignment="1">
      <alignment vertical="center"/>
    </xf>
    <xf numFmtId="38" fontId="0" fillId="0" borderId="0" xfId="1" applyFont="1" applyAlignment="1">
      <alignment vertical="center"/>
    </xf>
    <xf numFmtId="0" fontId="29" fillId="0" borderId="0" xfId="0" applyFont="1" applyAlignment="1">
      <alignment vertical="center"/>
    </xf>
    <xf numFmtId="0" fontId="11" fillId="0" borderId="0" xfId="0" applyFont="1" applyFill="1" applyBorder="1" applyAlignment="1" applyProtection="1">
      <alignment vertical="center"/>
    </xf>
    <xf numFmtId="49" fontId="0" fillId="0" borderId="0" xfId="0" applyNumberFormat="1">
      <alignment vertical="center"/>
    </xf>
    <xf numFmtId="49" fontId="0" fillId="0" borderId="0" xfId="0" applyNumberFormat="1" applyAlignment="1">
      <alignment vertical="center"/>
    </xf>
    <xf numFmtId="49" fontId="23" fillId="0" borderId="0" xfId="0" applyNumberFormat="1" applyFont="1" applyAlignment="1">
      <alignment horizontal="right" vertical="center"/>
    </xf>
    <xf numFmtId="0" fontId="1" fillId="0" borderId="0" xfId="0" applyFont="1" applyFill="1" applyBorder="1" applyAlignment="1">
      <alignment vertical="center"/>
    </xf>
    <xf numFmtId="0" fontId="1" fillId="0" borderId="0" xfId="0" applyFont="1">
      <alignment vertical="center"/>
    </xf>
    <xf numFmtId="178" fontId="30" fillId="4" borderId="45" xfId="0" applyNumberFormat="1" applyFont="1" applyFill="1" applyBorder="1" applyAlignment="1" applyProtection="1">
      <alignment horizontal="center" vertical="center" shrinkToFit="1"/>
      <protection locked="0"/>
    </xf>
    <xf numFmtId="0" fontId="0" fillId="0" borderId="58" xfId="0" applyBorder="1" applyAlignment="1">
      <alignment horizontal="center" vertical="center"/>
    </xf>
    <xf numFmtId="0" fontId="0" fillId="0" borderId="58" xfId="0" applyFont="1" applyBorder="1" applyAlignment="1">
      <alignment horizontal="center" vertical="center"/>
    </xf>
    <xf numFmtId="0" fontId="34" fillId="0" borderId="0" xfId="0" applyFont="1">
      <alignment vertical="center"/>
    </xf>
    <xf numFmtId="182" fontId="28" fillId="4" borderId="59" xfId="0" applyNumberFormat="1" applyFont="1" applyFill="1" applyBorder="1" applyAlignment="1" applyProtection="1">
      <alignment horizontal="center" vertical="center" shrinkToFit="1"/>
    </xf>
    <xf numFmtId="0" fontId="23" fillId="0" borderId="34" xfId="0" applyFont="1" applyFill="1" applyBorder="1" applyAlignment="1">
      <alignment horizontal="center" vertical="center" shrinkToFit="1"/>
    </xf>
    <xf numFmtId="38" fontId="6" fillId="2" borderId="60" xfId="1" applyFont="1" applyFill="1" applyBorder="1" applyAlignment="1" applyProtection="1">
      <alignment horizontal="center" vertical="center" shrinkToFit="1"/>
    </xf>
    <xf numFmtId="178" fontId="21" fillId="5" borderId="61" xfId="0" applyNumberFormat="1" applyFont="1" applyFill="1" applyBorder="1" applyAlignment="1" applyProtection="1">
      <alignment horizontal="center" vertical="center" shrinkToFit="1"/>
      <protection locked="0"/>
    </xf>
    <xf numFmtId="0" fontId="6" fillId="0" borderId="0" xfId="0" applyFont="1">
      <alignment vertical="center"/>
    </xf>
    <xf numFmtId="0" fontId="2" fillId="0" borderId="0" xfId="0" applyFont="1">
      <alignment vertical="center"/>
    </xf>
    <xf numFmtId="38" fontId="2" fillId="0" borderId="0" xfId="1" applyFont="1">
      <alignment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33" fillId="0" borderId="0" xfId="0" applyFont="1">
      <alignment vertical="center"/>
    </xf>
    <xf numFmtId="0" fontId="6" fillId="0" borderId="0" xfId="0" applyFont="1" applyAlignment="1">
      <alignment vertical="center" wrapText="1"/>
    </xf>
    <xf numFmtId="0" fontId="9" fillId="0" borderId="0" xfId="0" applyFont="1" applyFill="1" applyBorder="1" applyAlignment="1" applyProtection="1">
      <alignment vertical="center" shrinkToFit="1"/>
    </xf>
    <xf numFmtId="0" fontId="2" fillId="0" borderId="0" xfId="0" applyFont="1" applyAlignment="1">
      <alignment horizontal="right" vertical="center"/>
    </xf>
    <xf numFmtId="0" fontId="2" fillId="0" borderId="0" xfId="0" applyFont="1" applyFill="1" applyBorder="1" applyAlignment="1">
      <alignment horizontal="right" vertical="center"/>
    </xf>
    <xf numFmtId="0" fontId="4" fillId="0" borderId="0" xfId="0" applyFont="1" applyFill="1" applyBorder="1" applyAlignment="1">
      <alignment horizontal="right" vertical="center" wrapText="1"/>
    </xf>
    <xf numFmtId="178" fontId="2" fillId="0" borderId="0" xfId="0" applyNumberFormat="1" applyFont="1" applyFill="1" applyBorder="1" applyAlignment="1" applyProtection="1">
      <alignment horizontal="right" vertical="center" wrapText="1"/>
    </xf>
    <xf numFmtId="38" fontId="2" fillId="6" borderId="0" xfId="1" applyFont="1" applyFill="1" applyBorder="1" applyAlignment="1" applyProtection="1">
      <alignment horizontal="right" vertical="center" wrapText="1"/>
      <protection locked="0"/>
    </xf>
    <xf numFmtId="0" fontId="2" fillId="0" borderId="0" xfId="0" applyFont="1" applyBorder="1" applyAlignment="1">
      <alignment horizontal="right" vertical="center" wrapText="1"/>
    </xf>
    <xf numFmtId="4" fontId="4" fillId="0" borderId="0" xfId="0" applyNumberFormat="1" applyFont="1" applyFill="1" applyBorder="1" applyAlignment="1" applyProtection="1">
      <alignment horizontal="right" vertical="center" wrapText="1"/>
    </xf>
    <xf numFmtId="0" fontId="4" fillId="0" borderId="0" xfId="0" applyFont="1" applyAlignment="1">
      <alignment horizontal="right" vertical="center"/>
    </xf>
    <xf numFmtId="3" fontId="4" fillId="0" borderId="0" xfId="0" applyNumberFormat="1" applyFont="1" applyFill="1" applyBorder="1" applyAlignment="1" applyProtection="1">
      <alignment horizontal="right" vertical="center" wrapText="1"/>
    </xf>
    <xf numFmtId="178" fontId="2" fillId="0" borderId="0" xfId="0" applyNumberFormat="1" applyFont="1" applyFill="1" applyBorder="1" applyAlignment="1" applyProtection="1">
      <alignment horizontal="right" vertical="center" wrapText="1"/>
      <protection locked="0"/>
    </xf>
    <xf numFmtId="38" fontId="2" fillId="0" borderId="0" xfId="1" applyFont="1" applyFill="1" applyBorder="1" applyAlignment="1" applyProtection="1">
      <alignment horizontal="right" vertical="center" wrapText="1"/>
    </xf>
    <xf numFmtId="178" fontId="2" fillId="0" borderId="0" xfId="0" applyNumberFormat="1" applyFont="1" applyFill="1" applyBorder="1" applyAlignment="1" applyProtection="1">
      <alignment horizontal="right" vertical="top" wrapText="1"/>
      <protection locked="0"/>
    </xf>
    <xf numFmtId="0" fontId="4" fillId="0" borderId="10"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66" xfId="0" applyFont="1" applyBorder="1" applyAlignment="1">
      <alignment horizontal="left" vertical="center" shrinkToFit="1"/>
    </xf>
    <xf numFmtId="0" fontId="23" fillId="0" borderId="136" xfId="0" applyFont="1" applyBorder="1" applyAlignment="1">
      <alignment horizontal="center" vertical="center"/>
    </xf>
    <xf numFmtId="0" fontId="23" fillId="0" borderId="108" xfId="0" applyFont="1" applyBorder="1" applyAlignment="1">
      <alignment vertical="center"/>
    </xf>
    <xf numFmtId="0" fontId="23" fillId="0" borderId="77" xfId="0" applyFont="1" applyBorder="1" applyAlignment="1">
      <alignment vertical="center"/>
    </xf>
    <xf numFmtId="0" fontId="23" fillId="0" borderId="58" xfId="0" applyFont="1" applyBorder="1" applyAlignment="1">
      <alignment vertical="center"/>
    </xf>
    <xf numFmtId="0" fontId="23" fillId="0" borderId="108" xfId="0" applyFont="1" applyBorder="1" applyAlignment="1">
      <alignment vertical="center" wrapText="1"/>
    </xf>
    <xf numFmtId="0" fontId="23" fillId="0" borderId="109" xfId="0" applyFont="1" applyBorder="1" applyAlignment="1">
      <alignment vertical="center" wrapText="1"/>
    </xf>
    <xf numFmtId="0" fontId="23" fillId="0" borderId="58" xfId="0" applyFont="1" applyBorder="1" applyAlignment="1">
      <alignment vertical="center" wrapText="1"/>
    </xf>
    <xf numFmtId="0" fontId="23" fillId="0" borderId="110" xfId="0" applyFont="1" applyBorder="1" applyAlignment="1">
      <alignment vertical="center" wrapText="1"/>
    </xf>
    <xf numFmtId="0" fontId="27" fillId="3" borderId="111" xfId="0" applyFont="1" applyFill="1" applyBorder="1" applyAlignment="1">
      <alignment horizontal="center" vertical="center" wrapText="1"/>
    </xf>
    <xf numFmtId="0" fontId="27" fillId="3" borderId="112" xfId="0" applyFont="1" applyFill="1" applyBorder="1" applyAlignment="1">
      <alignment horizontal="center" vertical="center"/>
    </xf>
    <xf numFmtId="0" fontId="27" fillId="3" borderId="113" xfId="0" applyFont="1" applyFill="1" applyBorder="1" applyAlignment="1">
      <alignment horizontal="center" vertical="center"/>
    </xf>
    <xf numFmtId="0" fontId="27" fillId="3" borderId="114" xfId="0" applyFont="1" applyFill="1" applyBorder="1" applyAlignment="1">
      <alignment horizontal="center" vertical="center"/>
    </xf>
    <xf numFmtId="0" fontId="27" fillId="3" borderId="58" xfId="0" applyFont="1" applyFill="1" applyBorder="1" applyAlignment="1">
      <alignment horizontal="center" vertical="center"/>
    </xf>
    <xf numFmtId="0" fontId="27" fillId="3" borderId="110" xfId="0" applyFont="1" applyFill="1" applyBorder="1" applyAlignment="1">
      <alignment horizontal="center" vertical="center"/>
    </xf>
    <xf numFmtId="0" fontId="6" fillId="0" borderId="13" xfId="0" applyFont="1" applyFill="1" applyBorder="1" applyAlignment="1" applyProtection="1">
      <alignment horizontal="center" vertical="center" shrinkToFit="1"/>
    </xf>
    <xf numFmtId="0" fontId="0" fillId="0" borderId="56" xfId="0" applyFill="1" applyBorder="1" applyAlignment="1">
      <alignment horizontal="center" vertical="center" shrinkToFit="1"/>
    </xf>
    <xf numFmtId="0" fontId="4" fillId="0" borderId="0" xfId="0" applyFont="1" applyAlignment="1">
      <alignment horizontal="left" vertical="center" wrapText="1"/>
    </xf>
    <xf numFmtId="0" fontId="26" fillId="0" borderId="127" xfId="0" applyFont="1" applyFill="1" applyBorder="1" applyAlignment="1">
      <alignment horizontal="center" vertical="center"/>
    </xf>
    <xf numFmtId="185" fontId="2" fillId="0" borderId="128" xfId="0" applyNumberFormat="1" applyFont="1" applyBorder="1" applyAlignment="1">
      <alignment horizontal="center" vertical="center" shrinkToFit="1"/>
    </xf>
    <xf numFmtId="185" fontId="2" fillId="0" borderId="4" xfId="0" applyNumberFormat="1" applyFont="1" applyBorder="1" applyAlignment="1">
      <alignment horizontal="center" vertical="center" shrinkToFit="1"/>
    </xf>
    <xf numFmtId="185" fontId="2" fillId="0" borderId="129" xfId="0" applyNumberFormat="1" applyFont="1" applyBorder="1" applyAlignment="1">
      <alignment horizontal="center" vertical="center" shrinkToFit="1"/>
    </xf>
    <xf numFmtId="185" fontId="2" fillId="0" borderId="130" xfId="0" applyNumberFormat="1" applyFont="1" applyBorder="1" applyAlignment="1">
      <alignment horizontal="center" vertical="center" shrinkToFit="1"/>
    </xf>
    <xf numFmtId="185" fontId="2" fillId="0" borderId="131" xfId="0" applyNumberFormat="1" applyFont="1" applyBorder="1" applyAlignment="1">
      <alignment horizontal="center" vertical="center" shrinkToFit="1"/>
    </xf>
    <xf numFmtId="185" fontId="27" fillId="3" borderId="132" xfId="0" applyNumberFormat="1" applyFont="1" applyFill="1" applyBorder="1" applyAlignment="1">
      <alignment horizontal="center" vertical="center" shrinkToFit="1"/>
    </xf>
    <xf numFmtId="185" fontId="27" fillId="3" borderId="133" xfId="0" applyNumberFormat="1" applyFont="1" applyFill="1" applyBorder="1" applyAlignment="1">
      <alignment horizontal="center" vertical="center" shrinkToFit="1"/>
    </xf>
    <xf numFmtId="0" fontId="4" fillId="0" borderId="85" xfId="0" applyFont="1" applyBorder="1" applyAlignment="1">
      <alignment horizontal="left" vertical="center" wrapText="1"/>
    </xf>
    <xf numFmtId="0" fontId="4" fillId="0" borderId="52" xfId="0" applyFont="1" applyBorder="1" applyAlignment="1">
      <alignment horizontal="left" vertical="center"/>
    </xf>
    <xf numFmtId="0" fontId="4" fillId="0" borderId="92" xfId="0" applyFont="1" applyBorder="1" applyAlignment="1">
      <alignment horizontal="left" vertical="center"/>
    </xf>
    <xf numFmtId="38" fontId="4" fillId="0" borderId="52" xfId="1" applyFont="1" applyBorder="1" applyAlignment="1">
      <alignment horizontal="center" vertical="center"/>
    </xf>
    <xf numFmtId="38" fontId="4" fillId="0" borderId="92" xfId="1" applyFont="1" applyBorder="1" applyAlignment="1">
      <alignment horizontal="center" vertical="center"/>
    </xf>
    <xf numFmtId="0" fontId="4" fillId="0" borderId="85"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92" xfId="0" applyFont="1" applyBorder="1" applyAlignment="1">
      <alignment horizontal="left" vertical="center" shrinkToFit="1"/>
    </xf>
    <xf numFmtId="38" fontId="4" fillId="0" borderId="35" xfId="1" applyFont="1" applyBorder="1" applyAlignment="1">
      <alignment horizontal="center" vertical="center"/>
    </xf>
    <xf numFmtId="38" fontId="4" fillId="0" borderId="66" xfId="1" applyFont="1" applyBorder="1" applyAlignment="1">
      <alignment horizontal="center" vertical="center"/>
    </xf>
    <xf numFmtId="0" fontId="4" fillId="0" borderId="118" xfId="0" applyFont="1" applyFill="1" applyBorder="1" applyAlignment="1" applyProtection="1">
      <alignment horizontal="center" vertical="center" wrapText="1"/>
      <protection locked="0"/>
    </xf>
    <xf numFmtId="0" fontId="0" fillId="0" borderId="119" xfId="0" applyFill="1" applyBorder="1">
      <alignment vertical="center"/>
    </xf>
    <xf numFmtId="0" fontId="0" fillId="0" borderId="120" xfId="0" applyFill="1" applyBorder="1">
      <alignment vertical="center"/>
    </xf>
    <xf numFmtId="0" fontId="0" fillId="0" borderId="118" xfId="0" applyFill="1" applyBorder="1" applyAlignment="1">
      <alignment vertical="center" shrinkToFit="1"/>
    </xf>
    <xf numFmtId="0" fontId="0" fillId="0" borderId="119" xfId="0" applyFill="1" applyBorder="1" applyAlignment="1">
      <alignment vertical="center" shrinkToFit="1"/>
    </xf>
    <xf numFmtId="0" fontId="0" fillId="0" borderId="120" xfId="0" applyFill="1" applyBorder="1" applyAlignment="1">
      <alignment vertical="center" shrinkToFit="1"/>
    </xf>
    <xf numFmtId="0" fontId="0" fillId="0" borderId="124" xfId="0" applyFill="1" applyBorder="1" applyAlignment="1">
      <alignment vertical="center" shrinkToFit="1"/>
    </xf>
    <xf numFmtId="0" fontId="0" fillId="0" borderId="125" xfId="0" applyFill="1" applyBorder="1" applyAlignment="1">
      <alignment vertical="center" shrinkToFit="1"/>
    </xf>
    <xf numFmtId="0" fontId="0" fillId="0" borderId="126" xfId="0" applyFill="1" applyBorder="1" applyAlignment="1">
      <alignment vertical="center" shrinkToFit="1"/>
    </xf>
    <xf numFmtId="0" fontId="0" fillId="0" borderId="121" xfId="0" applyFill="1" applyBorder="1" applyAlignment="1">
      <alignment vertical="center" shrinkToFit="1"/>
    </xf>
    <xf numFmtId="0" fontId="0" fillId="0" borderId="122" xfId="0" applyFill="1" applyBorder="1" applyAlignment="1">
      <alignment vertical="center" shrinkToFit="1"/>
    </xf>
    <xf numFmtId="0" fontId="0" fillId="0" borderId="123" xfId="0" applyFill="1" applyBorder="1" applyAlignment="1">
      <alignment vertical="center" shrinkToFit="1"/>
    </xf>
    <xf numFmtId="0" fontId="6" fillId="0" borderId="9" xfId="0" applyFont="1" applyFill="1" applyBorder="1" applyAlignment="1" applyProtection="1">
      <alignment horizontal="center" vertical="center" shrinkToFit="1"/>
    </xf>
    <xf numFmtId="0" fontId="0" fillId="0" borderId="32" xfId="0" applyFill="1" applyBorder="1" applyAlignment="1">
      <alignment horizontal="center" vertical="center" shrinkToFit="1"/>
    </xf>
    <xf numFmtId="0" fontId="6" fillId="0" borderId="10"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134" xfId="0" applyFont="1" applyFill="1" applyBorder="1" applyAlignment="1" applyProtection="1">
      <alignment horizontal="center" vertical="center" shrinkToFit="1"/>
    </xf>
    <xf numFmtId="0" fontId="0" fillId="0" borderId="61" xfId="0" applyFill="1" applyBorder="1" applyAlignment="1">
      <alignment horizontal="center" vertical="center" shrinkToFit="1"/>
    </xf>
    <xf numFmtId="0" fontId="6" fillId="0" borderId="10" xfId="0" applyFont="1" applyFill="1" applyBorder="1" applyAlignment="1" applyProtection="1">
      <alignment horizontal="center" vertical="center" shrinkToFit="1"/>
    </xf>
    <xf numFmtId="0" fontId="0" fillId="0" borderId="35" xfId="0" applyFill="1" applyBorder="1" applyAlignment="1">
      <alignment horizontal="center" vertical="center" shrinkToFit="1"/>
    </xf>
    <xf numFmtId="0" fontId="6" fillId="0" borderId="70" xfId="0" applyFont="1" applyFill="1" applyBorder="1" applyAlignment="1" applyProtection="1">
      <alignment horizontal="center" vertical="center" shrinkToFit="1"/>
    </xf>
    <xf numFmtId="0" fontId="0" fillId="0" borderId="115"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93" xfId="0"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95" xfId="0" applyFill="1" applyBorder="1" applyAlignment="1">
      <alignment horizontal="center" vertical="center" shrinkToFit="1"/>
    </xf>
    <xf numFmtId="0" fontId="6" fillId="0" borderId="85" xfId="0" applyFont="1" applyFill="1" applyBorder="1" applyAlignment="1" applyProtection="1">
      <alignment horizontal="center" vertical="center" wrapText="1"/>
    </xf>
    <xf numFmtId="0" fontId="0" fillId="0" borderId="52" xfId="0" applyFill="1" applyBorder="1" applyAlignment="1">
      <alignment horizontal="center" vertical="center" wrapText="1"/>
    </xf>
    <xf numFmtId="0" fontId="0" fillId="0" borderId="92"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94" xfId="0" applyFill="1" applyBorder="1" applyAlignment="1">
      <alignment horizontal="center" vertical="center" wrapText="1"/>
    </xf>
    <xf numFmtId="0" fontId="0" fillId="0" borderId="95" xfId="0" applyFill="1" applyBorder="1" applyAlignment="1">
      <alignment horizontal="center" vertical="center" wrapText="1"/>
    </xf>
    <xf numFmtId="0" fontId="6" fillId="0" borderId="9"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shrinkToFit="1"/>
    </xf>
    <xf numFmtId="0" fontId="0" fillId="0" borderId="0" xfId="0" applyFill="1" applyBorder="1" applyAlignment="1">
      <alignment horizontal="center" vertical="center" shrinkToFit="1"/>
    </xf>
    <xf numFmtId="0" fontId="0" fillId="0" borderId="83" xfId="0" applyFill="1" applyBorder="1" applyAlignment="1">
      <alignment horizontal="center" vertical="center" shrinkToFit="1"/>
    </xf>
    <xf numFmtId="0" fontId="0" fillId="0" borderId="116" xfId="0" applyFill="1" applyBorder="1" applyAlignment="1">
      <alignment horizontal="center" vertical="center" shrinkToFit="1"/>
    </xf>
    <xf numFmtId="0" fontId="6" fillId="0" borderId="51" xfId="0" applyFont="1" applyFill="1" applyBorder="1" applyAlignment="1" applyProtection="1">
      <alignment horizontal="center" vertical="center" wrapText="1"/>
    </xf>
    <xf numFmtId="0" fontId="0" fillId="0" borderId="2" xfId="0" applyFill="1" applyBorder="1" applyAlignment="1">
      <alignment horizontal="center" vertical="center" wrapText="1"/>
    </xf>
    <xf numFmtId="0" fontId="0" fillId="0" borderId="135" xfId="0" applyFill="1" applyBorder="1" applyAlignment="1">
      <alignment horizontal="center" vertical="center" wrapText="1"/>
    </xf>
    <xf numFmtId="0" fontId="4" fillId="0" borderId="85" xfId="0" applyFont="1" applyFill="1" applyBorder="1" applyAlignment="1" applyProtection="1">
      <alignment horizontal="center" vertical="center" wrapText="1"/>
    </xf>
    <xf numFmtId="0" fontId="23" fillId="0" borderId="5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4" fillId="0" borderId="19" xfId="0" applyFont="1" applyFill="1" applyBorder="1" applyAlignment="1" applyProtection="1">
      <alignment horizontal="center" vertical="center" wrapText="1"/>
    </xf>
    <xf numFmtId="0" fontId="0" fillId="0" borderId="86" xfId="0" applyFill="1" applyBorder="1" applyAlignment="1">
      <alignment horizontal="center" vertical="center" wrapText="1"/>
    </xf>
    <xf numFmtId="0" fontId="0" fillId="0" borderId="8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72" xfId="0" applyFill="1" applyBorder="1" applyAlignment="1">
      <alignment horizontal="center" vertical="center" wrapText="1"/>
    </xf>
    <xf numFmtId="38" fontId="4" fillId="0" borderId="88" xfId="1" applyFont="1" applyFill="1" applyBorder="1" applyAlignment="1" applyProtection="1">
      <alignment horizontal="center" vertical="center" wrapText="1"/>
    </xf>
    <xf numFmtId="38" fontId="4" fillId="0" borderId="54" xfId="1" applyFont="1" applyFill="1" applyBorder="1" applyAlignment="1" applyProtection="1">
      <alignment horizontal="center" vertical="center" wrapText="1"/>
    </xf>
    <xf numFmtId="38" fontId="0" fillId="0" borderId="54" xfId="1" applyFont="1" applyFill="1" applyBorder="1" applyAlignment="1">
      <alignment horizontal="center" vertical="center" wrapText="1"/>
    </xf>
    <xf numFmtId="38" fontId="0" fillId="0" borderId="89" xfId="1" applyFont="1" applyFill="1" applyBorder="1" applyAlignment="1">
      <alignment horizontal="center" vertical="center" wrapText="1"/>
    </xf>
    <xf numFmtId="176" fontId="7" fillId="0" borderId="118" xfId="1" applyNumberFormat="1" applyFont="1" applyFill="1" applyBorder="1" applyAlignment="1" applyProtection="1">
      <alignment vertical="center" shrinkToFit="1"/>
    </xf>
    <xf numFmtId="0" fontId="25" fillId="0" borderId="85" xfId="0" applyFont="1" applyFill="1" applyBorder="1" applyAlignment="1" applyProtection="1">
      <alignment horizontal="center" vertical="center" textRotation="255" wrapText="1"/>
    </xf>
    <xf numFmtId="0" fontId="25" fillId="0" borderId="1" xfId="0" applyFont="1" applyFill="1" applyBorder="1" applyAlignment="1" applyProtection="1">
      <alignment horizontal="center" vertical="center" textRotation="255" wrapText="1"/>
    </xf>
    <xf numFmtId="0" fontId="23" fillId="0" borderId="1" xfId="0" applyFont="1" applyFill="1" applyBorder="1" applyAlignment="1">
      <alignment horizontal="center" vertical="center" textRotation="255" wrapText="1"/>
    </xf>
    <xf numFmtId="0" fontId="4" fillId="0" borderId="52" xfId="0" applyFont="1" applyFill="1" applyBorder="1" applyAlignment="1" applyProtection="1">
      <alignment horizontal="center" vertical="center" wrapText="1"/>
    </xf>
    <xf numFmtId="0" fontId="0" fillId="0" borderId="0" xfId="0" applyFill="1" applyBorder="1" applyAlignment="1">
      <alignment vertical="center"/>
    </xf>
    <xf numFmtId="0" fontId="23" fillId="0" borderId="97" xfId="0" applyFont="1" applyFill="1" applyBorder="1" applyAlignment="1">
      <alignment horizontal="center" vertical="center" wrapText="1"/>
    </xf>
    <xf numFmtId="0" fontId="0" fillId="0" borderId="98" xfId="0" applyFill="1" applyBorder="1" applyAlignment="1">
      <alignment horizontal="center" vertical="center" wrapText="1"/>
    </xf>
    <xf numFmtId="0" fontId="0" fillId="0" borderId="99" xfId="0" applyFill="1" applyBorder="1" applyAlignment="1">
      <alignment horizontal="center" vertical="center" wrapText="1"/>
    </xf>
    <xf numFmtId="0" fontId="4" fillId="0" borderId="100" xfId="0" applyFont="1" applyFill="1" applyBorder="1" applyAlignment="1" applyProtection="1">
      <alignment horizontal="center" vertical="center" wrapText="1"/>
    </xf>
    <xf numFmtId="0" fontId="4" fillId="0" borderId="101" xfId="0" applyFont="1" applyFill="1" applyBorder="1" applyAlignment="1" applyProtection="1">
      <alignment horizontal="center" vertical="center" wrapText="1"/>
    </xf>
    <xf numFmtId="0" fontId="0" fillId="0" borderId="101" xfId="0" applyFill="1" applyBorder="1" applyAlignment="1">
      <alignment horizontal="center" vertical="center" wrapText="1"/>
    </xf>
    <xf numFmtId="0" fontId="0" fillId="0" borderId="102" xfId="0" applyFill="1" applyBorder="1" applyAlignment="1">
      <alignment horizontal="center" vertical="center" wrapText="1"/>
    </xf>
    <xf numFmtId="0" fontId="4" fillId="0" borderId="103" xfId="0" applyFont="1" applyFill="1" applyBorder="1" applyAlignment="1" applyProtection="1">
      <alignment horizontal="center" vertical="center" wrapText="1"/>
    </xf>
    <xf numFmtId="0" fontId="4" fillId="0" borderId="104" xfId="0" applyFont="1" applyFill="1" applyBorder="1" applyAlignment="1" applyProtection="1">
      <alignment horizontal="center" vertical="center" wrapText="1"/>
    </xf>
    <xf numFmtId="0" fontId="0" fillId="0" borderId="104" xfId="0" applyFill="1" applyBorder="1" applyAlignment="1">
      <alignment horizontal="center" vertical="center" wrapText="1"/>
    </xf>
    <xf numFmtId="0" fontId="0" fillId="0" borderId="105" xfId="0" applyFill="1" applyBorder="1" applyAlignment="1">
      <alignment horizontal="center" vertical="center" wrapText="1"/>
    </xf>
    <xf numFmtId="0" fontId="16" fillId="0" borderId="72" xfId="0" applyFont="1" applyFill="1" applyBorder="1" applyAlignment="1" applyProtection="1">
      <alignment horizontal="center" vertical="center" wrapText="1"/>
    </xf>
    <xf numFmtId="0" fontId="35" fillId="0" borderId="72" xfId="0" applyFont="1" applyFill="1" applyBorder="1" applyAlignment="1">
      <alignment horizontal="center" vertical="center" wrapText="1"/>
    </xf>
    <xf numFmtId="0" fontId="35" fillId="0" borderId="74" xfId="0" applyFont="1" applyFill="1" applyBorder="1" applyAlignment="1">
      <alignment horizontal="center" vertical="center" wrapText="1"/>
    </xf>
    <xf numFmtId="0" fontId="23" fillId="0" borderId="106" xfId="0" applyFont="1" applyFill="1" applyBorder="1" applyAlignment="1">
      <alignment horizontal="center" vertical="center" wrapText="1"/>
    </xf>
    <xf numFmtId="0" fontId="0" fillId="0" borderId="107" xfId="0" applyFill="1" applyBorder="1" applyAlignment="1">
      <alignment horizontal="center" vertical="center" wrapText="1"/>
    </xf>
    <xf numFmtId="0" fontId="4" fillId="0" borderId="92"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23" fillId="0" borderId="73" xfId="0" applyFont="1" applyFill="1" applyBorder="1" applyAlignment="1">
      <alignment horizontal="center" vertical="center" wrapText="1"/>
    </xf>
    <xf numFmtId="0" fontId="23" fillId="0" borderId="94" xfId="0" applyFont="1" applyFill="1" applyBorder="1" applyAlignment="1">
      <alignment horizontal="center" vertical="center" wrapText="1"/>
    </xf>
    <xf numFmtId="0" fontId="23" fillId="0" borderId="95" xfId="0" applyFont="1" applyFill="1" applyBorder="1" applyAlignment="1">
      <alignment horizontal="center" vertical="center" wrapText="1"/>
    </xf>
    <xf numFmtId="0" fontId="6" fillId="0" borderId="67"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15" xfId="0" applyFont="1" applyFill="1" applyBorder="1" applyAlignment="1" applyProtection="1">
      <alignment horizontal="center" vertical="center" shrinkToFit="1"/>
    </xf>
    <xf numFmtId="0" fontId="25" fillId="0" borderId="80" xfId="0" applyFont="1" applyFill="1" applyBorder="1" applyAlignment="1" applyProtection="1">
      <alignment horizontal="center" vertical="center" textRotation="255" wrapText="1"/>
    </xf>
    <xf numFmtId="0" fontId="23" fillId="0" borderId="81" xfId="0" applyFont="1" applyFill="1" applyBorder="1" applyAlignment="1">
      <alignment horizontal="center" vertical="center" textRotation="255" wrapText="1"/>
    </xf>
    <xf numFmtId="0" fontId="23" fillId="0" borderId="82" xfId="0" applyFont="1" applyFill="1" applyBorder="1" applyAlignment="1">
      <alignment horizontal="center" vertical="center" textRotation="255" wrapText="1"/>
    </xf>
    <xf numFmtId="0" fontId="6" fillId="0" borderId="68" xfId="0" applyFont="1" applyFill="1" applyBorder="1" applyAlignment="1" applyProtection="1">
      <alignment horizontal="center" vertical="center" shrinkToFit="1"/>
    </xf>
    <xf numFmtId="0" fontId="6" fillId="0" borderId="69" xfId="0" applyFont="1" applyFill="1" applyBorder="1" applyAlignment="1" applyProtection="1">
      <alignment horizontal="center" vertical="center" shrinkToFit="1"/>
    </xf>
    <xf numFmtId="0" fontId="6" fillId="0" borderId="16" xfId="0" applyFont="1" applyFill="1" applyBorder="1" applyAlignment="1" applyProtection="1">
      <alignment horizontal="center" vertical="center" shrinkToFit="1"/>
    </xf>
    <xf numFmtId="0" fontId="9" fillId="0" borderId="77"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10" fillId="0" borderId="78" xfId="0" applyFont="1" applyFill="1" applyBorder="1" applyAlignment="1" applyProtection="1">
      <alignment horizontal="center" vertical="center" shrinkToFit="1"/>
    </xf>
    <xf numFmtId="0" fontId="10" fillId="0" borderId="17" xfId="0" applyFont="1" applyFill="1" applyBorder="1" applyAlignment="1" applyProtection="1">
      <alignment horizontal="center" vertical="center" shrinkToFit="1"/>
    </xf>
    <xf numFmtId="0" fontId="10" fillId="0" borderId="69" xfId="0" applyFont="1" applyFill="1" applyBorder="1" applyAlignment="1" applyProtection="1">
      <alignment horizontal="center" vertical="center" shrinkToFit="1"/>
    </xf>
    <xf numFmtId="0" fontId="10" fillId="0" borderId="16" xfId="0" applyFont="1" applyFill="1" applyBorder="1" applyAlignment="1" applyProtection="1">
      <alignment horizontal="center" vertical="center" shrinkToFit="1"/>
    </xf>
    <xf numFmtId="0" fontId="9" fillId="0" borderId="70" xfId="0" applyFont="1" applyFill="1" applyBorder="1" applyAlignment="1" applyProtection="1">
      <alignment horizontal="center" vertical="center" wrapText="1"/>
    </xf>
    <xf numFmtId="0" fontId="9" fillId="0" borderId="71" xfId="0" applyFont="1" applyFill="1" applyBorder="1" applyAlignment="1" applyProtection="1">
      <alignment horizontal="center" vertical="center" wrapText="1"/>
    </xf>
    <xf numFmtId="0" fontId="9" fillId="0" borderId="83" xfId="0" applyFont="1" applyFill="1" applyBorder="1" applyAlignment="1" applyProtection="1">
      <alignment horizontal="center" vertical="center" wrapText="1"/>
    </xf>
    <xf numFmtId="0" fontId="9" fillId="0" borderId="8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protection locked="0"/>
    </xf>
    <xf numFmtId="0" fontId="6" fillId="0" borderId="66" xfId="0" applyFont="1" applyFill="1" applyBorder="1" applyAlignment="1" applyProtection="1">
      <alignment horizontal="center" vertical="center" wrapText="1"/>
      <protection locked="0"/>
    </xf>
    <xf numFmtId="0" fontId="6" fillId="0" borderId="57" xfId="0" applyFont="1" applyFill="1" applyBorder="1" applyAlignment="1" applyProtection="1">
      <alignment horizontal="center" vertical="center" wrapText="1"/>
      <protection locked="0"/>
    </xf>
    <xf numFmtId="0" fontId="6" fillId="0" borderId="76" xfId="0" applyFont="1" applyFill="1" applyBorder="1" applyAlignment="1" applyProtection="1">
      <alignment horizontal="center" vertical="center" wrapText="1"/>
      <protection locked="0"/>
    </xf>
    <xf numFmtId="0" fontId="11" fillId="0" borderId="69" xfId="0" applyFont="1" applyFill="1" applyBorder="1" applyAlignment="1" applyProtection="1">
      <alignment horizontal="center" vertical="center" shrinkToFit="1"/>
    </xf>
    <xf numFmtId="0" fontId="11" fillId="0" borderId="16" xfId="0" applyFont="1" applyFill="1" applyBorder="1" applyAlignment="1" applyProtection="1">
      <alignment horizontal="center" vertical="center" shrinkToFit="1"/>
    </xf>
    <xf numFmtId="0" fontId="6" fillId="0" borderId="77"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67"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6" fillId="0" borderId="10" xfId="0"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wrapText="1"/>
      <protection locked="0"/>
    </xf>
    <xf numFmtId="0" fontId="6" fillId="0" borderId="65" xfId="0" applyFont="1" applyFill="1" applyBorder="1" applyAlignment="1" applyProtection="1">
      <alignment horizontal="center" vertical="center" shrinkToFit="1"/>
    </xf>
    <xf numFmtId="0" fontId="6" fillId="0" borderId="59" xfId="0" applyFont="1" applyFill="1" applyBorder="1" applyAlignment="1" applyProtection="1">
      <alignment horizontal="center" vertical="center" shrinkToFit="1"/>
    </xf>
    <xf numFmtId="0" fontId="6" fillId="0" borderId="14" xfId="0" applyFont="1" applyFill="1" applyBorder="1" applyAlignment="1" applyProtection="1">
      <alignment horizontal="center" vertical="center" shrinkToFit="1"/>
    </xf>
    <xf numFmtId="0" fontId="6" fillId="0" borderId="35" xfId="0" applyFont="1" applyFill="1" applyBorder="1" applyAlignment="1" applyProtection="1">
      <alignment horizontal="center" vertical="center" shrinkToFit="1"/>
    </xf>
    <xf numFmtId="0" fontId="6" fillId="0" borderId="66" xfId="0" applyFont="1" applyFill="1" applyBorder="1" applyAlignment="1" applyProtection="1">
      <alignment horizontal="center" vertical="center" shrinkToFit="1"/>
    </xf>
    <xf numFmtId="0" fontId="6" fillId="0" borderId="68" xfId="0" applyFont="1" applyFill="1" applyBorder="1" applyAlignment="1" applyProtection="1">
      <alignment horizontal="center" vertical="center" wrapText="1"/>
    </xf>
    <xf numFmtId="0" fontId="6" fillId="0" borderId="69"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70" xfId="0" applyFont="1" applyFill="1" applyBorder="1" applyAlignment="1" applyProtection="1">
      <alignment horizontal="center" vertical="center" wrapText="1"/>
    </xf>
    <xf numFmtId="0" fontId="6" fillId="0" borderId="7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13" fillId="0" borderId="42" xfId="0" applyFont="1" applyFill="1" applyBorder="1" applyAlignment="1" applyProtection="1">
      <alignment horizontal="center" vertical="center" shrinkToFit="1"/>
      <protection locked="0"/>
    </xf>
    <xf numFmtId="0" fontId="13" fillId="0" borderId="75" xfId="0" applyFont="1" applyFill="1" applyBorder="1" applyAlignment="1" applyProtection="1">
      <alignment horizontal="center" vertical="center" shrinkToFit="1"/>
      <protection locked="0"/>
    </xf>
    <xf numFmtId="0" fontId="10" fillId="0" borderId="78"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69"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6" fillId="0" borderId="79" xfId="0" applyFont="1" applyFill="1" applyBorder="1" applyAlignment="1" applyProtection="1">
      <alignment horizontal="center" vertical="center" wrapText="1"/>
    </xf>
    <xf numFmtId="0" fontId="6" fillId="0" borderId="78"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34" fillId="0" borderId="58" xfId="0" applyFont="1" applyBorder="1" applyAlignment="1">
      <alignment horizontal="center" vertical="center"/>
    </xf>
    <xf numFmtId="0" fontId="4" fillId="0" borderId="90"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0" fillId="0" borderId="8" xfId="0" applyFill="1" applyBorder="1" applyAlignment="1">
      <alignment horizontal="center" vertical="center" wrapText="1"/>
    </xf>
    <xf numFmtId="0" fontId="0" fillId="0" borderId="91" xfId="0" applyFill="1" applyBorder="1" applyAlignment="1">
      <alignment horizontal="center" vertical="center" wrapText="1"/>
    </xf>
    <xf numFmtId="0" fontId="23" fillId="0" borderId="85" xfId="0" applyFont="1" applyBorder="1" applyAlignment="1">
      <alignment horizontal="center" vertical="center" wrapText="1"/>
    </xf>
    <xf numFmtId="0" fontId="23" fillId="0" borderId="52" xfId="0" applyFont="1" applyBorder="1" applyAlignment="1">
      <alignment vertical="center" wrapText="1"/>
    </xf>
    <xf numFmtId="0" fontId="23" fillId="0" borderId="86" xfId="0" applyFont="1" applyBorder="1" applyAlignment="1">
      <alignment vertical="center" wrapText="1"/>
    </xf>
    <xf numFmtId="0" fontId="23" fillId="0" borderId="83" xfId="0" applyFont="1" applyBorder="1" applyAlignment="1">
      <alignment vertical="center" wrapText="1"/>
    </xf>
    <xf numFmtId="0" fontId="23" fillId="0" borderId="116" xfId="0" applyFont="1" applyBorder="1" applyAlignment="1">
      <alignment vertical="center" wrapText="1"/>
    </xf>
    <xf numFmtId="0" fontId="23" fillId="0" borderId="84" xfId="0" applyFont="1" applyBorder="1" applyAlignment="1">
      <alignment vertical="center" wrapText="1"/>
    </xf>
    <xf numFmtId="0" fontId="23" fillId="0" borderId="19"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137" xfId="0" applyFont="1" applyBorder="1" applyAlignment="1">
      <alignment horizontal="center" vertical="center" wrapText="1"/>
    </xf>
    <xf numFmtId="0" fontId="23" fillId="0" borderId="138" xfId="0" applyFont="1" applyBorder="1" applyAlignment="1">
      <alignment horizontal="center" vertical="center" wrapText="1"/>
    </xf>
    <xf numFmtId="0" fontId="23" fillId="0" borderId="116" xfId="0" applyFont="1" applyBorder="1" applyAlignment="1">
      <alignment horizontal="center" vertical="center" wrapText="1"/>
    </xf>
    <xf numFmtId="0" fontId="23" fillId="0" borderId="139" xfId="0" applyFont="1" applyBorder="1" applyAlignment="1">
      <alignment horizontal="center" vertical="center" wrapText="1"/>
    </xf>
    <xf numFmtId="178" fontId="4" fillId="0" borderId="19" xfId="0" applyNumberFormat="1" applyFont="1" applyFill="1" applyBorder="1" applyAlignment="1" applyProtection="1">
      <alignment horizontal="center" vertical="center" wrapText="1"/>
      <protection locked="0"/>
    </xf>
    <xf numFmtId="0" fontId="0" fillId="0" borderId="96" xfId="0" applyFill="1" applyBorder="1" applyAlignment="1">
      <alignment horizontal="center" vertical="center" wrapText="1"/>
    </xf>
    <xf numFmtId="178" fontId="4" fillId="0" borderId="117" xfId="0" applyNumberFormat="1" applyFont="1" applyFill="1" applyBorder="1" applyAlignment="1" applyProtection="1">
      <alignment horizontal="center" vertical="center" wrapText="1"/>
      <protection locked="0"/>
    </xf>
    <xf numFmtId="178" fontId="4" fillId="0" borderId="107" xfId="0" applyNumberFormat="1" applyFont="1" applyFill="1" applyBorder="1" applyAlignment="1" applyProtection="1">
      <alignment horizontal="center" vertical="center" wrapText="1"/>
      <protection locked="0"/>
    </xf>
    <xf numFmtId="0" fontId="0" fillId="0" borderId="119" xfId="0" applyFill="1" applyBorder="1" applyAlignment="1">
      <alignment horizontal="center" vertical="center" wrapText="1"/>
    </xf>
    <xf numFmtId="0" fontId="0" fillId="0" borderId="120" xfId="0" applyFill="1" applyBorder="1" applyAlignment="1">
      <alignment horizontal="center" vertical="center" wrapText="1"/>
    </xf>
    <xf numFmtId="0" fontId="0" fillId="0" borderId="121" xfId="0" applyFill="1" applyBorder="1" applyAlignment="1">
      <alignment horizontal="center" vertical="center" wrapText="1"/>
    </xf>
    <xf numFmtId="0" fontId="0" fillId="0" borderId="122" xfId="0" applyFill="1" applyBorder="1" applyAlignment="1">
      <alignment horizontal="center" vertical="center" wrapText="1"/>
    </xf>
    <xf numFmtId="0" fontId="0" fillId="0" borderId="123" xfId="0" applyFill="1" applyBorder="1" applyAlignment="1">
      <alignment horizontal="center" vertical="center" wrapText="1"/>
    </xf>
    <xf numFmtId="0" fontId="11" fillId="0" borderId="49"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38" fontId="6" fillId="0" borderId="21" xfId="1" applyFont="1" applyFill="1" applyBorder="1" applyAlignment="1" applyProtection="1">
      <alignment horizontal="center" vertical="center" wrapText="1"/>
      <protection locked="0"/>
    </xf>
    <xf numFmtId="0" fontId="23" fillId="0" borderId="1" xfId="0" applyFont="1" applyFill="1" applyBorder="1" applyAlignment="1">
      <alignment vertical="center" wrapText="1"/>
    </xf>
    <xf numFmtId="0" fontId="23" fillId="0" borderId="73" xfId="0" applyFont="1" applyFill="1" applyBorder="1" applyAlignment="1">
      <alignment vertical="center" wrapText="1"/>
    </xf>
    <xf numFmtId="0" fontId="6" fillId="0" borderId="12" xfId="0" applyFont="1" applyFill="1" applyBorder="1" applyAlignment="1" applyProtection="1">
      <alignment horizontal="center" vertical="center" shrinkToFit="1"/>
    </xf>
    <xf numFmtId="0" fontId="0" fillId="0" borderId="75" xfId="0" applyFill="1" applyBorder="1" applyAlignment="1">
      <alignment horizontal="center" vertical="center" shrinkToFit="1"/>
    </xf>
    <xf numFmtId="185" fontId="27" fillId="0" borderId="128" xfId="0" applyNumberFormat="1" applyFont="1" applyBorder="1" applyAlignment="1">
      <alignment horizontal="center" vertical="center" shrinkToFit="1"/>
    </xf>
    <xf numFmtId="185" fontId="27" fillId="0" borderId="4" xfId="0" applyNumberFormat="1" applyFont="1" applyBorder="1" applyAlignment="1">
      <alignment horizontal="center" vertical="center" shrinkToFit="1"/>
    </xf>
    <xf numFmtId="185" fontId="27" fillId="0" borderId="129" xfId="0" applyNumberFormat="1" applyFont="1" applyBorder="1" applyAlignment="1">
      <alignment horizontal="center" vertical="center" shrinkToFit="1"/>
    </xf>
    <xf numFmtId="185" fontId="27" fillId="0" borderId="130" xfId="0" applyNumberFormat="1" applyFont="1" applyBorder="1" applyAlignment="1">
      <alignment horizontal="center" vertical="center" shrinkToFit="1"/>
    </xf>
    <xf numFmtId="185" fontId="27" fillId="0" borderId="131" xfId="0" applyNumberFormat="1" applyFont="1" applyBorder="1" applyAlignment="1">
      <alignment horizontal="center" vertical="center" shrinkToFit="1"/>
    </xf>
    <xf numFmtId="0" fontId="4" fillId="0" borderId="73" xfId="0" applyFont="1" applyBorder="1" applyAlignment="1">
      <alignment horizontal="left" vertical="center" shrinkToFit="1"/>
    </xf>
    <xf numFmtId="0" fontId="4" fillId="0" borderId="94" xfId="0" applyFont="1" applyBorder="1" applyAlignment="1">
      <alignment horizontal="left" vertical="center" shrinkToFit="1"/>
    </xf>
    <xf numFmtId="0" fontId="4" fillId="0" borderId="95" xfId="0" applyFont="1" applyBorder="1" applyAlignment="1">
      <alignment horizontal="left" vertical="center" shrinkToFit="1"/>
    </xf>
    <xf numFmtId="38" fontId="4" fillId="0" borderId="94" xfId="1" applyFont="1" applyBorder="1" applyAlignment="1">
      <alignment horizontal="center" vertical="center"/>
    </xf>
    <xf numFmtId="38" fontId="4" fillId="0" borderId="95" xfId="1" applyFont="1" applyBorder="1" applyAlignment="1">
      <alignment horizontal="center" vertical="center"/>
    </xf>
    <xf numFmtId="0" fontId="0" fillId="0" borderId="58" xfId="0" applyFont="1" applyBorder="1" applyAlignment="1">
      <alignment horizontal="center" vertical="center"/>
    </xf>
    <xf numFmtId="0" fontId="33" fillId="0" borderId="85" xfId="0" applyFont="1" applyBorder="1" applyAlignment="1">
      <alignment horizontal="center" vertical="center" wrapText="1"/>
    </xf>
    <xf numFmtId="0" fontId="33" fillId="0" borderId="19" xfId="0" applyFont="1" applyBorder="1" applyAlignment="1">
      <alignment horizontal="center" vertical="center" wrapText="1"/>
    </xf>
    <xf numFmtId="38" fontId="27" fillId="0" borderId="80" xfId="1" applyFont="1" applyBorder="1" applyAlignment="1">
      <alignment horizontal="right" vertical="center" shrinkToFit="1"/>
    </xf>
    <xf numFmtId="38" fontId="27" fillId="0" borderId="82" xfId="1" applyFont="1" applyBorder="1" applyAlignment="1">
      <alignment horizontal="righ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527685</xdr:colOff>
      <xdr:row>2</xdr:row>
      <xdr:rowOff>47625</xdr:rowOff>
    </xdr:from>
    <xdr:ext cx="877163" cy="392415"/>
    <xdr:sp macro="" textlink="">
      <xdr:nvSpPr>
        <xdr:cNvPr id="2" name="テキスト ボックス 1"/>
        <xdr:cNvSpPr txBox="1"/>
      </xdr:nvSpPr>
      <xdr:spPr>
        <a:xfrm>
          <a:off x="6471285" y="421005"/>
          <a:ext cx="877163" cy="39241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none" rtlCol="0" anchor="t">
          <a:spAutoFit/>
        </a:bodyPr>
        <a:lstStyle/>
        <a:p>
          <a:r>
            <a:rPr kumimoji="1" lang="ja-JP" altLang="en-US" sz="1800"/>
            <a:t>記入例</a:t>
          </a:r>
        </a:p>
      </xdr:txBody>
    </xdr:sp>
    <xdr:clientData/>
  </xdr:oneCellAnchor>
  <xdr:twoCellAnchor>
    <xdr:from>
      <xdr:col>8</xdr:col>
      <xdr:colOff>108585</xdr:colOff>
      <xdr:row>16</xdr:row>
      <xdr:rowOff>190500</xdr:rowOff>
    </xdr:from>
    <xdr:to>
      <xdr:col>10</xdr:col>
      <xdr:colOff>567657</xdr:colOff>
      <xdr:row>21</xdr:row>
      <xdr:rowOff>66675</xdr:rowOff>
    </xdr:to>
    <xdr:sp macro="" textlink="">
      <xdr:nvSpPr>
        <xdr:cNvPr id="3" name="テキスト ボックス 2"/>
        <xdr:cNvSpPr txBox="1"/>
      </xdr:nvSpPr>
      <xdr:spPr>
        <a:xfrm>
          <a:off x="5610225" y="2914650"/>
          <a:ext cx="1876424" cy="752475"/>
        </a:xfrm>
        <a:prstGeom prst="rect">
          <a:avLst/>
        </a:prstGeom>
        <a:ln w="1270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300"/>
            </a:lnSpc>
          </a:pPr>
          <a:r>
            <a:rPr kumimoji="1" lang="ja-JP" altLang="en-US" sz="1100"/>
            <a:t>県内での総排出量が分かる総括表で提出いただければ結構です（事業所毎の計算表は不要です）。</a:t>
          </a:r>
        </a:p>
      </xdr:txBody>
    </xdr:sp>
    <xdr:clientData/>
  </xdr:twoCellAnchor>
  <xdr:twoCellAnchor>
    <xdr:from>
      <xdr:col>8</xdr:col>
      <xdr:colOff>472440</xdr:colOff>
      <xdr:row>71</xdr:row>
      <xdr:rowOff>278130</xdr:rowOff>
    </xdr:from>
    <xdr:to>
      <xdr:col>11</xdr:col>
      <xdr:colOff>323799</xdr:colOff>
      <xdr:row>75</xdr:row>
      <xdr:rowOff>95249</xdr:rowOff>
    </xdr:to>
    <xdr:sp macro="" textlink="">
      <xdr:nvSpPr>
        <xdr:cNvPr id="4" name="テキスト ボックス 3"/>
        <xdr:cNvSpPr txBox="1"/>
      </xdr:nvSpPr>
      <xdr:spPr>
        <a:xfrm>
          <a:off x="5048250" y="15773400"/>
          <a:ext cx="1962149" cy="1162049"/>
        </a:xfrm>
        <a:prstGeom prst="rect">
          <a:avLst/>
        </a:prstGeom>
        <a:ln w="1270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100"/>
            </a:lnSpc>
          </a:pPr>
          <a:r>
            <a:rPr kumimoji="1" lang="ja-JP" altLang="en-US" sz="1100"/>
            <a:t>計画書又は報告書に記載の排出量と数量が合致するか確認してください。工場、事業所等の排出量を足しあげる関係で、端数処理により、数量が多少ずれることは構いません。</a:t>
          </a:r>
        </a:p>
      </xdr:txBody>
    </xdr:sp>
    <xdr:clientData/>
  </xdr:twoCellAnchor>
  <xdr:twoCellAnchor>
    <xdr:from>
      <xdr:col>10</xdr:col>
      <xdr:colOff>49530</xdr:colOff>
      <xdr:row>75</xdr:row>
      <xdr:rowOff>95249</xdr:rowOff>
    </xdr:from>
    <xdr:to>
      <xdr:col>10</xdr:col>
      <xdr:colOff>196034</xdr:colOff>
      <xdr:row>77</xdr:row>
      <xdr:rowOff>354330</xdr:rowOff>
    </xdr:to>
    <xdr:cxnSp macro="">
      <xdr:nvCxnSpPr>
        <xdr:cNvPr id="5" name="直線矢印コネクタ 4"/>
        <xdr:cNvCxnSpPr>
          <a:stCxn id="4" idx="2"/>
        </xdr:cNvCxnSpPr>
      </xdr:nvCxnSpPr>
      <xdr:spPr>
        <a:xfrm>
          <a:off x="6029325" y="16935449"/>
          <a:ext cx="161925" cy="942976"/>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Q79"/>
  <sheetViews>
    <sheetView tabSelected="1" view="pageBreakPreview" zoomScaleNormal="100" zoomScaleSheetLayoutView="100" workbookViewId="0">
      <pane ySplit="9" topLeftCell="A10" activePane="bottomLeft" state="frozen"/>
      <selection activeCell="B68" sqref="B68:F74"/>
      <selection pane="bottomLeft" activeCell="M57" sqref="M57"/>
    </sheetView>
  </sheetViews>
  <sheetFormatPr defaultRowHeight="14.4"/>
  <cols>
    <col min="1" max="1" width="0.88671875" customWidth="1"/>
    <col min="2" max="2" width="5.21875" customWidth="1"/>
    <col min="7" max="7" width="9" style="49" customWidth="1"/>
    <col min="8" max="8" width="8.109375" customWidth="1"/>
    <col min="10" max="10" width="10.109375" customWidth="1"/>
    <col min="11" max="11" width="8.88671875" customWidth="1"/>
    <col min="12" max="12" width="11.109375" customWidth="1"/>
    <col min="13" max="13" width="11" customWidth="1"/>
    <col min="14" max="14" width="0.33203125" customWidth="1"/>
    <col min="15" max="15" width="8.6640625" customWidth="1"/>
    <col min="16" max="16" width="12.44140625" style="158" customWidth="1"/>
    <col min="17" max="17" width="11.44140625" bestFit="1" customWidth="1"/>
  </cols>
  <sheetData>
    <row r="1" spans="2:17">
      <c r="G1"/>
    </row>
    <row r="2" spans="2:17" ht="16.5" customHeight="1">
      <c r="E2" s="144" t="s">
        <v>90</v>
      </c>
      <c r="F2" s="351"/>
      <c r="G2" s="351"/>
      <c r="H2" s="351"/>
      <c r="I2" s="351"/>
      <c r="J2" s="143" t="s">
        <v>91</v>
      </c>
      <c r="K2" s="321"/>
      <c r="L2" s="322"/>
      <c r="M2" s="323"/>
      <c r="O2" s="145" t="s">
        <v>118</v>
      </c>
    </row>
    <row r="3" spans="2:17" ht="23.25" customHeight="1" thickBot="1">
      <c r="B3" s="155" t="s">
        <v>139</v>
      </c>
    </row>
    <row r="4" spans="2:17" ht="10.5" customHeight="1">
      <c r="B4" s="249" t="s">
        <v>72</v>
      </c>
      <c r="C4" s="266"/>
      <c r="D4" s="266"/>
      <c r="E4" s="266"/>
      <c r="F4" s="284"/>
      <c r="G4" s="249" t="s">
        <v>53</v>
      </c>
      <c r="H4" s="250"/>
      <c r="I4" s="253" t="s">
        <v>52</v>
      </c>
      <c r="J4" s="235"/>
      <c r="K4" s="254"/>
      <c r="L4" s="266" t="s">
        <v>49</v>
      </c>
      <c r="M4" s="268" t="s">
        <v>119</v>
      </c>
      <c r="N4" s="29"/>
      <c r="O4" s="22"/>
      <c r="P4" s="159"/>
      <c r="Q4" s="22"/>
    </row>
    <row r="5" spans="2:17" ht="10.5" customHeight="1">
      <c r="B5" s="285"/>
      <c r="C5" s="286"/>
      <c r="D5" s="286"/>
      <c r="E5" s="286"/>
      <c r="F5" s="287"/>
      <c r="G5" s="251"/>
      <c r="H5" s="252"/>
      <c r="I5" s="255"/>
      <c r="J5" s="256"/>
      <c r="K5" s="257"/>
      <c r="L5" s="267"/>
      <c r="M5" s="269"/>
      <c r="N5" s="29"/>
      <c r="O5" s="28"/>
      <c r="P5" s="160"/>
      <c r="Q5" s="33"/>
    </row>
    <row r="6" spans="2:17" ht="10.5" customHeight="1">
      <c r="B6" s="285"/>
      <c r="C6" s="286"/>
      <c r="D6" s="286"/>
      <c r="E6" s="286"/>
      <c r="F6" s="287"/>
      <c r="G6" s="258" t="s">
        <v>56</v>
      </c>
      <c r="H6" s="352" t="s">
        <v>0</v>
      </c>
      <c r="I6" s="271" t="s">
        <v>42</v>
      </c>
      <c r="J6" s="275" t="s">
        <v>0</v>
      </c>
      <c r="K6" s="279" t="s">
        <v>55</v>
      </c>
      <c r="L6" s="22"/>
      <c r="M6" s="269"/>
      <c r="N6" s="29"/>
      <c r="O6" s="32"/>
      <c r="P6" s="160"/>
      <c r="Q6" s="32"/>
    </row>
    <row r="7" spans="2:17" ht="10.5" customHeight="1">
      <c r="B7" s="285"/>
      <c r="C7" s="286"/>
      <c r="D7" s="286"/>
      <c r="E7" s="286"/>
      <c r="F7" s="287"/>
      <c r="G7" s="259"/>
      <c r="H7" s="353"/>
      <c r="I7" s="272"/>
      <c r="J7" s="276"/>
      <c r="K7" s="279"/>
      <c r="L7" s="74" t="s">
        <v>51</v>
      </c>
      <c r="M7" s="269"/>
      <c r="N7" s="29"/>
      <c r="O7" s="32"/>
      <c r="P7" s="160"/>
      <c r="Q7" s="32"/>
    </row>
    <row r="8" spans="2:17" ht="10.5" customHeight="1">
      <c r="B8" s="285"/>
      <c r="C8" s="286"/>
      <c r="D8" s="286"/>
      <c r="E8" s="286"/>
      <c r="F8" s="287"/>
      <c r="G8" s="260"/>
      <c r="H8" s="354"/>
      <c r="I8" s="273"/>
      <c r="J8" s="277"/>
      <c r="K8" s="280"/>
      <c r="L8" s="282" t="s">
        <v>54</v>
      </c>
      <c r="M8" s="269"/>
      <c r="N8" s="30"/>
      <c r="O8" s="22"/>
      <c r="P8" s="160"/>
      <c r="Q8" s="32"/>
    </row>
    <row r="9" spans="2:17" ht="10.5" customHeight="1" thickBot="1">
      <c r="B9" s="288"/>
      <c r="C9" s="289"/>
      <c r="D9" s="289"/>
      <c r="E9" s="289"/>
      <c r="F9" s="290"/>
      <c r="G9" s="261"/>
      <c r="H9" s="355"/>
      <c r="I9" s="274"/>
      <c r="J9" s="278"/>
      <c r="K9" s="281"/>
      <c r="L9" s="283"/>
      <c r="M9" s="270"/>
      <c r="N9" s="30"/>
      <c r="O9" s="22"/>
      <c r="P9" s="160"/>
      <c r="Q9" s="32"/>
    </row>
    <row r="10" spans="2:17" ht="16.2">
      <c r="B10" s="294" t="s">
        <v>59</v>
      </c>
      <c r="C10" s="326" t="s">
        <v>50</v>
      </c>
      <c r="D10" s="327"/>
      <c r="E10" s="327"/>
      <c r="F10" s="328"/>
      <c r="G10" s="50"/>
      <c r="H10" s="75" t="s">
        <v>1</v>
      </c>
      <c r="I10" s="76">
        <v>38.200000000000003</v>
      </c>
      <c r="J10" s="77" t="s">
        <v>43</v>
      </c>
      <c r="K10" s="78">
        <f>ROUND(G10*I10,0)</f>
        <v>0</v>
      </c>
      <c r="L10" s="79">
        <v>1.8700000000000001E-2</v>
      </c>
      <c r="M10" s="58">
        <f>K10*L10*44/12</f>
        <v>0</v>
      </c>
      <c r="N10" s="36"/>
      <c r="O10" s="37"/>
      <c r="P10" s="161"/>
      <c r="Q10" s="39"/>
    </row>
    <row r="11" spans="2:17" ht="16.2">
      <c r="B11" s="295"/>
      <c r="C11" s="226" t="s">
        <v>2</v>
      </c>
      <c r="D11" s="329"/>
      <c r="E11" s="329"/>
      <c r="F11" s="330"/>
      <c r="G11" s="51"/>
      <c r="H11" s="80" t="s">
        <v>1</v>
      </c>
      <c r="I11" s="81">
        <v>35.299999999999997</v>
      </c>
      <c r="J11" s="82" t="s">
        <v>43</v>
      </c>
      <c r="K11" s="83">
        <f t="shared" ref="K11:K34" si="0">ROUND(G11*I11,0)</f>
        <v>0</v>
      </c>
      <c r="L11" s="84">
        <v>1.84E-2</v>
      </c>
      <c r="M11" s="59">
        <f>K11*L11*44/12</f>
        <v>0</v>
      </c>
      <c r="N11" s="36"/>
      <c r="O11" s="37"/>
      <c r="P11" s="161"/>
      <c r="Q11" s="39"/>
    </row>
    <row r="12" spans="2:17" ht="16.2">
      <c r="B12" s="295"/>
      <c r="C12" s="291" t="s">
        <v>3</v>
      </c>
      <c r="D12" s="292"/>
      <c r="E12" s="292"/>
      <c r="F12" s="293"/>
      <c r="G12" s="51"/>
      <c r="H12" s="80" t="s">
        <v>1</v>
      </c>
      <c r="I12" s="81">
        <v>34.6</v>
      </c>
      <c r="J12" s="82" t="s">
        <v>43</v>
      </c>
      <c r="K12" s="83">
        <f t="shared" si="0"/>
        <v>0</v>
      </c>
      <c r="L12" s="84">
        <v>1.83E-2</v>
      </c>
      <c r="M12" s="59">
        <f>K12*L12*44/12</f>
        <v>0</v>
      </c>
      <c r="N12" s="36"/>
      <c r="O12" s="37"/>
      <c r="P12" s="161"/>
      <c r="Q12" s="39"/>
    </row>
    <row r="13" spans="2:17" ht="16.2">
      <c r="B13" s="295"/>
      <c r="C13" s="291" t="s">
        <v>4</v>
      </c>
      <c r="D13" s="292"/>
      <c r="E13" s="292"/>
      <c r="F13" s="293"/>
      <c r="G13" s="51"/>
      <c r="H13" s="80" t="s">
        <v>1</v>
      </c>
      <c r="I13" s="81">
        <v>33.6</v>
      </c>
      <c r="J13" s="82" t="s">
        <v>43</v>
      </c>
      <c r="K13" s="83">
        <f t="shared" si="0"/>
        <v>0</v>
      </c>
      <c r="L13" s="84">
        <v>1.8200000000000001E-2</v>
      </c>
      <c r="M13" s="59">
        <f t="shared" ref="M13:M18" si="1">K13*L13*44/12</f>
        <v>0</v>
      </c>
      <c r="N13" s="40"/>
      <c r="O13" s="37"/>
      <c r="P13" s="161"/>
      <c r="Q13" s="39"/>
    </row>
    <row r="14" spans="2:17" ht="16.2">
      <c r="B14" s="295"/>
      <c r="C14" s="291" t="s">
        <v>5</v>
      </c>
      <c r="D14" s="292"/>
      <c r="E14" s="292"/>
      <c r="F14" s="293"/>
      <c r="G14" s="51"/>
      <c r="H14" s="80" t="s">
        <v>1</v>
      </c>
      <c r="I14" s="81">
        <v>36.700000000000003</v>
      </c>
      <c r="J14" s="82" t="s">
        <v>43</v>
      </c>
      <c r="K14" s="83">
        <f t="shared" si="0"/>
        <v>0</v>
      </c>
      <c r="L14" s="84">
        <v>1.8499999999999999E-2</v>
      </c>
      <c r="M14" s="59">
        <f t="shared" si="1"/>
        <v>0</v>
      </c>
      <c r="N14" s="36"/>
      <c r="O14" s="37"/>
      <c r="P14" s="161"/>
      <c r="Q14" s="39"/>
    </row>
    <row r="15" spans="2:17" ht="16.2">
      <c r="B15" s="295"/>
      <c r="C15" s="291" t="s">
        <v>6</v>
      </c>
      <c r="D15" s="292"/>
      <c r="E15" s="292"/>
      <c r="F15" s="293"/>
      <c r="G15" s="51"/>
      <c r="H15" s="80" t="s">
        <v>1</v>
      </c>
      <c r="I15" s="81">
        <v>37.700000000000003</v>
      </c>
      <c r="J15" s="82" t="s">
        <v>43</v>
      </c>
      <c r="K15" s="83">
        <f t="shared" si="0"/>
        <v>0</v>
      </c>
      <c r="L15" s="84">
        <v>1.8700000000000001E-2</v>
      </c>
      <c r="M15" s="59">
        <f t="shared" si="1"/>
        <v>0</v>
      </c>
      <c r="N15" s="40"/>
      <c r="O15" s="37"/>
      <c r="P15" s="161"/>
      <c r="Q15" s="39"/>
    </row>
    <row r="16" spans="2:17" ht="16.2">
      <c r="B16" s="295"/>
      <c r="C16" s="291" t="s">
        <v>7</v>
      </c>
      <c r="D16" s="292"/>
      <c r="E16" s="292"/>
      <c r="F16" s="293"/>
      <c r="G16" s="51"/>
      <c r="H16" s="80" t="s">
        <v>1</v>
      </c>
      <c r="I16" s="81">
        <v>39.1</v>
      </c>
      <c r="J16" s="82" t="s">
        <v>43</v>
      </c>
      <c r="K16" s="83">
        <f t="shared" si="0"/>
        <v>0</v>
      </c>
      <c r="L16" s="84">
        <v>1.89E-2</v>
      </c>
      <c r="M16" s="59">
        <f t="shared" si="1"/>
        <v>0</v>
      </c>
      <c r="N16" s="36"/>
      <c r="O16" s="37"/>
      <c r="P16" s="161"/>
      <c r="Q16" s="39"/>
    </row>
    <row r="17" spans="2:17" ht="16.2">
      <c r="B17" s="295"/>
      <c r="C17" s="291" t="s">
        <v>8</v>
      </c>
      <c r="D17" s="292"/>
      <c r="E17" s="292"/>
      <c r="F17" s="293"/>
      <c r="G17" s="51"/>
      <c r="H17" s="80" t="s">
        <v>1</v>
      </c>
      <c r="I17" s="81">
        <v>41.9</v>
      </c>
      <c r="J17" s="82" t="s">
        <v>43</v>
      </c>
      <c r="K17" s="83">
        <f t="shared" si="0"/>
        <v>0</v>
      </c>
      <c r="L17" s="84">
        <v>1.95E-2</v>
      </c>
      <c r="M17" s="59">
        <f t="shared" si="1"/>
        <v>0</v>
      </c>
      <c r="N17" s="40"/>
      <c r="O17" s="37"/>
      <c r="P17" s="161"/>
      <c r="Q17" s="39"/>
    </row>
    <row r="18" spans="2:17" ht="16.2">
      <c r="B18" s="295"/>
      <c r="C18" s="291" t="s">
        <v>9</v>
      </c>
      <c r="D18" s="292"/>
      <c r="E18" s="292"/>
      <c r="F18" s="293"/>
      <c r="G18" s="51"/>
      <c r="H18" s="80" t="s">
        <v>10</v>
      </c>
      <c r="I18" s="81">
        <v>40.9</v>
      </c>
      <c r="J18" s="82" t="s">
        <v>44</v>
      </c>
      <c r="K18" s="83">
        <f t="shared" si="0"/>
        <v>0</v>
      </c>
      <c r="L18" s="84">
        <v>2.0799999999999999E-2</v>
      </c>
      <c r="M18" s="59">
        <f t="shared" si="1"/>
        <v>0</v>
      </c>
      <c r="N18" s="40"/>
      <c r="O18" s="37"/>
      <c r="P18" s="161"/>
      <c r="Q18" s="39"/>
    </row>
    <row r="19" spans="2:17" ht="16.2">
      <c r="B19" s="295"/>
      <c r="C19" s="297" t="s">
        <v>11</v>
      </c>
      <c r="D19" s="298"/>
      <c r="E19" s="298"/>
      <c r="F19" s="299"/>
      <c r="G19" s="52"/>
      <c r="H19" s="85" t="s">
        <v>10</v>
      </c>
      <c r="I19" s="86">
        <v>29.9</v>
      </c>
      <c r="J19" s="87" t="s">
        <v>44</v>
      </c>
      <c r="K19" s="88">
        <f t="shared" si="0"/>
        <v>0</v>
      </c>
      <c r="L19" s="89">
        <v>2.5399999999999999E-2</v>
      </c>
      <c r="M19" s="60">
        <f t="shared" ref="M19:M34" si="2">K19*L19*44/12</f>
        <v>0</v>
      </c>
      <c r="N19" s="40"/>
      <c r="O19" s="37"/>
      <c r="P19" s="161"/>
      <c r="Q19" s="39"/>
    </row>
    <row r="20" spans="2:17" ht="16.2">
      <c r="B20" s="295"/>
      <c r="C20" s="300" t="s">
        <v>12</v>
      </c>
      <c r="D20" s="301"/>
      <c r="E20" s="302" t="s">
        <v>13</v>
      </c>
      <c r="F20" s="303"/>
      <c r="G20" s="53"/>
      <c r="H20" s="90" t="s">
        <v>10</v>
      </c>
      <c r="I20" s="91">
        <v>50.8</v>
      </c>
      <c r="J20" s="92" t="s">
        <v>44</v>
      </c>
      <c r="K20" s="93">
        <f t="shared" si="0"/>
        <v>0</v>
      </c>
      <c r="L20" s="94">
        <v>1.61E-2</v>
      </c>
      <c r="M20" s="61">
        <f t="shared" si="2"/>
        <v>0</v>
      </c>
      <c r="N20" s="40"/>
      <c r="O20" s="37"/>
      <c r="P20" s="161"/>
      <c r="Q20" s="39"/>
    </row>
    <row r="21" spans="2:17" ht="16.2">
      <c r="B21" s="295"/>
      <c r="C21" s="300"/>
      <c r="D21" s="301"/>
      <c r="E21" s="304" t="s">
        <v>14</v>
      </c>
      <c r="F21" s="305"/>
      <c r="G21" s="52"/>
      <c r="H21" s="95" t="s">
        <v>15</v>
      </c>
      <c r="I21" s="86">
        <v>44.9</v>
      </c>
      <c r="J21" s="87" t="s">
        <v>45</v>
      </c>
      <c r="K21" s="88">
        <f t="shared" si="0"/>
        <v>0</v>
      </c>
      <c r="L21" s="89">
        <v>1.4200000000000001E-2</v>
      </c>
      <c r="M21" s="60">
        <f t="shared" si="2"/>
        <v>0</v>
      </c>
      <c r="N21" s="36"/>
      <c r="O21" s="21"/>
      <c r="P21" s="161"/>
      <c r="Q21" s="39"/>
    </row>
    <row r="22" spans="2:17" ht="16.2">
      <c r="B22" s="295"/>
      <c r="C22" s="306" t="s">
        <v>16</v>
      </c>
      <c r="D22" s="307"/>
      <c r="E22" s="302" t="s">
        <v>17</v>
      </c>
      <c r="F22" s="303"/>
      <c r="G22" s="53"/>
      <c r="H22" s="90" t="s">
        <v>10</v>
      </c>
      <c r="I22" s="91">
        <v>54.6</v>
      </c>
      <c r="J22" s="92" t="s">
        <v>44</v>
      </c>
      <c r="K22" s="93">
        <f t="shared" si="0"/>
        <v>0</v>
      </c>
      <c r="L22" s="94">
        <v>1.35E-2</v>
      </c>
      <c r="M22" s="61">
        <f t="shared" si="2"/>
        <v>0</v>
      </c>
      <c r="N22" s="40"/>
      <c r="O22" s="37"/>
      <c r="P22" s="161"/>
      <c r="Q22" s="39"/>
    </row>
    <row r="23" spans="2:17" ht="16.2">
      <c r="B23" s="295"/>
      <c r="C23" s="308"/>
      <c r="D23" s="309"/>
      <c r="E23" s="314" t="s">
        <v>18</v>
      </c>
      <c r="F23" s="315"/>
      <c r="G23" s="52"/>
      <c r="H23" s="95" t="s">
        <v>15</v>
      </c>
      <c r="I23" s="86">
        <v>43.5</v>
      </c>
      <c r="J23" s="87" t="s">
        <v>46</v>
      </c>
      <c r="K23" s="88">
        <f t="shared" si="0"/>
        <v>0</v>
      </c>
      <c r="L23" s="89">
        <v>1.3899999999999999E-2</v>
      </c>
      <c r="M23" s="60">
        <f t="shared" si="2"/>
        <v>0</v>
      </c>
      <c r="N23" s="40"/>
      <c r="O23" s="21"/>
      <c r="P23" s="161"/>
      <c r="Q23" s="39"/>
    </row>
    <row r="24" spans="2:17" ht="16.2">
      <c r="B24" s="295"/>
      <c r="C24" s="316" t="s">
        <v>19</v>
      </c>
      <c r="D24" s="317"/>
      <c r="E24" s="342" t="s">
        <v>20</v>
      </c>
      <c r="F24" s="343"/>
      <c r="G24" s="53"/>
      <c r="H24" s="90" t="s">
        <v>10</v>
      </c>
      <c r="I24" s="96">
        <v>29</v>
      </c>
      <c r="J24" s="92" t="s">
        <v>44</v>
      </c>
      <c r="K24" s="93">
        <f t="shared" si="0"/>
        <v>0</v>
      </c>
      <c r="L24" s="94">
        <v>2.4500000000000001E-2</v>
      </c>
      <c r="M24" s="61">
        <f t="shared" si="2"/>
        <v>0</v>
      </c>
      <c r="N24" s="40"/>
      <c r="O24" s="37"/>
      <c r="P24" s="161"/>
      <c r="Q24" s="39"/>
    </row>
    <row r="25" spans="2:17" ht="16.2">
      <c r="B25" s="295"/>
      <c r="C25" s="316"/>
      <c r="D25" s="317"/>
      <c r="E25" s="344" t="s">
        <v>21</v>
      </c>
      <c r="F25" s="345"/>
      <c r="G25" s="51"/>
      <c r="H25" s="80" t="s">
        <v>10</v>
      </c>
      <c r="I25" s="97">
        <v>25.7</v>
      </c>
      <c r="J25" s="82" t="s">
        <v>44</v>
      </c>
      <c r="K25" s="83">
        <f t="shared" si="0"/>
        <v>0</v>
      </c>
      <c r="L25" s="84">
        <v>2.47E-2</v>
      </c>
      <c r="M25" s="59">
        <f t="shared" si="2"/>
        <v>0</v>
      </c>
      <c r="N25" s="40"/>
      <c r="O25" s="37"/>
      <c r="P25" s="161"/>
      <c r="Q25" s="39"/>
    </row>
    <row r="26" spans="2:17" ht="16.2">
      <c r="B26" s="295"/>
      <c r="C26" s="316"/>
      <c r="D26" s="317"/>
      <c r="E26" s="346" t="s">
        <v>22</v>
      </c>
      <c r="F26" s="347"/>
      <c r="G26" s="52"/>
      <c r="H26" s="85" t="s">
        <v>10</v>
      </c>
      <c r="I26" s="98">
        <v>26.9</v>
      </c>
      <c r="J26" s="87" t="s">
        <v>44</v>
      </c>
      <c r="K26" s="88">
        <f t="shared" si="0"/>
        <v>0</v>
      </c>
      <c r="L26" s="89">
        <v>2.5499999999999998E-2</v>
      </c>
      <c r="M26" s="60">
        <f t="shared" si="2"/>
        <v>0</v>
      </c>
      <c r="N26" s="40"/>
      <c r="O26" s="37"/>
      <c r="P26" s="161"/>
      <c r="Q26" s="39"/>
    </row>
    <row r="27" spans="2:17" ht="16.2">
      <c r="B27" s="295"/>
      <c r="C27" s="348" t="s">
        <v>23</v>
      </c>
      <c r="D27" s="349"/>
      <c r="E27" s="349"/>
      <c r="F27" s="350"/>
      <c r="G27" s="53"/>
      <c r="H27" s="90" t="s">
        <v>10</v>
      </c>
      <c r="I27" s="96">
        <v>29.4</v>
      </c>
      <c r="J27" s="92" t="s">
        <v>44</v>
      </c>
      <c r="K27" s="93">
        <f t="shared" si="0"/>
        <v>0</v>
      </c>
      <c r="L27" s="94">
        <v>2.9399999999999999E-2</v>
      </c>
      <c r="M27" s="61">
        <f t="shared" si="2"/>
        <v>0</v>
      </c>
      <c r="N27" s="40"/>
      <c r="O27" s="37"/>
      <c r="P27" s="161"/>
      <c r="Q27" s="39"/>
    </row>
    <row r="28" spans="2:17" ht="16.2">
      <c r="B28" s="295"/>
      <c r="C28" s="318" t="s">
        <v>24</v>
      </c>
      <c r="D28" s="319"/>
      <c r="E28" s="319"/>
      <c r="F28" s="320"/>
      <c r="G28" s="51"/>
      <c r="H28" s="80" t="s">
        <v>10</v>
      </c>
      <c r="I28" s="97">
        <v>37.299999999999997</v>
      </c>
      <c r="J28" s="82" t="s">
        <v>44</v>
      </c>
      <c r="K28" s="83">
        <f t="shared" si="0"/>
        <v>0</v>
      </c>
      <c r="L28" s="84">
        <v>2.0899999999999998E-2</v>
      </c>
      <c r="M28" s="59">
        <f t="shared" si="2"/>
        <v>0</v>
      </c>
      <c r="N28" s="36"/>
      <c r="O28" s="37"/>
      <c r="P28" s="161"/>
      <c r="Q28" s="39"/>
    </row>
    <row r="29" spans="2:17" ht="16.2">
      <c r="B29" s="295"/>
      <c r="C29" s="318" t="s">
        <v>25</v>
      </c>
      <c r="D29" s="319"/>
      <c r="E29" s="319"/>
      <c r="F29" s="320"/>
      <c r="G29" s="51"/>
      <c r="H29" s="99" t="s">
        <v>15</v>
      </c>
      <c r="I29" s="97">
        <v>21.1</v>
      </c>
      <c r="J29" s="82" t="s">
        <v>46</v>
      </c>
      <c r="K29" s="83">
        <f t="shared" si="0"/>
        <v>0</v>
      </c>
      <c r="L29" s="84">
        <v>1.0999999999999999E-2</v>
      </c>
      <c r="M29" s="59">
        <f t="shared" si="2"/>
        <v>0</v>
      </c>
      <c r="N29" s="36"/>
      <c r="O29" s="21"/>
      <c r="P29" s="161"/>
      <c r="Q29" s="39"/>
    </row>
    <row r="30" spans="2:17" ht="16.2">
      <c r="B30" s="295"/>
      <c r="C30" s="318" t="s">
        <v>26</v>
      </c>
      <c r="D30" s="319"/>
      <c r="E30" s="319"/>
      <c r="F30" s="320"/>
      <c r="G30" s="51"/>
      <c r="H30" s="99" t="s">
        <v>15</v>
      </c>
      <c r="I30" s="100">
        <v>3.41</v>
      </c>
      <c r="J30" s="82" t="s">
        <v>46</v>
      </c>
      <c r="K30" s="83">
        <f t="shared" si="0"/>
        <v>0</v>
      </c>
      <c r="L30" s="84">
        <v>2.63E-2</v>
      </c>
      <c r="M30" s="59">
        <f t="shared" si="2"/>
        <v>0</v>
      </c>
      <c r="N30" s="36"/>
      <c r="O30" s="21"/>
      <c r="P30" s="161"/>
      <c r="Q30" s="39"/>
    </row>
    <row r="31" spans="2:17" ht="16.2">
      <c r="B31" s="295"/>
      <c r="C31" s="331" t="s">
        <v>27</v>
      </c>
      <c r="D31" s="332"/>
      <c r="E31" s="332"/>
      <c r="F31" s="333"/>
      <c r="G31" s="52"/>
      <c r="H31" s="95" t="s">
        <v>15</v>
      </c>
      <c r="I31" s="101">
        <v>8.41</v>
      </c>
      <c r="J31" s="87" t="s">
        <v>46</v>
      </c>
      <c r="K31" s="88">
        <f t="shared" si="0"/>
        <v>0</v>
      </c>
      <c r="L31" s="89">
        <v>3.8399999999999997E-2</v>
      </c>
      <c r="M31" s="60">
        <f t="shared" si="2"/>
        <v>0</v>
      </c>
      <c r="N31" s="36"/>
      <c r="O31" s="21"/>
      <c r="P31" s="161"/>
      <c r="Q31" s="39"/>
    </row>
    <row r="32" spans="2:17" ht="16.2">
      <c r="B32" s="295"/>
      <c r="C32" s="334" t="s">
        <v>28</v>
      </c>
      <c r="D32" s="335"/>
      <c r="E32" s="340" t="s">
        <v>29</v>
      </c>
      <c r="F32" s="341"/>
      <c r="G32" s="54"/>
      <c r="H32" s="102" t="s">
        <v>15</v>
      </c>
      <c r="I32" s="125">
        <v>46</v>
      </c>
      <c r="J32" s="103" t="s">
        <v>83</v>
      </c>
      <c r="K32" s="104">
        <f t="shared" si="0"/>
        <v>0</v>
      </c>
      <c r="L32" s="142">
        <v>1.3599999999999999E-2</v>
      </c>
      <c r="M32" s="61">
        <f t="shared" si="2"/>
        <v>0</v>
      </c>
      <c r="N32" s="5"/>
      <c r="O32" s="136" t="s">
        <v>78</v>
      </c>
      <c r="P32" s="167"/>
      <c r="Q32" s="39"/>
    </row>
    <row r="33" spans="2:17" ht="15.6">
      <c r="B33" s="295"/>
      <c r="C33" s="336"/>
      <c r="D33" s="337"/>
      <c r="E33" s="310" t="s">
        <v>30</v>
      </c>
      <c r="F33" s="311"/>
      <c r="G33" s="55"/>
      <c r="H33" s="44" t="s">
        <v>31</v>
      </c>
      <c r="I33" s="126"/>
      <c r="J33" s="45" t="s">
        <v>47</v>
      </c>
      <c r="K33" s="105">
        <f>ROUND(G33*I33,0)</f>
        <v>0</v>
      </c>
      <c r="L33" s="122"/>
      <c r="M33" s="62">
        <f t="shared" si="2"/>
        <v>0</v>
      </c>
      <c r="N33" s="5"/>
      <c r="O33" s="25"/>
      <c r="P33" s="167"/>
      <c r="Q33" s="31"/>
    </row>
    <row r="34" spans="2:17" ht="16.2" thickBot="1">
      <c r="B34" s="296"/>
      <c r="C34" s="338"/>
      <c r="D34" s="339"/>
      <c r="E34" s="312" t="s">
        <v>30</v>
      </c>
      <c r="F34" s="313"/>
      <c r="G34" s="56"/>
      <c r="H34" s="46" t="s">
        <v>32</v>
      </c>
      <c r="I34" s="127"/>
      <c r="J34" s="47" t="s">
        <v>48</v>
      </c>
      <c r="K34" s="106">
        <f t="shared" si="0"/>
        <v>0</v>
      </c>
      <c r="L34" s="123"/>
      <c r="M34" s="63">
        <f t="shared" si="2"/>
        <v>0</v>
      </c>
      <c r="N34" s="5"/>
      <c r="O34" s="25"/>
      <c r="P34" s="162">
        <f>SUM(K10:K34)</f>
        <v>0</v>
      </c>
      <c r="Q34" s="31"/>
    </row>
    <row r="35" spans="2:17" ht="2.25" customHeight="1" thickBot="1">
      <c r="B35" s="14"/>
      <c r="C35" s="15"/>
      <c r="D35" s="15"/>
      <c r="E35" s="7"/>
      <c r="F35" s="7"/>
      <c r="G35" s="57"/>
      <c r="H35" s="8"/>
      <c r="I35" s="9"/>
      <c r="J35" s="10"/>
      <c r="K35" s="16"/>
      <c r="L35" s="11"/>
      <c r="M35" s="11"/>
      <c r="N35" s="4"/>
      <c r="O35" s="25"/>
      <c r="P35" s="167"/>
      <c r="Q35" s="31"/>
    </row>
    <row r="36" spans="2:17" ht="33.75" customHeight="1">
      <c r="B36" s="263" t="s">
        <v>58</v>
      </c>
      <c r="C36" s="234" t="s">
        <v>62</v>
      </c>
      <c r="D36" s="235"/>
      <c r="E36" s="235"/>
      <c r="F36" s="236"/>
      <c r="G36" s="379" t="s">
        <v>63</v>
      </c>
      <c r="H36" s="377" t="s">
        <v>57</v>
      </c>
      <c r="I36" s="208"/>
      <c r="J36" s="372"/>
      <c r="K36" s="373"/>
      <c r="L36" s="370" t="s">
        <v>65</v>
      </c>
      <c r="M36" s="368" t="s">
        <v>64</v>
      </c>
      <c r="N36" s="5"/>
      <c r="O36" s="1"/>
      <c r="P36" s="163"/>
      <c r="Q36" s="1"/>
    </row>
    <row r="37" spans="2:17" ht="16.5" customHeight="1" thickBot="1">
      <c r="B37" s="264"/>
      <c r="C37" s="237"/>
      <c r="D37" s="238"/>
      <c r="E37" s="238"/>
      <c r="F37" s="239"/>
      <c r="G37" s="261"/>
      <c r="H37" s="378"/>
      <c r="I37" s="374"/>
      <c r="J37" s="375"/>
      <c r="K37" s="376"/>
      <c r="L37" s="371"/>
      <c r="M37" s="369"/>
      <c r="N37" s="5"/>
      <c r="O37" s="1"/>
      <c r="P37" s="163"/>
      <c r="Q37" s="1"/>
    </row>
    <row r="38" spans="2:17" ht="14.25" customHeight="1">
      <c r="B38" s="265"/>
      <c r="C38" s="240" t="s">
        <v>33</v>
      </c>
      <c r="D38" s="241"/>
      <c r="E38" s="241"/>
      <c r="F38" s="241"/>
      <c r="G38" s="50"/>
      <c r="H38" s="108" t="s">
        <v>61</v>
      </c>
      <c r="I38" s="262"/>
      <c r="J38" s="212"/>
      <c r="K38" s="213"/>
      <c r="L38" s="109">
        <v>0.06</v>
      </c>
      <c r="M38" s="64">
        <f>G38*L38</f>
        <v>0</v>
      </c>
      <c r="N38" s="2"/>
      <c r="O38" s="21"/>
      <c r="P38" s="168">
        <f>G38*1.02</f>
        <v>0</v>
      </c>
      <c r="Q38" s="21"/>
    </row>
    <row r="39" spans="2:17" ht="15.6">
      <c r="B39" s="265"/>
      <c r="C39" s="222" t="s">
        <v>34</v>
      </c>
      <c r="D39" s="223"/>
      <c r="E39" s="223"/>
      <c r="F39" s="223"/>
      <c r="G39" s="51"/>
      <c r="H39" s="110" t="s">
        <v>61</v>
      </c>
      <c r="I39" s="214"/>
      <c r="J39" s="215"/>
      <c r="K39" s="216"/>
      <c r="L39" s="111">
        <v>5.7000000000000002E-2</v>
      </c>
      <c r="M39" s="65">
        <f>G39*L39</f>
        <v>0</v>
      </c>
      <c r="N39" s="2"/>
      <c r="O39" s="21"/>
      <c r="P39" s="168">
        <f>G39*1.36</f>
        <v>0</v>
      </c>
      <c r="Q39" s="21"/>
    </row>
    <row r="40" spans="2:17" ht="15.6">
      <c r="B40" s="265"/>
      <c r="C40" s="222" t="s">
        <v>35</v>
      </c>
      <c r="D40" s="223"/>
      <c r="E40" s="223"/>
      <c r="F40" s="223"/>
      <c r="G40" s="51"/>
      <c r="H40" s="110" t="s">
        <v>61</v>
      </c>
      <c r="I40" s="214"/>
      <c r="J40" s="215"/>
      <c r="K40" s="216"/>
      <c r="L40" s="111">
        <v>5.7000000000000002E-2</v>
      </c>
      <c r="M40" s="65">
        <f>G40*L40</f>
        <v>0</v>
      </c>
      <c r="N40" s="2"/>
      <c r="O40" s="21"/>
      <c r="P40" s="168">
        <f t="shared" ref="P40:P42" si="3">G40*1.36</f>
        <v>0</v>
      </c>
      <c r="Q40" s="21"/>
    </row>
    <row r="41" spans="2:17" ht="15.6">
      <c r="B41" s="265"/>
      <c r="C41" s="222" t="s">
        <v>36</v>
      </c>
      <c r="D41" s="223"/>
      <c r="E41" s="223"/>
      <c r="F41" s="223"/>
      <c r="G41" s="51"/>
      <c r="H41" s="110" t="s">
        <v>61</v>
      </c>
      <c r="I41" s="214"/>
      <c r="J41" s="215"/>
      <c r="K41" s="216"/>
      <c r="L41" s="111">
        <v>5.7000000000000002E-2</v>
      </c>
      <c r="M41" s="65">
        <f>G41*L41</f>
        <v>0</v>
      </c>
      <c r="N41" s="2"/>
      <c r="O41" s="21"/>
      <c r="P41" s="168">
        <f t="shared" si="3"/>
        <v>0</v>
      </c>
      <c r="Q41" s="21"/>
    </row>
    <row r="42" spans="2:17" ht="16.2" thickBot="1">
      <c r="B42" s="265"/>
      <c r="C42" s="324"/>
      <c r="D42" s="325"/>
      <c r="E42" s="325"/>
      <c r="F42" s="325"/>
      <c r="G42" s="148"/>
      <c r="H42" s="147"/>
      <c r="I42" s="214"/>
      <c r="J42" s="215"/>
      <c r="K42" s="216"/>
      <c r="L42" s="149"/>
      <c r="M42" s="65">
        <f>G42*L42</f>
        <v>0</v>
      </c>
      <c r="N42" s="3"/>
      <c r="O42" s="25"/>
      <c r="P42" s="168">
        <f t="shared" si="3"/>
        <v>0</v>
      </c>
      <c r="Q42" s="21"/>
    </row>
    <row r="43" spans="2:17" ht="1.5" customHeight="1" thickBot="1">
      <c r="B43" s="14"/>
      <c r="C43" s="7"/>
      <c r="D43" s="7"/>
      <c r="E43" s="7"/>
      <c r="F43" s="7"/>
      <c r="G43" s="57"/>
      <c r="H43" s="17"/>
      <c r="I43" s="18"/>
      <c r="J43" s="12"/>
      <c r="K43" s="16"/>
      <c r="L43" s="13"/>
      <c r="M43" s="13"/>
      <c r="N43" s="6"/>
      <c r="O43" s="20"/>
      <c r="P43" s="169"/>
      <c r="Q43" s="21"/>
    </row>
    <row r="44" spans="2:17" ht="48" customHeight="1" thickBot="1">
      <c r="B44" s="263" t="s">
        <v>73</v>
      </c>
      <c r="C44" s="246" t="s">
        <v>62</v>
      </c>
      <c r="D44" s="247"/>
      <c r="E44" s="247"/>
      <c r="F44" s="248"/>
      <c r="G44" s="112" t="s">
        <v>67</v>
      </c>
      <c r="H44" s="107" t="s">
        <v>57</v>
      </c>
      <c r="I44" s="208"/>
      <c r="J44" s="209"/>
      <c r="K44" s="210"/>
      <c r="L44" s="113" t="s">
        <v>74</v>
      </c>
      <c r="M44" s="114" t="s">
        <v>68</v>
      </c>
      <c r="N44" s="4"/>
      <c r="O44" s="1"/>
      <c r="P44" s="163"/>
      <c r="Q44" s="28"/>
    </row>
    <row r="45" spans="2:17" ht="14.25" customHeight="1">
      <c r="B45" s="380"/>
      <c r="C45" s="242" t="s">
        <v>37</v>
      </c>
      <c r="D45" s="243"/>
      <c r="E45" s="220" t="s">
        <v>38</v>
      </c>
      <c r="F45" s="221"/>
      <c r="G45" s="66"/>
      <c r="H45" s="115" t="s">
        <v>66</v>
      </c>
      <c r="I45" s="211"/>
      <c r="J45" s="212"/>
      <c r="K45" s="213"/>
      <c r="L45" s="146">
        <v>6.69E-4</v>
      </c>
      <c r="M45" s="58">
        <f>G45*L45</f>
        <v>0</v>
      </c>
      <c r="N45" s="19"/>
      <c r="O45" s="157" t="s">
        <v>89</v>
      </c>
      <c r="P45" s="166">
        <f>G45*9.97/1000</f>
        <v>0</v>
      </c>
      <c r="Q45" s="21"/>
    </row>
    <row r="46" spans="2:17" ht="14.25" customHeight="1">
      <c r="B46" s="380"/>
      <c r="C46" s="244"/>
      <c r="D46" s="245"/>
      <c r="E46" s="224" t="s">
        <v>39</v>
      </c>
      <c r="F46" s="225"/>
      <c r="G46" s="67"/>
      <c r="H46" s="116" t="s">
        <v>66</v>
      </c>
      <c r="I46" s="214"/>
      <c r="J46" s="215"/>
      <c r="K46" s="216"/>
      <c r="L46" s="124">
        <v>6.69E-4</v>
      </c>
      <c r="M46" s="69">
        <f>G46*L46</f>
        <v>0</v>
      </c>
      <c r="N46" s="19"/>
      <c r="O46" s="27"/>
      <c r="P46" s="166">
        <f>G46*9.28/1000</f>
        <v>0</v>
      </c>
      <c r="Q46" s="21"/>
    </row>
    <row r="47" spans="2:17" ht="14.25" customHeight="1">
      <c r="B47" s="380"/>
      <c r="C47" s="228" t="s">
        <v>40</v>
      </c>
      <c r="D47" s="229"/>
      <c r="E47" s="382" t="s">
        <v>41</v>
      </c>
      <c r="F47" s="383"/>
      <c r="G47" s="68"/>
      <c r="H47" s="117" t="s">
        <v>66</v>
      </c>
      <c r="I47" s="214"/>
      <c r="J47" s="215"/>
      <c r="K47" s="216"/>
      <c r="L47" s="124"/>
      <c r="M47" s="69">
        <f>G47*L47</f>
        <v>0</v>
      </c>
      <c r="N47" s="19"/>
      <c r="O47" s="27"/>
      <c r="P47" s="166">
        <f>G47*9.76/1000</f>
        <v>0</v>
      </c>
      <c r="Q47" s="21"/>
    </row>
    <row r="48" spans="2:17" hidden="1">
      <c r="B48" s="380"/>
      <c r="C48" s="230"/>
      <c r="D48" s="231"/>
      <c r="E48" s="226"/>
      <c r="F48" s="227"/>
      <c r="G48" s="118"/>
      <c r="H48" s="48"/>
      <c r="I48" s="214"/>
      <c r="J48" s="215"/>
      <c r="K48" s="216"/>
      <c r="L48" s="23"/>
      <c r="M48" s="70"/>
      <c r="N48" s="19"/>
      <c r="O48" s="27"/>
      <c r="P48" s="166">
        <f t="shared" ref="P48" si="4">G48*9.97/1000</f>
        <v>0</v>
      </c>
      <c r="Q48" s="21"/>
    </row>
    <row r="49" spans="2:17" ht="15" thickBot="1">
      <c r="B49" s="381"/>
      <c r="C49" s="232"/>
      <c r="D49" s="233"/>
      <c r="E49" s="187" t="s">
        <v>60</v>
      </c>
      <c r="F49" s="188"/>
      <c r="G49" s="119"/>
      <c r="H49" s="120" t="s">
        <v>66</v>
      </c>
      <c r="I49" s="217"/>
      <c r="J49" s="218"/>
      <c r="K49" s="219"/>
      <c r="L49" s="72"/>
      <c r="M49" s="71"/>
      <c r="N49" s="19"/>
      <c r="O49" s="27"/>
      <c r="P49" s="164"/>
      <c r="Q49" s="21"/>
    </row>
    <row r="50" spans="2:17" ht="3.75" customHeight="1" thickBot="1"/>
    <row r="51" spans="2:17" ht="30" customHeight="1" thickTop="1">
      <c r="B51" s="173" t="s">
        <v>69</v>
      </c>
      <c r="C51" s="174"/>
      <c r="D51" s="174"/>
      <c r="E51" s="174"/>
      <c r="F51" s="177" t="s">
        <v>70</v>
      </c>
      <c r="G51" s="177"/>
      <c r="H51" s="177"/>
      <c r="I51" s="178"/>
      <c r="J51" s="181" t="s">
        <v>121</v>
      </c>
      <c r="K51" s="182"/>
      <c r="L51" s="182"/>
      <c r="M51" s="183"/>
    </row>
    <row r="52" spans="2:17" ht="30" customHeight="1">
      <c r="B52" s="175"/>
      <c r="C52" s="176"/>
      <c r="D52" s="176"/>
      <c r="E52" s="176"/>
      <c r="F52" s="179"/>
      <c r="G52" s="179"/>
      <c r="H52" s="179"/>
      <c r="I52" s="180"/>
      <c r="J52" s="184"/>
      <c r="K52" s="185"/>
      <c r="L52" s="185"/>
      <c r="M52" s="186"/>
    </row>
    <row r="53" spans="2:17" ht="30" customHeight="1" thickBot="1">
      <c r="B53" s="191">
        <f>ROUNDDOWN(SUM(M10:M34,M38:M41,M45:M49),0)</f>
        <v>0</v>
      </c>
      <c r="C53" s="192"/>
      <c r="D53" s="192"/>
      <c r="E53" s="42" t="s">
        <v>71</v>
      </c>
      <c r="F53" s="193"/>
      <c r="G53" s="194"/>
      <c r="H53" s="195"/>
      <c r="I53" s="43" t="s">
        <v>71</v>
      </c>
      <c r="J53" s="196">
        <f>B53-F53</f>
        <v>0</v>
      </c>
      <c r="K53" s="197"/>
      <c r="L53" s="197"/>
      <c r="M53" s="73" t="s">
        <v>75</v>
      </c>
    </row>
    <row r="54" spans="2:17" ht="18" customHeight="1" thickTop="1">
      <c r="J54" s="190" t="s">
        <v>76</v>
      </c>
      <c r="K54" s="190"/>
      <c r="L54" s="190"/>
      <c r="M54" s="190"/>
    </row>
    <row r="55" spans="2:17">
      <c r="B55" s="137"/>
    </row>
    <row r="56" spans="2:17" ht="15" thickBot="1">
      <c r="B56" s="139" t="s">
        <v>80</v>
      </c>
      <c r="C56" s="121" t="s">
        <v>140</v>
      </c>
      <c r="L56" t="s">
        <v>141</v>
      </c>
    </row>
    <row r="57" spans="2:17">
      <c r="B57" s="137"/>
      <c r="C57" s="121"/>
      <c r="L57" s="397">
        <f>SUM(P34:P49)*0.0258</f>
        <v>0</v>
      </c>
    </row>
    <row r="58" spans="2:17" ht="15" thickBot="1">
      <c r="B58" s="139" t="s">
        <v>81</v>
      </c>
      <c r="C58" s="121" t="s">
        <v>82</v>
      </c>
      <c r="D58" s="121"/>
      <c r="E58" s="121"/>
      <c r="F58" s="121"/>
      <c r="G58" s="128"/>
      <c r="H58" s="121"/>
      <c r="I58" s="121"/>
      <c r="L58" s="398"/>
      <c r="M58" t="s">
        <v>142</v>
      </c>
    </row>
    <row r="59" spans="2:17">
      <c r="B59" s="137"/>
      <c r="C59" s="140" t="s">
        <v>77</v>
      </c>
      <c r="D59" s="121"/>
      <c r="E59" s="121"/>
      <c r="F59" s="121"/>
      <c r="G59" s="121"/>
      <c r="H59" s="129"/>
      <c r="I59" s="121"/>
    </row>
    <row r="60" spans="2:17" s="131" customFormat="1">
      <c r="B60" s="138"/>
      <c r="C60" s="140" t="s">
        <v>86</v>
      </c>
      <c r="D60" s="130"/>
      <c r="E60" s="130"/>
      <c r="F60" s="130"/>
      <c r="G60" s="130"/>
      <c r="H60" s="130"/>
      <c r="I60" s="130"/>
      <c r="O60" s="135" t="s">
        <v>92</v>
      </c>
      <c r="P60" s="158"/>
    </row>
    <row r="61" spans="2:17">
      <c r="B61" s="137"/>
      <c r="C61" s="141" t="s">
        <v>85</v>
      </c>
      <c r="D61" s="121"/>
      <c r="E61" s="121"/>
      <c r="F61" s="121"/>
      <c r="G61" s="121"/>
      <c r="H61" s="121"/>
      <c r="I61" s="121"/>
    </row>
    <row r="62" spans="2:17">
      <c r="B62" s="137"/>
      <c r="C62" s="141" t="s">
        <v>87</v>
      </c>
      <c r="D62" s="121"/>
      <c r="E62" s="121"/>
      <c r="F62" s="121"/>
      <c r="G62" s="121"/>
      <c r="H62" s="121"/>
      <c r="I62" s="121"/>
      <c r="O62" s="135"/>
    </row>
    <row r="63" spans="2:17" s="131" customFormat="1" ht="10.199999999999999" customHeight="1">
      <c r="B63" s="138"/>
      <c r="D63" s="132"/>
      <c r="E63" s="132"/>
      <c r="F63" s="132"/>
      <c r="G63" s="133"/>
      <c r="H63" s="132"/>
      <c r="I63" s="132"/>
      <c r="P63" s="158"/>
    </row>
    <row r="64" spans="2:17" s="131" customFormat="1">
      <c r="B64" s="139" t="s">
        <v>84</v>
      </c>
      <c r="C64" s="121" t="s">
        <v>88</v>
      </c>
      <c r="G64" s="134"/>
      <c r="J64" s="135"/>
      <c r="P64" s="158"/>
    </row>
    <row r="65" spans="2:16" s="131" customFormat="1">
      <c r="G65" s="134"/>
      <c r="P65" s="158"/>
    </row>
    <row r="66" spans="2:16" s="131" customFormat="1" ht="23.25" customHeight="1" thickBot="1">
      <c r="B66" s="155" t="s">
        <v>137</v>
      </c>
      <c r="G66" s="134"/>
      <c r="O66" s="145" t="s">
        <v>120</v>
      </c>
      <c r="P66" s="158"/>
    </row>
    <row r="67" spans="2:16" s="150" customFormat="1" ht="47.25" customHeight="1" thickBot="1">
      <c r="B67" s="198" t="s">
        <v>135</v>
      </c>
      <c r="C67" s="199"/>
      <c r="D67" s="199"/>
      <c r="E67" s="199"/>
      <c r="F67" s="200"/>
      <c r="G67" s="201" t="s">
        <v>133</v>
      </c>
      <c r="H67" s="202"/>
      <c r="P67" s="165"/>
    </row>
    <row r="68" spans="2:16" s="150" customFormat="1" ht="30.75" customHeight="1">
      <c r="B68" s="203" t="s">
        <v>134</v>
      </c>
      <c r="C68" s="204"/>
      <c r="D68" s="204"/>
      <c r="E68" s="204"/>
      <c r="F68" s="205"/>
      <c r="G68" s="201"/>
      <c r="H68" s="202"/>
      <c r="P68" s="165"/>
    </row>
    <row r="69" spans="2:16" s="150" customFormat="1" ht="30.75" customHeight="1">
      <c r="B69" s="170" t="s">
        <v>122</v>
      </c>
      <c r="C69" s="171"/>
      <c r="D69" s="171"/>
      <c r="E69" s="171"/>
      <c r="F69" s="172"/>
      <c r="G69" s="206"/>
      <c r="H69" s="207"/>
      <c r="P69" s="165"/>
    </row>
    <row r="70" spans="2:16" s="150" customFormat="1" ht="30.75" customHeight="1">
      <c r="B70" s="170" t="s">
        <v>136</v>
      </c>
      <c r="C70" s="171"/>
      <c r="D70" s="171"/>
      <c r="E70" s="171"/>
      <c r="F70" s="172"/>
      <c r="G70" s="206"/>
      <c r="H70" s="207"/>
      <c r="J70" s="156"/>
      <c r="K70" s="156"/>
      <c r="L70" s="156"/>
      <c r="M70" s="156"/>
      <c r="P70" s="165"/>
    </row>
    <row r="71" spans="2:16" s="150" customFormat="1" ht="30.75" customHeight="1">
      <c r="B71" s="170" t="s">
        <v>124</v>
      </c>
      <c r="C71" s="171"/>
      <c r="D71" s="171"/>
      <c r="E71" s="171"/>
      <c r="F71" s="172"/>
      <c r="G71" s="206"/>
      <c r="H71" s="207"/>
      <c r="J71" s="189"/>
      <c r="K71" s="189"/>
      <c r="L71" s="189"/>
      <c r="M71" s="189"/>
      <c r="P71" s="165"/>
    </row>
    <row r="72" spans="2:16" s="150" customFormat="1" ht="30.75" customHeight="1">
      <c r="B72" s="170" t="s">
        <v>125</v>
      </c>
      <c r="C72" s="171"/>
      <c r="D72" s="171"/>
      <c r="E72" s="171"/>
      <c r="F72" s="172"/>
      <c r="G72" s="206"/>
      <c r="H72" s="207"/>
      <c r="P72" s="165"/>
    </row>
    <row r="73" spans="2:16" s="150" customFormat="1" ht="30.75" customHeight="1">
      <c r="B73" s="170" t="s">
        <v>126</v>
      </c>
      <c r="C73" s="171"/>
      <c r="D73" s="171"/>
      <c r="E73" s="171"/>
      <c r="F73" s="172"/>
      <c r="G73" s="206"/>
      <c r="H73" s="207"/>
      <c r="P73" s="165"/>
    </row>
    <row r="74" spans="2:16" s="150" customFormat="1" ht="30.75" customHeight="1" thickBot="1">
      <c r="B74" s="389" t="s">
        <v>127</v>
      </c>
      <c r="C74" s="390"/>
      <c r="D74" s="390"/>
      <c r="E74" s="390"/>
      <c r="F74" s="391"/>
      <c r="G74" s="392"/>
      <c r="H74" s="393"/>
      <c r="P74" s="165"/>
    </row>
    <row r="75" spans="2:16" s="151" customFormat="1">
      <c r="G75" s="152"/>
      <c r="P75" s="158"/>
    </row>
    <row r="76" spans="2:16" s="131" customFormat="1" ht="23.25" customHeight="1" thickBot="1">
      <c r="B76" s="155" t="s">
        <v>138</v>
      </c>
      <c r="G76" s="134"/>
      <c r="O76" s="145"/>
      <c r="P76" s="158"/>
    </row>
    <row r="77" spans="2:16" ht="30" customHeight="1" thickTop="1">
      <c r="B77" s="356" t="s">
        <v>131</v>
      </c>
      <c r="C77" s="357"/>
      <c r="D77" s="357"/>
      <c r="E77" s="358"/>
      <c r="F77" s="362" t="s">
        <v>129</v>
      </c>
      <c r="G77" s="363"/>
      <c r="H77" s="363"/>
      <c r="I77" s="364"/>
      <c r="J77" s="181" t="s">
        <v>128</v>
      </c>
      <c r="K77" s="182"/>
      <c r="L77" s="182"/>
      <c r="M77" s="183"/>
    </row>
    <row r="78" spans="2:16" ht="30" customHeight="1">
      <c r="B78" s="359"/>
      <c r="C78" s="360"/>
      <c r="D78" s="360"/>
      <c r="E78" s="361"/>
      <c r="F78" s="365"/>
      <c r="G78" s="366"/>
      <c r="H78" s="366"/>
      <c r="I78" s="367"/>
      <c r="J78" s="184"/>
      <c r="K78" s="185"/>
      <c r="L78" s="185"/>
      <c r="M78" s="186"/>
    </row>
    <row r="79" spans="2:16" ht="30" customHeight="1" thickBot="1">
      <c r="B79" s="384">
        <f>SUM(G68:H74)</f>
        <v>0</v>
      </c>
      <c r="C79" s="385"/>
      <c r="D79" s="385"/>
      <c r="E79" s="153" t="s">
        <v>71</v>
      </c>
      <c r="F79" s="386">
        <f>J53</f>
        <v>0</v>
      </c>
      <c r="G79" s="387"/>
      <c r="H79" s="388"/>
      <c r="I79" s="154" t="s">
        <v>71</v>
      </c>
      <c r="J79" s="196">
        <f>B79+F79</f>
        <v>0</v>
      </c>
      <c r="K79" s="197"/>
      <c r="L79" s="197"/>
      <c r="M79" s="73" t="s">
        <v>71</v>
      </c>
    </row>
  </sheetData>
  <mergeCells count="98">
    <mergeCell ref="B79:D79"/>
    <mergeCell ref="F79:H79"/>
    <mergeCell ref="J79:L79"/>
    <mergeCell ref="B74:F74"/>
    <mergeCell ref="B73:F73"/>
    <mergeCell ref="G73:H73"/>
    <mergeCell ref="G74:H74"/>
    <mergeCell ref="C14:F14"/>
    <mergeCell ref="B77:E78"/>
    <mergeCell ref="F77:I78"/>
    <mergeCell ref="J77:M78"/>
    <mergeCell ref="B72:F72"/>
    <mergeCell ref="G72:H72"/>
    <mergeCell ref="E22:F22"/>
    <mergeCell ref="C18:F18"/>
    <mergeCell ref="M36:M37"/>
    <mergeCell ref="L36:L37"/>
    <mergeCell ref="I36:K37"/>
    <mergeCell ref="H36:H37"/>
    <mergeCell ref="G36:G37"/>
    <mergeCell ref="B44:B49"/>
    <mergeCell ref="E47:F47"/>
    <mergeCell ref="L57:L58"/>
    <mergeCell ref="C13:F13"/>
    <mergeCell ref="K2:M2"/>
    <mergeCell ref="C39:F39"/>
    <mergeCell ref="C42:F42"/>
    <mergeCell ref="C10:F10"/>
    <mergeCell ref="C11:F11"/>
    <mergeCell ref="C12:F12"/>
    <mergeCell ref="C31:F31"/>
    <mergeCell ref="C32:D34"/>
    <mergeCell ref="E32:F32"/>
    <mergeCell ref="E24:F24"/>
    <mergeCell ref="E25:F25"/>
    <mergeCell ref="E26:F26"/>
    <mergeCell ref="C27:F27"/>
    <mergeCell ref="F2:I2"/>
    <mergeCell ref="H6:H9"/>
    <mergeCell ref="E23:F23"/>
    <mergeCell ref="C24:D26"/>
    <mergeCell ref="C29:F29"/>
    <mergeCell ref="C30:F30"/>
    <mergeCell ref="C17:F17"/>
    <mergeCell ref="C28:F28"/>
    <mergeCell ref="L4:L5"/>
    <mergeCell ref="M4:M9"/>
    <mergeCell ref="I6:I9"/>
    <mergeCell ref="J6:J9"/>
    <mergeCell ref="K6:K9"/>
    <mergeCell ref="L8:L9"/>
    <mergeCell ref="G4:H5"/>
    <mergeCell ref="I4:K5"/>
    <mergeCell ref="G6:G9"/>
    <mergeCell ref="I38:K42"/>
    <mergeCell ref="B36:B42"/>
    <mergeCell ref="B4:F9"/>
    <mergeCell ref="C15:F15"/>
    <mergeCell ref="C16:F16"/>
    <mergeCell ref="B10:B34"/>
    <mergeCell ref="C19:F19"/>
    <mergeCell ref="C20:D21"/>
    <mergeCell ref="E20:F20"/>
    <mergeCell ref="E21:F21"/>
    <mergeCell ref="C22:D23"/>
    <mergeCell ref="E33:F33"/>
    <mergeCell ref="E34:F34"/>
    <mergeCell ref="C36:F37"/>
    <mergeCell ref="C38:F38"/>
    <mergeCell ref="C41:F41"/>
    <mergeCell ref="C45:D46"/>
    <mergeCell ref="C44:F44"/>
    <mergeCell ref="I44:K44"/>
    <mergeCell ref="I45:K49"/>
    <mergeCell ref="E45:F45"/>
    <mergeCell ref="C40:F40"/>
    <mergeCell ref="E46:F46"/>
    <mergeCell ref="E48:F48"/>
    <mergeCell ref="C47:D49"/>
    <mergeCell ref="J71:M71"/>
    <mergeCell ref="J54:M54"/>
    <mergeCell ref="B53:D53"/>
    <mergeCell ref="F53:H53"/>
    <mergeCell ref="J53:L53"/>
    <mergeCell ref="B67:F67"/>
    <mergeCell ref="G67:H67"/>
    <mergeCell ref="B68:F68"/>
    <mergeCell ref="G68:H68"/>
    <mergeCell ref="G69:H69"/>
    <mergeCell ref="G70:H70"/>
    <mergeCell ref="G71:H71"/>
    <mergeCell ref="B71:F71"/>
    <mergeCell ref="B70:F70"/>
    <mergeCell ref="B69:F69"/>
    <mergeCell ref="B51:E52"/>
    <mergeCell ref="F51:I52"/>
    <mergeCell ref="J51:M52"/>
    <mergeCell ref="E49:F49"/>
  </mergeCells>
  <phoneticPr fontId="3"/>
  <pageMargins left="0.39370078740157483" right="0.39370078740157483" top="0.39370078740157483" bottom="0.23622047244094491" header="0.19685039370078741" footer="0.19685039370078741"/>
  <pageSetup paperSize="9" scale="86" orientation="portrait" r:id="rId1"/>
  <headerFooter alignWithMargins="0"/>
  <rowBreaks count="1" manualBreakCount="1">
    <brk id="64"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Q79"/>
  <sheetViews>
    <sheetView view="pageBreakPreview" zoomScaleNormal="100" zoomScaleSheetLayoutView="100" workbookViewId="0">
      <pane ySplit="9" topLeftCell="A52" activePane="bottomLeft" state="frozen"/>
      <selection activeCell="B68" sqref="B68:F74"/>
      <selection pane="bottomLeft" activeCell="B68" sqref="B68:F74"/>
    </sheetView>
  </sheetViews>
  <sheetFormatPr defaultRowHeight="13.2"/>
  <cols>
    <col min="1" max="1" width="0.88671875" customWidth="1"/>
    <col min="2" max="2" width="5.21875" customWidth="1"/>
    <col min="7" max="7" width="9" style="49" customWidth="1"/>
    <col min="8" max="8" width="8.109375" customWidth="1"/>
    <col min="10" max="10" width="10.109375" customWidth="1"/>
    <col min="11" max="11" width="8.88671875" customWidth="1"/>
    <col min="12" max="12" width="11.109375" customWidth="1"/>
    <col min="13" max="13" width="11" customWidth="1"/>
    <col min="14" max="14" width="0.33203125" customWidth="1"/>
    <col min="15" max="15" width="8.6640625" customWidth="1"/>
    <col min="16" max="16" width="11" customWidth="1"/>
    <col min="17" max="17" width="11.44140625" bestFit="1" customWidth="1"/>
  </cols>
  <sheetData>
    <row r="1" spans="2:17">
      <c r="G1"/>
    </row>
    <row r="2" spans="2:17" ht="16.5" customHeight="1">
      <c r="E2" s="144" t="s">
        <v>90</v>
      </c>
      <c r="F2" s="394" t="s">
        <v>116</v>
      </c>
      <c r="G2" s="394"/>
      <c r="H2" s="394"/>
      <c r="I2" s="394"/>
      <c r="J2" s="143" t="s">
        <v>91</v>
      </c>
      <c r="K2" s="321" t="s">
        <v>117</v>
      </c>
      <c r="L2" s="322"/>
      <c r="M2" s="323"/>
      <c r="O2" s="145" t="s">
        <v>118</v>
      </c>
    </row>
    <row r="3" spans="2:17" ht="23.25" customHeight="1" thickBot="1">
      <c r="B3" s="155" t="s">
        <v>139</v>
      </c>
    </row>
    <row r="4" spans="2:17" ht="10.5" customHeight="1">
      <c r="B4" s="249" t="s">
        <v>115</v>
      </c>
      <c r="C4" s="266"/>
      <c r="D4" s="266"/>
      <c r="E4" s="266"/>
      <c r="F4" s="284"/>
      <c r="G4" s="249" t="s">
        <v>53</v>
      </c>
      <c r="H4" s="250"/>
      <c r="I4" s="253" t="s">
        <v>52</v>
      </c>
      <c r="J4" s="235"/>
      <c r="K4" s="254"/>
      <c r="L4" s="266" t="s">
        <v>49</v>
      </c>
      <c r="M4" s="268" t="s">
        <v>119</v>
      </c>
      <c r="N4" s="29"/>
      <c r="O4" s="22"/>
      <c r="P4" s="22"/>
      <c r="Q4" s="22"/>
    </row>
    <row r="5" spans="2:17" ht="10.5" customHeight="1">
      <c r="B5" s="285"/>
      <c r="C5" s="286"/>
      <c r="D5" s="286"/>
      <c r="E5" s="286"/>
      <c r="F5" s="287"/>
      <c r="G5" s="251"/>
      <c r="H5" s="252"/>
      <c r="I5" s="255"/>
      <c r="J5" s="256"/>
      <c r="K5" s="257"/>
      <c r="L5" s="267"/>
      <c r="M5" s="269"/>
      <c r="N5" s="29"/>
      <c r="O5" s="28"/>
      <c r="P5" s="32"/>
      <c r="Q5" s="33"/>
    </row>
    <row r="6" spans="2:17" ht="10.5" customHeight="1">
      <c r="B6" s="285"/>
      <c r="C6" s="286"/>
      <c r="D6" s="286"/>
      <c r="E6" s="286"/>
      <c r="F6" s="287"/>
      <c r="G6" s="258" t="s">
        <v>114</v>
      </c>
      <c r="H6" s="352" t="s">
        <v>0</v>
      </c>
      <c r="I6" s="271" t="s">
        <v>42</v>
      </c>
      <c r="J6" s="275" t="s">
        <v>0</v>
      </c>
      <c r="K6" s="279" t="s">
        <v>113</v>
      </c>
      <c r="L6" s="22"/>
      <c r="M6" s="269"/>
      <c r="N6" s="29"/>
      <c r="O6" s="32"/>
      <c r="P6" s="34"/>
      <c r="Q6" s="32"/>
    </row>
    <row r="7" spans="2:17" ht="10.5" customHeight="1">
      <c r="B7" s="285"/>
      <c r="C7" s="286"/>
      <c r="D7" s="286"/>
      <c r="E7" s="286"/>
      <c r="F7" s="287"/>
      <c r="G7" s="259"/>
      <c r="H7" s="353"/>
      <c r="I7" s="272"/>
      <c r="J7" s="276"/>
      <c r="K7" s="279"/>
      <c r="L7" s="74" t="s">
        <v>51</v>
      </c>
      <c r="M7" s="269"/>
      <c r="N7" s="29"/>
      <c r="O7" s="32"/>
      <c r="P7" s="32"/>
      <c r="Q7" s="32"/>
    </row>
    <row r="8" spans="2:17" ht="10.5" customHeight="1">
      <c r="B8" s="285"/>
      <c r="C8" s="286"/>
      <c r="D8" s="286"/>
      <c r="E8" s="286"/>
      <c r="F8" s="287"/>
      <c r="G8" s="260"/>
      <c r="H8" s="354"/>
      <c r="I8" s="273"/>
      <c r="J8" s="277"/>
      <c r="K8" s="280"/>
      <c r="L8" s="282" t="s">
        <v>54</v>
      </c>
      <c r="M8" s="269"/>
      <c r="N8" s="30"/>
      <c r="O8" s="22"/>
      <c r="P8" s="35"/>
      <c r="Q8" s="32"/>
    </row>
    <row r="9" spans="2:17" ht="10.5" customHeight="1" thickBot="1">
      <c r="B9" s="288"/>
      <c r="C9" s="289"/>
      <c r="D9" s="289"/>
      <c r="E9" s="289"/>
      <c r="F9" s="290"/>
      <c r="G9" s="261"/>
      <c r="H9" s="355"/>
      <c r="I9" s="274"/>
      <c r="J9" s="278"/>
      <c r="K9" s="281"/>
      <c r="L9" s="283"/>
      <c r="M9" s="270"/>
      <c r="N9" s="30"/>
      <c r="O9" s="22"/>
      <c r="P9" s="35"/>
      <c r="Q9" s="32"/>
    </row>
    <row r="10" spans="2:17" ht="16.2">
      <c r="B10" s="294" t="s">
        <v>59</v>
      </c>
      <c r="C10" s="326" t="s">
        <v>112</v>
      </c>
      <c r="D10" s="327"/>
      <c r="E10" s="327"/>
      <c r="F10" s="328"/>
      <c r="G10" s="50"/>
      <c r="H10" s="75" t="s">
        <v>1</v>
      </c>
      <c r="I10" s="76">
        <v>38.200000000000003</v>
      </c>
      <c r="J10" s="77" t="s">
        <v>43</v>
      </c>
      <c r="K10" s="78">
        <f t="shared" ref="K10:K34" si="0">ROUND(G10*I10,0)</f>
        <v>0</v>
      </c>
      <c r="L10" s="79">
        <v>1.8700000000000001E-2</v>
      </c>
      <c r="M10" s="58">
        <f t="shared" ref="M10:M34" si="1">K10*L10*44/12</f>
        <v>0</v>
      </c>
      <c r="N10" s="36"/>
      <c r="O10" s="37"/>
      <c r="P10" s="38"/>
      <c r="Q10" s="39"/>
    </row>
    <row r="11" spans="2:17" ht="16.2">
      <c r="B11" s="295"/>
      <c r="C11" s="226" t="s">
        <v>2</v>
      </c>
      <c r="D11" s="329"/>
      <c r="E11" s="329"/>
      <c r="F11" s="330"/>
      <c r="G11" s="51"/>
      <c r="H11" s="80" t="s">
        <v>1</v>
      </c>
      <c r="I11" s="81">
        <v>35.299999999999997</v>
      </c>
      <c r="J11" s="82" t="s">
        <v>43</v>
      </c>
      <c r="K11" s="83">
        <f t="shared" si="0"/>
        <v>0</v>
      </c>
      <c r="L11" s="84">
        <v>1.84E-2</v>
      </c>
      <c r="M11" s="59">
        <f t="shared" si="1"/>
        <v>0</v>
      </c>
      <c r="N11" s="36"/>
      <c r="O11" s="37"/>
      <c r="P11" s="38"/>
      <c r="Q11" s="39"/>
    </row>
    <row r="12" spans="2:17" ht="16.2">
      <c r="B12" s="295"/>
      <c r="C12" s="291" t="s">
        <v>111</v>
      </c>
      <c r="D12" s="292"/>
      <c r="E12" s="292"/>
      <c r="F12" s="293"/>
      <c r="G12" s="51">
        <v>10</v>
      </c>
      <c r="H12" s="80" t="s">
        <v>1</v>
      </c>
      <c r="I12" s="81">
        <v>34.6</v>
      </c>
      <c r="J12" s="82" t="s">
        <v>43</v>
      </c>
      <c r="K12" s="83">
        <f t="shared" si="0"/>
        <v>346</v>
      </c>
      <c r="L12" s="84">
        <v>1.83E-2</v>
      </c>
      <c r="M12" s="59">
        <f t="shared" si="1"/>
        <v>23.2166</v>
      </c>
      <c r="N12" s="36"/>
      <c r="O12" s="37"/>
      <c r="P12" s="38"/>
      <c r="Q12" s="39"/>
    </row>
    <row r="13" spans="2:17" ht="16.2">
      <c r="B13" s="295"/>
      <c r="C13" s="291" t="s">
        <v>4</v>
      </c>
      <c r="D13" s="292"/>
      <c r="E13" s="292"/>
      <c r="F13" s="293"/>
      <c r="G13" s="51"/>
      <c r="H13" s="80" t="s">
        <v>1</v>
      </c>
      <c r="I13" s="81">
        <v>33.6</v>
      </c>
      <c r="J13" s="82" t="s">
        <v>43</v>
      </c>
      <c r="K13" s="83">
        <f t="shared" si="0"/>
        <v>0</v>
      </c>
      <c r="L13" s="84">
        <v>1.8200000000000001E-2</v>
      </c>
      <c r="M13" s="59">
        <f t="shared" si="1"/>
        <v>0</v>
      </c>
      <c r="N13" s="40"/>
      <c r="O13" s="37"/>
      <c r="P13" s="41"/>
      <c r="Q13" s="39"/>
    </row>
    <row r="14" spans="2:17" ht="16.2">
      <c r="B14" s="295"/>
      <c r="C14" s="291" t="s">
        <v>5</v>
      </c>
      <c r="D14" s="292"/>
      <c r="E14" s="292"/>
      <c r="F14" s="293"/>
      <c r="G14" s="51">
        <v>5500</v>
      </c>
      <c r="H14" s="80" t="s">
        <v>1</v>
      </c>
      <c r="I14" s="81">
        <v>36.700000000000003</v>
      </c>
      <c r="J14" s="82" t="s">
        <v>43</v>
      </c>
      <c r="K14" s="83">
        <f t="shared" si="0"/>
        <v>201850</v>
      </c>
      <c r="L14" s="84">
        <v>1.8499999999999999E-2</v>
      </c>
      <c r="M14" s="59">
        <f t="shared" si="1"/>
        <v>13692.158333333333</v>
      </c>
      <c r="N14" s="36"/>
      <c r="O14" s="37"/>
      <c r="P14" s="38"/>
      <c r="Q14" s="39"/>
    </row>
    <row r="15" spans="2:17" ht="16.2">
      <c r="B15" s="295"/>
      <c r="C15" s="291" t="s">
        <v>6</v>
      </c>
      <c r="D15" s="292"/>
      <c r="E15" s="292"/>
      <c r="F15" s="293"/>
      <c r="G15" s="51">
        <v>1000</v>
      </c>
      <c r="H15" s="80" t="s">
        <v>1</v>
      </c>
      <c r="I15" s="81">
        <v>37.700000000000003</v>
      </c>
      <c r="J15" s="82" t="s">
        <v>43</v>
      </c>
      <c r="K15" s="83">
        <f t="shared" si="0"/>
        <v>37700</v>
      </c>
      <c r="L15" s="84">
        <v>1.8700000000000001E-2</v>
      </c>
      <c r="M15" s="59">
        <f t="shared" si="1"/>
        <v>2584.9633333333336</v>
      </c>
      <c r="N15" s="40"/>
      <c r="O15" s="37"/>
      <c r="P15" s="41"/>
      <c r="Q15" s="39"/>
    </row>
    <row r="16" spans="2:17" ht="16.2">
      <c r="B16" s="295"/>
      <c r="C16" s="291" t="s">
        <v>7</v>
      </c>
      <c r="D16" s="292"/>
      <c r="E16" s="292"/>
      <c r="F16" s="293"/>
      <c r="G16" s="51">
        <v>6570</v>
      </c>
      <c r="H16" s="80" t="s">
        <v>1</v>
      </c>
      <c r="I16" s="81">
        <v>39.1</v>
      </c>
      <c r="J16" s="82" t="s">
        <v>43</v>
      </c>
      <c r="K16" s="83">
        <f t="shared" si="0"/>
        <v>256887</v>
      </c>
      <c r="L16" s="84">
        <v>1.89E-2</v>
      </c>
      <c r="M16" s="59">
        <f t="shared" si="1"/>
        <v>17802.269100000001</v>
      </c>
      <c r="N16" s="36"/>
      <c r="O16" s="37"/>
      <c r="P16" s="38"/>
      <c r="Q16" s="39"/>
    </row>
    <row r="17" spans="2:17" ht="16.2">
      <c r="B17" s="295"/>
      <c r="C17" s="291" t="s">
        <v>8</v>
      </c>
      <c r="D17" s="292"/>
      <c r="E17" s="292"/>
      <c r="F17" s="293"/>
      <c r="G17" s="51"/>
      <c r="H17" s="80" t="s">
        <v>1</v>
      </c>
      <c r="I17" s="81">
        <v>41.9</v>
      </c>
      <c r="J17" s="82" t="s">
        <v>43</v>
      </c>
      <c r="K17" s="83">
        <f t="shared" si="0"/>
        <v>0</v>
      </c>
      <c r="L17" s="84">
        <v>1.95E-2</v>
      </c>
      <c r="M17" s="59">
        <f t="shared" si="1"/>
        <v>0</v>
      </c>
      <c r="N17" s="40"/>
      <c r="O17" s="37"/>
      <c r="P17" s="41"/>
      <c r="Q17" s="39"/>
    </row>
    <row r="18" spans="2:17" ht="16.2">
      <c r="B18" s="295"/>
      <c r="C18" s="291" t="s">
        <v>9</v>
      </c>
      <c r="D18" s="292"/>
      <c r="E18" s="292"/>
      <c r="F18" s="293"/>
      <c r="G18" s="51"/>
      <c r="H18" s="80" t="s">
        <v>10</v>
      </c>
      <c r="I18" s="81">
        <v>40.9</v>
      </c>
      <c r="J18" s="82" t="s">
        <v>44</v>
      </c>
      <c r="K18" s="83">
        <f t="shared" si="0"/>
        <v>0</v>
      </c>
      <c r="L18" s="84">
        <v>2.0799999999999999E-2</v>
      </c>
      <c r="M18" s="59">
        <f t="shared" si="1"/>
        <v>0</v>
      </c>
      <c r="N18" s="40"/>
      <c r="O18" s="37"/>
      <c r="P18" s="41"/>
      <c r="Q18" s="39"/>
    </row>
    <row r="19" spans="2:17" ht="16.2">
      <c r="B19" s="295"/>
      <c r="C19" s="297" t="s">
        <v>11</v>
      </c>
      <c r="D19" s="298"/>
      <c r="E19" s="298"/>
      <c r="F19" s="299"/>
      <c r="G19" s="52"/>
      <c r="H19" s="85" t="s">
        <v>10</v>
      </c>
      <c r="I19" s="86">
        <v>29.9</v>
      </c>
      <c r="J19" s="87" t="s">
        <v>44</v>
      </c>
      <c r="K19" s="88">
        <f t="shared" si="0"/>
        <v>0</v>
      </c>
      <c r="L19" s="89">
        <v>2.5399999999999999E-2</v>
      </c>
      <c r="M19" s="60">
        <f t="shared" si="1"/>
        <v>0</v>
      </c>
      <c r="N19" s="40"/>
      <c r="O19" s="37"/>
      <c r="P19" s="41"/>
      <c r="Q19" s="39"/>
    </row>
    <row r="20" spans="2:17" ht="16.2">
      <c r="B20" s="295"/>
      <c r="C20" s="300" t="s">
        <v>12</v>
      </c>
      <c r="D20" s="301"/>
      <c r="E20" s="302" t="s">
        <v>13</v>
      </c>
      <c r="F20" s="303"/>
      <c r="G20" s="53"/>
      <c r="H20" s="90" t="s">
        <v>10</v>
      </c>
      <c r="I20" s="91">
        <v>50.8</v>
      </c>
      <c r="J20" s="92" t="s">
        <v>44</v>
      </c>
      <c r="K20" s="93">
        <f t="shared" si="0"/>
        <v>0</v>
      </c>
      <c r="L20" s="94">
        <v>1.61E-2</v>
      </c>
      <c r="M20" s="61">
        <f t="shared" si="1"/>
        <v>0</v>
      </c>
      <c r="N20" s="40"/>
      <c r="O20" s="37"/>
      <c r="P20" s="41"/>
      <c r="Q20" s="39"/>
    </row>
    <row r="21" spans="2:17" ht="16.2">
      <c r="B21" s="295"/>
      <c r="C21" s="300"/>
      <c r="D21" s="301"/>
      <c r="E21" s="304" t="s">
        <v>14</v>
      </c>
      <c r="F21" s="305"/>
      <c r="G21" s="52"/>
      <c r="H21" s="95" t="s">
        <v>15</v>
      </c>
      <c r="I21" s="86">
        <v>44.9</v>
      </c>
      <c r="J21" s="87" t="s">
        <v>108</v>
      </c>
      <c r="K21" s="88">
        <f t="shared" si="0"/>
        <v>0</v>
      </c>
      <c r="L21" s="89">
        <v>1.4200000000000001E-2</v>
      </c>
      <c r="M21" s="60">
        <f t="shared" si="1"/>
        <v>0</v>
      </c>
      <c r="N21" s="36"/>
      <c r="O21" s="21"/>
      <c r="P21" s="38"/>
      <c r="Q21" s="39"/>
    </row>
    <row r="22" spans="2:17" ht="16.2">
      <c r="B22" s="295"/>
      <c r="C22" s="306" t="s">
        <v>110</v>
      </c>
      <c r="D22" s="307"/>
      <c r="E22" s="302" t="s">
        <v>17</v>
      </c>
      <c r="F22" s="303"/>
      <c r="G22" s="53"/>
      <c r="H22" s="90" t="s">
        <v>10</v>
      </c>
      <c r="I22" s="91">
        <v>54.6</v>
      </c>
      <c r="J22" s="92" t="s">
        <v>44</v>
      </c>
      <c r="K22" s="93">
        <f t="shared" si="0"/>
        <v>0</v>
      </c>
      <c r="L22" s="94">
        <v>1.35E-2</v>
      </c>
      <c r="M22" s="61">
        <f t="shared" si="1"/>
        <v>0</v>
      </c>
      <c r="N22" s="40"/>
      <c r="O22" s="37"/>
      <c r="P22" s="41"/>
      <c r="Q22" s="39"/>
    </row>
    <row r="23" spans="2:17" ht="16.2">
      <c r="B23" s="295"/>
      <c r="C23" s="308"/>
      <c r="D23" s="309"/>
      <c r="E23" s="314" t="s">
        <v>18</v>
      </c>
      <c r="F23" s="315"/>
      <c r="G23" s="52"/>
      <c r="H23" s="95" t="s">
        <v>15</v>
      </c>
      <c r="I23" s="86">
        <v>43.5</v>
      </c>
      <c r="J23" s="87" t="s">
        <v>46</v>
      </c>
      <c r="K23" s="88">
        <f t="shared" si="0"/>
        <v>0</v>
      </c>
      <c r="L23" s="89">
        <v>1.3899999999999999E-2</v>
      </c>
      <c r="M23" s="60">
        <f t="shared" si="1"/>
        <v>0</v>
      </c>
      <c r="N23" s="40"/>
      <c r="O23" s="21"/>
      <c r="P23" s="41"/>
      <c r="Q23" s="39"/>
    </row>
    <row r="24" spans="2:17" ht="16.2">
      <c r="B24" s="295"/>
      <c r="C24" s="316" t="s">
        <v>19</v>
      </c>
      <c r="D24" s="317"/>
      <c r="E24" s="342" t="s">
        <v>20</v>
      </c>
      <c r="F24" s="343"/>
      <c r="G24" s="53"/>
      <c r="H24" s="90" t="s">
        <v>10</v>
      </c>
      <c r="I24" s="96">
        <v>29</v>
      </c>
      <c r="J24" s="92" t="s">
        <v>44</v>
      </c>
      <c r="K24" s="93">
        <f t="shared" si="0"/>
        <v>0</v>
      </c>
      <c r="L24" s="94">
        <v>2.4500000000000001E-2</v>
      </c>
      <c r="M24" s="61">
        <f t="shared" si="1"/>
        <v>0</v>
      </c>
      <c r="N24" s="40"/>
      <c r="O24" s="37"/>
      <c r="P24" s="41"/>
      <c r="Q24" s="39"/>
    </row>
    <row r="25" spans="2:17" ht="16.2">
      <c r="B25" s="295"/>
      <c r="C25" s="316"/>
      <c r="D25" s="317"/>
      <c r="E25" s="344" t="s">
        <v>21</v>
      </c>
      <c r="F25" s="345"/>
      <c r="G25" s="51"/>
      <c r="H25" s="80" t="s">
        <v>10</v>
      </c>
      <c r="I25" s="97">
        <v>25.7</v>
      </c>
      <c r="J25" s="82" t="s">
        <v>44</v>
      </c>
      <c r="K25" s="83">
        <f t="shared" si="0"/>
        <v>0</v>
      </c>
      <c r="L25" s="84">
        <v>2.47E-2</v>
      </c>
      <c r="M25" s="59">
        <f t="shared" si="1"/>
        <v>0</v>
      </c>
      <c r="N25" s="40"/>
      <c r="O25" s="37"/>
      <c r="P25" s="41"/>
      <c r="Q25" s="39"/>
    </row>
    <row r="26" spans="2:17" ht="16.2">
      <c r="B26" s="295"/>
      <c r="C26" s="316"/>
      <c r="D26" s="317"/>
      <c r="E26" s="346" t="s">
        <v>22</v>
      </c>
      <c r="F26" s="347"/>
      <c r="G26" s="52"/>
      <c r="H26" s="85" t="s">
        <v>10</v>
      </c>
      <c r="I26" s="98">
        <v>26.9</v>
      </c>
      <c r="J26" s="87" t="s">
        <v>44</v>
      </c>
      <c r="K26" s="88">
        <f t="shared" si="0"/>
        <v>0</v>
      </c>
      <c r="L26" s="89">
        <v>2.5499999999999998E-2</v>
      </c>
      <c r="M26" s="60">
        <f t="shared" si="1"/>
        <v>0</v>
      </c>
      <c r="N26" s="40"/>
      <c r="O26" s="37"/>
      <c r="P26" s="41"/>
      <c r="Q26" s="39"/>
    </row>
    <row r="27" spans="2:17" ht="16.2">
      <c r="B27" s="295"/>
      <c r="C27" s="348" t="s">
        <v>23</v>
      </c>
      <c r="D27" s="349"/>
      <c r="E27" s="349"/>
      <c r="F27" s="350"/>
      <c r="G27" s="53"/>
      <c r="H27" s="90" t="s">
        <v>10</v>
      </c>
      <c r="I27" s="96">
        <v>29.4</v>
      </c>
      <c r="J27" s="92" t="s">
        <v>44</v>
      </c>
      <c r="K27" s="93">
        <f t="shared" si="0"/>
        <v>0</v>
      </c>
      <c r="L27" s="94">
        <v>2.9399999999999999E-2</v>
      </c>
      <c r="M27" s="61">
        <f t="shared" si="1"/>
        <v>0</v>
      </c>
      <c r="N27" s="40"/>
      <c r="O27" s="37"/>
      <c r="P27" s="41"/>
      <c r="Q27" s="39"/>
    </row>
    <row r="28" spans="2:17" ht="16.2">
      <c r="B28" s="295"/>
      <c r="C28" s="318" t="s">
        <v>24</v>
      </c>
      <c r="D28" s="319"/>
      <c r="E28" s="319"/>
      <c r="F28" s="320"/>
      <c r="G28" s="51"/>
      <c r="H28" s="80" t="s">
        <v>10</v>
      </c>
      <c r="I28" s="97">
        <v>37.299999999999997</v>
      </c>
      <c r="J28" s="82" t="s">
        <v>44</v>
      </c>
      <c r="K28" s="83">
        <f t="shared" si="0"/>
        <v>0</v>
      </c>
      <c r="L28" s="84">
        <v>2.0899999999999998E-2</v>
      </c>
      <c r="M28" s="59">
        <f t="shared" si="1"/>
        <v>0</v>
      </c>
      <c r="N28" s="36"/>
      <c r="O28" s="37"/>
      <c r="P28" s="38"/>
      <c r="Q28" s="39"/>
    </row>
    <row r="29" spans="2:17" ht="16.2">
      <c r="B29" s="295"/>
      <c r="C29" s="318" t="s">
        <v>25</v>
      </c>
      <c r="D29" s="319"/>
      <c r="E29" s="319"/>
      <c r="F29" s="320"/>
      <c r="G29" s="51"/>
      <c r="H29" s="99" t="s">
        <v>15</v>
      </c>
      <c r="I29" s="97">
        <v>21.1</v>
      </c>
      <c r="J29" s="82" t="s">
        <v>46</v>
      </c>
      <c r="K29" s="83">
        <f t="shared" si="0"/>
        <v>0</v>
      </c>
      <c r="L29" s="84">
        <v>1.0999999999999999E-2</v>
      </c>
      <c r="M29" s="59">
        <f t="shared" si="1"/>
        <v>0</v>
      </c>
      <c r="N29" s="36"/>
      <c r="O29" s="21"/>
      <c r="P29" s="38"/>
      <c r="Q29" s="39"/>
    </row>
    <row r="30" spans="2:17" ht="16.2">
      <c r="B30" s="295"/>
      <c r="C30" s="318" t="s">
        <v>26</v>
      </c>
      <c r="D30" s="319"/>
      <c r="E30" s="319"/>
      <c r="F30" s="320"/>
      <c r="G30" s="51"/>
      <c r="H30" s="99" t="s">
        <v>15</v>
      </c>
      <c r="I30" s="100">
        <v>3.41</v>
      </c>
      <c r="J30" s="82" t="s">
        <v>46</v>
      </c>
      <c r="K30" s="83">
        <f t="shared" si="0"/>
        <v>0</v>
      </c>
      <c r="L30" s="84">
        <v>2.63E-2</v>
      </c>
      <c r="M30" s="59">
        <f t="shared" si="1"/>
        <v>0</v>
      </c>
      <c r="N30" s="36"/>
      <c r="O30" s="21"/>
      <c r="P30" s="38"/>
      <c r="Q30" s="39"/>
    </row>
    <row r="31" spans="2:17" ht="16.2">
      <c r="B31" s="295"/>
      <c r="C31" s="331" t="s">
        <v>27</v>
      </c>
      <c r="D31" s="332"/>
      <c r="E31" s="332"/>
      <c r="F31" s="333"/>
      <c r="G31" s="52"/>
      <c r="H31" s="95" t="s">
        <v>15</v>
      </c>
      <c r="I31" s="101">
        <v>8.41</v>
      </c>
      <c r="J31" s="87" t="s">
        <v>46</v>
      </c>
      <c r="K31" s="88">
        <f t="shared" si="0"/>
        <v>0</v>
      </c>
      <c r="L31" s="89">
        <v>3.8399999999999997E-2</v>
      </c>
      <c r="M31" s="60">
        <f t="shared" si="1"/>
        <v>0</v>
      </c>
      <c r="N31" s="36"/>
      <c r="O31" s="21"/>
      <c r="P31" s="38"/>
      <c r="Q31" s="39"/>
    </row>
    <row r="32" spans="2:17" ht="16.2">
      <c r="B32" s="295"/>
      <c r="C32" s="334" t="s">
        <v>28</v>
      </c>
      <c r="D32" s="335"/>
      <c r="E32" s="340" t="s">
        <v>109</v>
      </c>
      <c r="F32" s="341"/>
      <c r="G32" s="54"/>
      <c r="H32" s="102" t="s">
        <v>15</v>
      </c>
      <c r="I32" s="125">
        <v>46</v>
      </c>
      <c r="J32" s="103" t="s">
        <v>108</v>
      </c>
      <c r="K32" s="104">
        <f t="shared" si="0"/>
        <v>0</v>
      </c>
      <c r="L32" s="142">
        <v>1.3599999999999999E-2</v>
      </c>
      <c r="M32" s="61">
        <f t="shared" si="1"/>
        <v>0</v>
      </c>
      <c r="N32" s="5"/>
      <c r="O32" s="136" t="s">
        <v>78</v>
      </c>
      <c r="P32" s="4"/>
      <c r="Q32" s="39"/>
    </row>
    <row r="33" spans="2:17" ht="15.6">
      <c r="B33" s="295"/>
      <c r="C33" s="336"/>
      <c r="D33" s="337"/>
      <c r="E33" s="310" t="s">
        <v>105</v>
      </c>
      <c r="F33" s="311"/>
      <c r="G33" s="55"/>
      <c r="H33" s="44" t="s">
        <v>107</v>
      </c>
      <c r="I33" s="126"/>
      <c r="J33" s="45" t="s">
        <v>106</v>
      </c>
      <c r="K33" s="105">
        <f t="shared" si="0"/>
        <v>0</v>
      </c>
      <c r="L33" s="122"/>
      <c r="M33" s="62">
        <f t="shared" si="1"/>
        <v>0</v>
      </c>
      <c r="N33" s="5"/>
      <c r="O33" s="25"/>
      <c r="P33" s="4"/>
      <c r="Q33" s="31"/>
    </row>
    <row r="34" spans="2:17" ht="16.2" thickBot="1">
      <c r="B34" s="296"/>
      <c r="C34" s="338"/>
      <c r="D34" s="339"/>
      <c r="E34" s="312" t="s">
        <v>105</v>
      </c>
      <c r="F34" s="313"/>
      <c r="G34" s="56"/>
      <c r="H34" s="46" t="s">
        <v>104</v>
      </c>
      <c r="I34" s="127"/>
      <c r="J34" s="47" t="s">
        <v>103</v>
      </c>
      <c r="K34" s="106">
        <f t="shared" si="0"/>
        <v>0</v>
      </c>
      <c r="L34" s="123"/>
      <c r="M34" s="63">
        <f t="shared" si="1"/>
        <v>0</v>
      </c>
      <c r="N34" s="5"/>
      <c r="O34" s="25"/>
      <c r="P34" s="4"/>
      <c r="Q34" s="31"/>
    </row>
    <row r="35" spans="2:17" ht="2.25" customHeight="1" thickBot="1">
      <c r="B35" s="14"/>
      <c r="C35" s="15"/>
      <c r="D35" s="15"/>
      <c r="E35" s="7"/>
      <c r="F35" s="7"/>
      <c r="G35" s="57"/>
      <c r="H35" s="8"/>
      <c r="I35" s="9"/>
      <c r="J35" s="10"/>
      <c r="K35" s="16"/>
      <c r="L35" s="11"/>
      <c r="M35" s="11"/>
      <c r="N35" s="4"/>
      <c r="O35" s="25"/>
      <c r="P35" s="4"/>
      <c r="Q35" s="31"/>
    </row>
    <row r="36" spans="2:17" ht="33.75" customHeight="1">
      <c r="B36" s="263" t="s">
        <v>58</v>
      </c>
      <c r="C36" s="234" t="s">
        <v>62</v>
      </c>
      <c r="D36" s="235"/>
      <c r="E36" s="235"/>
      <c r="F36" s="236"/>
      <c r="G36" s="379" t="s">
        <v>63</v>
      </c>
      <c r="H36" s="377" t="s">
        <v>57</v>
      </c>
      <c r="I36" s="208"/>
      <c r="J36" s="372"/>
      <c r="K36" s="373"/>
      <c r="L36" s="370" t="s">
        <v>65</v>
      </c>
      <c r="M36" s="368" t="s">
        <v>102</v>
      </c>
      <c r="N36" s="5"/>
      <c r="O36" s="1"/>
      <c r="P36" s="1"/>
      <c r="Q36" s="1"/>
    </row>
    <row r="37" spans="2:17" ht="16.5" customHeight="1" thickBot="1">
      <c r="B37" s="264"/>
      <c r="C37" s="237"/>
      <c r="D37" s="238"/>
      <c r="E37" s="238"/>
      <c r="F37" s="239"/>
      <c r="G37" s="261"/>
      <c r="H37" s="378"/>
      <c r="I37" s="374"/>
      <c r="J37" s="375"/>
      <c r="K37" s="376"/>
      <c r="L37" s="371"/>
      <c r="M37" s="369"/>
      <c r="N37" s="5"/>
      <c r="O37" s="1"/>
      <c r="P37" s="1"/>
      <c r="Q37" s="1"/>
    </row>
    <row r="38" spans="2:17" ht="14.25" customHeight="1">
      <c r="B38" s="265"/>
      <c r="C38" s="240" t="s">
        <v>33</v>
      </c>
      <c r="D38" s="241"/>
      <c r="E38" s="241"/>
      <c r="F38" s="241"/>
      <c r="G38" s="50"/>
      <c r="H38" s="108" t="s">
        <v>100</v>
      </c>
      <c r="I38" s="262"/>
      <c r="J38" s="212"/>
      <c r="K38" s="213"/>
      <c r="L38" s="109">
        <v>0.06</v>
      </c>
      <c r="M38" s="64">
        <f>G38*L38</f>
        <v>0</v>
      </c>
      <c r="N38" s="2"/>
      <c r="O38" s="21"/>
      <c r="P38" s="24"/>
      <c r="Q38" s="21"/>
    </row>
    <row r="39" spans="2:17" ht="15.6">
      <c r="B39" s="265"/>
      <c r="C39" s="222" t="s">
        <v>34</v>
      </c>
      <c r="D39" s="223"/>
      <c r="E39" s="223"/>
      <c r="F39" s="223"/>
      <c r="G39" s="51"/>
      <c r="H39" s="110" t="s">
        <v>100</v>
      </c>
      <c r="I39" s="214"/>
      <c r="J39" s="215"/>
      <c r="K39" s="216"/>
      <c r="L39" s="111">
        <v>5.7000000000000002E-2</v>
      </c>
      <c r="M39" s="65">
        <f>G39*L39</f>
        <v>0</v>
      </c>
      <c r="N39" s="2"/>
      <c r="O39" s="21"/>
      <c r="P39" s="24"/>
      <c r="Q39" s="21"/>
    </row>
    <row r="40" spans="2:17" ht="15.6">
      <c r="B40" s="265"/>
      <c r="C40" s="222" t="s">
        <v>35</v>
      </c>
      <c r="D40" s="223"/>
      <c r="E40" s="223"/>
      <c r="F40" s="223"/>
      <c r="G40" s="51"/>
      <c r="H40" s="110" t="s">
        <v>100</v>
      </c>
      <c r="I40" s="214"/>
      <c r="J40" s="215"/>
      <c r="K40" s="216"/>
      <c r="L40" s="111">
        <v>5.7000000000000002E-2</v>
      </c>
      <c r="M40" s="65">
        <f>G40*L40</f>
        <v>0</v>
      </c>
      <c r="N40" s="2"/>
      <c r="O40" s="21"/>
      <c r="P40" s="24"/>
      <c r="Q40" s="21"/>
    </row>
    <row r="41" spans="2:17" ht="15.6">
      <c r="B41" s="265"/>
      <c r="C41" s="222" t="s">
        <v>101</v>
      </c>
      <c r="D41" s="223"/>
      <c r="E41" s="223"/>
      <c r="F41" s="223"/>
      <c r="G41" s="51"/>
      <c r="H41" s="110" t="s">
        <v>100</v>
      </c>
      <c r="I41" s="214"/>
      <c r="J41" s="215"/>
      <c r="K41" s="216"/>
      <c r="L41" s="111">
        <v>5.7000000000000002E-2</v>
      </c>
      <c r="M41" s="65">
        <f>G41*L41</f>
        <v>0</v>
      </c>
      <c r="N41" s="2"/>
      <c r="O41" s="21"/>
      <c r="P41" s="24"/>
      <c r="Q41" s="21"/>
    </row>
    <row r="42" spans="2:17" ht="16.2" thickBot="1">
      <c r="B42" s="265"/>
      <c r="C42" s="324"/>
      <c r="D42" s="325"/>
      <c r="E42" s="325"/>
      <c r="F42" s="325"/>
      <c r="G42" s="148"/>
      <c r="H42" s="147"/>
      <c r="I42" s="214"/>
      <c r="J42" s="215"/>
      <c r="K42" s="216"/>
      <c r="L42" s="149"/>
      <c r="M42" s="65">
        <f>G42*L42</f>
        <v>0</v>
      </c>
      <c r="N42" s="3"/>
      <c r="O42" s="25"/>
      <c r="P42" s="26"/>
      <c r="Q42" s="21"/>
    </row>
    <row r="43" spans="2:17" ht="1.5" customHeight="1" thickBot="1">
      <c r="B43" s="14"/>
      <c r="C43" s="7"/>
      <c r="D43" s="7"/>
      <c r="E43" s="7"/>
      <c r="F43" s="7"/>
      <c r="G43" s="57"/>
      <c r="H43" s="17"/>
      <c r="I43" s="18"/>
      <c r="J43" s="12"/>
      <c r="K43" s="16"/>
      <c r="L43" s="13"/>
      <c r="M43" s="13"/>
      <c r="N43" s="6"/>
      <c r="O43" s="20"/>
      <c r="P43" s="6"/>
      <c r="Q43" s="21"/>
    </row>
    <row r="44" spans="2:17" ht="48" customHeight="1" thickBot="1">
      <c r="B44" s="263" t="s">
        <v>99</v>
      </c>
      <c r="C44" s="246" t="s">
        <v>62</v>
      </c>
      <c r="D44" s="247"/>
      <c r="E44" s="247"/>
      <c r="F44" s="248"/>
      <c r="G44" s="112" t="s">
        <v>67</v>
      </c>
      <c r="H44" s="107" t="s">
        <v>57</v>
      </c>
      <c r="I44" s="208"/>
      <c r="J44" s="209"/>
      <c r="K44" s="210"/>
      <c r="L44" s="113" t="s">
        <v>74</v>
      </c>
      <c r="M44" s="114" t="s">
        <v>68</v>
      </c>
      <c r="N44" s="4"/>
      <c r="O44" s="1"/>
      <c r="P44" s="1"/>
      <c r="Q44" s="28"/>
    </row>
    <row r="45" spans="2:17" ht="14.25" customHeight="1">
      <c r="B45" s="380"/>
      <c r="C45" s="242" t="s">
        <v>37</v>
      </c>
      <c r="D45" s="243"/>
      <c r="E45" s="220" t="s">
        <v>38</v>
      </c>
      <c r="F45" s="221"/>
      <c r="G45" s="66">
        <v>880311648</v>
      </c>
      <c r="H45" s="115" t="s">
        <v>66</v>
      </c>
      <c r="I45" s="211"/>
      <c r="J45" s="212"/>
      <c r="K45" s="213"/>
      <c r="L45" s="146">
        <v>6.69E-4</v>
      </c>
      <c r="M45" s="58">
        <f>G45*L45</f>
        <v>588928.49251200003</v>
      </c>
      <c r="N45" s="19"/>
      <c r="O45" s="157" t="s">
        <v>89</v>
      </c>
      <c r="P45" s="19"/>
      <c r="Q45" s="21"/>
    </row>
    <row r="46" spans="2:17" ht="14.25" customHeight="1">
      <c r="B46" s="380"/>
      <c r="C46" s="244"/>
      <c r="D46" s="245"/>
      <c r="E46" s="224" t="s">
        <v>39</v>
      </c>
      <c r="F46" s="225"/>
      <c r="G46" s="67">
        <v>599100000</v>
      </c>
      <c r="H46" s="116" t="s">
        <v>66</v>
      </c>
      <c r="I46" s="214"/>
      <c r="J46" s="215"/>
      <c r="K46" s="216"/>
      <c r="L46" s="124">
        <v>6.69E-4</v>
      </c>
      <c r="M46" s="69">
        <f>G46*L46</f>
        <v>400797.9</v>
      </c>
      <c r="N46" s="19"/>
      <c r="O46" s="27"/>
      <c r="P46" s="19"/>
      <c r="Q46" s="21"/>
    </row>
    <row r="47" spans="2:17" ht="14.25" customHeight="1">
      <c r="B47" s="380"/>
      <c r="C47" s="228" t="s">
        <v>40</v>
      </c>
      <c r="D47" s="229"/>
      <c r="E47" s="382" t="s">
        <v>41</v>
      </c>
      <c r="F47" s="383"/>
      <c r="G47" s="68"/>
      <c r="H47" s="117" t="s">
        <v>66</v>
      </c>
      <c r="I47" s="214"/>
      <c r="J47" s="215"/>
      <c r="K47" s="216"/>
      <c r="L47" s="124"/>
      <c r="M47" s="69">
        <f>G47*L47</f>
        <v>0</v>
      </c>
      <c r="N47" s="19"/>
      <c r="O47" s="27"/>
      <c r="P47" s="19"/>
      <c r="Q47" s="21"/>
    </row>
    <row r="48" spans="2:17" ht="14.4" hidden="1">
      <c r="B48" s="380"/>
      <c r="C48" s="230"/>
      <c r="D48" s="231"/>
      <c r="E48" s="226"/>
      <c r="F48" s="227"/>
      <c r="G48" s="118"/>
      <c r="H48" s="48"/>
      <c r="I48" s="214"/>
      <c r="J48" s="215"/>
      <c r="K48" s="216"/>
      <c r="L48" s="23"/>
      <c r="M48" s="70"/>
      <c r="N48" s="19"/>
      <c r="O48" s="27"/>
      <c r="P48" s="19"/>
      <c r="Q48" s="21"/>
    </row>
    <row r="49" spans="2:17" ht="15" thickBot="1">
      <c r="B49" s="381"/>
      <c r="C49" s="232"/>
      <c r="D49" s="233"/>
      <c r="E49" s="187" t="s">
        <v>60</v>
      </c>
      <c r="F49" s="188"/>
      <c r="G49" s="119"/>
      <c r="H49" s="120" t="s">
        <v>66</v>
      </c>
      <c r="I49" s="217"/>
      <c r="J49" s="218"/>
      <c r="K49" s="219"/>
      <c r="L49" s="72"/>
      <c r="M49" s="71"/>
      <c r="N49" s="19"/>
      <c r="O49" s="27"/>
      <c r="P49" s="19"/>
      <c r="Q49" s="21"/>
    </row>
    <row r="50" spans="2:17" ht="3.75" customHeight="1" thickBot="1"/>
    <row r="51" spans="2:17" ht="30" customHeight="1" thickTop="1">
      <c r="B51" s="173" t="s">
        <v>69</v>
      </c>
      <c r="C51" s="174"/>
      <c r="D51" s="174"/>
      <c r="E51" s="174"/>
      <c r="F51" s="177" t="s">
        <v>70</v>
      </c>
      <c r="G51" s="177"/>
      <c r="H51" s="177"/>
      <c r="I51" s="178"/>
      <c r="J51" s="181" t="s">
        <v>121</v>
      </c>
      <c r="K51" s="182"/>
      <c r="L51" s="182"/>
      <c r="M51" s="183"/>
    </row>
    <row r="52" spans="2:17" ht="30" customHeight="1">
      <c r="B52" s="175"/>
      <c r="C52" s="176"/>
      <c r="D52" s="176"/>
      <c r="E52" s="176"/>
      <c r="F52" s="179"/>
      <c r="G52" s="179"/>
      <c r="H52" s="179"/>
      <c r="I52" s="180"/>
      <c r="J52" s="184"/>
      <c r="K52" s="185"/>
      <c r="L52" s="185"/>
      <c r="M52" s="186"/>
    </row>
    <row r="53" spans="2:17" ht="30" customHeight="1" thickBot="1">
      <c r="B53" s="191">
        <f>ROUNDDOWN(SUM(M10:M34,M38:M41,M45:M49),0)</f>
        <v>1023828</v>
      </c>
      <c r="C53" s="192"/>
      <c r="D53" s="192"/>
      <c r="E53" s="42" t="s">
        <v>71</v>
      </c>
      <c r="F53" s="193"/>
      <c r="G53" s="194"/>
      <c r="H53" s="195"/>
      <c r="I53" s="43" t="s">
        <v>71</v>
      </c>
      <c r="J53" s="196">
        <f>B53-F53</f>
        <v>1023828</v>
      </c>
      <c r="K53" s="197"/>
      <c r="L53" s="197"/>
      <c r="M53" s="73" t="s">
        <v>98</v>
      </c>
    </row>
    <row r="54" spans="2:17" ht="18" customHeight="1" thickTop="1">
      <c r="J54" s="190" t="s">
        <v>76</v>
      </c>
      <c r="K54" s="190"/>
      <c r="L54" s="190"/>
      <c r="M54" s="190"/>
    </row>
    <row r="55" spans="2:17">
      <c r="B55" s="137"/>
    </row>
    <row r="56" spans="2:17">
      <c r="B56" s="139" t="s">
        <v>97</v>
      </c>
      <c r="C56" s="121" t="s">
        <v>79</v>
      </c>
    </row>
    <row r="57" spans="2:17">
      <c r="B57" s="137"/>
      <c r="C57" s="121"/>
    </row>
    <row r="58" spans="2:17">
      <c r="B58" s="139" t="s">
        <v>96</v>
      </c>
      <c r="C58" s="121" t="s">
        <v>82</v>
      </c>
      <c r="D58" s="121"/>
      <c r="E58" s="121"/>
      <c r="F58" s="121"/>
      <c r="G58" s="128"/>
      <c r="H58" s="121"/>
      <c r="I58" s="121"/>
    </row>
    <row r="59" spans="2:17">
      <c r="B59" s="137"/>
      <c r="C59" s="140" t="s">
        <v>77</v>
      </c>
      <c r="D59" s="121"/>
      <c r="E59" s="121"/>
      <c r="F59" s="121"/>
      <c r="G59" s="121"/>
      <c r="H59" s="129"/>
      <c r="I59" s="121"/>
    </row>
    <row r="60" spans="2:17" s="131" customFormat="1">
      <c r="B60" s="138"/>
      <c r="C60" s="140" t="s">
        <v>86</v>
      </c>
      <c r="D60" s="130"/>
      <c r="E60" s="130"/>
      <c r="F60" s="130"/>
      <c r="G60" s="130"/>
      <c r="H60" s="130"/>
      <c r="I60" s="130"/>
      <c r="O60" s="135" t="s">
        <v>92</v>
      </c>
    </row>
    <row r="61" spans="2:17">
      <c r="B61" s="137"/>
      <c r="C61" s="141" t="s">
        <v>95</v>
      </c>
      <c r="D61" s="121"/>
      <c r="E61" s="121"/>
      <c r="F61" s="121"/>
      <c r="G61" s="121"/>
      <c r="H61" s="121"/>
      <c r="I61" s="121"/>
    </row>
    <row r="62" spans="2:17">
      <c r="B62" s="137"/>
      <c r="C62" s="141" t="s">
        <v>94</v>
      </c>
      <c r="D62" s="121"/>
      <c r="E62" s="121"/>
      <c r="F62" s="121"/>
      <c r="G62" s="121"/>
      <c r="H62" s="121"/>
      <c r="I62" s="121"/>
      <c r="O62" s="135"/>
    </row>
    <row r="63" spans="2:17" s="131" customFormat="1">
      <c r="B63" s="138"/>
      <c r="D63" s="132"/>
      <c r="E63" s="132"/>
      <c r="F63" s="132"/>
      <c r="G63" s="133"/>
      <c r="H63" s="132"/>
      <c r="I63" s="132"/>
    </row>
    <row r="64" spans="2:17" s="131" customFormat="1">
      <c r="B64" s="139" t="s">
        <v>93</v>
      </c>
      <c r="C64" s="121" t="s">
        <v>88</v>
      </c>
      <c r="G64" s="134"/>
      <c r="J64" s="135"/>
    </row>
    <row r="65" spans="2:15" s="131" customFormat="1">
      <c r="G65" s="134"/>
    </row>
    <row r="66" spans="2:15" s="131" customFormat="1" ht="23.25" customHeight="1" thickBot="1">
      <c r="B66" s="155" t="s">
        <v>137</v>
      </c>
      <c r="G66" s="134"/>
      <c r="O66" s="145" t="s">
        <v>120</v>
      </c>
    </row>
    <row r="67" spans="2:15" s="150" customFormat="1" ht="47.25" customHeight="1" thickBot="1">
      <c r="B67" s="198" t="s">
        <v>135</v>
      </c>
      <c r="C67" s="199"/>
      <c r="D67" s="199"/>
      <c r="E67" s="199"/>
      <c r="F67" s="200"/>
      <c r="G67" s="201" t="s">
        <v>133</v>
      </c>
      <c r="H67" s="202"/>
    </row>
    <row r="68" spans="2:15" s="150" customFormat="1" ht="30.75" customHeight="1">
      <c r="B68" s="203" t="s">
        <v>134</v>
      </c>
      <c r="C68" s="204"/>
      <c r="D68" s="204"/>
      <c r="E68" s="204"/>
      <c r="F68" s="205"/>
      <c r="G68" s="201">
        <v>3822</v>
      </c>
      <c r="H68" s="202"/>
    </row>
    <row r="69" spans="2:15" s="150" customFormat="1" ht="30.75" customHeight="1">
      <c r="B69" s="170" t="s">
        <v>123</v>
      </c>
      <c r="C69" s="171"/>
      <c r="D69" s="171"/>
      <c r="E69" s="171"/>
      <c r="F69" s="172"/>
      <c r="G69" s="206">
        <v>4201</v>
      </c>
      <c r="H69" s="207"/>
    </row>
    <row r="70" spans="2:15" s="150" customFormat="1" ht="30.75" customHeight="1">
      <c r="B70" s="170" t="s">
        <v>136</v>
      </c>
      <c r="C70" s="171"/>
      <c r="D70" s="171"/>
      <c r="E70" s="171"/>
      <c r="F70" s="172"/>
      <c r="G70" s="206"/>
      <c r="H70" s="207"/>
      <c r="J70" s="156"/>
      <c r="K70" s="156"/>
      <c r="L70" s="156"/>
      <c r="M70" s="156"/>
    </row>
    <row r="71" spans="2:15" s="150" customFormat="1" ht="30.75" customHeight="1">
      <c r="B71" s="170" t="s">
        <v>124</v>
      </c>
      <c r="C71" s="171"/>
      <c r="D71" s="171"/>
      <c r="E71" s="171"/>
      <c r="F71" s="172"/>
      <c r="G71" s="206"/>
      <c r="H71" s="207"/>
      <c r="J71" s="189"/>
      <c r="K71" s="189"/>
      <c r="L71" s="189"/>
      <c r="M71" s="189"/>
    </row>
    <row r="72" spans="2:15" s="150" customFormat="1" ht="30.75" customHeight="1">
      <c r="B72" s="170" t="s">
        <v>125</v>
      </c>
      <c r="C72" s="171"/>
      <c r="D72" s="171"/>
      <c r="E72" s="171"/>
      <c r="F72" s="172"/>
      <c r="G72" s="206"/>
      <c r="H72" s="207"/>
      <c r="J72" s="156"/>
      <c r="K72" s="156"/>
      <c r="L72" s="156"/>
      <c r="M72" s="156"/>
    </row>
    <row r="73" spans="2:15" s="150" customFormat="1" ht="30.75" customHeight="1">
      <c r="B73" s="170" t="s">
        <v>126</v>
      </c>
      <c r="C73" s="171"/>
      <c r="D73" s="171"/>
      <c r="E73" s="171"/>
      <c r="F73" s="172"/>
      <c r="G73" s="206"/>
      <c r="H73" s="207"/>
    </row>
    <row r="74" spans="2:15" s="150" customFormat="1" ht="30.75" customHeight="1" thickBot="1">
      <c r="B74" s="389" t="s">
        <v>127</v>
      </c>
      <c r="C74" s="390"/>
      <c r="D74" s="390"/>
      <c r="E74" s="390"/>
      <c r="F74" s="391"/>
      <c r="G74" s="392"/>
      <c r="H74" s="393"/>
    </row>
    <row r="75" spans="2:15" s="151" customFormat="1" ht="14.4">
      <c r="G75" s="152"/>
    </row>
    <row r="76" spans="2:15" s="131" customFormat="1" ht="23.25" customHeight="1" thickBot="1">
      <c r="B76" s="155" t="s">
        <v>138</v>
      </c>
      <c r="G76" s="134"/>
      <c r="O76" s="145"/>
    </row>
    <row r="77" spans="2:15" ht="30" customHeight="1" thickTop="1">
      <c r="B77" s="395" t="s">
        <v>132</v>
      </c>
      <c r="C77" s="357"/>
      <c r="D77" s="357"/>
      <c r="E77" s="358"/>
      <c r="F77" s="396" t="s">
        <v>130</v>
      </c>
      <c r="G77" s="363"/>
      <c r="H77" s="363"/>
      <c r="I77" s="364"/>
      <c r="J77" s="181" t="s">
        <v>128</v>
      </c>
      <c r="K77" s="182"/>
      <c r="L77" s="182"/>
      <c r="M77" s="183"/>
    </row>
    <row r="78" spans="2:15" ht="30" customHeight="1">
      <c r="B78" s="359"/>
      <c r="C78" s="360"/>
      <c r="D78" s="360"/>
      <c r="E78" s="361"/>
      <c r="F78" s="365"/>
      <c r="G78" s="366"/>
      <c r="H78" s="366"/>
      <c r="I78" s="367"/>
      <c r="J78" s="184"/>
      <c r="K78" s="185"/>
      <c r="L78" s="185"/>
      <c r="M78" s="186"/>
    </row>
    <row r="79" spans="2:15" ht="30" customHeight="1" thickBot="1">
      <c r="B79" s="384">
        <f>SUM(G68:H74)</f>
        <v>8023</v>
      </c>
      <c r="C79" s="385"/>
      <c r="D79" s="385"/>
      <c r="E79" s="153" t="s">
        <v>71</v>
      </c>
      <c r="F79" s="386">
        <f>J53</f>
        <v>1023828</v>
      </c>
      <c r="G79" s="387"/>
      <c r="H79" s="388"/>
      <c r="I79" s="154" t="s">
        <v>71</v>
      </c>
      <c r="J79" s="196">
        <f>B79+F79</f>
        <v>1031851</v>
      </c>
      <c r="K79" s="197"/>
      <c r="L79" s="197"/>
      <c r="M79" s="73" t="s">
        <v>71</v>
      </c>
    </row>
  </sheetData>
  <mergeCells count="97">
    <mergeCell ref="J77:M78"/>
    <mergeCell ref="B79:D79"/>
    <mergeCell ref="F79:H79"/>
    <mergeCell ref="J79:L79"/>
    <mergeCell ref="B69:F69"/>
    <mergeCell ref="G73:H73"/>
    <mergeCell ref="G74:H74"/>
    <mergeCell ref="G69:H69"/>
    <mergeCell ref="G70:H70"/>
    <mergeCell ref="G71:H71"/>
    <mergeCell ref="G72:H72"/>
    <mergeCell ref="B74:F74"/>
    <mergeCell ref="B73:F73"/>
    <mergeCell ref="B72:F72"/>
    <mergeCell ref="B71:F71"/>
    <mergeCell ref="B70:F70"/>
    <mergeCell ref="C47:D49"/>
    <mergeCell ref="E49:F49"/>
    <mergeCell ref="C45:D46"/>
    <mergeCell ref="B77:E78"/>
    <mergeCell ref="F77:I78"/>
    <mergeCell ref="B67:F67"/>
    <mergeCell ref="G67:H67"/>
    <mergeCell ref="B68:F68"/>
    <mergeCell ref="G68:H68"/>
    <mergeCell ref="B10:B34"/>
    <mergeCell ref="C19:F19"/>
    <mergeCell ref="C20:D21"/>
    <mergeCell ref="J54:M54"/>
    <mergeCell ref="B53:D53"/>
    <mergeCell ref="F53:H53"/>
    <mergeCell ref="J53:L53"/>
    <mergeCell ref="E46:F46"/>
    <mergeCell ref="I45:K49"/>
    <mergeCell ref="E45:F45"/>
    <mergeCell ref="B51:E52"/>
    <mergeCell ref="F51:I52"/>
    <mergeCell ref="J51:M52"/>
    <mergeCell ref="B44:B49"/>
    <mergeCell ref="E47:F47"/>
    <mergeCell ref="E48:F48"/>
    <mergeCell ref="B36:B42"/>
    <mergeCell ref="L36:L37"/>
    <mergeCell ref="I36:K37"/>
    <mergeCell ref="H36:H37"/>
    <mergeCell ref="G36:G37"/>
    <mergeCell ref="I38:K42"/>
    <mergeCell ref="C36:F37"/>
    <mergeCell ref="C38:F38"/>
    <mergeCell ref="C41:F41"/>
    <mergeCell ref="G4:H5"/>
    <mergeCell ref="I4:K5"/>
    <mergeCell ref="G6:G9"/>
    <mergeCell ref="H6:H9"/>
    <mergeCell ref="B4:F9"/>
    <mergeCell ref="M36:M37"/>
    <mergeCell ref="L4:L5"/>
    <mergeCell ref="M4:M9"/>
    <mergeCell ref="I6:I9"/>
    <mergeCell ref="J6:J9"/>
    <mergeCell ref="K6:K9"/>
    <mergeCell ref="L8:L9"/>
    <mergeCell ref="C13:F13"/>
    <mergeCell ref="C17:F17"/>
    <mergeCell ref="C18:F18"/>
    <mergeCell ref="C44:F44"/>
    <mergeCell ref="I44:K44"/>
    <mergeCell ref="C14:F14"/>
    <mergeCell ref="C24:D26"/>
    <mergeCell ref="C15:F15"/>
    <mergeCell ref="C40:F40"/>
    <mergeCell ref="C27:F27"/>
    <mergeCell ref="C16:F16"/>
    <mergeCell ref="E25:F25"/>
    <mergeCell ref="E26:F26"/>
    <mergeCell ref="C29:F29"/>
    <mergeCell ref="C28:F28"/>
    <mergeCell ref="E20:F20"/>
    <mergeCell ref="E21:F21"/>
    <mergeCell ref="C22:D23"/>
    <mergeCell ref="E22:F22"/>
    <mergeCell ref="J71:M71"/>
    <mergeCell ref="F2:I2"/>
    <mergeCell ref="K2:M2"/>
    <mergeCell ref="C39:F39"/>
    <mergeCell ref="C42:F42"/>
    <mergeCell ref="C10:F10"/>
    <mergeCell ref="C11:F11"/>
    <mergeCell ref="C12:F12"/>
    <mergeCell ref="C31:F31"/>
    <mergeCell ref="C32:D34"/>
    <mergeCell ref="E32:F32"/>
    <mergeCell ref="E33:F33"/>
    <mergeCell ref="E34:F34"/>
    <mergeCell ref="E23:F23"/>
    <mergeCell ref="C30:F30"/>
    <mergeCell ref="E24:F24"/>
  </mergeCells>
  <phoneticPr fontId="3"/>
  <pageMargins left="0.39370078740157483" right="0.39370078740157483" top="0.39370078740157483" bottom="0.23622047244094491" header="0.19685039370078741" footer="0.19685039370078741"/>
  <pageSetup paperSize="9" scale="89" fitToHeight="0" orientation="portrait" r:id="rId1"/>
  <headerFooter alignWithMargins="0"/>
  <rowBreaks count="1" manualBreakCount="1">
    <brk id="64" max="1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大坪　芳充</dc:creator>
  <cp:lastModifiedBy>大坪　芳充</cp:lastModifiedBy>
  <cp:lastPrinted>2019-04-02T23:58:30Z</cp:lastPrinted>
  <dcterms:created xsi:type="dcterms:W3CDTF">2009-03-07T03:51:33Z</dcterms:created>
  <dcterms:modified xsi:type="dcterms:W3CDTF">2019-04-02T23:58:34Z</dcterms:modified>
</cp:coreProperties>
</file>