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momo.pref.okayama.jp\統合共有\0C10F_新エネルギー・温暖化対策室\保存用ファイル\share\30 温暖化対策班\19_公表制度\Ｒ５\01公表制度\01_県HP（特定事業者への依頼前作業　様式を修正し県ＨＰ公開）\20230501編集\HP公開用\"/>
    </mc:Choice>
  </mc:AlternateContent>
  <bookViews>
    <workbookView xWindow="0" yWindow="0" windowWidth="14250" windowHeight="2090"/>
  </bookViews>
  <sheets>
    <sheet name="様式" sheetId="1" r:id="rId1"/>
    <sheet name="記入例" sheetId="2" r:id="rId2"/>
  </sheets>
  <definedNames>
    <definedName name="_xlnm.Print_Area" localSheetId="1">記入例!$A$2:$N$80</definedName>
    <definedName name="_xlnm.Print_Area" localSheetId="0">様式!$A$2:$N$80</definedName>
    <definedName name="_xlnm.Print_Titles" localSheetId="1">記入例!$2:$2</definedName>
    <definedName name="_xlnm.Print_Titles" localSheetId="0">様式!$2:$2</definedName>
  </definedNames>
  <calcPr calcId="162913"/>
</workbook>
</file>

<file path=xl/calcChain.xml><?xml version="1.0" encoding="utf-8"?>
<calcChain xmlns="http://schemas.openxmlformats.org/spreadsheetml/2006/main">
  <c r="K14" i="2" l="1"/>
  <c r="M14" i="2" s="1"/>
  <c r="P47" i="1" l="1"/>
  <c r="P46" i="1"/>
  <c r="P48" i="1"/>
  <c r="P45" i="1"/>
  <c r="P40" i="1"/>
  <c r="P41" i="1"/>
  <c r="P42" i="1"/>
  <c r="P39" i="1"/>
  <c r="P38" i="1"/>
  <c r="B79" i="2" l="1"/>
  <c r="B79" i="1"/>
  <c r="M42" i="2"/>
  <c r="M42" i="1"/>
  <c r="K10" i="2"/>
  <c r="M10" i="2" s="1"/>
  <c r="K11" i="2"/>
  <c r="M11" i="2" s="1"/>
  <c r="K12" i="2"/>
  <c r="M12" i="2" s="1"/>
  <c r="K13" i="2"/>
  <c r="M13" i="2" s="1"/>
  <c r="K15" i="2"/>
  <c r="M15" i="2" s="1"/>
  <c r="K16" i="2"/>
  <c r="M16" i="2" s="1"/>
  <c r="K17" i="2"/>
  <c r="M17" i="2" s="1"/>
  <c r="K18" i="2"/>
  <c r="M18" i="2" s="1"/>
  <c r="K19" i="2"/>
  <c r="M19" i="2" s="1"/>
  <c r="K20" i="2"/>
  <c r="M20" i="2" s="1"/>
  <c r="K21" i="2"/>
  <c r="M21" i="2" s="1"/>
  <c r="K22" i="2"/>
  <c r="M22" i="2" s="1"/>
  <c r="K23" i="2"/>
  <c r="M23" i="2" s="1"/>
  <c r="K24" i="2"/>
  <c r="M24" i="2" s="1"/>
  <c r="K25" i="2"/>
  <c r="M25" i="2"/>
  <c r="K26" i="2"/>
  <c r="M26" i="2" s="1"/>
  <c r="K27" i="2"/>
  <c r="M27" i="2" s="1"/>
  <c r="K28" i="2"/>
  <c r="M28" i="2" s="1"/>
  <c r="K29" i="2"/>
  <c r="M29" i="2" s="1"/>
  <c r="K30" i="2"/>
  <c r="M30" i="2" s="1"/>
  <c r="K31" i="2"/>
  <c r="M31" i="2" s="1"/>
  <c r="K32" i="2"/>
  <c r="M32" i="2" s="1"/>
  <c r="K33" i="2"/>
  <c r="M33" i="2" s="1"/>
  <c r="K34" i="2"/>
  <c r="M34" i="2" s="1"/>
  <c r="M38" i="2"/>
  <c r="M39" i="2"/>
  <c r="M40" i="2"/>
  <c r="M41" i="2"/>
  <c r="M45" i="2"/>
  <c r="M46" i="2"/>
  <c r="M47" i="2"/>
  <c r="M47" i="1"/>
  <c r="M46" i="1"/>
  <c r="M45" i="1"/>
  <c r="M41" i="1"/>
  <c r="M40" i="1"/>
  <c r="M39" i="1"/>
  <c r="M38" i="1"/>
  <c r="K10" i="1"/>
  <c r="M10" i="1" s="1"/>
  <c r="K11" i="1"/>
  <c r="M11" i="1" s="1"/>
  <c r="K12" i="1"/>
  <c r="M12" i="1" s="1"/>
  <c r="K13" i="1"/>
  <c r="M13" i="1" s="1"/>
  <c r="K14" i="1"/>
  <c r="M14" i="1" s="1"/>
  <c r="K15" i="1"/>
  <c r="M15" i="1" s="1"/>
  <c r="K16" i="1"/>
  <c r="M16" i="1" s="1"/>
  <c r="K17" i="1"/>
  <c r="M17" i="1" s="1"/>
  <c r="K18" i="1"/>
  <c r="M18" i="1" s="1"/>
  <c r="K19" i="1"/>
  <c r="M19" i="1" s="1"/>
  <c r="K20" i="1"/>
  <c r="K21" i="1"/>
  <c r="M21" i="1" s="1"/>
  <c r="K22" i="1"/>
  <c r="M22" i="1" s="1"/>
  <c r="K23" i="1"/>
  <c r="M23" i="1" s="1"/>
  <c r="K24" i="1"/>
  <c r="M24" i="1" s="1"/>
  <c r="K25" i="1"/>
  <c r="M25" i="1" s="1"/>
  <c r="K26" i="1"/>
  <c r="M26" i="1" s="1"/>
  <c r="K27" i="1"/>
  <c r="M27" i="1" s="1"/>
  <c r="K28" i="1"/>
  <c r="M28" i="1" s="1"/>
  <c r="K29" i="1"/>
  <c r="M29" i="1" s="1"/>
  <c r="K30" i="1"/>
  <c r="M30" i="1" s="1"/>
  <c r="K31" i="1"/>
  <c r="M31" i="1"/>
  <c r="K32" i="1"/>
  <c r="M32" i="1" s="1"/>
  <c r="K33" i="1"/>
  <c r="M33" i="1" s="1"/>
  <c r="K34" i="1"/>
  <c r="M34" i="1" s="1"/>
  <c r="M20" i="1" l="1"/>
  <c r="P34" i="1"/>
  <c r="L57" i="1" s="1"/>
  <c r="B53" i="1"/>
  <c r="J53" i="1" s="1"/>
  <c r="F79" i="1" s="1"/>
  <c r="J79" i="1" s="1"/>
  <c r="B53" i="2"/>
  <c r="J53" i="2" s="1"/>
  <c r="F79" i="2" s="1"/>
  <c r="J79" i="2" s="1"/>
</calcChain>
</file>

<file path=xl/comments1.xml><?xml version="1.0" encoding="utf-8"?>
<comments xmlns="http://schemas.openxmlformats.org/spreadsheetml/2006/main">
  <authors>
    <author>大坪　芳充</author>
    <author>温対室</author>
  </authors>
  <commentList>
    <comment ref="K2" authorId="0" shapeId="0">
      <text>
        <r>
          <rPr>
            <b/>
            <sz val="9"/>
            <color indexed="81"/>
            <rFont val="ＭＳ Ｐゴシック"/>
            <family val="3"/>
            <charset val="128"/>
          </rPr>
          <t>「事業者名」「事業所名」は忘れずご記入ください。</t>
        </r>
      </text>
    </comment>
    <comment ref="G45" authorId="1" shapeId="0">
      <text>
        <r>
          <rPr>
            <sz val="9"/>
            <color indexed="81"/>
            <rFont val="ＭＳ Ｐゴシック"/>
            <family val="3"/>
            <charset val="128"/>
          </rPr>
          <t>千kWhではなく、kWhでの入力になりますのでご注意下さい。</t>
        </r>
      </text>
    </comment>
    <comment ref="G46" authorId="1" shapeId="0">
      <text>
        <r>
          <rPr>
            <sz val="9"/>
            <color indexed="81"/>
            <rFont val="ＭＳ Ｐゴシック"/>
            <family val="3"/>
            <charset val="128"/>
          </rPr>
          <t>千kWhではなく、kWhでの入力になりますのでご注意下さい。</t>
        </r>
      </text>
    </comment>
    <comment ref="G47" authorId="1" shapeId="0">
      <text>
        <r>
          <rPr>
            <sz val="9"/>
            <color indexed="81"/>
            <rFont val="ＭＳ Ｐゴシック"/>
            <family val="3"/>
            <charset val="128"/>
          </rPr>
          <t>千kWhではなく、kWhでの入力になりますのでご注意下さい。</t>
        </r>
      </text>
    </comment>
  </commentList>
</comments>
</file>

<file path=xl/comments2.xml><?xml version="1.0" encoding="utf-8"?>
<comments xmlns="http://schemas.openxmlformats.org/spreadsheetml/2006/main">
  <authors>
    <author>大坪　芳充</author>
    <author>温対室</author>
  </authors>
  <commentList>
    <comment ref="K2" authorId="0" shapeId="0">
      <text>
        <r>
          <rPr>
            <b/>
            <sz val="9"/>
            <color indexed="81"/>
            <rFont val="ＭＳ Ｐゴシック"/>
            <family val="3"/>
            <charset val="128"/>
          </rPr>
          <t>「事業者名」「事業所名」は忘れずご記入ください。</t>
        </r>
      </text>
    </comment>
    <comment ref="G45" authorId="1" shapeId="0">
      <text>
        <r>
          <rPr>
            <sz val="9"/>
            <color indexed="81"/>
            <rFont val="ＭＳ Ｐゴシック"/>
            <family val="3"/>
            <charset val="128"/>
          </rPr>
          <t>千kWhではなく、kWhでの入力になりますのでご注意下さい。</t>
        </r>
      </text>
    </comment>
    <comment ref="G46" authorId="1" shapeId="0">
      <text>
        <r>
          <rPr>
            <sz val="9"/>
            <color indexed="81"/>
            <rFont val="ＭＳ Ｐゴシック"/>
            <family val="3"/>
            <charset val="128"/>
          </rPr>
          <t>千kWhではなく、kWhでの入力になりますのでご注意下さい。</t>
        </r>
      </text>
    </comment>
    <comment ref="G47" authorId="1" shapeId="0">
      <text>
        <r>
          <rPr>
            <sz val="9"/>
            <color indexed="81"/>
            <rFont val="ＭＳ Ｐゴシック"/>
            <family val="3"/>
            <charset val="128"/>
          </rPr>
          <t>千kWhではなく、kWhでの入力になりますのでご注意下さい。</t>
        </r>
      </text>
    </comment>
  </commentList>
</comments>
</file>

<file path=xl/sharedStrings.xml><?xml version="1.0" encoding="utf-8"?>
<sst xmlns="http://schemas.openxmlformats.org/spreadsheetml/2006/main" count="332" uniqueCount="144">
  <si>
    <t>単位</t>
  </si>
  <si>
    <t>ｋｌ</t>
  </si>
  <si>
    <t>原油のうちコンデンセート（ＮＧＬ）</t>
    <rPh sb="0" eb="2">
      <t>ゲンユ</t>
    </rPh>
    <phoneticPr fontId="3"/>
  </si>
  <si>
    <t>揮発油（ガソリン）</t>
    <phoneticPr fontId="3"/>
  </si>
  <si>
    <t>ナフサ</t>
  </si>
  <si>
    <t>灯油</t>
  </si>
  <si>
    <t>軽油</t>
  </si>
  <si>
    <t>Ａ重油</t>
  </si>
  <si>
    <t>Ｂ・Ｃ重油</t>
  </si>
  <si>
    <t>石油アスファルト</t>
  </si>
  <si>
    <t>ｔ</t>
  </si>
  <si>
    <t>石油コークス</t>
  </si>
  <si>
    <t>石油ガス</t>
  </si>
  <si>
    <t>液化石油ガス(ＬＰＧ)</t>
  </si>
  <si>
    <t>石油系炭化水素ガス</t>
  </si>
  <si>
    <r>
      <t>千ｍ</t>
    </r>
    <r>
      <rPr>
        <b/>
        <sz val="8"/>
        <rFont val="ＭＳ Ｐ明朝"/>
        <family val="1"/>
        <charset val="128"/>
      </rPr>
      <t>３</t>
    </r>
  </si>
  <si>
    <t>可燃性
天然ガス</t>
    <phoneticPr fontId="3"/>
  </si>
  <si>
    <t>液化天然ガス(ＬＮＧ)</t>
  </si>
  <si>
    <t>その他可燃性天然ガス</t>
  </si>
  <si>
    <t>石炭</t>
  </si>
  <si>
    <t>原料炭</t>
  </si>
  <si>
    <t>一般炭</t>
  </si>
  <si>
    <t>無煙炭</t>
  </si>
  <si>
    <t>石炭コークス</t>
  </si>
  <si>
    <t>コールタール</t>
  </si>
  <si>
    <t>コークス炉ガス</t>
  </si>
  <si>
    <t>高炉ガス</t>
  </si>
  <si>
    <t>転炉ガス</t>
  </si>
  <si>
    <t>その他の
燃料</t>
    <rPh sb="5" eb="7">
      <t>ネンリョウ</t>
    </rPh>
    <phoneticPr fontId="3"/>
  </si>
  <si>
    <t>都市ガス　１３A</t>
    <phoneticPr fontId="3"/>
  </si>
  <si>
    <t>※</t>
    <phoneticPr fontId="3"/>
  </si>
  <si>
    <t>*</t>
    <phoneticPr fontId="3"/>
  </si>
  <si>
    <t>**</t>
    <phoneticPr fontId="3"/>
  </si>
  <si>
    <t>産業用蒸気</t>
    <rPh sb="0" eb="3">
      <t>サンギョウヨウ</t>
    </rPh>
    <phoneticPr fontId="3"/>
  </si>
  <si>
    <t>産業用以外の蒸気</t>
    <rPh sb="0" eb="3">
      <t>サンギョウヨウ</t>
    </rPh>
    <rPh sb="3" eb="5">
      <t>イガイ</t>
    </rPh>
    <rPh sb="6" eb="8">
      <t>ジョウキ</t>
    </rPh>
    <phoneticPr fontId="3"/>
  </si>
  <si>
    <t>温水</t>
  </si>
  <si>
    <t>冷水</t>
    <phoneticPr fontId="3"/>
  </si>
  <si>
    <t>昼間買電</t>
  </si>
  <si>
    <t>夜間買電</t>
    <rPh sb="2" eb="3">
      <t>カ</t>
    </rPh>
    <phoneticPr fontId="3"/>
  </si>
  <si>
    <t>その他</t>
  </si>
  <si>
    <t>上記以外の買電</t>
  </si>
  <si>
    <t>換算係数（Ｂ）</t>
    <rPh sb="0" eb="2">
      <t>カンザン</t>
    </rPh>
    <rPh sb="2" eb="4">
      <t>ケイスウ</t>
    </rPh>
    <phoneticPr fontId="3"/>
  </si>
  <si>
    <r>
      <t>GＪ/</t>
    </r>
    <r>
      <rPr>
        <b/>
        <sz val="12"/>
        <rFont val="ＭＳ Ｐゴシック"/>
        <family val="3"/>
        <charset val="128"/>
      </rPr>
      <t>ｋｌ</t>
    </r>
  </si>
  <si>
    <r>
      <t>GＪ/</t>
    </r>
    <r>
      <rPr>
        <b/>
        <sz val="12"/>
        <rFont val="ＭＳ Ｐゴシック"/>
        <family val="3"/>
        <charset val="128"/>
      </rPr>
      <t>ｔ</t>
    </r>
  </si>
  <si>
    <r>
      <t>GＪ/千ｍ</t>
    </r>
    <r>
      <rPr>
        <b/>
        <sz val="8"/>
        <rFont val="ＭＳ Ｐゴシック"/>
        <family val="3"/>
        <charset val="128"/>
      </rPr>
      <t>３</t>
    </r>
    <phoneticPr fontId="3"/>
  </si>
  <si>
    <r>
      <t>GＪ/千ｍ</t>
    </r>
    <r>
      <rPr>
        <b/>
        <sz val="8"/>
        <rFont val="ＭＳ Ｐゴシック"/>
        <family val="3"/>
        <charset val="128"/>
      </rPr>
      <t>３</t>
    </r>
  </si>
  <si>
    <t>GJ/*</t>
    <phoneticPr fontId="3"/>
  </si>
  <si>
    <t>GJ/**</t>
    <phoneticPr fontId="3"/>
  </si>
  <si>
    <t>排出係数</t>
    <rPh sb="0" eb="2">
      <t>ハイシュツ</t>
    </rPh>
    <rPh sb="2" eb="4">
      <t>ケイスウ</t>
    </rPh>
    <phoneticPr fontId="3"/>
  </si>
  <si>
    <t>原油（コンデンセート（NGL）を除く。）</t>
    <phoneticPr fontId="3"/>
  </si>
  <si>
    <t>(tC/GJ)</t>
  </si>
  <si>
    <t>発熱量</t>
    <rPh sb="0" eb="1">
      <t>ハツ</t>
    </rPh>
    <rPh sb="1" eb="3">
      <t>ネツリョウ</t>
    </rPh>
    <phoneticPr fontId="3"/>
  </si>
  <si>
    <t>使用量</t>
    <rPh sb="0" eb="3">
      <t>シヨウリョウ</t>
    </rPh>
    <phoneticPr fontId="3"/>
  </si>
  <si>
    <t>（イ）</t>
  </si>
  <si>
    <t>（A)×（B)
（ア）</t>
    <phoneticPr fontId="3"/>
  </si>
  <si>
    <t>(A)</t>
    <phoneticPr fontId="3"/>
  </si>
  <si>
    <t>単位</t>
    <rPh sb="0" eb="2">
      <t>タンイ</t>
    </rPh>
    <phoneticPr fontId="3"/>
  </si>
  <si>
    <t>熱</t>
    <rPh sb="0" eb="1">
      <t>ネツ</t>
    </rPh>
    <phoneticPr fontId="3"/>
  </si>
  <si>
    <t>燃　　　　料</t>
    <rPh sb="0" eb="1">
      <t>ネン</t>
    </rPh>
    <rPh sb="5" eb="6">
      <t>リョウ</t>
    </rPh>
    <phoneticPr fontId="3"/>
  </si>
  <si>
    <t>自家発電</t>
    <rPh sb="0" eb="2">
      <t>ジカ</t>
    </rPh>
    <rPh sb="2" eb="4">
      <t>ハツデン</t>
    </rPh>
    <phoneticPr fontId="3"/>
  </si>
  <si>
    <t>GJ</t>
    <phoneticPr fontId="3"/>
  </si>
  <si>
    <t>種　別</t>
    <rPh sb="0" eb="1">
      <t>タネ</t>
    </rPh>
    <rPh sb="2" eb="3">
      <t>ベツ</t>
    </rPh>
    <phoneticPr fontId="3"/>
  </si>
  <si>
    <t>使用量(カ)</t>
    <rPh sb="0" eb="3">
      <t>シヨウリョウ</t>
    </rPh>
    <phoneticPr fontId="3"/>
  </si>
  <si>
    <t>(ｶ)×(ｷ)
（ｔCO2)
（ク）</t>
    <phoneticPr fontId="3"/>
  </si>
  <si>
    <r>
      <t xml:space="preserve">排出係数
</t>
    </r>
    <r>
      <rPr>
        <b/>
        <sz val="9"/>
        <rFont val="ＭＳ Ｐゴシック"/>
        <family val="3"/>
        <charset val="128"/>
      </rPr>
      <t>(tCO2/GJ)</t>
    </r>
    <r>
      <rPr>
        <b/>
        <sz val="12"/>
        <rFont val="ＭＳ Ｐゴシック"/>
        <family val="3"/>
        <charset val="128"/>
      </rPr>
      <t xml:space="preserve">
（キ）</t>
    </r>
    <rPh sb="0" eb="2">
      <t>ハイシュツ</t>
    </rPh>
    <rPh sb="2" eb="4">
      <t>ケイスウ</t>
    </rPh>
    <phoneticPr fontId="3"/>
  </si>
  <si>
    <t>ｋWh</t>
    <phoneticPr fontId="3"/>
  </si>
  <si>
    <t>使用量(ケ)</t>
    <rPh sb="0" eb="3">
      <t>シヨウリョウ</t>
    </rPh>
    <phoneticPr fontId="3"/>
  </si>
  <si>
    <t>(ｹ)×(ｺ)
（ｔCO2)
（サ）</t>
    <phoneticPr fontId="3"/>
  </si>
  <si>
    <t>（ウ）、（ク）、（サ）欄の合計　　　（シ）</t>
    <rPh sb="11" eb="12">
      <t>ラン</t>
    </rPh>
    <rPh sb="13" eb="15">
      <t>ゴウケイ</t>
    </rPh>
    <phoneticPr fontId="3"/>
  </si>
  <si>
    <t>販売された燃料及び他人への熱、電気の供給分等控除排出量の計（ス）</t>
    <rPh sb="0" eb="2">
      <t>ハンバイ</t>
    </rPh>
    <rPh sb="5" eb="7">
      <t>ネンリョウ</t>
    </rPh>
    <rPh sb="7" eb="8">
      <t>オヨ</t>
    </rPh>
    <rPh sb="9" eb="11">
      <t>タニン</t>
    </rPh>
    <rPh sb="13" eb="14">
      <t>ネツ</t>
    </rPh>
    <rPh sb="15" eb="17">
      <t>デンキ</t>
    </rPh>
    <rPh sb="18" eb="20">
      <t>キョウキュウ</t>
    </rPh>
    <rPh sb="20" eb="21">
      <t>ブン</t>
    </rPh>
    <rPh sb="21" eb="22">
      <t>トウ</t>
    </rPh>
    <rPh sb="22" eb="24">
      <t>コウジョ</t>
    </rPh>
    <rPh sb="24" eb="27">
      <t>ハイシュツリョウ</t>
    </rPh>
    <rPh sb="28" eb="29">
      <t>ケイ</t>
    </rPh>
    <phoneticPr fontId="3"/>
  </si>
  <si>
    <t>ｔCO2</t>
    <phoneticPr fontId="3"/>
  </si>
  <si>
    <t>エネルギーの種類</t>
    <phoneticPr fontId="3"/>
  </si>
  <si>
    <t>電　気</t>
    <phoneticPr fontId="3"/>
  </si>
  <si>
    <r>
      <t xml:space="preserve">排出係数
</t>
    </r>
    <r>
      <rPr>
        <b/>
        <sz val="9"/>
        <rFont val="ＭＳ Ｐゴシック"/>
        <family val="3"/>
        <charset val="128"/>
      </rPr>
      <t>(tCO2/kWh)</t>
    </r>
    <r>
      <rPr>
        <b/>
        <sz val="12"/>
        <rFont val="ＭＳ Ｐゴシック"/>
        <family val="3"/>
        <charset val="128"/>
      </rPr>
      <t xml:space="preserve">
（コ）</t>
    </r>
    <rPh sb="0" eb="2">
      <t>ハイシュツ</t>
    </rPh>
    <rPh sb="2" eb="4">
      <t>ケイスウ</t>
    </rPh>
    <phoneticPr fontId="3"/>
  </si>
  <si>
    <t>ｔCO2</t>
    <phoneticPr fontId="3"/>
  </si>
  <si>
    <t>※計算結果は必ず確認してください</t>
    <rPh sb="1" eb="3">
      <t>ケイサン</t>
    </rPh>
    <rPh sb="3" eb="5">
      <t>ケッカ</t>
    </rPh>
    <rPh sb="6" eb="7">
      <t>カナラ</t>
    </rPh>
    <rPh sb="8" eb="10">
      <t>カクニン</t>
    </rPh>
    <phoneticPr fontId="3"/>
  </si>
  <si>
    <t>・都市ガスの発熱量換算係数については、契約を調べるかガス供給事業者にお問い合わせください。</t>
    <rPh sb="6" eb="9">
      <t>ハツネツリョウ</t>
    </rPh>
    <rPh sb="9" eb="11">
      <t>カンザン</t>
    </rPh>
    <rPh sb="11" eb="13">
      <t>ケイスウ</t>
    </rPh>
    <rPh sb="19" eb="21">
      <t>ケイヤク</t>
    </rPh>
    <rPh sb="22" eb="23">
      <t>シラ</t>
    </rPh>
    <rPh sb="28" eb="30">
      <t>キョウキュウ</t>
    </rPh>
    <rPh sb="30" eb="33">
      <t>ジギョウシャ</t>
    </rPh>
    <rPh sb="35" eb="36">
      <t>ト</t>
    </rPh>
    <rPh sb="37" eb="38">
      <t>ア</t>
    </rPh>
    <phoneticPr fontId="3"/>
  </si>
  <si>
    <t>岡山、津山、水島ガス</t>
    <rPh sb="0" eb="2">
      <t>オカヤマ</t>
    </rPh>
    <rPh sb="3" eb="5">
      <t>ツヤマ</t>
    </rPh>
    <rPh sb="6" eb="8">
      <t>ミズシマ</t>
    </rPh>
    <phoneticPr fontId="3"/>
  </si>
  <si>
    <r>
      <t>使用量（Ａ）欄は、小数第１位を四捨五入して、整数値を入力してください。　</t>
    </r>
    <r>
      <rPr>
        <b/>
        <sz val="11"/>
        <color indexed="10"/>
        <rFont val="ＭＳ Ｐゴシック"/>
        <family val="3"/>
        <charset val="128"/>
      </rPr>
      <t>※単位にご注意ください。</t>
    </r>
    <rPh sb="0" eb="3">
      <t>シヨウリョウ</t>
    </rPh>
    <rPh sb="37" eb="39">
      <t>タンイ</t>
    </rPh>
    <rPh sb="41" eb="43">
      <t>チュウイ</t>
    </rPh>
    <phoneticPr fontId="3"/>
  </si>
  <si>
    <t>（１）</t>
    <phoneticPr fontId="3"/>
  </si>
  <si>
    <t>（２）</t>
    <phoneticPr fontId="3"/>
  </si>
  <si>
    <t>黄色いセルは、熱量換算係数、排出係数を入力する必要があります。</t>
    <rPh sb="0" eb="2">
      <t>キイロ</t>
    </rPh>
    <rPh sb="7" eb="9">
      <t>ネツリョウ</t>
    </rPh>
    <rPh sb="9" eb="11">
      <t>カンサン</t>
    </rPh>
    <rPh sb="11" eb="13">
      <t>ケイスウ</t>
    </rPh>
    <rPh sb="14" eb="16">
      <t>ハイシュツ</t>
    </rPh>
    <rPh sb="16" eb="18">
      <t>ケイスウ</t>
    </rPh>
    <rPh sb="19" eb="21">
      <t>ニュウリョク</t>
    </rPh>
    <rPh sb="23" eb="25">
      <t>ヒツヨウ</t>
    </rPh>
    <phoneticPr fontId="3"/>
  </si>
  <si>
    <r>
      <t>GＪ/千ｍ</t>
    </r>
    <r>
      <rPr>
        <b/>
        <sz val="8"/>
        <rFont val="ＭＳ Ｐゴシック"/>
        <family val="3"/>
        <charset val="128"/>
      </rPr>
      <t>３</t>
    </r>
    <phoneticPr fontId="3"/>
  </si>
  <si>
    <t>（３）</t>
    <phoneticPr fontId="3"/>
  </si>
  <si>
    <t>・電気の排出係数は、地球温暖化対策の推進に関する法律に基づいて電気事業者ごとに公表された</t>
    <phoneticPr fontId="3"/>
  </si>
  <si>
    <t>　排出係数（実排出係数）を使用してください。※様式の昼間・夜間買電欄は、中国電力(株)の実排出係数が入っています。</t>
    <phoneticPr fontId="3"/>
  </si>
  <si>
    <t>（ス）欄は、他人に販売した燃料及び他人への熱、電気の発生に伴って発生した二酸化炭素排出量を入力してください。</t>
    <rPh sb="3" eb="4">
      <t>ラン</t>
    </rPh>
    <rPh sb="6" eb="8">
      <t>タニン</t>
    </rPh>
    <rPh sb="26" eb="28">
      <t>ハッセイ</t>
    </rPh>
    <rPh sb="29" eb="30">
      <t>トモナ</t>
    </rPh>
    <rPh sb="32" eb="34">
      <t>ハッセイ</t>
    </rPh>
    <rPh sb="36" eb="39">
      <t>ニサンカ</t>
    </rPh>
    <rPh sb="39" eb="41">
      <t>タンソ</t>
    </rPh>
    <rPh sb="41" eb="44">
      <t>ハイシュツリョウ</t>
    </rPh>
    <rPh sb="45" eb="47">
      <t>ニュウリョク</t>
    </rPh>
    <phoneticPr fontId="3"/>
  </si>
  <si>
    <t>中国電力</t>
    <rPh sb="0" eb="2">
      <t>チュウゴク</t>
    </rPh>
    <rPh sb="2" eb="4">
      <t>デンリョク</t>
    </rPh>
    <phoneticPr fontId="3"/>
  </si>
  <si>
    <t>事業者名</t>
    <rPh sb="0" eb="3">
      <t>ジギョウシャ</t>
    </rPh>
    <rPh sb="3" eb="4">
      <t>メイ</t>
    </rPh>
    <phoneticPr fontId="3"/>
  </si>
  <si>
    <t>事業所名</t>
    <rPh sb="0" eb="3">
      <t>ジギョウショ</t>
    </rPh>
    <rPh sb="3" eb="4">
      <t>メイ</t>
    </rPh>
    <phoneticPr fontId="3"/>
  </si>
  <si>
    <t>（H27.4.10 エネルギーの使用の合理化等に関する法律第１５条及び第１９条の２に基づく定期報告書記入要領より）</t>
    <rPh sb="22" eb="23">
      <t>トウ</t>
    </rPh>
    <phoneticPr fontId="3"/>
  </si>
  <si>
    <t>（３）</t>
    <phoneticPr fontId="3"/>
  </si>
  <si>
    <t>　排出係数（実排出係数）を使用してください。※様式の昼間・夜間買電欄は、中国電力(株)の実排出係数が入っています。</t>
    <phoneticPr fontId="3"/>
  </si>
  <si>
    <t>・電気の排出係数は、地球温暖化対策の推進に関する法律に基づいて電気事業者ごとに公表された</t>
    <phoneticPr fontId="3"/>
  </si>
  <si>
    <t>（２）</t>
    <phoneticPr fontId="3"/>
  </si>
  <si>
    <t>（１）</t>
    <phoneticPr fontId="3"/>
  </si>
  <si>
    <t>ｔCO2</t>
    <phoneticPr fontId="3"/>
  </si>
  <si>
    <t>電　気</t>
    <phoneticPr fontId="3"/>
  </si>
  <si>
    <t>GJ</t>
    <phoneticPr fontId="3"/>
  </si>
  <si>
    <t>冷水</t>
    <phoneticPr fontId="3"/>
  </si>
  <si>
    <t>(ｶ)×(ｷ)
（ｔCO2)
（ク）</t>
    <phoneticPr fontId="3"/>
  </si>
  <si>
    <t>GJ/**</t>
    <phoneticPr fontId="3"/>
  </si>
  <si>
    <t>**</t>
    <phoneticPr fontId="3"/>
  </si>
  <si>
    <t>※</t>
    <phoneticPr fontId="3"/>
  </si>
  <si>
    <t>GJ/*</t>
    <phoneticPr fontId="3"/>
  </si>
  <si>
    <t>*</t>
    <phoneticPr fontId="3"/>
  </si>
  <si>
    <r>
      <t>GＪ/千ｍ</t>
    </r>
    <r>
      <rPr>
        <b/>
        <sz val="8"/>
        <rFont val="ＭＳ Ｐゴシック"/>
        <family val="3"/>
        <charset val="128"/>
      </rPr>
      <t>３</t>
    </r>
    <phoneticPr fontId="3"/>
  </si>
  <si>
    <t>都市ガス　１３A</t>
    <phoneticPr fontId="3"/>
  </si>
  <si>
    <t>可燃性
天然ガス</t>
    <phoneticPr fontId="3"/>
  </si>
  <si>
    <t>揮発油（ガソリン）</t>
    <phoneticPr fontId="3"/>
  </si>
  <si>
    <t>原油（コンデンセート（NGL）を除く。）</t>
    <phoneticPr fontId="3"/>
  </si>
  <si>
    <t>（A)×（B)
（ア）</t>
    <phoneticPr fontId="3"/>
  </si>
  <si>
    <t>(A)</t>
    <phoneticPr fontId="3"/>
  </si>
  <si>
    <t>エネルギーの種類</t>
    <phoneticPr fontId="3"/>
  </si>
  <si>
    <t>○○○○株式会社</t>
    <rPh sb="4" eb="8">
      <t>カブシキガイシャ</t>
    </rPh>
    <phoneticPr fontId="3"/>
  </si>
  <si>
    <t>○○○○事業所</t>
    <rPh sb="4" eb="7">
      <t>ジギョウショ</t>
    </rPh>
    <phoneticPr fontId="3"/>
  </si>
  <si>
    <t>※複数事業所をまとめて記載している場合は、事業所名は「合計」と記入する。</t>
    <rPh sb="1" eb="3">
      <t>フクスウ</t>
    </rPh>
    <rPh sb="3" eb="6">
      <t>ジギョウショ</t>
    </rPh>
    <rPh sb="11" eb="13">
      <t>キサイ</t>
    </rPh>
    <rPh sb="17" eb="19">
      <t>バアイ</t>
    </rPh>
    <rPh sb="21" eb="24">
      <t>ジギョウショ</t>
    </rPh>
    <rPh sb="24" eb="25">
      <t>メイ</t>
    </rPh>
    <rPh sb="27" eb="29">
      <t>ゴウケイ</t>
    </rPh>
    <rPh sb="31" eb="33">
      <t>キニュウ</t>
    </rPh>
    <phoneticPr fontId="3"/>
  </si>
  <si>
    <r>
      <t xml:space="preserve">ア×イ
×(44/12)
</t>
    </r>
    <r>
      <rPr>
        <b/>
        <sz val="12"/>
        <rFont val="ＭＳ Ｐゴシック"/>
        <family val="3"/>
        <charset val="128"/>
      </rPr>
      <t>（ｔCO2)</t>
    </r>
    <r>
      <rPr>
        <b/>
        <sz val="11"/>
        <rFont val="ＭＳ Ｐゴシック"/>
        <family val="3"/>
        <charset val="128"/>
      </rPr>
      <t xml:space="preserve">
（ウ）</t>
    </r>
    <phoneticPr fontId="3"/>
  </si>
  <si>
    <t>※該当がある場合に記入する。</t>
    <rPh sb="9" eb="11">
      <t>キニュウ</t>
    </rPh>
    <phoneticPr fontId="3"/>
  </si>
  <si>
    <r>
      <t xml:space="preserve">エネルギー起源
二酸化炭素排出量合計
</t>
    </r>
    <r>
      <rPr>
        <b/>
        <sz val="11"/>
        <rFont val="ＭＳ Ｐゴシック"/>
        <family val="3"/>
        <charset val="128"/>
      </rPr>
      <t>（シ）－（ス）　　　（セ）</t>
    </r>
    <rPh sb="5" eb="7">
      <t>キゲン</t>
    </rPh>
    <rPh sb="8" eb="11">
      <t>ニサンカ</t>
    </rPh>
    <rPh sb="11" eb="13">
      <t>タンソ</t>
    </rPh>
    <rPh sb="13" eb="16">
      <t>ハイシュツリョウ</t>
    </rPh>
    <rPh sb="16" eb="18">
      <t>ゴウケイ</t>
    </rPh>
    <phoneticPr fontId="3"/>
  </si>
  <si>
    <t>メタン（ＣＨ４）　（タ）</t>
    <phoneticPr fontId="3"/>
  </si>
  <si>
    <t>メタン（ＣＨ４）　（タ）</t>
    <phoneticPr fontId="3"/>
  </si>
  <si>
    <t>ハイドロフルオロカーボン類（ＨＦＣ）　（ツ）</t>
    <rPh sb="12" eb="13">
      <t>ルイ</t>
    </rPh>
    <phoneticPr fontId="3"/>
  </si>
  <si>
    <t>パーフルオロカーボン類（ＰＦＣ）　（テ）</t>
    <rPh sb="10" eb="11">
      <t>ルイ</t>
    </rPh>
    <phoneticPr fontId="3"/>
  </si>
  <si>
    <t>六ふっ化硫黄（ＳＦ６）　（ト）</t>
    <rPh sb="0" eb="1">
      <t>ロク</t>
    </rPh>
    <rPh sb="3" eb="4">
      <t>カ</t>
    </rPh>
    <rPh sb="4" eb="6">
      <t>イオウ</t>
    </rPh>
    <phoneticPr fontId="3"/>
  </si>
  <si>
    <t>三ふっ化窒素（ＮＦ３）　（ナ）</t>
    <rPh sb="0" eb="1">
      <t>サン</t>
    </rPh>
    <rPh sb="3" eb="4">
      <t>カ</t>
    </rPh>
    <rPh sb="4" eb="6">
      <t>チッソ</t>
    </rPh>
    <phoneticPr fontId="3"/>
  </si>
  <si>
    <r>
      <t xml:space="preserve">二酸化炭素排出量合計
</t>
    </r>
    <r>
      <rPr>
        <b/>
        <sz val="11"/>
        <rFont val="ＭＳ Ｐゴシック"/>
        <family val="3"/>
        <charset val="128"/>
      </rPr>
      <t>（二）＋（セ）</t>
    </r>
    <rPh sb="0" eb="3">
      <t>ニサンカ</t>
    </rPh>
    <rPh sb="3" eb="5">
      <t>タンソ</t>
    </rPh>
    <rPh sb="5" eb="8">
      <t>ハイシュツリョウ</t>
    </rPh>
    <rPh sb="8" eb="10">
      <t>ゴウケイ</t>
    </rPh>
    <rPh sb="12" eb="13">
      <t>ニ</t>
    </rPh>
    <phoneticPr fontId="3"/>
  </si>
  <si>
    <r>
      <rPr>
        <b/>
        <sz val="14"/>
        <rFont val="ＭＳ Ｐゴシック"/>
        <family val="3"/>
        <charset val="128"/>
      </rPr>
      <t xml:space="preserve">エネルギー起源
二酸化炭素排出量合計
</t>
    </r>
    <r>
      <rPr>
        <b/>
        <sz val="11"/>
        <rFont val="ＭＳ Ｐゴシック"/>
        <family val="3"/>
        <charset val="128"/>
      </rPr>
      <t>（セ）※再掲</t>
    </r>
    <rPh sb="5" eb="7">
      <t>キゲン</t>
    </rPh>
    <rPh sb="8" eb="11">
      <t>ニサンカ</t>
    </rPh>
    <rPh sb="11" eb="13">
      <t>タンソ</t>
    </rPh>
    <rPh sb="13" eb="16">
      <t>ハイシュツリョウ</t>
    </rPh>
    <rPh sb="16" eb="18">
      <t>ゴウケイ</t>
    </rPh>
    <rPh sb="23" eb="25">
      <t>サイケイ</t>
    </rPh>
    <phoneticPr fontId="3"/>
  </si>
  <si>
    <r>
      <t xml:space="preserve">エネルギー起源
二酸化炭素排出量合計
</t>
    </r>
    <r>
      <rPr>
        <b/>
        <sz val="11"/>
        <rFont val="ＭＳ Ｐゴシック"/>
        <family val="3"/>
        <charset val="128"/>
      </rPr>
      <t>（セ）※再掲</t>
    </r>
    <rPh sb="5" eb="7">
      <t>キゲン</t>
    </rPh>
    <rPh sb="8" eb="11">
      <t>ニサンカ</t>
    </rPh>
    <rPh sb="11" eb="13">
      <t>タンソ</t>
    </rPh>
    <rPh sb="13" eb="16">
      <t>ハイシュツリョウ</t>
    </rPh>
    <rPh sb="16" eb="18">
      <t>ゴウケイ</t>
    </rPh>
    <rPh sb="23" eb="25">
      <t>サイケイ</t>
    </rPh>
    <phoneticPr fontId="3"/>
  </si>
  <si>
    <r>
      <rPr>
        <b/>
        <sz val="14"/>
        <rFont val="ＭＳ Ｐゴシック"/>
        <family val="3"/>
        <charset val="128"/>
      </rPr>
      <t xml:space="preserve">非エネルギー起源
二酸化炭素等の計
</t>
    </r>
    <r>
      <rPr>
        <b/>
        <sz val="11"/>
        <rFont val="ＭＳ Ｐゴシック"/>
        <family val="3"/>
        <charset val="128"/>
      </rPr>
      <t>（ソ）～（ナ）欄の合計　　　（ニ）</t>
    </r>
    <rPh sb="0" eb="1">
      <t>ヒ</t>
    </rPh>
    <rPh sb="6" eb="8">
      <t>キゲン</t>
    </rPh>
    <rPh sb="9" eb="12">
      <t>ニサンカ</t>
    </rPh>
    <rPh sb="12" eb="14">
      <t>タンソ</t>
    </rPh>
    <rPh sb="14" eb="15">
      <t>トウ</t>
    </rPh>
    <rPh sb="16" eb="17">
      <t>ケイ</t>
    </rPh>
    <rPh sb="25" eb="26">
      <t>ラン</t>
    </rPh>
    <rPh sb="27" eb="29">
      <t>ゴウケイ</t>
    </rPh>
    <phoneticPr fontId="3"/>
  </si>
  <si>
    <r>
      <t xml:space="preserve">非エネルギー起源
二酸化炭素等の計
</t>
    </r>
    <r>
      <rPr>
        <b/>
        <sz val="11"/>
        <rFont val="ＭＳ Ｐゴシック"/>
        <family val="3"/>
        <charset val="128"/>
      </rPr>
      <t>（ソ）～（ナ）欄の合計　　　（ニ）</t>
    </r>
    <rPh sb="0" eb="1">
      <t>ヒ</t>
    </rPh>
    <rPh sb="6" eb="8">
      <t>キゲン</t>
    </rPh>
    <rPh sb="9" eb="12">
      <t>ニサンカ</t>
    </rPh>
    <rPh sb="12" eb="14">
      <t>タンソ</t>
    </rPh>
    <rPh sb="14" eb="15">
      <t>トウ</t>
    </rPh>
    <rPh sb="16" eb="17">
      <t>ケイ</t>
    </rPh>
    <rPh sb="25" eb="26">
      <t>ラン</t>
    </rPh>
    <rPh sb="27" eb="29">
      <t>ゴウケイ</t>
    </rPh>
    <phoneticPr fontId="3"/>
  </si>
  <si>
    <t>ｔCO2</t>
    <phoneticPr fontId="3"/>
  </si>
  <si>
    <t>非エネルギー起源二酸化炭素（ＣＯ２）（ソ）</t>
    <phoneticPr fontId="3"/>
  </si>
  <si>
    <t>温室効果ガス
（以下、項目ごとに二酸化炭素換算で3,000tCO2以上の場合記入）</t>
    <rPh sb="0" eb="2">
      <t>オンシツ</t>
    </rPh>
    <rPh sb="2" eb="4">
      <t>コウカ</t>
    </rPh>
    <rPh sb="8" eb="10">
      <t>イカ</t>
    </rPh>
    <rPh sb="11" eb="13">
      <t>コウモク</t>
    </rPh>
    <rPh sb="16" eb="19">
      <t>ニサンカ</t>
    </rPh>
    <rPh sb="19" eb="21">
      <t>タンソ</t>
    </rPh>
    <rPh sb="21" eb="23">
      <t>カンサン</t>
    </rPh>
    <rPh sb="33" eb="35">
      <t>イジョウ</t>
    </rPh>
    <rPh sb="36" eb="38">
      <t>バアイ</t>
    </rPh>
    <rPh sb="38" eb="40">
      <t>キニュウ</t>
    </rPh>
    <phoneticPr fontId="3"/>
  </si>
  <si>
    <t>一酸化二窒素（Ｎ２Ｏ）　（チ）</t>
    <rPh sb="0" eb="3">
      <t>イッサンカ</t>
    </rPh>
    <rPh sb="3" eb="6">
      <t>ニチッソ</t>
    </rPh>
    <phoneticPr fontId="3"/>
  </si>
  <si>
    <t>２　非エネルギー起源二酸化炭素及び二酸化炭素以外の温室効果ガス　一覧表</t>
    <rPh sb="2" eb="3">
      <t>ヒ</t>
    </rPh>
    <rPh sb="8" eb="10">
      <t>キゲン</t>
    </rPh>
    <rPh sb="10" eb="13">
      <t>ニサンカ</t>
    </rPh>
    <rPh sb="13" eb="15">
      <t>タンソ</t>
    </rPh>
    <rPh sb="15" eb="16">
      <t>オヨ</t>
    </rPh>
    <rPh sb="17" eb="20">
      <t>ニサンカ</t>
    </rPh>
    <rPh sb="20" eb="22">
      <t>タンソ</t>
    </rPh>
    <rPh sb="22" eb="24">
      <t>イガイ</t>
    </rPh>
    <rPh sb="25" eb="27">
      <t>オンシツ</t>
    </rPh>
    <rPh sb="27" eb="29">
      <t>コウカ</t>
    </rPh>
    <rPh sb="32" eb="34">
      <t>イチラン</t>
    </rPh>
    <rPh sb="34" eb="35">
      <t>ヒョウ</t>
    </rPh>
    <phoneticPr fontId="3"/>
  </si>
  <si>
    <t>３　温室効果ガス排出量　合計</t>
    <rPh sb="2" eb="4">
      <t>オンシツ</t>
    </rPh>
    <rPh sb="4" eb="6">
      <t>コウカ</t>
    </rPh>
    <rPh sb="8" eb="11">
      <t>ハイシュツリョウ</t>
    </rPh>
    <rPh sb="12" eb="14">
      <t>ゴウケイ</t>
    </rPh>
    <phoneticPr fontId="3"/>
  </si>
  <si>
    <t>使用量（Ａ）欄は、小数第１位を四捨五入して、整数値を入力してください。　</t>
    <rPh sb="0" eb="3">
      <t>シヨウリョウ</t>
    </rPh>
    <phoneticPr fontId="3"/>
  </si>
  <si>
    <t>（参考）原油換算値</t>
    <rPh sb="1" eb="3">
      <t>サンコウ</t>
    </rPh>
    <rPh sb="4" eb="6">
      <t>ゲンユ</t>
    </rPh>
    <rPh sb="6" eb="8">
      <t>カンザン</t>
    </rPh>
    <rPh sb="8" eb="9">
      <t>チ</t>
    </rPh>
    <phoneticPr fontId="3"/>
  </si>
  <si>
    <t>ｋｌ</t>
    <phoneticPr fontId="3"/>
  </si>
  <si>
    <t>ナフサ</t>
    <phoneticPr fontId="3"/>
  </si>
  <si>
    <t>旧一般電気事業者</t>
    <rPh sb="0" eb="1">
      <t>キュウ</t>
    </rPh>
    <phoneticPr fontId="3"/>
  </si>
  <si>
    <t>１　エネルギー起源CO2排出量　計算表　（令和４年度の温室効果ガス排出量算定用）</t>
    <rPh sb="7" eb="9">
      <t>キゲン</t>
    </rPh>
    <rPh sb="12" eb="15">
      <t>ハイシュツリョウ</t>
    </rPh>
    <rPh sb="16" eb="19">
      <t>ケイサンヒョウ</t>
    </rPh>
    <rPh sb="21" eb="23">
      <t>レイワ</t>
    </rPh>
    <rPh sb="38" eb="39">
      <t>ヨウ</t>
    </rPh>
    <phoneticPr fontId="3"/>
  </si>
  <si>
    <t>　※様式の都市ガス13A欄は、津山ガス(株)、岡山ガス(株)、水島ガス(株)の換算係数が入っています。</t>
    <rPh sb="2" eb="4">
      <t>ヨウシキ</t>
    </rPh>
    <rPh sb="5" eb="7">
      <t>トシ</t>
    </rPh>
    <rPh sb="12" eb="13">
      <t>ラン</t>
    </rPh>
    <rPh sb="15" eb="17">
      <t>ツヤマ</t>
    </rPh>
    <rPh sb="19" eb="22">
      <t>カブ</t>
    </rPh>
    <rPh sb="23" eb="25">
      <t>オカヤマ</t>
    </rPh>
    <rPh sb="27" eb="30">
      <t>カブ</t>
    </rPh>
    <rPh sb="31" eb="33">
      <t>ミズシマ</t>
    </rPh>
    <rPh sb="35" eb="38">
      <t>カブ</t>
    </rPh>
    <rPh sb="39" eb="41">
      <t>カンザン</t>
    </rPh>
    <rPh sb="41" eb="43">
      <t>ケイスウ</t>
    </rPh>
    <rPh sb="44" eb="45">
      <t>ハイ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</si>
</sst>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Red]\-#,##0.0"/>
    <numFmt numFmtId="177" formatCode="0.0_ "/>
    <numFmt numFmtId="178" formatCode="0.0000_);[Red]\(0.0000\)"/>
    <numFmt numFmtId="179" formatCode="0.0000_ "/>
    <numFmt numFmtId="180" formatCode="0.000_);[Red]\(0.000\)"/>
    <numFmt numFmtId="181" formatCode="#,##0.0000;&quot;△ &quot;#,##0.0000"/>
    <numFmt numFmtId="182" formatCode="0.000000_);[Red]\(0.000000\)"/>
    <numFmt numFmtId="183" formatCode="0.0_);[Red]\(0.0\)"/>
    <numFmt numFmtId="184" formatCode="0.00_ "/>
    <numFmt numFmtId="185" formatCode="#,##0;&quot;△ &quot;#,##0"/>
  </numFmts>
  <fonts count="36">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2"/>
      <name val="ＭＳ Ｐゴシック"/>
      <family val="3"/>
      <charset val="128"/>
    </font>
    <font>
      <sz val="12"/>
      <name val="ＭＳ Ｐ明朝"/>
      <family val="1"/>
      <charset val="128"/>
    </font>
    <font>
      <b/>
      <sz val="12"/>
      <name val="ＭＳ Ｐ明朝"/>
      <family val="1"/>
      <charset val="128"/>
    </font>
    <font>
      <b/>
      <sz val="12"/>
      <name val="ＭＳ ゴシック"/>
      <family val="3"/>
      <charset val="128"/>
    </font>
    <font>
      <b/>
      <i/>
      <sz val="9"/>
      <name val="ＭＳ Ｐ明朝"/>
      <family val="1"/>
      <charset val="128"/>
    </font>
    <font>
      <b/>
      <sz val="10.5"/>
      <name val="ＭＳ Ｐ明朝"/>
      <family val="1"/>
      <charset val="128"/>
    </font>
    <font>
      <b/>
      <sz val="10"/>
      <name val="ＭＳ Ｐ明朝"/>
      <family val="1"/>
      <charset val="128"/>
    </font>
    <font>
      <b/>
      <sz val="9"/>
      <name val="ＭＳ Ｐ明朝"/>
      <family val="1"/>
      <charset val="128"/>
    </font>
    <font>
      <b/>
      <sz val="8"/>
      <name val="ＭＳ Ｐ明朝"/>
      <family val="1"/>
      <charset val="128"/>
    </font>
    <font>
      <b/>
      <sz val="12"/>
      <color indexed="10"/>
      <name val="ＭＳ Ｐ明朝"/>
      <family val="1"/>
      <charset val="128"/>
    </font>
    <font>
      <sz val="12"/>
      <color indexed="10"/>
      <name val="ＭＳ Ｐ明朝"/>
      <family val="1"/>
      <charset val="128"/>
    </font>
    <font>
      <b/>
      <sz val="8"/>
      <color indexed="10"/>
      <name val="ＭＳ Ｐ明朝"/>
      <family val="1"/>
      <charset val="128"/>
    </font>
    <font>
      <b/>
      <sz val="9"/>
      <name val="ＭＳ Ｐゴシック"/>
      <family val="3"/>
      <charset val="128"/>
    </font>
    <font>
      <sz val="9"/>
      <color indexed="10"/>
      <name val="ＭＳ Ｐゴシック"/>
      <family val="3"/>
      <charset val="128"/>
    </font>
    <font>
      <sz val="12"/>
      <name val="Courier New"/>
      <family val="3"/>
    </font>
    <font>
      <sz val="12"/>
      <color indexed="12"/>
      <name val="Courier New"/>
      <family val="3"/>
    </font>
    <font>
      <sz val="12"/>
      <color indexed="10"/>
      <name val="Courier New"/>
      <family val="3"/>
    </font>
    <font>
      <sz val="12"/>
      <color indexed="10"/>
      <name val="ＭＳ Ｐゴシック"/>
      <family val="3"/>
      <charset val="128"/>
    </font>
    <font>
      <b/>
      <sz val="8"/>
      <name val="ＭＳ Ｐゴシック"/>
      <family val="3"/>
      <charset val="128"/>
    </font>
    <font>
      <b/>
      <sz val="11"/>
      <name val="ＭＳ Ｐゴシック"/>
      <family val="3"/>
      <charset val="128"/>
    </font>
    <font>
      <b/>
      <sz val="12"/>
      <name val="Courier New"/>
      <family val="3"/>
    </font>
    <font>
      <b/>
      <sz val="14"/>
      <name val="ＤＦＰ特太ゴシック体"/>
      <family val="3"/>
      <charset val="128"/>
    </font>
    <font>
      <b/>
      <sz val="11"/>
      <color indexed="10"/>
      <name val="ＭＳ Ｐゴシック"/>
      <family val="3"/>
      <charset val="128"/>
    </font>
    <font>
      <b/>
      <sz val="16"/>
      <name val="ＭＳ Ｐゴシック"/>
      <family val="3"/>
      <charset val="128"/>
    </font>
    <font>
      <b/>
      <sz val="12"/>
      <color indexed="10"/>
      <name val="ＭＳ Ｐゴシック"/>
      <family val="3"/>
      <charset val="128"/>
    </font>
    <font>
      <sz val="8"/>
      <name val="ＭＳ Ｐゴシック"/>
      <family val="3"/>
      <charset val="128"/>
    </font>
    <font>
      <b/>
      <sz val="12"/>
      <color indexed="10"/>
      <name val="Courier New"/>
      <family val="3"/>
    </font>
    <font>
      <sz val="9"/>
      <color indexed="81"/>
      <name val="ＭＳ Ｐゴシック"/>
      <family val="3"/>
      <charset val="128"/>
    </font>
    <font>
      <b/>
      <sz val="9"/>
      <color indexed="81"/>
      <name val="ＭＳ Ｐゴシック"/>
      <family val="3"/>
      <charset val="128"/>
    </font>
    <font>
      <b/>
      <sz val="14"/>
      <name val="ＭＳ Ｐゴシック"/>
      <family val="3"/>
      <charset val="128"/>
    </font>
    <font>
      <sz val="11"/>
      <color rgb="FFFF0000"/>
      <name val="ＭＳ Ｐゴシック"/>
      <family val="3"/>
      <charset val="128"/>
    </font>
    <font>
      <sz val="9"/>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indexed="15"/>
        <bgColor indexed="64"/>
      </patternFill>
    </fill>
    <fill>
      <patternFill patternType="solid">
        <fgColor indexed="13"/>
        <bgColor indexed="64"/>
      </patternFill>
    </fill>
    <fill>
      <patternFill patternType="solid">
        <fgColor rgb="FFFFFF00"/>
        <bgColor indexed="64"/>
      </patternFill>
    </fill>
    <fill>
      <patternFill patternType="solid">
        <fgColor theme="0"/>
        <bgColor indexed="64"/>
      </patternFill>
    </fill>
  </fills>
  <borders count="140">
    <border>
      <left/>
      <right/>
      <top/>
      <bottom/>
      <diagonal/>
    </border>
    <border>
      <left style="medium">
        <color indexed="64"/>
      </left>
      <right/>
      <top/>
      <bottom/>
      <diagonal/>
    </border>
    <border>
      <left/>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hair">
        <color indexed="64"/>
      </left>
      <right/>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top style="medium">
        <color indexed="64"/>
      </top>
      <bottom/>
      <diagonal/>
    </border>
    <border>
      <left style="thin">
        <color indexed="64"/>
      </left>
      <right/>
      <top style="hair">
        <color indexed="64"/>
      </top>
      <bottom style="hair">
        <color indexed="64"/>
      </bottom>
      <diagonal/>
    </border>
    <border>
      <left style="medium">
        <color indexed="64"/>
      </left>
      <right style="hair">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thin">
        <color indexed="64"/>
      </left>
      <right style="medium">
        <color indexed="64"/>
      </right>
      <top/>
      <bottom style="hair">
        <color indexed="64"/>
      </bottom>
      <diagonal/>
    </border>
    <border diagonalUp="1">
      <left style="thin">
        <color indexed="64"/>
      </left>
      <right style="medium">
        <color indexed="64"/>
      </right>
      <top style="hair">
        <color indexed="64"/>
      </top>
      <bottom style="medium">
        <color indexed="64"/>
      </bottom>
      <diagonal style="thin">
        <color indexed="64"/>
      </diagonal>
    </border>
    <border diagonalUp="1">
      <left style="thin">
        <color indexed="64"/>
      </left>
      <right style="thin">
        <color indexed="64"/>
      </right>
      <top style="hair">
        <color indexed="64"/>
      </top>
      <bottom style="medium">
        <color indexed="64"/>
      </bottom>
      <diagonal style="thin">
        <color indexed="64"/>
      </diagonal>
    </border>
    <border>
      <left style="thin">
        <color indexed="64"/>
      </left>
      <right style="thick">
        <color indexed="64"/>
      </right>
      <top style="thin">
        <color indexed="64"/>
      </top>
      <bottom style="thick">
        <color indexed="64"/>
      </bottom>
      <diagonal/>
    </border>
    <border>
      <left style="hair">
        <color indexed="64"/>
      </left>
      <right/>
      <top style="medium">
        <color indexed="64"/>
      </top>
      <bottom style="hair">
        <color indexed="64"/>
      </bottom>
      <diagonal/>
    </border>
    <border>
      <left style="thin">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medium">
        <color indexed="64"/>
      </bottom>
      <diagonal/>
    </border>
    <border>
      <left style="hair">
        <color indexed="64"/>
      </left>
      <right style="thin">
        <color indexed="64"/>
      </right>
      <top style="medium">
        <color indexed="64"/>
      </top>
      <bottom/>
      <diagonal/>
    </border>
    <border>
      <left style="hair">
        <color indexed="64"/>
      </left>
      <right style="thin">
        <color indexed="64"/>
      </right>
      <top style="medium">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bottom/>
      <diagonal/>
    </border>
    <border diagonalUp="1">
      <left style="medium">
        <color indexed="64"/>
      </left>
      <right style="hair">
        <color indexed="64"/>
      </right>
      <top style="hair">
        <color indexed="64"/>
      </top>
      <bottom style="medium">
        <color indexed="64"/>
      </bottom>
      <diagonal style="thin">
        <color indexed="64"/>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hair">
        <color indexed="64"/>
      </left>
      <right/>
      <top style="hair">
        <color indexed="64"/>
      </top>
      <bottom/>
      <diagonal/>
    </border>
    <border>
      <left style="hair">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right style="medium">
        <color indexed="64"/>
      </right>
      <top style="thin">
        <color indexed="64"/>
      </top>
      <bottom/>
      <diagonal/>
    </border>
    <border>
      <left/>
      <right/>
      <top/>
      <bottom style="thin">
        <color indexed="64"/>
      </bottom>
      <diagonal/>
    </border>
    <border>
      <left style="thin">
        <color indexed="64"/>
      </left>
      <right style="thin">
        <color indexed="64"/>
      </right>
      <top style="medium">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top style="thick">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indexed="64"/>
      </left>
      <right/>
      <top style="hair">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ck">
        <color indexed="64"/>
      </right>
      <top style="medium">
        <color indexed="64"/>
      </top>
      <bottom/>
      <diagonal/>
    </border>
    <border>
      <left style="thin">
        <color indexed="64"/>
      </left>
      <right/>
      <top/>
      <bottom style="thin">
        <color indexed="64"/>
      </bottom>
      <diagonal/>
    </border>
    <border>
      <left/>
      <right style="thick">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00">
    <xf numFmtId="0" fontId="0" fillId="0" borderId="0" xfId="0">
      <alignment vertical="center"/>
    </xf>
    <xf numFmtId="0" fontId="0" fillId="0" borderId="0" xfId="0" applyBorder="1" applyAlignment="1">
      <alignment horizontal="center" vertical="center" wrapText="1"/>
    </xf>
    <xf numFmtId="178" fontId="17" fillId="0" borderId="1" xfId="0" applyNumberFormat="1" applyFont="1" applyFill="1" applyBorder="1" applyAlignment="1" applyProtection="1">
      <alignment horizontal="center" vertical="center" wrapText="1"/>
    </xf>
    <xf numFmtId="178" fontId="21" fillId="0" borderId="1" xfId="0" applyNumberFormat="1" applyFont="1" applyFill="1" applyBorder="1" applyAlignment="1" applyProtection="1">
      <alignment horizontal="center" vertical="center" wrapText="1"/>
      <protection locked="0"/>
    </xf>
    <xf numFmtId="178" fontId="20" fillId="0" borderId="0" xfId="0" applyNumberFormat="1" applyFont="1" applyFill="1" applyBorder="1" applyAlignment="1" applyProtection="1">
      <alignment horizontal="center" vertical="center" wrapText="1"/>
      <protection locked="0"/>
    </xf>
    <xf numFmtId="178" fontId="20" fillId="0" borderId="1" xfId="0" applyNumberFormat="1" applyFont="1" applyFill="1" applyBorder="1" applyAlignment="1" applyProtection="1">
      <alignment horizontal="center" vertical="center" wrapText="1"/>
      <protection locked="0"/>
    </xf>
    <xf numFmtId="178" fontId="14" fillId="0" borderId="0" xfId="0" applyNumberFormat="1" applyFont="1" applyFill="1" applyBorder="1" applyAlignment="1" applyProtection="1">
      <alignment horizontal="center" vertical="top" wrapText="1"/>
      <protection locked="0"/>
    </xf>
    <xf numFmtId="0" fontId="6" fillId="0" borderId="2" xfId="0" applyFont="1" applyFill="1" applyBorder="1" applyAlignment="1" applyProtection="1">
      <alignment horizontal="center" vertical="center" wrapText="1"/>
      <protection locked="0"/>
    </xf>
    <xf numFmtId="0" fontId="11" fillId="0" borderId="2"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16" fillId="0" borderId="2" xfId="0" applyFont="1" applyFill="1" applyBorder="1" applyAlignment="1" applyProtection="1">
      <alignment horizontal="center" vertical="center" wrapText="1"/>
      <protection locked="0"/>
    </xf>
    <xf numFmtId="178" fontId="20" fillId="0" borderId="2" xfId="0" applyNumberFormat="1" applyFont="1" applyFill="1" applyBorder="1" applyAlignment="1" applyProtection="1">
      <alignment horizontal="center" vertical="center" wrapText="1"/>
      <protection locked="0"/>
    </xf>
    <xf numFmtId="0" fontId="21" fillId="0" borderId="2" xfId="0" applyFont="1" applyFill="1" applyBorder="1" applyAlignment="1" applyProtection="1">
      <alignment horizontal="center" vertical="top" wrapText="1"/>
      <protection locked="0"/>
    </xf>
    <xf numFmtId="178" fontId="14" fillId="0" borderId="2" xfId="0" applyNumberFormat="1" applyFont="1" applyFill="1" applyBorder="1" applyAlignment="1" applyProtection="1">
      <alignment horizontal="center" vertical="top" wrapText="1"/>
      <protection locked="0"/>
    </xf>
    <xf numFmtId="0" fontId="0" fillId="0" borderId="2" xfId="0" applyFill="1" applyBorder="1" applyAlignment="1">
      <alignment horizontal="center" vertical="center" textRotation="255" wrapText="1"/>
    </xf>
    <xf numFmtId="0" fontId="6" fillId="0" borderId="2" xfId="0" applyFont="1" applyFill="1" applyBorder="1" applyAlignment="1" applyProtection="1">
      <alignment horizontal="center" vertical="center" wrapText="1"/>
    </xf>
    <xf numFmtId="176" fontId="7" fillId="0" borderId="2" xfId="1" applyNumberFormat="1" applyFont="1" applyFill="1" applyBorder="1" applyAlignment="1" applyProtection="1">
      <alignment vertical="center" wrapText="1"/>
    </xf>
    <xf numFmtId="0" fontId="5" fillId="0" borderId="2" xfId="0" applyFont="1" applyFill="1" applyBorder="1" applyAlignment="1" applyProtection="1">
      <alignment horizontal="center" vertical="center" wrapText="1"/>
      <protection locked="0"/>
    </xf>
    <xf numFmtId="0" fontId="13" fillId="0" borderId="2" xfId="0" applyFont="1" applyFill="1" applyBorder="1" applyAlignment="1" applyProtection="1">
      <alignment horizontal="center" vertical="top" wrapText="1"/>
      <protection locked="0"/>
    </xf>
    <xf numFmtId="4" fontId="4" fillId="0" borderId="0" xfId="0" applyNumberFormat="1"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center" vertical="center" wrapText="1"/>
    </xf>
    <xf numFmtId="0" fontId="0" fillId="0" borderId="0" xfId="0" applyFill="1" applyBorder="1" applyAlignment="1">
      <alignment vertical="center"/>
    </xf>
    <xf numFmtId="4" fontId="4" fillId="0" borderId="3" xfId="0" applyNumberFormat="1" applyFont="1" applyFill="1" applyBorder="1" applyAlignment="1" applyProtection="1">
      <alignment horizontal="center" vertical="center"/>
    </xf>
    <xf numFmtId="178" fontId="17"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protection locked="0"/>
    </xf>
    <xf numFmtId="178" fontId="21" fillId="0" borderId="0" xfId="0" applyNumberFormat="1"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xf>
    <xf numFmtId="0" fontId="0" fillId="0" borderId="0" xfId="0" applyFill="1" applyBorder="1" applyAlignment="1">
      <alignment horizontal="center" vertical="center" wrapText="1"/>
    </xf>
    <xf numFmtId="0" fontId="23" fillId="0" borderId="1" xfId="0" applyFont="1" applyFill="1" applyBorder="1" applyAlignment="1">
      <alignment horizontal="center" vertical="center" wrapText="1"/>
    </xf>
    <xf numFmtId="0" fontId="0" fillId="0" borderId="1" xfId="0" applyFill="1" applyBorder="1" applyAlignment="1">
      <alignment vertical="center"/>
    </xf>
    <xf numFmtId="0" fontId="8" fillId="0" borderId="0" xfId="0" applyFont="1" applyFill="1" applyBorder="1" applyAlignment="1" applyProtection="1">
      <alignment horizontal="center" vertical="center" wrapText="1"/>
      <protection locked="0"/>
    </xf>
    <xf numFmtId="0" fontId="23" fillId="0" borderId="0" xfId="0" applyFont="1" applyFill="1" applyBorder="1" applyAlignment="1">
      <alignment horizontal="center" vertical="center" wrapText="1"/>
    </xf>
    <xf numFmtId="0" fontId="23" fillId="0" borderId="0" xfId="0" applyFont="1" applyFill="1" applyBorder="1" applyAlignment="1">
      <alignment horizontal="center" vertical="center"/>
    </xf>
    <xf numFmtId="0" fontId="16" fillId="0" borderId="0" xfId="0" applyFont="1" applyFill="1" applyBorder="1" applyAlignment="1">
      <alignment horizontal="center" vertical="center" wrapText="1"/>
    </xf>
    <xf numFmtId="0" fontId="23" fillId="0" borderId="0" xfId="0" applyFont="1" applyFill="1" applyBorder="1" applyAlignment="1">
      <alignment vertical="center" wrapText="1"/>
    </xf>
    <xf numFmtId="178" fontId="18" fillId="0" borderId="1" xfId="0" applyNumberFormat="1"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178" fontId="18" fillId="0" borderId="0" xfId="0" applyNumberFormat="1" applyFont="1" applyFill="1" applyBorder="1" applyAlignment="1" applyProtection="1">
      <alignment horizontal="center" vertical="center" wrapText="1"/>
    </xf>
    <xf numFmtId="179" fontId="6" fillId="0" borderId="0" xfId="0" applyNumberFormat="1" applyFont="1" applyFill="1" applyBorder="1" applyAlignment="1" applyProtection="1">
      <alignment horizontal="center" vertical="center" wrapText="1"/>
    </xf>
    <xf numFmtId="178" fontId="19" fillId="0" borderId="1" xfId="0" applyNumberFormat="1" applyFont="1" applyFill="1" applyBorder="1" applyAlignment="1" applyProtection="1">
      <alignment horizontal="center" vertical="center" wrapText="1"/>
    </xf>
    <xf numFmtId="178" fontId="19" fillId="0" borderId="0" xfId="0" applyNumberFormat="1" applyFont="1" applyFill="1" applyBorder="1" applyAlignment="1" applyProtection="1">
      <alignment horizontal="center" vertical="center" wrapText="1"/>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11" fillId="0" borderId="6" xfId="0" applyFont="1" applyFill="1" applyBorder="1" applyAlignment="1" applyProtection="1">
      <alignment horizontal="center" vertical="center" shrinkToFit="1"/>
      <protection locked="0"/>
    </xf>
    <xf numFmtId="0" fontId="16" fillId="0" borderId="6" xfId="0" applyFont="1" applyFill="1" applyBorder="1" applyAlignment="1" applyProtection="1">
      <alignment horizontal="center" vertical="center" shrinkToFit="1"/>
      <protection locked="0"/>
    </xf>
    <xf numFmtId="0" fontId="11" fillId="0" borderId="7" xfId="0" applyFont="1" applyFill="1" applyBorder="1" applyAlignment="1" applyProtection="1">
      <alignment horizontal="center" vertical="center" shrinkToFit="1"/>
      <protection locked="0"/>
    </xf>
    <xf numFmtId="0" fontId="16" fillId="0" borderId="7" xfId="0" applyFont="1" applyFill="1" applyBorder="1" applyAlignment="1" applyProtection="1">
      <alignment horizontal="center" vertical="center" shrinkToFit="1"/>
      <protection locked="0"/>
    </xf>
    <xf numFmtId="0" fontId="9" fillId="0" borderId="8" xfId="0" applyFont="1" applyFill="1" applyBorder="1" applyAlignment="1" applyProtection="1">
      <alignment horizontal="center" vertical="center" shrinkToFit="1"/>
    </xf>
    <xf numFmtId="38" fontId="0" fillId="0" borderId="0" xfId="1" applyFont="1">
      <alignment vertical="center"/>
    </xf>
    <xf numFmtId="38" fontId="6" fillId="2" borderId="9" xfId="1" applyFont="1" applyFill="1" applyBorder="1" applyAlignment="1" applyProtection="1">
      <alignment horizontal="center" vertical="center" shrinkToFit="1"/>
    </xf>
    <xf numFmtId="38" fontId="6" fillId="2" borderId="10" xfId="1" applyFont="1" applyFill="1" applyBorder="1" applyAlignment="1" applyProtection="1">
      <alignment horizontal="center" vertical="center" shrinkToFit="1"/>
    </xf>
    <xf numFmtId="38" fontId="6" fillId="2" borderId="11" xfId="1" applyFont="1" applyFill="1" applyBorder="1" applyAlignment="1" applyProtection="1">
      <alignment horizontal="center" vertical="center" shrinkToFit="1"/>
    </xf>
    <xf numFmtId="38" fontId="6" fillId="2" borderId="12" xfId="1" applyFont="1" applyFill="1" applyBorder="1" applyAlignment="1" applyProtection="1">
      <alignment horizontal="center" vertical="center" shrinkToFit="1"/>
    </xf>
    <xf numFmtId="38" fontId="6" fillId="2" borderId="12" xfId="1" applyFont="1" applyFill="1" applyBorder="1" applyAlignment="1" applyProtection="1">
      <alignment horizontal="center" vertical="center" shrinkToFit="1"/>
      <protection locked="0"/>
    </xf>
    <xf numFmtId="38" fontId="6" fillId="2" borderId="10" xfId="1" applyFont="1" applyFill="1" applyBorder="1" applyAlignment="1" applyProtection="1">
      <alignment horizontal="center" vertical="center" shrinkToFit="1"/>
      <protection locked="0"/>
    </xf>
    <xf numFmtId="38" fontId="6" fillId="2" borderId="13" xfId="1" applyFont="1" applyFill="1" applyBorder="1" applyAlignment="1" applyProtection="1">
      <alignment horizontal="center" vertical="center" shrinkToFit="1"/>
      <protection locked="0"/>
    </xf>
    <xf numFmtId="38" fontId="6" fillId="0" borderId="2" xfId="1" applyFont="1" applyFill="1" applyBorder="1" applyAlignment="1" applyProtection="1">
      <alignment horizontal="center" vertical="center" wrapText="1"/>
      <protection locked="0"/>
    </xf>
    <xf numFmtId="185" fontId="18" fillId="0" borderId="14" xfId="0" applyNumberFormat="1" applyFont="1" applyFill="1" applyBorder="1" applyAlignment="1" applyProtection="1">
      <alignment vertical="center" shrinkToFit="1"/>
    </xf>
    <xf numFmtId="185" fontId="18" fillId="0" borderId="15" xfId="0" applyNumberFormat="1" applyFont="1" applyFill="1" applyBorder="1" applyAlignment="1" applyProtection="1">
      <alignment vertical="center" shrinkToFit="1"/>
    </xf>
    <xf numFmtId="185" fontId="18" fillId="0" borderId="16" xfId="0" applyNumberFormat="1" applyFont="1" applyFill="1" applyBorder="1" applyAlignment="1" applyProtection="1">
      <alignment vertical="center" shrinkToFit="1"/>
    </xf>
    <xf numFmtId="185" fontId="18" fillId="0" borderId="17" xfId="0" applyNumberFormat="1" applyFont="1" applyFill="1" applyBorder="1" applyAlignment="1" applyProtection="1">
      <alignment vertical="center" shrinkToFit="1"/>
    </xf>
    <xf numFmtId="185" fontId="18" fillId="0" borderId="15" xfId="0" applyNumberFormat="1" applyFont="1" applyFill="1" applyBorder="1" applyAlignment="1" applyProtection="1">
      <alignment vertical="center" shrinkToFit="1"/>
      <protection locked="0"/>
    </xf>
    <xf numFmtId="185" fontId="18" fillId="0" borderId="18" xfId="0" applyNumberFormat="1" applyFont="1" applyFill="1" applyBorder="1" applyAlignment="1" applyProtection="1">
      <alignment vertical="center" shrinkToFit="1"/>
      <protection locked="0"/>
    </xf>
    <xf numFmtId="185" fontId="18" fillId="0" borderId="19" xfId="0" applyNumberFormat="1" applyFont="1" applyFill="1" applyBorder="1" applyAlignment="1" applyProtection="1">
      <alignment vertical="center" shrinkToFit="1"/>
    </xf>
    <xf numFmtId="185" fontId="18" fillId="0" borderId="20" xfId="0" applyNumberFormat="1" applyFont="1" applyFill="1" applyBorder="1" applyAlignment="1" applyProtection="1">
      <alignment vertical="center" shrinkToFit="1"/>
    </xf>
    <xf numFmtId="38" fontId="6" fillId="2" borderId="21" xfId="1" applyFont="1" applyFill="1" applyBorder="1" applyAlignment="1">
      <alignment horizontal="center" vertical="center" shrinkToFit="1"/>
    </xf>
    <xf numFmtId="38" fontId="6" fillId="2" borderId="22" xfId="1" applyFont="1" applyFill="1" applyBorder="1" applyAlignment="1">
      <alignment horizontal="center" vertical="center" shrinkToFit="1"/>
    </xf>
    <xf numFmtId="38" fontId="6" fillId="2" borderId="23" xfId="1" applyFont="1" applyFill="1" applyBorder="1" applyAlignment="1">
      <alignment horizontal="center" vertical="center" shrinkToFit="1"/>
    </xf>
    <xf numFmtId="185" fontId="18" fillId="0" borderId="24" xfId="0" applyNumberFormat="1" applyFont="1" applyFill="1" applyBorder="1" applyAlignment="1" applyProtection="1">
      <alignment vertical="center" shrinkToFit="1"/>
    </xf>
    <xf numFmtId="185" fontId="4" fillId="0" borderId="15" xfId="0" applyNumberFormat="1" applyFont="1" applyFill="1" applyBorder="1" applyAlignment="1" applyProtection="1">
      <alignment vertical="center" shrinkToFit="1"/>
    </xf>
    <xf numFmtId="181" fontId="15" fillId="0" borderId="25" xfId="0" applyNumberFormat="1" applyFont="1" applyFill="1" applyBorder="1" applyAlignment="1" applyProtection="1">
      <alignment horizontal="right" vertical="center" shrinkToFit="1"/>
    </xf>
    <xf numFmtId="0" fontId="15" fillId="0" borderId="26" xfId="0" applyFont="1" applyFill="1" applyBorder="1" applyAlignment="1" applyProtection="1">
      <alignment horizontal="right" vertical="center"/>
    </xf>
    <xf numFmtId="0" fontId="27" fillId="3" borderId="27" xfId="0" applyFont="1" applyFill="1" applyBorder="1" applyAlignment="1">
      <alignment horizontal="center" vertical="center"/>
    </xf>
    <xf numFmtId="0" fontId="4" fillId="0" borderId="0" xfId="0" applyFont="1" applyFill="1" applyBorder="1" applyAlignment="1">
      <alignment horizontal="center" vertical="center"/>
    </xf>
    <xf numFmtId="0" fontId="6" fillId="0" borderId="28" xfId="0" applyFont="1" applyFill="1" applyBorder="1" applyAlignment="1" applyProtection="1">
      <alignment horizontal="center" vertical="center" shrinkToFit="1"/>
    </xf>
    <xf numFmtId="177" fontId="4" fillId="0" borderId="29" xfId="0" applyNumberFormat="1" applyFont="1" applyFill="1" applyBorder="1" applyAlignment="1" applyProtection="1">
      <alignment horizontal="center" vertical="center" shrinkToFit="1"/>
    </xf>
    <xf numFmtId="0" fontId="16" fillId="0" borderId="30" xfId="0" applyFont="1" applyFill="1" applyBorder="1" applyAlignment="1" applyProtection="1">
      <alignment horizontal="center" vertical="center" shrinkToFit="1"/>
    </xf>
    <xf numFmtId="185" fontId="4" fillId="0" borderId="31" xfId="1" applyNumberFormat="1" applyFont="1" applyFill="1" applyBorder="1" applyAlignment="1" applyProtection="1">
      <alignment vertical="center" shrinkToFit="1"/>
    </xf>
    <xf numFmtId="178" fontId="24" fillId="0" borderId="32" xfId="0" applyNumberFormat="1" applyFont="1" applyFill="1" applyBorder="1" applyAlignment="1" applyProtection="1">
      <alignment horizontal="center" vertical="center" shrinkToFit="1"/>
    </xf>
    <xf numFmtId="0" fontId="6" fillId="0" borderId="6" xfId="0" applyFont="1" applyFill="1" applyBorder="1" applyAlignment="1" applyProtection="1">
      <alignment horizontal="center" vertical="center" shrinkToFit="1"/>
    </xf>
    <xf numFmtId="177" fontId="4" fillId="0" borderId="20" xfId="0" applyNumberFormat="1" applyFont="1" applyFill="1" applyBorder="1" applyAlignment="1" applyProtection="1">
      <alignment horizontal="center" vertical="center" shrinkToFit="1"/>
    </xf>
    <xf numFmtId="0" fontId="16" fillId="0" borderId="33" xfId="0" applyFont="1" applyFill="1" applyBorder="1" applyAlignment="1" applyProtection="1">
      <alignment horizontal="center" vertical="center" shrinkToFit="1"/>
    </xf>
    <xf numFmtId="185" fontId="4" fillId="0" borderId="34" xfId="1" applyNumberFormat="1" applyFont="1" applyFill="1" applyBorder="1" applyAlignment="1" applyProtection="1">
      <alignment vertical="center" shrinkToFit="1"/>
    </xf>
    <xf numFmtId="178" fontId="24" fillId="0" borderId="35" xfId="0" applyNumberFormat="1" applyFont="1" applyFill="1" applyBorder="1" applyAlignment="1" applyProtection="1">
      <alignment horizontal="center" vertical="center" shrinkToFit="1"/>
    </xf>
    <xf numFmtId="0" fontId="6" fillId="0" borderId="36" xfId="0" applyFont="1" applyFill="1" applyBorder="1" applyAlignment="1" applyProtection="1">
      <alignment horizontal="center" vertical="center" shrinkToFit="1"/>
    </xf>
    <xf numFmtId="177" fontId="4" fillId="0" borderId="37" xfId="0" applyNumberFormat="1" applyFont="1" applyFill="1" applyBorder="1" applyAlignment="1" applyProtection="1">
      <alignment horizontal="center" vertical="center" shrinkToFit="1"/>
    </xf>
    <xf numFmtId="0" fontId="16" fillId="0" borderId="38" xfId="0" applyFont="1" applyFill="1" applyBorder="1" applyAlignment="1" applyProtection="1">
      <alignment horizontal="center" vertical="center" shrinkToFit="1"/>
    </xf>
    <xf numFmtId="185" fontId="4" fillId="0" borderId="39" xfId="1" applyNumberFormat="1" applyFont="1" applyFill="1" applyBorder="1" applyAlignment="1" applyProtection="1">
      <alignment vertical="center" shrinkToFit="1"/>
    </xf>
    <xf numFmtId="178" fontId="24" fillId="0" borderId="40" xfId="0" applyNumberFormat="1" applyFont="1" applyFill="1" applyBorder="1" applyAlignment="1" applyProtection="1">
      <alignment horizontal="center" vertical="center" shrinkToFit="1"/>
    </xf>
    <xf numFmtId="0" fontId="6" fillId="0" borderId="41" xfId="0" applyFont="1" applyFill="1" applyBorder="1" applyAlignment="1" applyProtection="1">
      <alignment horizontal="center" vertical="center" shrinkToFit="1"/>
    </xf>
    <xf numFmtId="177" fontId="4" fillId="0" borderId="42" xfId="0" applyNumberFormat="1" applyFont="1" applyFill="1" applyBorder="1" applyAlignment="1" applyProtection="1">
      <alignment horizontal="center" vertical="center" shrinkToFit="1"/>
    </xf>
    <xf numFmtId="0" fontId="16" fillId="0" borderId="43" xfId="0" applyFont="1" applyFill="1" applyBorder="1" applyAlignment="1" applyProtection="1">
      <alignment horizontal="center" vertical="center" shrinkToFit="1"/>
    </xf>
    <xf numFmtId="185" fontId="4" fillId="0" borderId="44" xfId="1" applyNumberFormat="1" applyFont="1" applyFill="1" applyBorder="1" applyAlignment="1" applyProtection="1">
      <alignment vertical="center" shrinkToFit="1"/>
    </xf>
    <xf numFmtId="178" fontId="24" fillId="0" borderId="45" xfId="0" applyNumberFormat="1" applyFont="1" applyFill="1" applyBorder="1" applyAlignment="1" applyProtection="1">
      <alignment horizontal="center" vertical="center" shrinkToFit="1"/>
    </xf>
    <xf numFmtId="0" fontId="11" fillId="0" borderId="36" xfId="0" applyFont="1" applyFill="1" applyBorder="1" applyAlignment="1" applyProtection="1">
      <alignment horizontal="center" vertical="center" shrinkToFit="1"/>
    </xf>
    <xf numFmtId="183" fontId="4" fillId="0" borderId="42" xfId="0" applyNumberFormat="1" applyFont="1" applyFill="1" applyBorder="1" applyAlignment="1" applyProtection="1">
      <alignment horizontal="center" vertical="center" shrinkToFit="1"/>
    </xf>
    <xf numFmtId="183" fontId="4" fillId="0" borderId="20" xfId="0" applyNumberFormat="1" applyFont="1" applyFill="1" applyBorder="1" applyAlignment="1" applyProtection="1">
      <alignment horizontal="center" vertical="center" shrinkToFit="1"/>
    </xf>
    <xf numFmtId="183" fontId="4" fillId="0" borderId="37" xfId="0" applyNumberFormat="1" applyFont="1" applyFill="1" applyBorder="1" applyAlignment="1" applyProtection="1">
      <alignment horizontal="center" vertical="center" shrinkToFit="1"/>
    </xf>
    <xf numFmtId="0" fontId="11" fillId="0" borderId="6" xfId="0" applyFont="1" applyFill="1" applyBorder="1" applyAlignment="1" applyProtection="1">
      <alignment horizontal="center" vertical="center" shrinkToFit="1"/>
    </xf>
    <xf numFmtId="184" fontId="4" fillId="0" borderId="20" xfId="0" applyNumberFormat="1" applyFont="1" applyFill="1" applyBorder="1" applyAlignment="1" applyProtection="1">
      <alignment horizontal="center" vertical="center" shrinkToFit="1"/>
    </xf>
    <xf numFmtId="184" fontId="4" fillId="0" borderId="37" xfId="0" applyNumberFormat="1" applyFont="1" applyFill="1" applyBorder="1" applyAlignment="1" applyProtection="1">
      <alignment horizontal="center" vertical="center" shrinkToFit="1"/>
    </xf>
    <xf numFmtId="0" fontId="11" fillId="0" borderId="41" xfId="0" applyFont="1" applyFill="1" applyBorder="1" applyAlignment="1" applyProtection="1">
      <alignment horizontal="center" vertical="center" shrinkToFit="1"/>
    </xf>
    <xf numFmtId="0" fontId="16" fillId="0" borderId="41" xfId="0" applyFont="1" applyFill="1" applyBorder="1" applyAlignment="1" applyProtection="1">
      <alignment horizontal="center" vertical="center" shrinkToFit="1"/>
    </xf>
    <xf numFmtId="185" fontId="4" fillId="0" borderId="46" xfId="1" applyNumberFormat="1" applyFont="1" applyFill="1" applyBorder="1" applyAlignment="1" applyProtection="1">
      <alignment vertical="center" shrinkToFit="1"/>
    </xf>
    <xf numFmtId="185" fontId="4" fillId="0" borderId="47" xfId="1" applyNumberFormat="1" applyFont="1" applyFill="1" applyBorder="1" applyAlignment="1" applyProtection="1">
      <alignment vertical="center" shrinkToFit="1"/>
    </xf>
    <xf numFmtId="185" fontId="4" fillId="0" borderId="48" xfId="1" applyNumberFormat="1" applyFont="1" applyFill="1" applyBorder="1" applyAlignment="1" applyProtection="1">
      <alignment vertical="center" shrinkToFit="1"/>
    </xf>
    <xf numFmtId="0" fontId="11" fillId="0" borderId="49" xfId="0" applyFont="1" applyFill="1" applyBorder="1" applyAlignment="1" applyProtection="1">
      <alignment horizontal="center" vertical="center" wrapText="1"/>
      <protection locked="0"/>
    </xf>
    <xf numFmtId="0" fontId="23" fillId="0" borderId="50" xfId="0" applyFont="1" applyFill="1" applyBorder="1" applyAlignment="1">
      <alignment horizontal="center" vertical="center" shrinkToFit="1"/>
    </xf>
    <xf numFmtId="180" fontId="4" fillId="0" borderId="32" xfId="0" applyNumberFormat="1" applyFont="1" applyFill="1" applyBorder="1" applyAlignment="1" applyProtection="1">
      <alignment horizontal="center" vertical="center" shrinkToFit="1"/>
    </xf>
    <xf numFmtId="0" fontId="23" fillId="0" borderId="47" xfId="0" applyFont="1" applyFill="1" applyBorder="1" applyAlignment="1">
      <alignment horizontal="center" vertical="center" shrinkToFit="1"/>
    </xf>
    <xf numFmtId="180" fontId="4" fillId="0" borderId="35" xfId="0" applyNumberFormat="1" applyFont="1" applyFill="1" applyBorder="1" applyAlignment="1" applyProtection="1">
      <alignment horizontal="center" vertical="center" shrinkToFit="1"/>
    </xf>
    <xf numFmtId="38" fontId="6" fillId="0" borderId="51" xfId="1" applyFont="1" applyFill="1" applyBorder="1" applyAlignment="1" applyProtection="1">
      <alignment horizontal="center" vertical="center" wrapText="1"/>
      <protection locked="0"/>
    </xf>
    <xf numFmtId="178" fontId="4" fillId="0" borderId="52" xfId="0" applyNumberFormat="1" applyFont="1" applyFill="1" applyBorder="1" applyAlignment="1" applyProtection="1">
      <alignment horizontal="center" vertical="center" wrapText="1"/>
      <protection locked="0"/>
    </xf>
    <xf numFmtId="178" fontId="4" fillId="0" borderId="53" xfId="0" applyNumberFormat="1" applyFont="1" applyFill="1" applyBorder="1" applyAlignment="1" applyProtection="1">
      <alignment horizontal="center" vertical="center" wrapText="1"/>
      <protection locked="0"/>
    </xf>
    <xf numFmtId="0" fontId="9" fillId="0" borderId="28" xfId="0" applyFont="1" applyFill="1" applyBorder="1" applyAlignment="1" applyProtection="1">
      <alignment horizontal="center" vertical="center" shrinkToFit="1"/>
    </xf>
    <xf numFmtId="0" fontId="9" fillId="0" borderId="36" xfId="0" applyFont="1" applyFill="1" applyBorder="1" applyAlignment="1" applyProtection="1">
      <alignment horizontal="center" vertical="center" shrinkToFit="1"/>
    </xf>
    <xf numFmtId="0" fontId="9" fillId="0" borderId="41" xfId="0" applyFont="1" applyFill="1" applyBorder="1" applyAlignment="1" applyProtection="1">
      <alignment horizontal="center" vertical="center" shrinkToFit="1"/>
    </xf>
    <xf numFmtId="38" fontId="0" fillId="0" borderId="54" xfId="1" applyFont="1" applyFill="1" applyBorder="1" applyAlignment="1">
      <alignment horizontal="center" vertical="center" shrinkToFit="1"/>
    </xf>
    <xf numFmtId="38" fontId="0" fillId="0" borderId="55" xfId="1" applyFont="1" applyFill="1" applyBorder="1" applyAlignment="1">
      <alignment horizontal="center" vertical="center" shrinkToFit="1"/>
    </xf>
    <xf numFmtId="0" fontId="9" fillId="0" borderId="7" xfId="0" applyFont="1" applyFill="1" applyBorder="1" applyAlignment="1" applyProtection="1">
      <alignment horizontal="center" vertical="center" shrinkToFit="1"/>
    </xf>
    <xf numFmtId="0" fontId="23" fillId="0" borderId="0" xfId="0" applyFont="1">
      <alignment vertical="center"/>
    </xf>
    <xf numFmtId="178" fontId="20" fillId="4" borderId="35" xfId="0" applyNumberFormat="1" applyFont="1" applyFill="1" applyBorder="1" applyAlignment="1" applyProtection="1">
      <alignment horizontal="center" vertical="center" shrinkToFit="1"/>
      <protection locked="0"/>
    </xf>
    <xf numFmtId="178" fontId="20" fillId="4" borderId="56" xfId="0" applyNumberFormat="1" applyFont="1" applyFill="1" applyBorder="1" applyAlignment="1" applyProtection="1">
      <alignment horizontal="center" vertical="center" shrinkToFit="1"/>
      <protection locked="0"/>
    </xf>
    <xf numFmtId="182" fontId="28" fillId="4" borderId="3" xfId="0" applyNumberFormat="1" applyFont="1" applyFill="1" applyBorder="1" applyAlignment="1" applyProtection="1">
      <alignment horizontal="center" vertical="center" shrinkToFit="1"/>
    </xf>
    <xf numFmtId="177" fontId="28" fillId="4" borderId="42" xfId="0" applyNumberFormat="1" applyFont="1" applyFill="1" applyBorder="1" applyAlignment="1" applyProtection="1">
      <alignment horizontal="center" vertical="center" shrinkToFit="1"/>
      <protection locked="0"/>
    </xf>
    <xf numFmtId="0" fontId="28" fillId="4" borderId="20" xfId="0" applyFont="1" applyFill="1" applyBorder="1" applyAlignment="1" applyProtection="1">
      <alignment horizontal="center" vertical="center" shrinkToFit="1"/>
      <protection locked="0"/>
    </xf>
    <xf numFmtId="0" fontId="28" fillId="4" borderId="57" xfId="0" applyFont="1" applyFill="1" applyBorder="1" applyAlignment="1" applyProtection="1">
      <alignment horizontal="center" vertical="center" shrinkToFit="1"/>
      <protection locked="0"/>
    </xf>
    <xf numFmtId="38" fontId="23" fillId="0" borderId="0" xfId="1" applyFont="1">
      <alignment vertical="center"/>
    </xf>
    <xf numFmtId="0" fontId="23" fillId="0" borderId="0" xfId="0" applyFont="1" applyFill="1">
      <alignment vertical="center"/>
    </xf>
    <xf numFmtId="0" fontId="23" fillId="0" borderId="0" xfId="0" applyFont="1" applyFill="1" applyBorder="1" applyAlignment="1">
      <alignment vertical="center"/>
    </xf>
    <xf numFmtId="0" fontId="0" fillId="0" borderId="0" xfId="0" applyAlignment="1">
      <alignment vertical="center"/>
    </xf>
    <xf numFmtId="0" fontId="23" fillId="0" borderId="0" xfId="0" applyFont="1" applyAlignment="1">
      <alignment vertical="center"/>
    </xf>
    <xf numFmtId="38" fontId="23" fillId="0" borderId="0" xfId="1" applyFont="1" applyAlignment="1">
      <alignment vertical="center"/>
    </xf>
    <xf numFmtId="38" fontId="0" fillId="0" borderId="0" xfId="1" applyFont="1" applyAlignment="1">
      <alignment vertical="center"/>
    </xf>
    <xf numFmtId="0" fontId="29" fillId="0" borderId="0" xfId="0" applyFont="1" applyAlignment="1">
      <alignment vertical="center"/>
    </xf>
    <xf numFmtId="0" fontId="11" fillId="0" borderId="0" xfId="0" applyFont="1" applyFill="1" applyBorder="1" applyAlignment="1" applyProtection="1">
      <alignment vertical="center"/>
    </xf>
    <xf numFmtId="49" fontId="0" fillId="0" borderId="0" xfId="0" applyNumberFormat="1">
      <alignment vertical="center"/>
    </xf>
    <xf numFmtId="49" fontId="0" fillId="0" borderId="0" xfId="0" applyNumberFormat="1" applyAlignment="1">
      <alignment vertical="center"/>
    </xf>
    <xf numFmtId="49" fontId="23" fillId="0" borderId="0" xfId="0" applyNumberFormat="1" applyFont="1" applyAlignment="1">
      <alignment horizontal="right" vertical="center"/>
    </xf>
    <xf numFmtId="0" fontId="1" fillId="0" borderId="0" xfId="0" applyFont="1" applyFill="1" applyBorder="1" applyAlignment="1">
      <alignment vertical="center"/>
    </xf>
    <xf numFmtId="0" fontId="1" fillId="0" borderId="0" xfId="0" applyFont="1">
      <alignment vertical="center"/>
    </xf>
    <xf numFmtId="178" fontId="30" fillId="4" borderId="45" xfId="0" applyNumberFormat="1" applyFont="1" applyFill="1" applyBorder="1" applyAlignment="1" applyProtection="1">
      <alignment horizontal="center" vertical="center" shrinkToFit="1"/>
      <protection locked="0"/>
    </xf>
    <xf numFmtId="0" fontId="0" fillId="0" borderId="58" xfId="0" applyBorder="1" applyAlignment="1">
      <alignment horizontal="center" vertical="center"/>
    </xf>
    <xf numFmtId="0" fontId="0" fillId="0" borderId="58" xfId="0" applyFont="1" applyBorder="1" applyAlignment="1">
      <alignment horizontal="center" vertical="center"/>
    </xf>
    <xf numFmtId="0" fontId="34" fillId="0" borderId="0" xfId="0" applyFont="1">
      <alignment vertical="center"/>
    </xf>
    <xf numFmtId="182" fontId="28" fillId="4" borderId="59" xfId="0" applyNumberFormat="1" applyFont="1" applyFill="1" applyBorder="1" applyAlignment="1" applyProtection="1">
      <alignment horizontal="center" vertical="center" shrinkToFit="1"/>
    </xf>
    <xf numFmtId="0" fontId="23" fillId="0" borderId="34" xfId="0" applyFont="1" applyFill="1" applyBorder="1" applyAlignment="1">
      <alignment horizontal="center" vertical="center" shrinkToFit="1"/>
    </xf>
    <xf numFmtId="38" fontId="6" fillId="2" borderId="60" xfId="1" applyFont="1" applyFill="1" applyBorder="1" applyAlignment="1" applyProtection="1">
      <alignment horizontal="center" vertical="center" shrinkToFit="1"/>
    </xf>
    <xf numFmtId="178" fontId="21" fillId="5" borderId="61" xfId="0" applyNumberFormat="1" applyFont="1" applyFill="1" applyBorder="1" applyAlignment="1" applyProtection="1">
      <alignment horizontal="center" vertical="center" shrinkToFit="1"/>
      <protection locked="0"/>
    </xf>
    <xf numFmtId="0" fontId="6" fillId="0" borderId="0" xfId="0" applyFont="1">
      <alignment vertical="center"/>
    </xf>
    <xf numFmtId="0" fontId="2" fillId="0" borderId="0" xfId="0" applyFont="1">
      <alignment vertical="center"/>
    </xf>
    <xf numFmtId="38" fontId="2" fillId="0" borderId="0" xfId="1" applyFont="1">
      <alignment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33" fillId="0" borderId="0" xfId="0" applyFont="1">
      <alignment vertical="center"/>
    </xf>
    <xf numFmtId="0" fontId="6" fillId="0" borderId="0" xfId="0" applyFont="1" applyAlignment="1">
      <alignment vertical="center" wrapText="1"/>
    </xf>
    <xf numFmtId="0" fontId="9" fillId="0" borderId="0" xfId="0" applyFont="1" applyFill="1" applyBorder="1" applyAlignment="1" applyProtection="1">
      <alignment vertical="center" shrinkToFit="1"/>
    </xf>
    <xf numFmtId="0" fontId="2" fillId="0" borderId="0" xfId="0" applyFont="1" applyAlignment="1">
      <alignment horizontal="right" vertical="center"/>
    </xf>
    <xf numFmtId="0" fontId="2" fillId="0" borderId="0" xfId="0" applyFont="1" applyFill="1" applyBorder="1" applyAlignment="1">
      <alignment horizontal="right" vertical="center"/>
    </xf>
    <xf numFmtId="0" fontId="4" fillId="0" borderId="0" xfId="0" applyFont="1" applyFill="1" applyBorder="1" applyAlignment="1">
      <alignment horizontal="right" vertical="center" wrapText="1"/>
    </xf>
    <xf numFmtId="178" fontId="2" fillId="0" borderId="0" xfId="0" applyNumberFormat="1" applyFont="1" applyFill="1" applyBorder="1" applyAlignment="1" applyProtection="1">
      <alignment horizontal="right" vertical="center" wrapText="1"/>
    </xf>
    <xf numFmtId="38" fontId="2" fillId="6" borderId="0" xfId="1" applyFont="1" applyFill="1" applyBorder="1" applyAlignment="1" applyProtection="1">
      <alignment horizontal="right" vertical="center" wrapText="1"/>
      <protection locked="0"/>
    </xf>
    <xf numFmtId="0" fontId="2" fillId="0" borderId="0" xfId="0" applyFont="1" applyBorder="1" applyAlignment="1">
      <alignment horizontal="right" vertical="center" wrapText="1"/>
    </xf>
    <xf numFmtId="4" fontId="4" fillId="0" borderId="0" xfId="0" applyNumberFormat="1" applyFont="1" applyFill="1" applyBorder="1" applyAlignment="1" applyProtection="1">
      <alignment horizontal="right" vertical="center" wrapText="1"/>
    </xf>
    <xf numFmtId="0" fontId="4" fillId="0" borderId="0" xfId="0" applyFont="1" applyAlignment="1">
      <alignment horizontal="right" vertical="center"/>
    </xf>
    <xf numFmtId="3" fontId="4" fillId="0" borderId="0" xfId="0" applyNumberFormat="1" applyFont="1" applyFill="1" applyBorder="1" applyAlignment="1" applyProtection="1">
      <alignment horizontal="right" vertical="center" wrapText="1"/>
    </xf>
    <xf numFmtId="178" fontId="2" fillId="0" borderId="0" xfId="0" applyNumberFormat="1" applyFont="1" applyFill="1" applyBorder="1" applyAlignment="1" applyProtection="1">
      <alignment horizontal="right" vertical="center" wrapText="1"/>
      <protection locked="0"/>
    </xf>
    <xf numFmtId="38" fontId="2" fillId="0" borderId="0" xfId="1" applyFont="1" applyFill="1" applyBorder="1" applyAlignment="1" applyProtection="1">
      <alignment horizontal="right" vertical="center" wrapText="1"/>
    </xf>
    <xf numFmtId="178" fontId="2" fillId="0" borderId="0" xfId="0" applyNumberFormat="1" applyFont="1" applyFill="1" applyBorder="1" applyAlignment="1" applyProtection="1">
      <alignment horizontal="right" vertical="top" wrapText="1"/>
      <protection locked="0"/>
    </xf>
    <xf numFmtId="0" fontId="0" fillId="0" borderId="0" xfId="0" applyFont="1" applyFill="1" applyBorder="1" applyAlignment="1">
      <alignment vertical="center"/>
    </xf>
    <xf numFmtId="0" fontId="6" fillId="0" borderId="77" xfId="0" applyFont="1" applyFill="1" applyBorder="1" applyAlignment="1" applyProtection="1">
      <alignment horizontal="center" vertical="center" wrapText="1"/>
    </xf>
    <xf numFmtId="0" fontId="6" fillId="0" borderId="58" xfId="0" applyFont="1" applyFill="1" applyBorder="1" applyAlignment="1" applyProtection="1">
      <alignment horizontal="center" vertical="center" wrapText="1"/>
    </xf>
    <xf numFmtId="0" fontId="6" fillId="0" borderId="67"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4" fillId="0" borderId="10" xfId="0" applyFont="1" applyBorder="1" applyAlignment="1">
      <alignment horizontal="left" vertical="center" shrinkToFit="1"/>
    </xf>
    <xf numFmtId="0" fontId="4" fillId="0" borderId="35" xfId="0" applyFont="1" applyBorder="1" applyAlignment="1">
      <alignment horizontal="left" vertical="center" shrinkToFit="1"/>
    </xf>
    <xf numFmtId="0" fontId="4" fillId="0" borderId="66" xfId="0" applyFont="1" applyBorder="1" applyAlignment="1">
      <alignment horizontal="left" vertical="center" shrinkToFit="1"/>
    </xf>
    <xf numFmtId="38" fontId="4" fillId="0" borderId="35" xfId="1" applyFont="1" applyBorder="1" applyAlignment="1">
      <alignment horizontal="center" vertical="center"/>
    </xf>
    <xf numFmtId="38" fontId="4" fillId="0" borderId="66" xfId="1" applyFont="1" applyBorder="1" applyAlignment="1">
      <alignment horizontal="center" vertical="center"/>
    </xf>
    <xf numFmtId="0" fontId="4" fillId="0" borderId="0" xfId="0" applyFont="1" applyAlignment="1">
      <alignment horizontal="left" vertical="center" wrapText="1"/>
    </xf>
    <xf numFmtId="0" fontId="4" fillId="0" borderId="85" xfId="0" applyFont="1" applyBorder="1" applyAlignment="1">
      <alignment horizontal="left" vertical="center" shrinkToFit="1"/>
    </xf>
    <xf numFmtId="0" fontId="4" fillId="0" borderId="52" xfId="0" applyFont="1" applyBorder="1" applyAlignment="1">
      <alignment horizontal="left" vertical="center" shrinkToFit="1"/>
    </xf>
    <xf numFmtId="0" fontId="4" fillId="0" borderId="92" xfId="0" applyFont="1" applyBorder="1" applyAlignment="1">
      <alignment horizontal="left" vertical="center" shrinkToFit="1"/>
    </xf>
    <xf numFmtId="185" fontId="27" fillId="0" borderId="128" xfId="0" applyNumberFormat="1" applyFont="1" applyBorder="1" applyAlignment="1">
      <alignment horizontal="center" vertical="center" shrinkToFit="1"/>
    </xf>
    <xf numFmtId="185" fontId="27" fillId="0" borderId="4" xfId="0" applyNumberFormat="1" applyFont="1" applyBorder="1" applyAlignment="1">
      <alignment horizontal="center" vertical="center" shrinkToFit="1"/>
    </xf>
    <xf numFmtId="185" fontId="27" fillId="0" borderId="129" xfId="0" applyNumberFormat="1" applyFont="1" applyBorder="1" applyAlignment="1">
      <alignment horizontal="center" vertical="center" shrinkToFit="1"/>
    </xf>
    <xf numFmtId="185" fontId="27" fillId="0" borderId="130" xfId="0" applyNumberFormat="1" applyFont="1" applyBorder="1" applyAlignment="1">
      <alignment horizontal="center" vertical="center" shrinkToFit="1"/>
    </xf>
    <xf numFmtId="185" fontId="27" fillId="0" borderId="131" xfId="0" applyNumberFormat="1" applyFont="1" applyBorder="1" applyAlignment="1">
      <alignment horizontal="center" vertical="center" shrinkToFit="1"/>
    </xf>
    <xf numFmtId="185" fontId="27" fillId="3" borderId="132" xfId="0" applyNumberFormat="1" applyFont="1" applyFill="1" applyBorder="1" applyAlignment="1">
      <alignment horizontal="center" vertical="center" shrinkToFit="1"/>
    </xf>
    <xf numFmtId="185" fontId="27" fillId="3" borderId="133" xfId="0" applyNumberFormat="1" applyFont="1" applyFill="1" applyBorder="1" applyAlignment="1">
      <alignment horizontal="center" vertical="center" shrinkToFit="1"/>
    </xf>
    <xf numFmtId="0" fontId="4" fillId="0" borderId="73" xfId="0" applyFont="1" applyBorder="1" applyAlignment="1">
      <alignment horizontal="left" vertical="center" shrinkToFit="1"/>
    </xf>
    <xf numFmtId="0" fontId="4" fillId="0" borderId="94" xfId="0" applyFont="1" applyBorder="1" applyAlignment="1">
      <alignment horizontal="left" vertical="center" shrinkToFit="1"/>
    </xf>
    <xf numFmtId="0" fontId="4" fillId="0" borderId="95" xfId="0" applyFont="1" applyBorder="1" applyAlignment="1">
      <alignment horizontal="left" vertical="center" shrinkToFit="1"/>
    </xf>
    <xf numFmtId="38" fontId="4" fillId="0" borderId="94" xfId="1" applyFont="1" applyBorder="1" applyAlignment="1">
      <alignment horizontal="center" vertical="center"/>
    </xf>
    <xf numFmtId="38" fontId="4" fillId="0" borderId="95" xfId="1" applyFont="1" applyBorder="1" applyAlignment="1">
      <alignment horizontal="center" vertical="center"/>
    </xf>
    <xf numFmtId="0" fontId="23" fillId="0" borderId="85" xfId="0" applyFont="1" applyBorder="1" applyAlignment="1">
      <alignment horizontal="center" vertical="center" wrapText="1"/>
    </xf>
    <xf numFmtId="0" fontId="23" fillId="0" borderId="52" xfId="0" applyFont="1" applyBorder="1" applyAlignment="1">
      <alignment vertical="center" wrapText="1"/>
    </xf>
    <xf numFmtId="0" fontId="23" fillId="0" borderId="86" xfId="0" applyFont="1" applyBorder="1" applyAlignment="1">
      <alignment vertical="center" wrapText="1"/>
    </xf>
    <xf numFmtId="0" fontId="23" fillId="0" borderId="83" xfId="0" applyFont="1" applyBorder="1" applyAlignment="1">
      <alignment vertical="center" wrapText="1"/>
    </xf>
    <xf numFmtId="0" fontId="23" fillId="0" borderId="116" xfId="0" applyFont="1" applyBorder="1" applyAlignment="1">
      <alignment vertical="center" wrapText="1"/>
    </xf>
    <xf numFmtId="0" fontId="23" fillId="0" borderId="84" xfId="0" applyFont="1" applyBorder="1" applyAlignment="1">
      <alignment vertical="center" wrapText="1"/>
    </xf>
    <xf numFmtId="0" fontId="23" fillId="0" borderId="19" xfId="0" applyFont="1" applyBorder="1" applyAlignment="1">
      <alignment horizontal="center" vertical="center" wrapText="1"/>
    </xf>
    <xf numFmtId="0" fontId="23" fillId="0" borderId="52" xfId="0" applyFont="1" applyBorder="1" applyAlignment="1">
      <alignment horizontal="center" vertical="center" wrapText="1"/>
    </xf>
    <xf numFmtId="0" fontId="23" fillId="0" borderId="137" xfId="0" applyFont="1" applyBorder="1" applyAlignment="1">
      <alignment horizontal="center" vertical="center" wrapText="1"/>
    </xf>
    <xf numFmtId="0" fontId="23" fillId="0" borderId="138" xfId="0" applyFont="1" applyBorder="1" applyAlignment="1">
      <alignment horizontal="center" vertical="center" wrapText="1"/>
    </xf>
    <xf numFmtId="0" fontId="23" fillId="0" borderId="116" xfId="0" applyFont="1" applyBorder="1" applyAlignment="1">
      <alignment horizontal="center" vertical="center" wrapText="1"/>
    </xf>
    <xf numFmtId="0" fontId="23" fillId="0" borderId="139" xfId="0" applyFont="1" applyBorder="1" applyAlignment="1">
      <alignment horizontal="center" vertical="center" wrapText="1"/>
    </xf>
    <xf numFmtId="0" fontId="27" fillId="3" borderId="111" xfId="0" applyFont="1" applyFill="1" applyBorder="1" applyAlignment="1">
      <alignment horizontal="center" vertical="center" wrapText="1"/>
    </xf>
    <xf numFmtId="0" fontId="27" fillId="3" borderId="112" xfId="0" applyFont="1" applyFill="1" applyBorder="1" applyAlignment="1">
      <alignment horizontal="center" vertical="center"/>
    </xf>
    <xf numFmtId="0" fontId="27" fillId="3" borderId="113" xfId="0" applyFont="1" applyFill="1" applyBorder="1" applyAlignment="1">
      <alignment horizontal="center" vertical="center"/>
    </xf>
    <xf numFmtId="0" fontId="27" fillId="3" borderId="114" xfId="0" applyFont="1" applyFill="1" applyBorder="1" applyAlignment="1">
      <alignment horizontal="center" vertical="center"/>
    </xf>
    <xf numFmtId="0" fontId="27" fillId="3" borderId="58" xfId="0" applyFont="1" applyFill="1" applyBorder="1" applyAlignment="1">
      <alignment horizontal="center" vertical="center"/>
    </xf>
    <xf numFmtId="0" fontId="27" fillId="3" borderId="110" xfId="0" applyFont="1" applyFill="1" applyBorder="1" applyAlignment="1">
      <alignment horizontal="center" vertical="center"/>
    </xf>
    <xf numFmtId="178" fontId="4" fillId="0" borderId="19" xfId="0" applyNumberFormat="1" applyFont="1" applyFill="1" applyBorder="1" applyAlignment="1" applyProtection="1">
      <alignment horizontal="center" vertical="center" wrapText="1"/>
      <protection locked="0"/>
    </xf>
    <xf numFmtId="0" fontId="0" fillId="0" borderId="96" xfId="0" applyFill="1" applyBorder="1" applyAlignment="1">
      <alignment horizontal="center" vertical="center" wrapText="1"/>
    </xf>
    <xf numFmtId="178" fontId="4" fillId="0" borderId="117" xfId="0" applyNumberFormat="1" applyFont="1" applyFill="1" applyBorder="1" applyAlignment="1" applyProtection="1">
      <alignment horizontal="center" vertical="center" wrapText="1"/>
      <protection locked="0"/>
    </xf>
    <xf numFmtId="178" fontId="4" fillId="0" borderId="107" xfId="0" applyNumberFormat="1" applyFont="1" applyFill="1" applyBorder="1" applyAlignment="1" applyProtection="1">
      <alignment horizontal="center" vertical="center" wrapText="1"/>
      <protection locked="0"/>
    </xf>
    <xf numFmtId="0" fontId="4" fillId="0" borderId="118" xfId="0" applyFont="1" applyFill="1" applyBorder="1" applyAlignment="1" applyProtection="1">
      <alignment horizontal="center" vertical="center" wrapText="1"/>
      <protection locked="0"/>
    </xf>
    <xf numFmtId="0" fontId="0" fillId="0" borderId="119" xfId="0" applyFill="1" applyBorder="1" applyAlignment="1">
      <alignment horizontal="center" vertical="center" wrapText="1"/>
    </xf>
    <xf numFmtId="0" fontId="0" fillId="0" borderId="120" xfId="0" applyFill="1" applyBorder="1" applyAlignment="1">
      <alignment horizontal="center" vertical="center" wrapText="1"/>
    </xf>
    <xf numFmtId="0" fontId="0" fillId="0" borderId="121" xfId="0" applyFill="1" applyBorder="1" applyAlignment="1">
      <alignment horizontal="center" vertical="center" wrapText="1"/>
    </xf>
    <xf numFmtId="0" fontId="0" fillId="0" borderId="122" xfId="0" applyFill="1" applyBorder="1" applyAlignment="1">
      <alignment horizontal="center" vertical="center" wrapText="1"/>
    </xf>
    <xf numFmtId="0" fontId="0" fillId="0" borderId="123" xfId="0" applyFill="1" applyBorder="1" applyAlignment="1">
      <alignment horizontal="center" vertical="center" wrapText="1"/>
    </xf>
    <xf numFmtId="0" fontId="11" fillId="0" borderId="49" xfId="0" applyFont="1" applyFill="1" applyBorder="1" applyAlignment="1" applyProtection="1">
      <alignment horizontal="center" vertical="center" wrapText="1"/>
      <protection locked="0"/>
    </xf>
    <xf numFmtId="0" fontId="11" fillId="0" borderId="48" xfId="0" applyFont="1" applyFill="1" applyBorder="1" applyAlignment="1" applyProtection="1">
      <alignment horizontal="center" vertical="center" wrapText="1"/>
      <protection locked="0"/>
    </xf>
    <xf numFmtId="38" fontId="6" fillId="0" borderId="21" xfId="1" applyFont="1" applyFill="1" applyBorder="1" applyAlignment="1" applyProtection="1">
      <alignment horizontal="center" vertical="center" wrapText="1"/>
      <protection locked="0"/>
    </xf>
    <xf numFmtId="38" fontId="0" fillId="0" borderId="89" xfId="1" applyFont="1" applyFill="1" applyBorder="1" applyAlignment="1">
      <alignment horizontal="center" vertical="center" wrapText="1"/>
    </xf>
    <xf numFmtId="0" fontId="6" fillId="0" borderId="67" xfId="0" applyFont="1" applyFill="1" applyBorder="1" applyAlignment="1" applyProtection="1">
      <alignment horizontal="center" vertical="center" shrinkToFit="1"/>
    </xf>
    <xf numFmtId="0" fontId="6" fillId="0" borderId="3" xfId="0" applyFont="1" applyFill="1" applyBorder="1" applyAlignment="1" applyProtection="1">
      <alignment horizontal="center" vertical="center" shrinkToFit="1"/>
    </xf>
    <xf numFmtId="0" fontId="6" fillId="0" borderId="15" xfId="0" applyFont="1" applyFill="1" applyBorder="1" applyAlignment="1" applyProtection="1">
      <alignment horizontal="center" vertical="center" shrinkToFit="1"/>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6" fillId="0" borderId="10" xfId="0" applyFont="1" applyFill="1" applyBorder="1" applyAlignment="1" applyProtection="1">
      <alignment horizontal="center" vertical="center" wrapText="1"/>
    </xf>
    <xf numFmtId="0" fontId="6" fillId="0" borderId="35"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protection locked="0"/>
    </xf>
    <xf numFmtId="0" fontId="6" fillId="0" borderId="35" xfId="0" applyFont="1" applyFill="1" applyBorder="1" applyAlignment="1" applyProtection="1">
      <alignment horizontal="center" vertical="center" wrapText="1"/>
      <protection locked="0"/>
    </xf>
    <xf numFmtId="0" fontId="6" fillId="0" borderId="65" xfId="0" applyFont="1" applyFill="1" applyBorder="1" applyAlignment="1" applyProtection="1">
      <alignment horizontal="center" vertical="center" shrinkToFit="1"/>
    </xf>
    <xf numFmtId="0" fontId="6" fillId="0" borderId="59" xfId="0" applyFont="1" applyFill="1" applyBorder="1" applyAlignment="1" applyProtection="1">
      <alignment horizontal="center" vertical="center" shrinkToFit="1"/>
    </xf>
    <xf numFmtId="0" fontId="6" fillId="0" borderId="14" xfId="0" applyFont="1" applyFill="1" applyBorder="1" applyAlignment="1" applyProtection="1">
      <alignment horizontal="center" vertical="center" shrinkToFit="1"/>
    </xf>
    <xf numFmtId="0" fontId="6" fillId="0" borderId="10" xfId="0" applyFont="1" applyFill="1" applyBorder="1" applyAlignment="1" applyProtection="1">
      <alignment horizontal="center" vertical="center" shrinkToFit="1"/>
    </xf>
    <xf numFmtId="0" fontId="6" fillId="0" borderId="35" xfId="0" applyFont="1" applyFill="1" applyBorder="1" applyAlignment="1" applyProtection="1">
      <alignment horizontal="center" vertical="center" shrinkToFit="1"/>
    </xf>
    <xf numFmtId="0" fontId="6" fillId="0" borderId="66" xfId="0" applyFont="1" applyFill="1" applyBorder="1" applyAlignment="1" applyProtection="1">
      <alignment horizontal="center" vertical="center" shrinkToFit="1"/>
    </xf>
    <xf numFmtId="0" fontId="6" fillId="0" borderId="68" xfId="0" applyFont="1" applyFill="1" applyBorder="1" applyAlignment="1" applyProtection="1">
      <alignment horizontal="center" vertical="center" wrapText="1"/>
    </xf>
    <xf numFmtId="0" fontId="6" fillId="0" borderId="69"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70" xfId="0" applyFont="1" applyFill="1" applyBorder="1" applyAlignment="1" applyProtection="1">
      <alignment horizontal="center" vertical="center" wrapText="1"/>
    </xf>
    <xf numFmtId="0" fontId="6" fillId="0" borderId="7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0" borderId="72" xfId="0" applyFont="1" applyFill="1" applyBorder="1" applyAlignment="1" applyProtection="1">
      <alignment horizontal="center" vertical="center" wrapText="1"/>
    </xf>
    <xf numFmtId="0" fontId="6" fillId="0" borderId="73" xfId="0" applyFont="1" applyFill="1" applyBorder="1" applyAlignment="1" applyProtection="1">
      <alignment horizontal="center" vertical="center" wrapText="1"/>
    </xf>
    <xf numFmtId="0" fontId="6" fillId="0" borderId="74" xfId="0" applyFont="1" applyFill="1" applyBorder="1" applyAlignment="1" applyProtection="1">
      <alignment horizontal="center" vertical="center" wrapText="1"/>
    </xf>
    <xf numFmtId="0" fontId="13" fillId="0" borderId="42" xfId="0" applyFont="1" applyFill="1" applyBorder="1" applyAlignment="1" applyProtection="1">
      <alignment horizontal="center" vertical="center" shrinkToFit="1"/>
      <protection locked="0"/>
    </xf>
    <xf numFmtId="0" fontId="13" fillId="0" borderId="75" xfId="0" applyFont="1" applyFill="1" applyBorder="1" applyAlignment="1" applyProtection="1">
      <alignment horizontal="center" vertical="center" shrinkToFit="1"/>
      <protection locked="0"/>
    </xf>
    <xf numFmtId="0" fontId="10" fillId="0" borderId="78" xfId="0" applyFont="1" applyFill="1" applyBorder="1" applyAlignment="1" applyProtection="1">
      <alignment horizontal="center" vertical="center" wrapText="1"/>
    </xf>
    <xf numFmtId="0" fontId="10" fillId="0" borderId="17"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wrapText="1"/>
    </xf>
    <xf numFmtId="0" fontId="10" fillId="0" borderId="15" xfId="0" applyFont="1" applyFill="1" applyBorder="1" applyAlignment="1" applyProtection="1">
      <alignment horizontal="center" vertical="center" wrapText="1"/>
    </xf>
    <xf numFmtId="0" fontId="10" fillId="0" borderId="69" xfId="0" applyFont="1" applyFill="1" applyBorder="1" applyAlignment="1" applyProtection="1">
      <alignment horizontal="center" vertical="center" wrapText="1"/>
    </xf>
    <xf numFmtId="0" fontId="10" fillId="0" borderId="16" xfId="0" applyFont="1" applyFill="1" applyBorder="1" applyAlignment="1" applyProtection="1">
      <alignment horizontal="center" vertical="center" wrapText="1"/>
    </xf>
    <xf numFmtId="0" fontId="6" fillId="0" borderId="79" xfId="0" applyFont="1" applyFill="1" applyBorder="1" applyAlignment="1" applyProtection="1">
      <alignment horizontal="center" vertical="center" wrapText="1"/>
    </xf>
    <xf numFmtId="0" fontId="6" fillId="0" borderId="78" xfId="0" applyFont="1" applyFill="1" applyBorder="1" applyAlignment="1" applyProtection="1">
      <alignment horizontal="center" vertical="center" wrapText="1"/>
    </xf>
    <xf numFmtId="0" fontId="6" fillId="0" borderId="17" xfId="0" applyFont="1" applyFill="1" applyBorder="1" applyAlignment="1" applyProtection="1">
      <alignment horizontal="center" vertical="center" wrapText="1"/>
    </xf>
    <xf numFmtId="0" fontId="34" fillId="0" borderId="58" xfId="0" applyFont="1" applyBorder="1" applyAlignment="1">
      <alignment horizontal="center" vertical="center"/>
    </xf>
    <xf numFmtId="0" fontId="4" fillId="0" borderId="90"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0" fillId="0" borderId="8" xfId="0" applyFill="1" applyBorder="1" applyAlignment="1">
      <alignment horizontal="center" vertical="center" wrapText="1"/>
    </xf>
    <xf numFmtId="0" fontId="0" fillId="0" borderId="91" xfId="0" applyFill="1" applyBorder="1" applyAlignment="1">
      <alignment horizontal="center" vertical="center" wrapText="1"/>
    </xf>
    <xf numFmtId="0" fontId="4" fillId="0" borderId="52" xfId="0" applyFont="1" applyFill="1" applyBorder="1" applyAlignment="1" applyProtection="1">
      <alignment horizontal="center" vertical="center" wrapText="1"/>
    </xf>
    <xf numFmtId="0" fontId="0" fillId="0" borderId="0" xfId="0" applyFill="1" applyBorder="1" applyAlignment="1">
      <alignment vertical="center"/>
    </xf>
    <xf numFmtId="0" fontId="23" fillId="0" borderId="97" xfId="0" applyFont="1" applyFill="1" applyBorder="1" applyAlignment="1">
      <alignment horizontal="center" vertical="center" wrapText="1"/>
    </xf>
    <xf numFmtId="0" fontId="0" fillId="0" borderId="98" xfId="0" applyFill="1" applyBorder="1" applyAlignment="1">
      <alignment horizontal="center" vertical="center" wrapText="1"/>
    </xf>
    <xf numFmtId="0" fontId="0" fillId="0" borderId="99" xfId="0" applyFill="1" applyBorder="1" applyAlignment="1">
      <alignment horizontal="center" vertical="center" wrapText="1"/>
    </xf>
    <xf numFmtId="0" fontId="4" fillId="0" borderId="100" xfId="0" applyFont="1" applyFill="1" applyBorder="1" applyAlignment="1" applyProtection="1">
      <alignment horizontal="center" vertical="center" wrapText="1"/>
    </xf>
    <xf numFmtId="0" fontId="4" fillId="0" borderId="101" xfId="0" applyFont="1" applyFill="1" applyBorder="1" applyAlignment="1" applyProtection="1">
      <alignment horizontal="center" vertical="center" wrapText="1"/>
    </xf>
    <xf numFmtId="0" fontId="0" fillId="0" borderId="101" xfId="0" applyFill="1" applyBorder="1" applyAlignment="1">
      <alignment horizontal="center" vertical="center" wrapText="1"/>
    </xf>
    <xf numFmtId="0" fontId="0" fillId="0" borderId="102" xfId="0" applyFill="1" applyBorder="1" applyAlignment="1">
      <alignment horizontal="center" vertical="center" wrapText="1"/>
    </xf>
    <xf numFmtId="0" fontId="4" fillId="0" borderId="103" xfId="0" applyFont="1" applyFill="1" applyBorder="1" applyAlignment="1" applyProtection="1">
      <alignment horizontal="center" vertical="center" wrapText="1"/>
    </xf>
    <xf numFmtId="0" fontId="4" fillId="0" borderId="104" xfId="0" applyFont="1" applyFill="1" applyBorder="1" applyAlignment="1" applyProtection="1">
      <alignment horizontal="center" vertical="center" wrapText="1"/>
    </xf>
    <xf numFmtId="0" fontId="0" fillId="0" borderId="104" xfId="0" applyFill="1" applyBorder="1" applyAlignment="1">
      <alignment horizontal="center" vertical="center" wrapText="1"/>
    </xf>
    <xf numFmtId="0" fontId="0" fillId="0" borderId="105" xfId="0" applyFill="1" applyBorder="1" applyAlignment="1">
      <alignment horizontal="center" vertical="center" wrapText="1"/>
    </xf>
    <xf numFmtId="0" fontId="16" fillId="0" borderId="72" xfId="0" applyFont="1" applyFill="1" applyBorder="1" applyAlignment="1" applyProtection="1">
      <alignment horizontal="center" vertical="center" wrapText="1"/>
    </xf>
    <xf numFmtId="0" fontId="35" fillId="0" borderId="72" xfId="0" applyFont="1" applyFill="1" applyBorder="1" applyAlignment="1">
      <alignment horizontal="center" vertical="center" wrapText="1"/>
    </xf>
    <xf numFmtId="0" fontId="35" fillId="0" borderId="74" xfId="0" applyFont="1" applyFill="1" applyBorder="1" applyAlignment="1">
      <alignment horizontal="center" vertical="center" wrapText="1"/>
    </xf>
    <xf numFmtId="0" fontId="23" fillId="0" borderId="106" xfId="0" applyFont="1" applyFill="1" applyBorder="1" applyAlignment="1">
      <alignment horizontal="center" vertical="center" wrapText="1"/>
    </xf>
    <xf numFmtId="0" fontId="0" fillId="0" borderId="107" xfId="0" applyFill="1" applyBorder="1" applyAlignment="1">
      <alignment horizontal="center" vertical="center" wrapText="1"/>
    </xf>
    <xf numFmtId="0" fontId="4" fillId="0" borderId="85" xfId="0" applyFont="1" applyFill="1" applyBorder="1" applyAlignment="1" applyProtection="1">
      <alignment horizontal="center" vertical="center" wrapText="1"/>
    </xf>
    <xf numFmtId="0" fontId="23" fillId="0" borderId="52"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4" fillId="0" borderId="19" xfId="0" applyFont="1" applyFill="1" applyBorder="1" applyAlignment="1" applyProtection="1">
      <alignment horizontal="center" vertical="center" wrapText="1"/>
    </xf>
    <xf numFmtId="0" fontId="0" fillId="0" borderId="52" xfId="0" applyFill="1" applyBorder="1" applyAlignment="1">
      <alignment horizontal="center" vertical="center" wrapText="1"/>
    </xf>
    <xf numFmtId="0" fontId="0" fillId="0" borderId="86" xfId="0" applyFill="1" applyBorder="1" applyAlignment="1">
      <alignment horizontal="center" vertical="center" wrapText="1"/>
    </xf>
    <xf numFmtId="0" fontId="0" fillId="0" borderId="87" xfId="0" applyFill="1" applyBorder="1" applyAlignment="1">
      <alignment horizontal="center" vertical="center" wrapText="1"/>
    </xf>
    <xf numFmtId="0" fontId="0" fillId="0" borderId="0" xfId="0" applyFill="1" applyBorder="1" applyAlignment="1">
      <alignment horizontal="center" vertical="center" wrapText="1"/>
    </xf>
    <xf numFmtId="0" fontId="0" fillId="0" borderId="72" xfId="0" applyFill="1" applyBorder="1" applyAlignment="1">
      <alignment horizontal="center" vertical="center" wrapText="1"/>
    </xf>
    <xf numFmtId="38" fontId="4" fillId="0" borderId="88" xfId="1" applyFont="1" applyFill="1" applyBorder="1" applyAlignment="1" applyProtection="1">
      <alignment horizontal="center" vertical="center" wrapText="1"/>
    </xf>
    <xf numFmtId="38" fontId="4" fillId="0" borderId="54" xfId="1" applyFont="1" applyFill="1" applyBorder="1" applyAlignment="1" applyProtection="1">
      <alignment horizontal="center" vertical="center" wrapText="1"/>
    </xf>
    <xf numFmtId="38" fontId="0" fillId="0" borderId="54" xfId="1" applyFont="1" applyFill="1" applyBorder="1" applyAlignment="1">
      <alignment horizontal="center" vertical="center" wrapText="1"/>
    </xf>
    <xf numFmtId="176" fontId="7" fillId="0" borderId="118" xfId="1" applyNumberFormat="1" applyFont="1" applyFill="1" applyBorder="1" applyAlignment="1" applyProtection="1">
      <alignment vertical="center" shrinkToFit="1"/>
    </xf>
    <xf numFmtId="0" fontId="0" fillId="0" borderId="119" xfId="0" applyFill="1" applyBorder="1" applyAlignment="1">
      <alignment vertical="center" shrinkToFit="1"/>
    </xf>
    <xf numFmtId="0" fontId="0" fillId="0" borderId="120" xfId="0" applyFill="1" applyBorder="1" applyAlignment="1">
      <alignment vertical="center" shrinkToFit="1"/>
    </xf>
    <xf numFmtId="0" fontId="0" fillId="0" borderId="124" xfId="0" applyFill="1" applyBorder="1" applyAlignment="1">
      <alignment vertical="center" shrinkToFit="1"/>
    </xf>
    <xf numFmtId="0" fontId="0" fillId="0" borderId="125" xfId="0" applyFill="1" applyBorder="1" applyAlignment="1">
      <alignment vertical="center" shrinkToFit="1"/>
    </xf>
    <xf numFmtId="0" fontId="0" fillId="0" borderId="126" xfId="0" applyFill="1" applyBorder="1" applyAlignment="1">
      <alignment vertical="center" shrinkToFit="1"/>
    </xf>
    <xf numFmtId="0" fontId="25" fillId="0" borderId="85" xfId="0" applyFont="1" applyFill="1" applyBorder="1" applyAlignment="1" applyProtection="1">
      <alignment horizontal="center" vertical="center" textRotation="255" wrapText="1"/>
    </xf>
    <xf numFmtId="0" fontId="25" fillId="0" borderId="1" xfId="0" applyFont="1" applyFill="1" applyBorder="1" applyAlignment="1" applyProtection="1">
      <alignment horizontal="center" vertical="center" textRotation="255" wrapText="1"/>
    </xf>
    <xf numFmtId="0" fontId="23" fillId="0" borderId="1" xfId="0" applyFont="1" applyFill="1" applyBorder="1" applyAlignment="1">
      <alignment horizontal="center" vertical="center" textRotation="255" wrapText="1"/>
    </xf>
    <xf numFmtId="0" fontId="4" fillId="0" borderId="92"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23" fillId="0" borderId="73" xfId="0" applyFont="1" applyFill="1" applyBorder="1" applyAlignment="1">
      <alignment horizontal="center" vertical="center" wrapText="1"/>
    </xf>
    <xf numFmtId="0" fontId="23" fillId="0" borderId="94" xfId="0" applyFont="1" applyFill="1" applyBorder="1" applyAlignment="1">
      <alignment horizontal="center" vertical="center" wrapText="1"/>
    </xf>
    <xf numFmtId="0" fontId="23" fillId="0" borderId="95" xfId="0" applyFont="1" applyFill="1" applyBorder="1" applyAlignment="1">
      <alignment horizontal="center" vertical="center" wrapText="1"/>
    </xf>
    <xf numFmtId="0" fontId="25" fillId="0" borderId="80" xfId="0" applyFont="1" applyFill="1" applyBorder="1" applyAlignment="1" applyProtection="1">
      <alignment horizontal="center" vertical="center" textRotation="255" wrapText="1"/>
    </xf>
    <xf numFmtId="0" fontId="23" fillId="0" borderId="81" xfId="0" applyFont="1" applyFill="1" applyBorder="1" applyAlignment="1">
      <alignment horizontal="center" vertical="center" textRotation="255" wrapText="1"/>
    </xf>
    <xf numFmtId="0" fontId="23" fillId="0" borderId="82" xfId="0" applyFont="1" applyFill="1" applyBorder="1" applyAlignment="1">
      <alignment horizontal="center" vertical="center" textRotation="255" wrapText="1"/>
    </xf>
    <xf numFmtId="0" fontId="6" fillId="0" borderId="68" xfId="0" applyFont="1" applyFill="1" applyBorder="1" applyAlignment="1" applyProtection="1">
      <alignment horizontal="center" vertical="center" shrinkToFit="1"/>
    </xf>
    <xf numFmtId="0" fontId="6" fillId="0" borderId="69" xfId="0" applyFont="1" applyFill="1" applyBorder="1" applyAlignment="1" applyProtection="1">
      <alignment horizontal="center" vertical="center" shrinkToFit="1"/>
    </xf>
    <xf numFmtId="0" fontId="6" fillId="0" borderId="16" xfId="0" applyFont="1" applyFill="1" applyBorder="1" applyAlignment="1" applyProtection="1">
      <alignment horizontal="center" vertical="center" shrinkToFit="1"/>
    </xf>
    <xf numFmtId="0" fontId="9" fillId="0" borderId="77" xfId="0" applyFont="1" applyFill="1" applyBorder="1" applyAlignment="1" applyProtection="1">
      <alignment horizontal="center" vertical="center" wrapText="1"/>
    </xf>
    <xf numFmtId="0" fontId="9" fillId="0" borderId="58" xfId="0" applyFont="1" applyFill="1" applyBorder="1" applyAlignment="1" applyProtection="1">
      <alignment horizontal="center" vertical="center" wrapText="1"/>
    </xf>
    <xf numFmtId="0" fontId="10" fillId="0" borderId="78" xfId="0" applyFont="1" applyFill="1" applyBorder="1" applyAlignment="1" applyProtection="1">
      <alignment horizontal="center" vertical="center" shrinkToFit="1"/>
    </xf>
    <xf numFmtId="0" fontId="10" fillId="0" borderId="17" xfId="0" applyFont="1" applyFill="1" applyBorder="1" applyAlignment="1" applyProtection="1">
      <alignment horizontal="center" vertical="center" shrinkToFit="1"/>
    </xf>
    <xf numFmtId="0" fontId="10" fillId="0" borderId="69" xfId="0" applyFont="1" applyFill="1" applyBorder="1" applyAlignment="1" applyProtection="1">
      <alignment horizontal="center" vertical="center" shrinkToFit="1"/>
    </xf>
    <xf numFmtId="0" fontId="10" fillId="0" borderId="16" xfId="0" applyFont="1" applyFill="1" applyBorder="1" applyAlignment="1" applyProtection="1">
      <alignment horizontal="center" vertical="center" shrinkToFit="1"/>
    </xf>
    <xf numFmtId="0" fontId="9" fillId="0" borderId="70" xfId="0" applyFont="1" applyFill="1" applyBorder="1" applyAlignment="1" applyProtection="1">
      <alignment horizontal="center" vertical="center" wrapText="1"/>
    </xf>
    <xf numFmtId="0" fontId="9" fillId="0" borderId="71" xfId="0" applyFont="1" applyFill="1" applyBorder="1" applyAlignment="1" applyProtection="1">
      <alignment horizontal="center" vertical="center" wrapText="1"/>
    </xf>
    <xf numFmtId="0" fontId="9" fillId="0" borderId="83" xfId="0" applyFont="1" applyFill="1" applyBorder="1" applyAlignment="1" applyProtection="1">
      <alignment horizontal="center" vertical="center" wrapText="1"/>
    </xf>
    <xf numFmtId="0" fontId="9" fillId="0" borderId="84"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protection locked="0"/>
    </xf>
    <xf numFmtId="0" fontId="6" fillId="0" borderId="66" xfId="0" applyFont="1" applyFill="1" applyBorder="1" applyAlignment="1" applyProtection="1">
      <alignment horizontal="center" vertical="center" wrapText="1"/>
      <protection locked="0"/>
    </xf>
    <xf numFmtId="0" fontId="6" fillId="0" borderId="57" xfId="0" applyFont="1" applyFill="1" applyBorder="1" applyAlignment="1" applyProtection="1">
      <alignment horizontal="center" vertical="center" wrapText="1"/>
      <protection locked="0"/>
    </xf>
    <xf numFmtId="0" fontId="6" fillId="0" borderId="76" xfId="0" applyFont="1" applyFill="1" applyBorder="1" applyAlignment="1" applyProtection="1">
      <alignment horizontal="center" vertical="center" wrapText="1"/>
      <protection locked="0"/>
    </xf>
    <xf numFmtId="0" fontId="26" fillId="0" borderId="127" xfId="0" applyFont="1" applyFill="1" applyBorder="1" applyAlignment="1">
      <alignment horizontal="center" vertical="center"/>
    </xf>
    <xf numFmtId="185" fontId="2" fillId="0" borderId="128" xfId="0" applyNumberFormat="1" applyFont="1" applyBorder="1" applyAlignment="1">
      <alignment horizontal="center" vertical="center" shrinkToFit="1"/>
    </xf>
    <xf numFmtId="185" fontId="2" fillId="0" borderId="4" xfId="0" applyNumberFormat="1" applyFont="1" applyBorder="1" applyAlignment="1">
      <alignment horizontal="center" vertical="center" shrinkToFit="1"/>
    </xf>
    <xf numFmtId="185" fontId="2" fillId="0" borderId="129" xfId="0" applyNumberFormat="1" applyFont="1" applyBorder="1" applyAlignment="1">
      <alignment horizontal="center" vertical="center" shrinkToFit="1"/>
    </xf>
    <xf numFmtId="185" fontId="2" fillId="0" borderId="130" xfId="0" applyNumberFormat="1" applyFont="1" applyBorder="1" applyAlignment="1">
      <alignment horizontal="center" vertical="center" shrinkToFit="1"/>
    </xf>
    <xf numFmtId="185" fontId="2" fillId="0" borderId="131" xfId="0" applyNumberFormat="1" applyFont="1" applyBorder="1" applyAlignment="1">
      <alignment horizontal="center" vertical="center" shrinkToFit="1"/>
    </xf>
    <xf numFmtId="0" fontId="4" fillId="0" borderId="85" xfId="0" applyFont="1" applyBorder="1" applyAlignment="1">
      <alignment horizontal="left" vertical="center" wrapText="1"/>
    </xf>
    <xf numFmtId="0" fontId="4" fillId="0" borderId="52" xfId="0" applyFont="1" applyBorder="1" applyAlignment="1">
      <alignment horizontal="left" vertical="center"/>
    </xf>
    <xf numFmtId="0" fontId="4" fillId="0" borderId="92" xfId="0" applyFont="1" applyBorder="1" applyAlignment="1">
      <alignment horizontal="left" vertical="center"/>
    </xf>
    <xf numFmtId="38" fontId="4" fillId="0" borderId="52" xfId="1" applyFont="1" applyBorder="1" applyAlignment="1">
      <alignment horizontal="center" vertical="center"/>
    </xf>
    <xf numFmtId="38" fontId="4" fillId="0" borderId="92" xfId="1" applyFont="1" applyBorder="1" applyAlignment="1">
      <alignment horizontal="center" vertical="center"/>
    </xf>
    <xf numFmtId="38" fontId="27" fillId="0" borderId="80" xfId="1" applyFont="1" applyBorder="1" applyAlignment="1">
      <alignment horizontal="right" vertical="center" shrinkToFit="1"/>
    </xf>
    <xf numFmtId="38" fontId="27" fillId="0" borderId="82" xfId="1" applyFont="1" applyBorder="1" applyAlignment="1">
      <alignment horizontal="right" vertical="center" shrinkToFit="1"/>
    </xf>
    <xf numFmtId="0" fontId="6" fillId="0" borderId="134" xfId="0" applyFont="1" applyFill="1" applyBorder="1" applyAlignment="1" applyProtection="1">
      <alignment horizontal="center" vertical="center" shrinkToFit="1"/>
    </xf>
    <xf numFmtId="0" fontId="0" fillId="0" borderId="61" xfId="0" applyFill="1" applyBorder="1" applyAlignment="1">
      <alignment horizontal="center" vertical="center" shrinkToFit="1"/>
    </xf>
    <xf numFmtId="0" fontId="23" fillId="0" borderId="1" xfId="0" applyFont="1" applyFill="1" applyBorder="1" applyAlignment="1">
      <alignment vertical="center" wrapText="1"/>
    </xf>
    <xf numFmtId="0" fontId="23" fillId="0" borderId="73" xfId="0" applyFont="1" applyFill="1" applyBorder="1" applyAlignment="1">
      <alignment vertical="center" wrapText="1"/>
    </xf>
    <xf numFmtId="0" fontId="6" fillId="0" borderId="12" xfId="0" applyFont="1" applyFill="1" applyBorder="1" applyAlignment="1" applyProtection="1">
      <alignment horizontal="center" vertical="center" shrinkToFit="1"/>
    </xf>
    <xf numFmtId="0" fontId="0" fillId="0" borderId="75" xfId="0" applyFill="1" applyBorder="1" applyAlignment="1">
      <alignment horizontal="center" vertical="center" shrinkToFit="1"/>
    </xf>
    <xf numFmtId="0" fontId="11" fillId="0" borderId="69" xfId="0" applyFont="1" applyFill="1" applyBorder="1" applyAlignment="1" applyProtection="1">
      <alignment horizontal="center" vertical="center" shrinkToFit="1"/>
    </xf>
    <xf numFmtId="0" fontId="11" fillId="0" borderId="16" xfId="0" applyFont="1" applyFill="1" applyBorder="1" applyAlignment="1" applyProtection="1">
      <alignment horizontal="center" vertical="center" shrinkToFit="1"/>
    </xf>
    <xf numFmtId="0" fontId="6" fillId="0" borderId="85" xfId="0" applyFont="1" applyFill="1" applyBorder="1" applyAlignment="1" applyProtection="1">
      <alignment horizontal="center" vertical="center" wrapText="1"/>
    </xf>
    <xf numFmtId="0" fontId="0" fillId="0" borderId="92" xfId="0" applyFill="1" applyBorder="1" applyAlignment="1">
      <alignment horizontal="center" vertical="center" wrapText="1"/>
    </xf>
    <xf numFmtId="0" fontId="0" fillId="0" borderId="73" xfId="0" applyFill="1" applyBorder="1" applyAlignment="1">
      <alignment horizontal="center" vertical="center" wrapText="1"/>
    </xf>
    <xf numFmtId="0" fontId="0" fillId="0" borderId="94" xfId="0" applyFill="1" applyBorder="1" applyAlignment="1">
      <alignment horizontal="center" vertical="center" wrapText="1"/>
    </xf>
    <xf numFmtId="0" fontId="0" fillId="0" borderId="95" xfId="0" applyFill="1" applyBorder="1" applyAlignment="1">
      <alignment horizontal="center" vertical="center" wrapText="1"/>
    </xf>
    <xf numFmtId="0" fontId="6" fillId="0" borderId="9" xfId="0" applyFont="1" applyFill="1" applyBorder="1" applyAlignment="1" applyProtection="1">
      <alignment horizontal="center" vertical="center" wrapText="1"/>
    </xf>
    <xf numFmtId="0" fontId="6" fillId="0" borderId="32"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shrinkToFit="1"/>
    </xf>
    <xf numFmtId="0" fontId="0" fillId="0" borderId="0" xfId="0" applyFill="1" applyBorder="1" applyAlignment="1">
      <alignment horizontal="center" vertical="center" shrinkToFit="1"/>
    </xf>
    <xf numFmtId="0" fontId="0" fillId="0" borderId="83" xfId="0" applyFill="1" applyBorder="1" applyAlignment="1">
      <alignment horizontal="center" vertical="center" shrinkToFit="1"/>
    </xf>
    <xf numFmtId="0" fontId="0" fillId="0" borderId="116" xfId="0" applyFill="1" applyBorder="1" applyAlignment="1">
      <alignment horizontal="center" vertical="center" shrinkToFit="1"/>
    </xf>
    <xf numFmtId="0" fontId="6" fillId="0" borderId="51" xfId="0" applyFont="1" applyFill="1" applyBorder="1" applyAlignment="1" applyProtection="1">
      <alignment horizontal="center" vertical="center" wrapText="1"/>
    </xf>
    <xf numFmtId="0" fontId="0" fillId="0" borderId="2" xfId="0" applyFill="1" applyBorder="1" applyAlignment="1">
      <alignment horizontal="center" vertical="center" wrapText="1"/>
    </xf>
    <xf numFmtId="0" fontId="0" fillId="0" borderId="135" xfId="0" applyFill="1" applyBorder="1" applyAlignment="1">
      <alignment horizontal="center" vertical="center" wrapText="1"/>
    </xf>
    <xf numFmtId="0" fontId="0" fillId="0" borderId="119" xfId="0" applyFill="1" applyBorder="1">
      <alignment vertical="center"/>
    </xf>
    <xf numFmtId="0" fontId="0" fillId="0" borderId="120" xfId="0" applyFill="1" applyBorder="1">
      <alignment vertical="center"/>
    </xf>
    <xf numFmtId="0" fontId="0" fillId="0" borderId="118" xfId="0" applyFill="1" applyBorder="1" applyAlignment="1">
      <alignment vertical="center" shrinkToFit="1"/>
    </xf>
    <xf numFmtId="0" fontId="0" fillId="0" borderId="121" xfId="0" applyFill="1" applyBorder="1" applyAlignment="1">
      <alignment vertical="center" shrinkToFit="1"/>
    </xf>
    <xf numFmtId="0" fontId="0" fillId="0" borderId="122" xfId="0" applyFill="1" applyBorder="1" applyAlignment="1">
      <alignment vertical="center" shrinkToFit="1"/>
    </xf>
    <xf numFmtId="0" fontId="0" fillId="0" borderId="123" xfId="0" applyFill="1" applyBorder="1" applyAlignment="1">
      <alignment vertical="center" shrinkToFit="1"/>
    </xf>
    <xf numFmtId="0" fontId="6" fillId="0" borderId="9" xfId="0" applyFont="1" applyFill="1" applyBorder="1" applyAlignment="1" applyProtection="1">
      <alignment horizontal="center" vertical="center" shrinkToFit="1"/>
    </xf>
    <xf numFmtId="0" fontId="0" fillId="0" borderId="32" xfId="0" applyFill="1" applyBorder="1" applyAlignment="1">
      <alignment horizontal="center" vertical="center" shrinkToFit="1"/>
    </xf>
    <xf numFmtId="0" fontId="23" fillId="0" borderId="136" xfId="0" applyFont="1" applyBorder="1" applyAlignment="1">
      <alignment horizontal="center" vertical="center"/>
    </xf>
    <xf numFmtId="0" fontId="23" fillId="0" borderId="108" xfId="0" applyFont="1" applyBorder="1" applyAlignment="1">
      <alignment vertical="center"/>
    </xf>
    <xf numFmtId="0" fontId="23" fillId="0" borderId="77" xfId="0" applyFont="1" applyBorder="1" applyAlignment="1">
      <alignment vertical="center"/>
    </xf>
    <xf numFmtId="0" fontId="23" fillId="0" borderId="58" xfId="0" applyFont="1" applyBorder="1" applyAlignment="1">
      <alignment vertical="center"/>
    </xf>
    <xf numFmtId="0" fontId="23" fillId="0" borderId="108" xfId="0" applyFont="1" applyBorder="1" applyAlignment="1">
      <alignment vertical="center" wrapText="1"/>
    </xf>
    <xf numFmtId="0" fontId="23" fillId="0" borderId="109" xfId="0" applyFont="1" applyBorder="1" applyAlignment="1">
      <alignment vertical="center" wrapText="1"/>
    </xf>
    <xf numFmtId="0" fontId="23" fillId="0" borderId="58" xfId="0" applyFont="1" applyBorder="1" applyAlignment="1">
      <alignment vertical="center" wrapText="1"/>
    </xf>
    <xf numFmtId="0" fontId="23" fillId="0" borderId="110" xfId="0" applyFont="1" applyBorder="1" applyAlignment="1">
      <alignment vertical="center" wrapText="1"/>
    </xf>
    <xf numFmtId="0" fontId="6" fillId="0" borderId="13" xfId="0" applyFont="1" applyFill="1" applyBorder="1" applyAlignment="1" applyProtection="1">
      <alignment horizontal="center" vertical="center" shrinkToFit="1"/>
    </xf>
    <xf numFmtId="0" fontId="0" fillId="0" borderId="56" xfId="0" applyFill="1" applyBorder="1" applyAlignment="1">
      <alignment horizontal="center" vertical="center" shrinkToFit="1"/>
    </xf>
    <xf numFmtId="0" fontId="0" fillId="0" borderId="35" xfId="0" applyFill="1" applyBorder="1" applyAlignment="1">
      <alignment horizontal="center" vertical="center" shrinkToFit="1"/>
    </xf>
    <xf numFmtId="0" fontId="6" fillId="0" borderId="70" xfId="0" applyFont="1" applyFill="1" applyBorder="1" applyAlignment="1" applyProtection="1">
      <alignment horizontal="center" vertical="center" shrinkToFit="1"/>
    </xf>
    <xf numFmtId="0" fontId="0" fillId="0" borderId="115" xfId="0" applyFill="1" applyBorder="1" applyAlignment="1">
      <alignment horizontal="center" vertical="center" shrinkToFit="1"/>
    </xf>
    <xf numFmtId="0" fontId="0" fillId="0" borderId="1" xfId="0" applyFill="1" applyBorder="1" applyAlignment="1">
      <alignment horizontal="center" vertical="center" shrinkToFit="1"/>
    </xf>
    <xf numFmtId="0" fontId="0" fillId="0" borderId="93" xfId="0" applyFill="1" applyBorder="1" applyAlignment="1">
      <alignment horizontal="center" vertical="center" shrinkToFit="1"/>
    </xf>
    <xf numFmtId="0" fontId="0" fillId="0" borderId="73" xfId="0" applyFill="1" applyBorder="1" applyAlignment="1">
      <alignment horizontal="center" vertical="center" shrinkToFit="1"/>
    </xf>
    <xf numFmtId="0" fontId="0" fillId="0" borderId="95" xfId="0" applyFill="1" applyBorder="1" applyAlignment="1">
      <alignment horizontal="center" vertical="center" shrinkToFit="1"/>
    </xf>
    <xf numFmtId="0" fontId="33" fillId="0" borderId="85" xfId="0" applyFont="1" applyBorder="1" applyAlignment="1">
      <alignment horizontal="center" vertical="center" wrapText="1"/>
    </xf>
    <xf numFmtId="0" fontId="33" fillId="0" borderId="19" xfId="0" applyFont="1" applyBorder="1" applyAlignment="1">
      <alignment horizontal="center" vertical="center" wrapText="1"/>
    </xf>
    <xf numFmtId="0" fontId="0" fillId="0" borderId="58"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11</xdr:col>
      <xdr:colOff>527685</xdr:colOff>
      <xdr:row>2</xdr:row>
      <xdr:rowOff>47625</xdr:rowOff>
    </xdr:from>
    <xdr:ext cx="877163" cy="392415"/>
    <xdr:sp macro="" textlink="">
      <xdr:nvSpPr>
        <xdr:cNvPr id="2" name="テキスト ボックス 1"/>
        <xdr:cNvSpPr txBox="1"/>
      </xdr:nvSpPr>
      <xdr:spPr>
        <a:xfrm>
          <a:off x="6471285" y="421005"/>
          <a:ext cx="877163" cy="392415"/>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none" rtlCol="0" anchor="t">
          <a:spAutoFit/>
        </a:bodyPr>
        <a:lstStyle/>
        <a:p>
          <a:r>
            <a:rPr kumimoji="1" lang="ja-JP" altLang="en-US" sz="1800"/>
            <a:t>記入例</a:t>
          </a:r>
        </a:p>
      </xdr:txBody>
    </xdr:sp>
    <xdr:clientData/>
  </xdr:oneCellAnchor>
  <xdr:twoCellAnchor>
    <xdr:from>
      <xdr:col>8</xdr:col>
      <xdr:colOff>108585</xdr:colOff>
      <xdr:row>16</xdr:row>
      <xdr:rowOff>190500</xdr:rowOff>
    </xdr:from>
    <xdr:to>
      <xdr:col>10</xdr:col>
      <xdr:colOff>567657</xdr:colOff>
      <xdr:row>21</xdr:row>
      <xdr:rowOff>66675</xdr:rowOff>
    </xdr:to>
    <xdr:sp macro="" textlink="">
      <xdr:nvSpPr>
        <xdr:cNvPr id="3" name="テキスト ボックス 2"/>
        <xdr:cNvSpPr txBox="1"/>
      </xdr:nvSpPr>
      <xdr:spPr>
        <a:xfrm>
          <a:off x="5610225" y="2914650"/>
          <a:ext cx="1876424" cy="752475"/>
        </a:xfrm>
        <a:prstGeom prst="rect">
          <a:avLst/>
        </a:prstGeom>
        <a:ln w="1270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wrap="square" rtlCol="0" anchor="t"/>
        <a:lstStyle/>
        <a:p>
          <a:pPr>
            <a:lnSpc>
              <a:spcPts val="1300"/>
            </a:lnSpc>
          </a:pPr>
          <a:r>
            <a:rPr kumimoji="1" lang="ja-JP" altLang="en-US" sz="1100"/>
            <a:t>県内での総排出量が分かる総括表で提出いただければ結構です（事業所毎の計算表は不要です）。</a:t>
          </a:r>
        </a:p>
      </xdr:txBody>
    </xdr:sp>
    <xdr:clientData/>
  </xdr:twoCellAnchor>
  <xdr:twoCellAnchor>
    <xdr:from>
      <xdr:col>8</xdr:col>
      <xdr:colOff>472440</xdr:colOff>
      <xdr:row>71</xdr:row>
      <xdr:rowOff>278130</xdr:rowOff>
    </xdr:from>
    <xdr:to>
      <xdr:col>11</xdr:col>
      <xdr:colOff>323799</xdr:colOff>
      <xdr:row>75</xdr:row>
      <xdr:rowOff>95249</xdr:rowOff>
    </xdr:to>
    <xdr:sp macro="" textlink="">
      <xdr:nvSpPr>
        <xdr:cNvPr id="4" name="テキスト ボックス 3"/>
        <xdr:cNvSpPr txBox="1"/>
      </xdr:nvSpPr>
      <xdr:spPr>
        <a:xfrm>
          <a:off x="5048250" y="15773400"/>
          <a:ext cx="1962149" cy="1162049"/>
        </a:xfrm>
        <a:prstGeom prst="rect">
          <a:avLst/>
        </a:prstGeom>
        <a:ln w="1270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wrap="square" rtlCol="0" anchor="t"/>
        <a:lstStyle/>
        <a:p>
          <a:pPr>
            <a:lnSpc>
              <a:spcPts val="1100"/>
            </a:lnSpc>
          </a:pPr>
          <a:r>
            <a:rPr kumimoji="1" lang="ja-JP" altLang="en-US" sz="1100"/>
            <a:t>計画書又は報告書に記載の排出量と数量が合致するか確認してください。工場、事業所等の排出量を足しあげる関係で、端数処理により、数量が多少ずれることは構いません。</a:t>
          </a:r>
        </a:p>
      </xdr:txBody>
    </xdr:sp>
    <xdr:clientData/>
  </xdr:twoCellAnchor>
  <xdr:twoCellAnchor>
    <xdr:from>
      <xdr:col>10</xdr:col>
      <xdr:colOff>49530</xdr:colOff>
      <xdr:row>75</xdr:row>
      <xdr:rowOff>95249</xdr:rowOff>
    </xdr:from>
    <xdr:to>
      <xdr:col>10</xdr:col>
      <xdr:colOff>196034</xdr:colOff>
      <xdr:row>77</xdr:row>
      <xdr:rowOff>354330</xdr:rowOff>
    </xdr:to>
    <xdr:cxnSp macro="">
      <xdr:nvCxnSpPr>
        <xdr:cNvPr id="5" name="直線矢印コネクタ 4"/>
        <xdr:cNvCxnSpPr>
          <a:stCxn id="4" idx="2"/>
        </xdr:cNvCxnSpPr>
      </xdr:nvCxnSpPr>
      <xdr:spPr>
        <a:xfrm>
          <a:off x="6029325" y="16935449"/>
          <a:ext cx="161925" cy="942976"/>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Q79"/>
  <sheetViews>
    <sheetView tabSelected="1" view="pageBreakPreview" zoomScaleNormal="100" zoomScaleSheetLayoutView="100" workbookViewId="0">
      <pane ySplit="9" topLeftCell="A22" activePane="bottomLeft" state="frozen"/>
      <selection activeCell="C10" sqref="C10:F10"/>
      <selection pane="bottomLeft" activeCell="C12" sqref="C12:F12"/>
    </sheetView>
  </sheetViews>
  <sheetFormatPr defaultRowHeight="14"/>
  <cols>
    <col min="1" max="1" width="0.90625" customWidth="1"/>
    <col min="2" max="2" width="5.26953125" customWidth="1"/>
    <col min="7" max="7" width="9" style="49" customWidth="1"/>
    <col min="8" max="8" width="8.08984375" customWidth="1"/>
    <col min="10" max="10" width="10.08984375" customWidth="1"/>
    <col min="11" max="11" width="8.90625" customWidth="1"/>
    <col min="12" max="12" width="11.08984375" customWidth="1"/>
    <col min="13" max="13" width="11" customWidth="1"/>
    <col min="14" max="14" width="0.36328125" customWidth="1"/>
    <col min="15" max="15" width="8.6328125" customWidth="1"/>
    <col min="16" max="16" width="12.453125" style="158" customWidth="1"/>
    <col min="17" max="17" width="11.453125" bestFit="1" customWidth="1"/>
  </cols>
  <sheetData>
    <row r="1" spans="2:17">
      <c r="G1"/>
    </row>
    <row r="2" spans="2:17" ht="16.5" customHeight="1">
      <c r="E2" s="144" t="s">
        <v>88</v>
      </c>
      <c r="F2" s="265"/>
      <c r="G2" s="265"/>
      <c r="H2" s="265"/>
      <c r="I2" s="265"/>
      <c r="J2" s="143" t="s">
        <v>89</v>
      </c>
      <c r="K2" s="232"/>
      <c r="L2" s="233"/>
      <c r="M2" s="234"/>
      <c r="O2" s="145" t="s">
        <v>116</v>
      </c>
    </row>
    <row r="3" spans="2:17" ht="23.25" customHeight="1" thickBot="1">
      <c r="B3" s="155" t="s">
        <v>142</v>
      </c>
    </row>
    <row r="4" spans="2:17" ht="10.5" customHeight="1">
      <c r="B4" s="288" t="s">
        <v>71</v>
      </c>
      <c r="C4" s="270"/>
      <c r="D4" s="270"/>
      <c r="E4" s="270"/>
      <c r="F4" s="310"/>
      <c r="G4" s="288" t="s">
        <v>52</v>
      </c>
      <c r="H4" s="289"/>
      <c r="I4" s="292" t="s">
        <v>51</v>
      </c>
      <c r="J4" s="293"/>
      <c r="K4" s="294"/>
      <c r="L4" s="270" t="s">
        <v>48</v>
      </c>
      <c r="M4" s="272" t="s">
        <v>117</v>
      </c>
      <c r="N4" s="29"/>
      <c r="O4" s="22"/>
      <c r="P4" s="159"/>
      <c r="Q4" s="22"/>
    </row>
    <row r="5" spans="2:17" ht="10.5" customHeight="1">
      <c r="B5" s="311"/>
      <c r="C5" s="312"/>
      <c r="D5" s="312"/>
      <c r="E5" s="312"/>
      <c r="F5" s="313"/>
      <c r="G5" s="290"/>
      <c r="H5" s="291"/>
      <c r="I5" s="295"/>
      <c r="J5" s="296"/>
      <c r="K5" s="297"/>
      <c r="L5" s="271"/>
      <c r="M5" s="273"/>
      <c r="N5" s="29"/>
      <c r="O5" s="28"/>
      <c r="P5" s="160"/>
      <c r="Q5" s="33"/>
    </row>
    <row r="6" spans="2:17" ht="10.5" customHeight="1">
      <c r="B6" s="311"/>
      <c r="C6" s="312"/>
      <c r="D6" s="312"/>
      <c r="E6" s="312"/>
      <c r="F6" s="313"/>
      <c r="G6" s="298" t="s">
        <v>55</v>
      </c>
      <c r="H6" s="266" t="s">
        <v>0</v>
      </c>
      <c r="I6" s="275" t="s">
        <v>41</v>
      </c>
      <c r="J6" s="279" t="s">
        <v>0</v>
      </c>
      <c r="K6" s="283" t="s">
        <v>54</v>
      </c>
      <c r="L6" s="22"/>
      <c r="M6" s="273"/>
      <c r="N6" s="29"/>
      <c r="O6" s="32"/>
      <c r="P6" s="160"/>
      <c r="Q6" s="32"/>
    </row>
    <row r="7" spans="2:17" ht="10.5" customHeight="1">
      <c r="B7" s="311"/>
      <c r="C7" s="312"/>
      <c r="D7" s="312"/>
      <c r="E7" s="312"/>
      <c r="F7" s="313"/>
      <c r="G7" s="299"/>
      <c r="H7" s="267"/>
      <c r="I7" s="276"/>
      <c r="J7" s="280"/>
      <c r="K7" s="283"/>
      <c r="L7" s="74" t="s">
        <v>50</v>
      </c>
      <c r="M7" s="273"/>
      <c r="N7" s="29"/>
      <c r="O7" s="32"/>
      <c r="P7" s="160"/>
      <c r="Q7" s="32"/>
    </row>
    <row r="8" spans="2:17" ht="10.5" customHeight="1">
      <c r="B8" s="311"/>
      <c r="C8" s="312"/>
      <c r="D8" s="312"/>
      <c r="E8" s="312"/>
      <c r="F8" s="313"/>
      <c r="G8" s="300"/>
      <c r="H8" s="268"/>
      <c r="I8" s="277"/>
      <c r="J8" s="281"/>
      <c r="K8" s="284"/>
      <c r="L8" s="286" t="s">
        <v>53</v>
      </c>
      <c r="M8" s="273"/>
      <c r="N8" s="30"/>
      <c r="O8" s="22"/>
      <c r="P8" s="160"/>
      <c r="Q8" s="32"/>
    </row>
    <row r="9" spans="2:17" ht="10.5" customHeight="1" thickBot="1">
      <c r="B9" s="314"/>
      <c r="C9" s="315"/>
      <c r="D9" s="315"/>
      <c r="E9" s="315"/>
      <c r="F9" s="316"/>
      <c r="G9" s="228"/>
      <c r="H9" s="269"/>
      <c r="I9" s="278"/>
      <c r="J9" s="282"/>
      <c r="K9" s="285"/>
      <c r="L9" s="287"/>
      <c r="M9" s="274"/>
      <c r="N9" s="30"/>
      <c r="O9" s="22"/>
      <c r="P9" s="160"/>
      <c r="Q9" s="32"/>
    </row>
    <row r="10" spans="2:17" ht="16">
      <c r="B10" s="317" t="s">
        <v>58</v>
      </c>
      <c r="C10" s="239" t="s">
        <v>49</v>
      </c>
      <c r="D10" s="240"/>
      <c r="E10" s="240"/>
      <c r="F10" s="241"/>
      <c r="G10" s="50"/>
      <c r="H10" s="75" t="s">
        <v>1</v>
      </c>
      <c r="I10" s="76">
        <v>38.200000000000003</v>
      </c>
      <c r="J10" s="77" t="s">
        <v>42</v>
      </c>
      <c r="K10" s="78">
        <f>ROUND(G10*I10,0)</f>
        <v>0</v>
      </c>
      <c r="L10" s="79">
        <v>1.8700000000000001E-2</v>
      </c>
      <c r="M10" s="58">
        <f>K10*L10*44/12</f>
        <v>0</v>
      </c>
      <c r="N10" s="36"/>
      <c r="O10" s="37"/>
      <c r="P10" s="161"/>
      <c r="Q10" s="39"/>
    </row>
    <row r="11" spans="2:17" ht="16">
      <c r="B11" s="318"/>
      <c r="C11" s="242" t="s">
        <v>2</v>
      </c>
      <c r="D11" s="243"/>
      <c r="E11" s="243"/>
      <c r="F11" s="244"/>
      <c r="G11" s="51"/>
      <c r="H11" s="80" t="s">
        <v>1</v>
      </c>
      <c r="I11" s="81">
        <v>35.299999999999997</v>
      </c>
      <c r="J11" s="82" t="s">
        <v>42</v>
      </c>
      <c r="K11" s="83">
        <f t="shared" ref="K11:K34" si="0">ROUND(G11*I11,0)</f>
        <v>0</v>
      </c>
      <c r="L11" s="84">
        <v>1.84E-2</v>
      </c>
      <c r="M11" s="59">
        <f>K11*L11*44/12</f>
        <v>0</v>
      </c>
      <c r="N11" s="36"/>
      <c r="O11" s="37"/>
      <c r="P11" s="161"/>
      <c r="Q11" s="39"/>
    </row>
    <row r="12" spans="2:17" ht="16">
      <c r="B12" s="318"/>
      <c r="C12" s="229" t="s">
        <v>3</v>
      </c>
      <c r="D12" s="230"/>
      <c r="E12" s="230"/>
      <c r="F12" s="231"/>
      <c r="G12" s="51"/>
      <c r="H12" s="80" t="s">
        <v>1</v>
      </c>
      <c r="I12" s="81">
        <v>34.6</v>
      </c>
      <c r="J12" s="82" t="s">
        <v>42</v>
      </c>
      <c r="K12" s="83">
        <f t="shared" si="0"/>
        <v>0</v>
      </c>
      <c r="L12" s="84">
        <v>1.83E-2</v>
      </c>
      <c r="M12" s="59">
        <f>K12*L12*44/12</f>
        <v>0</v>
      </c>
      <c r="N12" s="36"/>
      <c r="O12" s="37"/>
      <c r="P12" s="161"/>
      <c r="Q12" s="39"/>
    </row>
    <row r="13" spans="2:17" ht="16">
      <c r="B13" s="318"/>
      <c r="C13" s="229" t="s">
        <v>4</v>
      </c>
      <c r="D13" s="230"/>
      <c r="E13" s="230"/>
      <c r="F13" s="231"/>
      <c r="G13" s="51"/>
      <c r="H13" s="80" t="s">
        <v>1</v>
      </c>
      <c r="I13" s="81">
        <v>33.6</v>
      </c>
      <c r="J13" s="82" t="s">
        <v>42</v>
      </c>
      <c r="K13" s="83">
        <f t="shared" si="0"/>
        <v>0</v>
      </c>
      <c r="L13" s="84">
        <v>1.8200000000000001E-2</v>
      </c>
      <c r="M13" s="59">
        <f t="shared" ref="M13:M18" si="1">K13*L13*44/12</f>
        <v>0</v>
      </c>
      <c r="N13" s="40"/>
      <c r="O13" s="37"/>
      <c r="P13" s="161"/>
      <c r="Q13" s="39"/>
    </row>
    <row r="14" spans="2:17" ht="16">
      <c r="B14" s="318"/>
      <c r="C14" s="229" t="s">
        <v>5</v>
      </c>
      <c r="D14" s="230"/>
      <c r="E14" s="230"/>
      <c r="F14" s="231"/>
      <c r="G14" s="51"/>
      <c r="H14" s="80" t="s">
        <v>1</v>
      </c>
      <c r="I14" s="81">
        <v>36.700000000000003</v>
      </c>
      <c r="J14" s="82" t="s">
        <v>42</v>
      </c>
      <c r="K14" s="83">
        <f t="shared" si="0"/>
        <v>0</v>
      </c>
      <c r="L14" s="84">
        <v>1.8499999999999999E-2</v>
      </c>
      <c r="M14" s="59">
        <f t="shared" si="1"/>
        <v>0</v>
      </c>
      <c r="N14" s="36"/>
      <c r="O14" s="37"/>
      <c r="P14" s="161"/>
      <c r="Q14" s="39"/>
    </row>
    <row r="15" spans="2:17" ht="16">
      <c r="B15" s="318"/>
      <c r="C15" s="229" t="s">
        <v>6</v>
      </c>
      <c r="D15" s="230"/>
      <c r="E15" s="230"/>
      <c r="F15" s="231"/>
      <c r="G15" s="51"/>
      <c r="H15" s="80" t="s">
        <v>1</v>
      </c>
      <c r="I15" s="81">
        <v>37.700000000000003</v>
      </c>
      <c r="J15" s="82" t="s">
        <v>42</v>
      </c>
      <c r="K15" s="83">
        <f t="shared" si="0"/>
        <v>0</v>
      </c>
      <c r="L15" s="84">
        <v>1.8700000000000001E-2</v>
      </c>
      <c r="M15" s="59">
        <f t="shared" si="1"/>
        <v>0</v>
      </c>
      <c r="N15" s="40"/>
      <c r="O15" s="37"/>
      <c r="P15" s="161"/>
      <c r="Q15" s="39"/>
    </row>
    <row r="16" spans="2:17" ht="16">
      <c r="B16" s="318"/>
      <c r="C16" s="229" t="s">
        <v>7</v>
      </c>
      <c r="D16" s="230"/>
      <c r="E16" s="230"/>
      <c r="F16" s="231"/>
      <c r="G16" s="51"/>
      <c r="H16" s="80" t="s">
        <v>1</v>
      </c>
      <c r="I16" s="81">
        <v>39.1</v>
      </c>
      <c r="J16" s="82" t="s">
        <v>42</v>
      </c>
      <c r="K16" s="83">
        <f t="shared" si="0"/>
        <v>0</v>
      </c>
      <c r="L16" s="84">
        <v>1.89E-2</v>
      </c>
      <c r="M16" s="59">
        <f t="shared" si="1"/>
        <v>0</v>
      </c>
      <c r="N16" s="36"/>
      <c r="O16" s="37"/>
      <c r="P16" s="161"/>
      <c r="Q16" s="39"/>
    </row>
    <row r="17" spans="2:17" ht="16">
      <c r="B17" s="318"/>
      <c r="C17" s="229" t="s">
        <v>8</v>
      </c>
      <c r="D17" s="230"/>
      <c r="E17" s="230"/>
      <c r="F17" s="231"/>
      <c r="G17" s="51"/>
      <c r="H17" s="80" t="s">
        <v>1</v>
      </c>
      <c r="I17" s="81">
        <v>41.9</v>
      </c>
      <c r="J17" s="82" t="s">
        <v>42</v>
      </c>
      <c r="K17" s="83">
        <f t="shared" si="0"/>
        <v>0</v>
      </c>
      <c r="L17" s="84">
        <v>1.95E-2</v>
      </c>
      <c r="M17" s="59">
        <f t="shared" si="1"/>
        <v>0</v>
      </c>
      <c r="N17" s="40"/>
      <c r="O17" s="37"/>
      <c r="P17" s="161"/>
      <c r="Q17" s="39"/>
    </row>
    <row r="18" spans="2:17" ht="16">
      <c r="B18" s="318"/>
      <c r="C18" s="229" t="s">
        <v>9</v>
      </c>
      <c r="D18" s="230"/>
      <c r="E18" s="230"/>
      <c r="F18" s="231"/>
      <c r="G18" s="51"/>
      <c r="H18" s="80" t="s">
        <v>10</v>
      </c>
      <c r="I18" s="81">
        <v>40.9</v>
      </c>
      <c r="J18" s="82" t="s">
        <v>43</v>
      </c>
      <c r="K18" s="83">
        <f t="shared" si="0"/>
        <v>0</v>
      </c>
      <c r="L18" s="84">
        <v>2.0799999999999999E-2</v>
      </c>
      <c r="M18" s="59">
        <f t="shared" si="1"/>
        <v>0</v>
      </c>
      <c r="N18" s="40"/>
      <c r="O18" s="37"/>
      <c r="P18" s="161"/>
      <c r="Q18" s="39"/>
    </row>
    <row r="19" spans="2:17" ht="16">
      <c r="B19" s="318"/>
      <c r="C19" s="320" t="s">
        <v>11</v>
      </c>
      <c r="D19" s="321"/>
      <c r="E19" s="321"/>
      <c r="F19" s="322"/>
      <c r="G19" s="52"/>
      <c r="H19" s="85" t="s">
        <v>10</v>
      </c>
      <c r="I19" s="86">
        <v>29.9</v>
      </c>
      <c r="J19" s="87" t="s">
        <v>43</v>
      </c>
      <c r="K19" s="88">
        <f t="shared" si="0"/>
        <v>0</v>
      </c>
      <c r="L19" s="89">
        <v>2.5399999999999999E-2</v>
      </c>
      <c r="M19" s="60">
        <f t="shared" ref="M19:M34" si="2">K19*L19*44/12</f>
        <v>0</v>
      </c>
      <c r="N19" s="40"/>
      <c r="O19" s="37"/>
      <c r="P19" s="161"/>
      <c r="Q19" s="39"/>
    </row>
    <row r="20" spans="2:17" ht="16">
      <c r="B20" s="318"/>
      <c r="C20" s="323" t="s">
        <v>12</v>
      </c>
      <c r="D20" s="324"/>
      <c r="E20" s="325" t="s">
        <v>13</v>
      </c>
      <c r="F20" s="326"/>
      <c r="G20" s="53"/>
      <c r="H20" s="90" t="s">
        <v>10</v>
      </c>
      <c r="I20" s="91">
        <v>50.8</v>
      </c>
      <c r="J20" s="92" t="s">
        <v>43</v>
      </c>
      <c r="K20" s="93">
        <f t="shared" si="0"/>
        <v>0</v>
      </c>
      <c r="L20" s="94">
        <v>1.61E-2</v>
      </c>
      <c r="M20" s="61">
        <f t="shared" si="2"/>
        <v>0</v>
      </c>
      <c r="N20" s="40"/>
      <c r="O20" s="37"/>
      <c r="P20" s="161"/>
      <c r="Q20" s="39"/>
    </row>
    <row r="21" spans="2:17" ht="16">
      <c r="B21" s="318"/>
      <c r="C21" s="323"/>
      <c r="D21" s="324"/>
      <c r="E21" s="327" t="s">
        <v>14</v>
      </c>
      <c r="F21" s="328"/>
      <c r="G21" s="52"/>
      <c r="H21" s="95" t="s">
        <v>15</v>
      </c>
      <c r="I21" s="86">
        <v>44.9</v>
      </c>
      <c r="J21" s="87" t="s">
        <v>44</v>
      </c>
      <c r="K21" s="88">
        <f t="shared" si="0"/>
        <v>0</v>
      </c>
      <c r="L21" s="89">
        <v>1.4200000000000001E-2</v>
      </c>
      <c r="M21" s="60">
        <f t="shared" si="2"/>
        <v>0</v>
      </c>
      <c r="N21" s="36"/>
      <c r="O21" s="21"/>
      <c r="P21" s="161"/>
      <c r="Q21" s="39"/>
    </row>
    <row r="22" spans="2:17" ht="16">
      <c r="B22" s="318"/>
      <c r="C22" s="329" t="s">
        <v>16</v>
      </c>
      <c r="D22" s="330"/>
      <c r="E22" s="325" t="s">
        <v>17</v>
      </c>
      <c r="F22" s="326"/>
      <c r="G22" s="53"/>
      <c r="H22" s="90" t="s">
        <v>10</v>
      </c>
      <c r="I22" s="91">
        <v>54.6</v>
      </c>
      <c r="J22" s="92" t="s">
        <v>43</v>
      </c>
      <c r="K22" s="93">
        <f t="shared" si="0"/>
        <v>0</v>
      </c>
      <c r="L22" s="94">
        <v>1.35E-2</v>
      </c>
      <c r="M22" s="61">
        <f t="shared" si="2"/>
        <v>0</v>
      </c>
      <c r="N22" s="40"/>
      <c r="O22" s="37"/>
      <c r="P22" s="161"/>
      <c r="Q22" s="39"/>
    </row>
    <row r="23" spans="2:17" ht="16">
      <c r="B23" s="318"/>
      <c r="C23" s="331"/>
      <c r="D23" s="332"/>
      <c r="E23" s="356" t="s">
        <v>18</v>
      </c>
      <c r="F23" s="357"/>
      <c r="G23" s="52"/>
      <c r="H23" s="95" t="s">
        <v>15</v>
      </c>
      <c r="I23" s="86">
        <v>43.5</v>
      </c>
      <c r="J23" s="87" t="s">
        <v>45</v>
      </c>
      <c r="K23" s="88">
        <f t="shared" si="0"/>
        <v>0</v>
      </c>
      <c r="L23" s="89">
        <v>1.3899999999999999E-2</v>
      </c>
      <c r="M23" s="60">
        <f t="shared" si="2"/>
        <v>0</v>
      </c>
      <c r="N23" s="40"/>
      <c r="O23" s="21"/>
      <c r="P23" s="161"/>
      <c r="Q23" s="39"/>
    </row>
    <row r="24" spans="2:17" ht="16">
      <c r="B24" s="318"/>
      <c r="C24" s="171" t="s">
        <v>19</v>
      </c>
      <c r="D24" s="172"/>
      <c r="E24" s="256" t="s">
        <v>20</v>
      </c>
      <c r="F24" s="257"/>
      <c r="G24" s="53"/>
      <c r="H24" s="90" t="s">
        <v>10</v>
      </c>
      <c r="I24" s="96">
        <v>29</v>
      </c>
      <c r="J24" s="92" t="s">
        <v>43</v>
      </c>
      <c r="K24" s="93">
        <f t="shared" si="0"/>
        <v>0</v>
      </c>
      <c r="L24" s="94">
        <v>2.4500000000000001E-2</v>
      </c>
      <c r="M24" s="61">
        <f t="shared" si="2"/>
        <v>0</v>
      </c>
      <c r="N24" s="40"/>
      <c r="O24" s="37"/>
      <c r="P24" s="161"/>
      <c r="Q24" s="39"/>
    </row>
    <row r="25" spans="2:17" ht="16">
      <c r="B25" s="318"/>
      <c r="C25" s="171"/>
      <c r="D25" s="172"/>
      <c r="E25" s="258" t="s">
        <v>21</v>
      </c>
      <c r="F25" s="259"/>
      <c r="G25" s="51"/>
      <c r="H25" s="80" t="s">
        <v>10</v>
      </c>
      <c r="I25" s="97">
        <v>25.7</v>
      </c>
      <c r="J25" s="82" t="s">
        <v>43</v>
      </c>
      <c r="K25" s="83">
        <f t="shared" si="0"/>
        <v>0</v>
      </c>
      <c r="L25" s="84">
        <v>2.47E-2</v>
      </c>
      <c r="M25" s="59">
        <f t="shared" si="2"/>
        <v>0</v>
      </c>
      <c r="N25" s="40"/>
      <c r="O25" s="37"/>
      <c r="P25" s="161"/>
      <c r="Q25" s="39"/>
    </row>
    <row r="26" spans="2:17" ht="16">
      <c r="B26" s="318"/>
      <c r="C26" s="171"/>
      <c r="D26" s="172"/>
      <c r="E26" s="260" t="s">
        <v>22</v>
      </c>
      <c r="F26" s="261"/>
      <c r="G26" s="52"/>
      <c r="H26" s="85" t="s">
        <v>10</v>
      </c>
      <c r="I26" s="98">
        <v>26.9</v>
      </c>
      <c r="J26" s="87" t="s">
        <v>43</v>
      </c>
      <c r="K26" s="88">
        <f t="shared" si="0"/>
        <v>0</v>
      </c>
      <c r="L26" s="89">
        <v>2.5499999999999998E-2</v>
      </c>
      <c r="M26" s="60">
        <f t="shared" si="2"/>
        <v>0</v>
      </c>
      <c r="N26" s="40"/>
      <c r="O26" s="37"/>
      <c r="P26" s="161"/>
      <c r="Q26" s="39"/>
    </row>
    <row r="27" spans="2:17" ht="16">
      <c r="B27" s="318"/>
      <c r="C27" s="262" t="s">
        <v>23</v>
      </c>
      <c r="D27" s="263"/>
      <c r="E27" s="263"/>
      <c r="F27" s="264"/>
      <c r="G27" s="53"/>
      <c r="H27" s="90" t="s">
        <v>10</v>
      </c>
      <c r="I27" s="96">
        <v>29.4</v>
      </c>
      <c r="J27" s="92" t="s">
        <v>43</v>
      </c>
      <c r="K27" s="93">
        <f t="shared" si="0"/>
        <v>0</v>
      </c>
      <c r="L27" s="94">
        <v>2.9399999999999999E-2</v>
      </c>
      <c r="M27" s="61">
        <f t="shared" si="2"/>
        <v>0</v>
      </c>
      <c r="N27" s="40"/>
      <c r="O27" s="37"/>
      <c r="P27" s="161"/>
      <c r="Q27" s="39"/>
    </row>
    <row r="28" spans="2:17" ht="16">
      <c r="B28" s="318"/>
      <c r="C28" s="173" t="s">
        <v>24</v>
      </c>
      <c r="D28" s="174"/>
      <c r="E28" s="174"/>
      <c r="F28" s="175"/>
      <c r="G28" s="51"/>
      <c r="H28" s="80" t="s">
        <v>10</v>
      </c>
      <c r="I28" s="97">
        <v>37.299999999999997</v>
      </c>
      <c r="J28" s="82" t="s">
        <v>43</v>
      </c>
      <c r="K28" s="83">
        <f t="shared" si="0"/>
        <v>0</v>
      </c>
      <c r="L28" s="84">
        <v>2.0899999999999998E-2</v>
      </c>
      <c r="M28" s="59">
        <f t="shared" si="2"/>
        <v>0</v>
      </c>
      <c r="N28" s="36"/>
      <c r="O28" s="37"/>
      <c r="P28" s="161"/>
      <c r="Q28" s="39"/>
    </row>
    <row r="29" spans="2:17" ht="16">
      <c r="B29" s="318"/>
      <c r="C29" s="173" t="s">
        <v>25</v>
      </c>
      <c r="D29" s="174"/>
      <c r="E29" s="174"/>
      <c r="F29" s="175"/>
      <c r="G29" s="51"/>
      <c r="H29" s="99" t="s">
        <v>15</v>
      </c>
      <c r="I29" s="97">
        <v>21.1</v>
      </c>
      <c r="J29" s="82" t="s">
        <v>45</v>
      </c>
      <c r="K29" s="83">
        <f t="shared" si="0"/>
        <v>0</v>
      </c>
      <c r="L29" s="84">
        <v>1.0999999999999999E-2</v>
      </c>
      <c r="M29" s="59">
        <f t="shared" si="2"/>
        <v>0</v>
      </c>
      <c r="N29" s="36"/>
      <c r="O29" s="21"/>
      <c r="P29" s="161"/>
      <c r="Q29" s="39"/>
    </row>
    <row r="30" spans="2:17" ht="16">
      <c r="B30" s="318"/>
      <c r="C30" s="173" t="s">
        <v>26</v>
      </c>
      <c r="D30" s="174"/>
      <c r="E30" s="174"/>
      <c r="F30" s="175"/>
      <c r="G30" s="51"/>
      <c r="H30" s="99" t="s">
        <v>15</v>
      </c>
      <c r="I30" s="100">
        <v>3.41</v>
      </c>
      <c r="J30" s="82" t="s">
        <v>45</v>
      </c>
      <c r="K30" s="83">
        <f t="shared" si="0"/>
        <v>0</v>
      </c>
      <c r="L30" s="84">
        <v>2.63E-2</v>
      </c>
      <c r="M30" s="59">
        <f t="shared" si="2"/>
        <v>0</v>
      </c>
      <c r="N30" s="36"/>
      <c r="O30" s="21"/>
      <c r="P30" s="161"/>
      <c r="Q30" s="39"/>
    </row>
    <row r="31" spans="2:17" ht="16">
      <c r="B31" s="318"/>
      <c r="C31" s="245" t="s">
        <v>27</v>
      </c>
      <c r="D31" s="246"/>
      <c r="E31" s="246"/>
      <c r="F31" s="247"/>
      <c r="G31" s="52"/>
      <c r="H31" s="95" t="s">
        <v>15</v>
      </c>
      <c r="I31" s="101">
        <v>8.41</v>
      </c>
      <c r="J31" s="87" t="s">
        <v>45</v>
      </c>
      <c r="K31" s="88">
        <f t="shared" si="0"/>
        <v>0</v>
      </c>
      <c r="L31" s="89">
        <v>3.8399999999999997E-2</v>
      </c>
      <c r="M31" s="60">
        <f t="shared" si="2"/>
        <v>0</v>
      </c>
      <c r="N31" s="36"/>
      <c r="O31" s="21"/>
      <c r="P31" s="161"/>
      <c r="Q31" s="39"/>
    </row>
    <row r="32" spans="2:17" ht="16">
      <c r="B32" s="318"/>
      <c r="C32" s="248" t="s">
        <v>28</v>
      </c>
      <c r="D32" s="249"/>
      <c r="E32" s="254" t="s">
        <v>29</v>
      </c>
      <c r="F32" s="255"/>
      <c r="G32" s="54"/>
      <c r="H32" s="102" t="s">
        <v>15</v>
      </c>
      <c r="I32" s="125">
        <v>46</v>
      </c>
      <c r="J32" s="103" t="s">
        <v>82</v>
      </c>
      <c r="K32" s="104">
        <f t="shared" si="0"/>
        <v>0</v>
      </c>
      <c r="L32" s="142">
        <v>1.3599999999999999E-2</v>
      </c>
      <c r="M32" s="61">
        <f t="shared" si="2"/>
        <v>0</v>
      </c>
      <c r="N32" s="5"/>
      <c r="O32" s="136" t="s">
        <v>77</v>
      </c>
      <c r="P32" s="167"/>
      <c r="Q32" s="39"/>
    </row>
    <row r="33" spans="2:17" ht="16">
      <c r="B33" s="318"/>
      <c r="C33" s="250"/>
      <c r="D33" s="251"/>
      <c r="E33" s="333" t="s">
        <v>30</v>
      </c>
      <c r="F33" s="334"/>
      <c r="G33" s="55"/>
      <c r="H33" s="44" t="s">
        <v>31</v>
      </c>
      <c r="I33" s="126"/>
      <c r="J33" s="45" t="s">
        <v>46</v>
      </c>
      <c r="K33" s="105">
        <f>ROUND(G33*I33,0)</f>
        <v>0</v>
      </c>
      <c r="L33" s="122"/>
      <c r="M33" s="62">
        <f t="shared" si="2"/>
        <v>0</v>
      </c>
      <c r="N33" s="5"/>
      <c r="O33" s="25"/>
      <c r="P33" s="167"/>
      <c r="Q33" s="31"/>
    </row>
    <row r="34" spans="2:17" ht="16.5" thickBot="1">
      <c r="B34" s="319"/>
      <c r="C34" s="252"/>
      <c r="D34" s="253"/>
      <c r="E34" s="335" t="s">
        <v>30</v>
      </c>
      <c r="F34" s="336"/>
      <c r="G34" s="56"/>
      <c r="H34" s="46" t="s">
        <v>32</v>
      </c>
      <c r="I34" s="127"/>
      <c r="J34" s="47" t="s">
        <v>47</v>
      </c>
      <c r="K34" s="106">
        <f t="shared" si="0"/>
        <v>0</v>
      </c>
      <c r="L34" s="123"/>
      <c r="M34" s="63">
        <f t="shared" si="2"/>
        <v>0</v>
      </c>
      <c r="N34" s="5"/>
      <c r="O34" s="25"/>
      <c r="P34" s="162">
        <f>SUM(K10:K34)</f>
        <v>0</v>
      </c>
      <c r="Q34" s="31"/>
    </row>
    <row r="35" spans="2:17" ht="2.25" customHeight="1" thickBot="1">
      <c r="B35" s="14"/>
      <c r="C35" s="15"/>
      <c r="D35" s="15"/>
      <c r="E35" s="7"/>
      <c r="F35" s="7"/>
      <c r="G35" s="57"/>
      <c r="H35" s="8"/>
      <c r="I35" s="9"/>
      <c r="J35" s="10"/>
      <c r="K35" s="16"/>
      <c r="L35" s="11"/>
      <c r="M35" s="11"/>
      <c r="N35" s="4"/>
      <c r="O35" s="25"/>
      <c r="P35" s="167"/>
      <c r="Q35" s="31"/>
    </row>
    <row r="36" spans="2:17" ht="33.75" customHeight="1">
      <c r="B36" s="307" t="s">
        <v>57</v>
      </c>
      <c r="C36" s="358" t="s">
        <v>61</v>
      </c>
      <c r="D36" s="293"/>
      <c r="E36" s="293"/>
      <c r="F36" s="359"/>
      <c r="G36" s="227" t="s">
        <v>62</v>
      </c>
      <c r="H36" s="225" t="s">
        <v>56</v>
      </c>
      <c r="I36" s="219"/>
      <c r="J36" s="220"/>
      <c r="K36" s="221"/>
      <c r="L36" s="217" t="s">
        <v>64</v>
      </c>
      <c r="M36" s="215" t="s">
        <v>63</v>
      </c>
      <c r="N36" s="5"/>
      <c r="O36" s="1"/>
      <c r="P36" s="163"/>
      <c r="Q36" s="1"/>
    </row>
    <row r="37" spans="2:17" ht="16.5" customHeight="1" thickBot="1">
      <c r="B37" s="308"/>
      <c r="C37" s="360"/>
      <c r="D37" s="361"/>
      <c r="E37" s="361"/>
      <c r="F37" s="362"/>
      <c r="G37" s="228"/>
      <c r="H37" s="226"/>
      <c r="I37" s="222"/>
      <c r="J37" s="223"/>
      <c r="K37" s="224"/>
      <c r="L37" s="218"/>
      <c r="M37" s="216"/>
      <c r="N37" s="5"/>
      <c r="O37" s="1"/>
      <c r="P37" s="163"/>
      <c r="Q37" s="1"/>
    </row>
    <row r="38" spans="2:17" ht="14.25" customHeight="1">
      <c r="B38" s="309"/>
      <c r="C38" s="363" t="s">
        <v>33</v>
      </c>
      <c r="D38" s="364"/>
      <c r="E38" s="364"/>
      <c r="F38" s="364"/>
      <c r="G38" s="50"/>
      <c r="H38" s="108" t="s">
        <v>60</v>
      </c>
      <c r="I38" s="301"/>
      <c r="J38" s="302"/>
      <c r="K38" s="303"/>
      <c r="L38" s="109">
        <v>0.06</v>
      </c>
      <c r="M38" s="64">
        <f>G38*L38</f>
        <v>0</v>
      </c>
      <c r="N38" s="2"/>
      <c r="O38" s="21"/>
      <c r="P38" s="168">
        <f>G38*1.02</f>
        <v>0</v>
      </c>
      <c r="Q38" s="21"/>
    </row>
    <row r="39" spans="2:17" ht="16">
      <c r="B39" s="309"/>
      <c r="C39" s="235" t="s">
        <v>34</v>
      </c>
      <c r="D39" s="236"/>
      <c r="E39" s="236"/>
      <c r="F39" s="236"/>
      <c r="G39" s="51"/>
      <c r="H39" s="110" t="s">
        <v>60</v>
      </c>
      <c r="I39" s="304"/>
      <c r="J39" s="305"/>
      <c r="K39" s="306"/>
      <c r="L39" s="111">
        <v>5.7000000000000002E-2</v>
      </c>
      <c r="M39" s="65">
        <f>G39*L39</f>
        <v>0</v>
      </c>
      <c r="N39" s="2"/>
      <c r="O39" s="21"/>
      <c r="P39" s="168">
        <f>G39*1.36</f>
        <v>0</v>
      </c>
      <c r="Q39" s="21"/>
    </row>
    <row r="40" spans="2:17" ht="16">
      <c r="B40" s="309"/>
      <c r="C40" s="235" t="s">
        <v>35</v>
      </c>
      <c r="D40" s="236"/>
      <c r="E40" s="236"/>
      <c r="F40" s="236"/>
      <c r="G40" s="51"/>
      <c r="H40" s="110" t="s">
        <v>60</v>
      </c>
      <c r="I40" s="304"/>
      <c r="J40" s="305"/>
      <c r="K40" s="306"/>
      <c r="L40" s="111">
        <v>5.7000000000000002E-2</v>
      </c>
      <c r="M40" s="65">
        <f>G40*L40</f>
        <v>0</v>
      </c>
      <c r="N40" s="2"/>
      <c r="O40" s="21"/>
      <c r="P40" s="168">
        <f t="shared" ref="P40:P42" si="3">G40*1.36</f>
        <v>0</v>
      </c>
      <c r="Q40" s="21"/>
    </row>
    <row r="41" spans="2:17" ht="16">
      <c r="B41" s="309"/>
      <c r="C41" s="235" t="s">
        <v>36</v>
      </c>
      <c r="D41" s="236"/>
      <c r="E41" s="236"/>
      <c r="F41" s="236"/>
      <c r="G41" s="51"/>
      <c r="H41" s="110" t="s">
        <v>60</v>
      </c>
      <c r="I41" s="304"/>
      <c r="J41" s="305"/>
      <c r="K41" s="306"/>
      <c r="L41" s="111">
        <v>5.7000000000000002E-2</v>
      </c>
      <c r="M41" s="65">
        <f>G41*L41</f>
        <v>0</v>
      </c>
      <c r="N41" s="2"/>
      <c r="O41" s="21"/>
      <c r="P41" s="168">
        <f t="shared" si="3"/>
        <v>0</v>
      </c>
      <c r="Q41" s="21"/>
    </row>
    <row r="42" spans="2:17" ht="16.5" thickBot="1">
      <c r="B42" s="309"/>
      <c r="C42" s="237"/>
      <c r="D42" s="238"/>
      <c r="E42" s="238"/>
      <c r="F42" s="238"/>
      <c r="G42" s="148"/>
      <c r="H42" s="147"/>
      <c r="I42" s="304"/>
      <c r="J42" s="305"/>
      <c r="K42" s="306"/>
      <c r="L42" s="149"/>
      <c r="M42" s="65">
        <f>G42*L42</f>
        <v>0</v>
      </c>
      <c r="N42" s="3"/>
      <c r="O42" s="25"/>
      <c r="P42" s="168">
        <f t="shared" si="3"/>
        <v>0</v>
      </c>
      <c r="Q42" s="21"/>
    </row>
    <row r="43" spans="2:17" ht="1.5" customHeight="1" thickBot="1">
      <c r="B43" s="14"/>
      <c r="C43" s="7"/>
      <c r="D43" s="7"/>
      <c r="E43" s="7"/>
      <c r="F43" s="7"/>
      <c r="G43" s="57"/>
      <c r="H43" s="17"/>
      <c r="I43" s="18"/>
      <c r="J43" s="12"/>
      <c r="K43" s="16"/>
      <c r="L43" s="13"/>
      <c r="M43" s="13"/>
      <c r="N43" s="6"/>
      <c r="O43" s="20"/>
      <c r="P43" s="169"/>
      <c r="Q43" s="21"/>
    </row>
    <row r="44" spans="2:17" ht="48" customHeight="1" thickBot="1">
      <c r="B44" s="307" t="s">
        <v>72</v>
      </c>
      <c r="C44" s="369" t="s">
        <v>61</v>
      </c>
      <c r="D44" s="370"/>
      <c r="E44" s="370"/>
      <c r="F44" s="371"/>
      <c r="G44" s="112" t="s">
        <v>66</v>
      </c>
      <c r="H44" s="107" t="s">
        <v>56</v>
      </c>
      <c r="I44" s="219"/>
      <c r="J44" s="372"/>
      <c r="K44" s="373"/>
      <c r="L44" s="113" t="s">
        <v>73</v>
      </c>
      <c r="M44" s="114" t="s">
        <v>67</v>
      </c>
      <c r="N44" s="4"/>
      <c r="O44" s="1"/>
      <c r="P44" s="163"/>
      <c r="Q44" s="28"/>
    </row>
    <row r="45" spans="2:17" ht="14.25" customHeight="1">
      <c r="B45" s="352"/>
      <c r="C45" s="365" t="s">
        <v>141</v>
      </c>
      <c r="D45" s="366"/>
      <c r="E45" s="378" t="s">
        <v>37</v>
      </c>
      <c r="F45" s="379"/>
      <c r="G45" s="66"/>
      <c r="H45" s="115" t="s">
        <v>65</v>
      </c>
      <c r="I45" s="374"/>
      <c r="J45" s="302"/>
      <c r="K45" s="303"/>
      <c r="L45" s="146">
        <v>5.2899999999999996E-4</v>
      </c>
      <c r="M45" s="58">
        <f>G45*L45</f>
        <v>0</v>
      </c>
      <c r="N45" s="19"/>
      <c r="O45" s="157" t="s">
        <v>87</v>
      </c>
      <c r="P45" s="166">
        <f>G45*9.97/1000</f>
        <v>0</v>
      </c>
      <c r="Q45" s="21"/>
    </row>
    <row r="46" spans="2:17" ht="14.25" customHeight="1">
      <c r="B46" s="352"/>
      <c r="C46" s="367"/>
      <c r="D46" s="368"/>
      <c r="E46" s="350" t="s">
        <v>38</v>
      </c>
      <c r="F46" s="351"/>
      <c r="G46" s="67"/>
      <c r="H46" s="116" t="s">
        <v>65</v>
      </c>
      <c r="I46" s="304"/>
      <c r="J46" s="305"/>
      <c r="K46" s="306"/>
      <c r="L46" s="124">
        <v>5.2899999999999996E-4</v>
      </c>
      <c r="M46" s="69">
        <f>G46*L46</f>
        <v>0</v>
      </c>
      <c r="N46" s="19"/>
      <c r="O46" s="27"/>
      <c r="P46" s="166">
        <f>G46*9.28/1000</f>
        <v>0</v>
      </c>
      <c r="Q46" s="21"/>
    </row>
    <row r="47" spans="2:17" ht="14.25" customHeight="1">
      <c r="B47" s="352"/>
      <c r="C47" s="391" t="s">
        <v>39</v>
      </c>
      <c r="D47" s="392"/>
      <c r="E47" s="354" t="s">
        <v>40</v>
      </c>
      <c r="F47" s="355"/>
      <c r="G47" s="68"/>
      <c r="H47" s="117" t="s">
        <v>65</v>
      </c>
      <c r="I47" s="304"/>
      <c r="J47" s="305"/>
      <c r="K47" s="306"/>
      <c r="L47" s="124"/>
      <c r="M47" s="69">
        <f>G47*L47</f>
        <v>0</v>
      </c>
      <c r="N47" s="19"/>
      <c r="O47" s="27"/>
      <c r="P47" s="166">
        <f>G47*9.76/1000</f>
        <v>0</v>
      </c>
      <c r="Q47" s="21"/>
    </row>
    <row r="48" spans="2:17" hidden="1">
      <c r="B48" s="352"/>
      <c r="C48" s="393"/>
      <c r="D48" s="394"/>
      <c r="E48" s="242"/>
      <c r="F48" s="390"/>
      <c r="G48" s="118"/>
      <c r="H48" s="48"/>
      <c r="I48" s="304"/>
      <c r="J48" s="305"/>
      <c r="K48" s="306"/>
      <c r="L48" s="23"/>
      <c r="M48" s="70"/>
      <c r="N48" s="19"/>
      <c r="O48" s="27"/>
      <c r="P48" s="166">
        <f t="shared" ref="P48" si="4">G48*9.97/1000</f>
        <v>0</v>
      </c>
      <c r="Q48" s="21"/>
    </row>
    <row r="49" spans="2:17" ht="14.5" thickBot="1">
      <c r="B49" s="353"/>
      <c r="C49" s="395"/>
      <c r="D49" s="396"/>
      <c r="E49" s="388" t="s">
        <v>59</v>
      </c>
      <c r="F49" s="389"/>
      <c r="G49" s="119"/>
      <c r="H49" s="120" t="s">
        <v>65</v>
      </c>
      <c r="I49" s="375"/>
      <c r="J49" s="376"/>
      <c r="K49" s="377"/>
      <c r="L49" s="72"/>
      <c r="M49" s="71"/>
      <c r="N49" s="19"/>
      <c r="O49" s="27"/>
      <c r="P49" s="164"/>
      <c r="Q49" s="21"/>
    </row>
    <row r="50" spans="2:17" ht="3.75" customHeight="1" thickBot="1"/>
    <row r="51" spans="2:17" ht="30" customHeight="1" thickTop="1">
      <c r="B51" s="380" t="s">
        <v>68</v>
      </c>
      <c r="C51" s="381"/>
      <c r="D51" s="381"/>
      <c r="E51" s="381"/>
      <c r="F51" s="384" t="s">
        <v>69</v>
      </c>
      <c r="G51" s="384"/>
      <c r="H51" s="384"/>
      <c r="I51" s="385"/>
      <c r="J51" s="209" t="s">
        <v>119</v>
      </c>
      <c r="K51" s="210"/>
      <c r="L51" s="210"/>
      <c r="M51" s="211"/>
    </row>
    <row r="52" spans="2:17" ht="30" customHeight="1">
      <c r="B52" s="382"/>
      <c r="C52" s="383"/>
      <c r="D52" s="383"/>
      <c r="E52" s="383"/>
      <c r="F52" s="386"/>
      <c r="G52" s="386"/>
      <c r="H52" s="386"/>
      <c r="I52" s="387"/>
      <c r="J52" s="212"/>
      <c r="K52" s="213"/>
      <c r="L52" s="213"/>
      <c r="M52" s="214"/>
    </row>
    <row r="53" spans="2:17" ht="30" customHeight="1" thickBot="1">
      <c r="B53" s="338">
        <f>ROUNDDOWN(SUM(M10:M34,M38:M41,M45:M49),0)</f>
        <v>0</v>
      </c>
      <c r="C53" s="339"/>
      <c r="D53" s="339"/>
      <c r="E53" s="42" t="s">
        <v>70</v>
      </c>
      <c r="F53" s="340"/>
      <c r="G53" s="341"/>
      <c r="H53" s="342"/>
      <c r="I53" s="43" t="s">
        <v>70</v>
      </c>
      <c r="J53" s="190">
        <f>B53-F53</f>
        <v>0</v>
      </c>
      <c r="K53" s="191"/>
      <c r="L53" s="191"/>
      <c r="M53" s="73" t="s">
        <v>74</v>
      </c>
    </row>
    <row r="54" spans="2:17" ht="18" customHeight="1" thickTop="1">
      <c r="J54" s="337" t="s">
        <v>75</v>
      </c>
      <c r="K54" s="337"/>
      <c r="L54" s="337"/>
      <c r="M54" s="337"/>
    </row>
    <row r="55" spans="2:17">
      <c r="B55" s="137"/>
    </row>
    <row r="56" spans="2:17" ht="14.5" thickBot="1">
      <c r="B56" s="139" t="s">
        <v>79</v>
      </c>
      <c r="C56" s="121" t="s">
        <v>137</v>
      </c>
      <c r="L56" t="s">
        <v>138</v>
      </c>
    </row>
    <row r="57" spans="2:17">
      <c r="B57" s="137"/>
      <c r="C57" s="121"/>
      <c r="L57" s="348">
        <f>SUM(P34:P49)*0.0258</f>
        <v>0</v>
      </c>
    </row>
    <row r="58" spans="2:17" ht="14.5" thickBot="1">
      <c r="B58" s="139" t="s">
        <v>80</v>
      </c>
      <c r="C58" s="121" t="s">
        <v>81</v>
      </c>
      <c r="D58" s="121"/>
      <c r="E58" s="121"/>
      <c r="F58" s="121"/>
      <c r="G58" s="128"/>
      <c r="H58" s="121"/>
      <c r="I58" s="121"/>
      <c r="L58" s="349"/>
      <c r="M58" t="s">
        <v>139</v>
      </c>
    </row>
    <row r="59" spans="2:17">
      <c r="B59" s="137"/>
      <c r="C59" s="140" t="s">
        <v>76</v>
      </c>
      <c r="D59" s="121"/>
      <c r="E59" s="121"/>
      <c r="F59" s="121"/>
      <c r="G59" s="121"/>
      <c r="H59" s="129"/>
      <c r="I59" s="121"/>
    </row>
    <row r="60" spans="2:17" s="131" customFormat="1">
      <c r="B60" s="138"/>
      <c r="C60" s="170" t="s">
        <v>143</v>
      </c>
      <c r="D60" s="130"/>
      <c r="E60" s="130"/>
      <c r="F60" s="130"/>
      <c r="G60" s="130"/>
      <c r="H60" s="130"/>
      <c r="I60" s="130"/>
      <c r="O60" s="135" t="s">
        <v>90</v>
      </c>
      <c r="P60" s="158"/>
    </row>
    <row r="61" spans="2:17">
      <c r="B61" s="137"/>
      <c r="C61" s="141" t="s">
        <v>84</v>
      </c>
      <c r="D61" s="121"/>
      <c r="E61" s="121"/>
      <c r="F61" s="121"/>
      <c r="G61" s="121"/>
      <c r="H61" s="121"/>
      <c r="I61" s="121"/>
    </row>
    <row r="62" spans="2:17">
      <c r="B62" s="137"/>
      <c r="C62" s="141" t="s">
        <v>85</v>
      </c>
      <c r="D62" s="121"/>
      <c r="E62" s="121"/>
      <c r="F62" s="121"/>
      <c r="G62" s="121"/>
      <c r="H62" s="121"/>
      <c r="I62" s="121"/>
      <c r="O62" s="135"/>
    </row>
    <row r="63" spans="2:17" s="131" customFormat="1" ht="10.15" customHeight="1">
      <c r="B63" s="138"/>
      <c r="D63" s="132"/>
      <c r="E63" s="132"/>
      <c r="F63" s="132"/>
      <c r="G63" s="133"/>
      <c r="H63" s="132"/>
      <c r="I63" s="132"/>
      <c r="P63" s="158"/>
    </row>
    <row r="64" spans="2:17" s="131" customFormat="1">
      <c r="B64" s="139" t="s">
        <v>83</v>
      </c>
      <c r="C64" s="121" t="s">
        <v>86</v>
      </c>
      <c r="G64" s="134"/>
      <c r="J64" s="135"/>
      <c r="P64" s="158"/>
    </row>
    <row r="65" spans="2:16" s="131" customFormat="1">
      <c r="G65" s="134"/>
      <c r="P65" s="158"/>
    </row>
    <row r="66" spans="2:16" s="131" customFormat="1" ht="23.25" customHeight="1" thickBot="1">
      <c r="B66" s="155" t="s">
        <v>135</v>
      </c>
      <c r="G66" s="134"/>
      <c r="O66" s="145" t="s">
        <v>118</v>
      </c>
      <c r="P66" s="158"/>
    </row>
    <row r="67" spans="2:16" s="150" customFormat="1" ht="47.25" customHeight="1" thickBot="1">
      <c r="B67" s="343" t="s">
        <v>133</v>
      </c>
      <c r="C67" s="344"/>
      <c r="D67" s="344"/>
      <c r="E67" s="344"/>
      <c r="F67" s="345"/>
      <c r="G67" s="346" t="s">
        <v>131</v>
      </c>
      <c r="H67" s="347"/>
      <c r="P67" s="165"/>
    </row>
    <row r="68" spans="2:16" s="150" customFormat="1" ht="30.75" customHeight="1">
      <c r="B68" s="182" t="s">
        <v>132</v>
      </c>
      <c r="C68" s="183"/>
      <c r="D68" s="183"/>
      <c r="E68" s="183"/>
      <c r="F68" s="184"/>
      <c r="G68" s="346"/>
      <c r="H68" s="347"/>
      <c r="P68" s="165"/>
    </row>
    <row r="69" spans="2:16" s="150" customFormat="1" ht="30.75" customHeight="1">
      <c r="B69" s="176" t="s">
        <v>120</v>
      </c>
      <c r="C69" s="177"/>
      <c r="D69" s="177"/>
      <c r="E69" s="177"/>
      <c r="F69" s="178"/>
      <c r="G69" s="179"/>
      <c r="H69" s="180"/>
      <c r="P69" s="165"/>
    </row>
    <row r="70" spans="2:16" s="150" customFormat="1" ht="30.75" customHeight="1">
      <c r="B70" s="176" t="s">
        <v>134</v>
      </c>
      <c r="C70" s="177"/>
      <c r="D70" s="177"/>
      <c r="E70" s="177"/>
      <c r="F70" s="178"/>
      <c r="G70" s="179"/>
      <c r="H70" s="180"/>
      <c r="J70" s="156"/>
      <c r="K70" s="156"/>
      <c r="L70" s="156"/>
      <c r="M70" s="156"/>
      <c r="P70" s="165"/>
    </row>
    <row r="71" spans="2:16" s="150" customFormat="1" ht="30.75" customHeight="1">
      <c r="B71" s="176" t="s">
        <v>122</v>
      </c>
      <c r="C71" s="177"/>
      <c r="D71" s="177"/>
      <c r="E71" s="177"/>
      <c r="F71" s="178"/>
      <c r="G71" s="179"/>
      <c r="H71" s="180"/>
      <c r="J71" s="181"/>
      <c r="K71" s="181"/>
      <c r="L71" s="181"/>
      <c r="M71" s="181"/>
      <c r="P71" s="165"/>
    </row>
    <row r="72" spans="2:16" s="150" customFormat="1" ht="30.75" customHeight="1">
      <c r="B72" s="176" t="s">
        <v>123</v>
      </c>
      <c r="C72" s="177"/>
      <c r="D72" s="177"/>
      <c r="E72" s="177"/>
      <c r="F72" s="178"/>
      <c r="G72" s="179"/>
      <c r="H72" s="180"/>
      <c r="P72" s="165"/>
    </row>
    <row r="73" spans="2:16" s="150" customFormat="1" ht="30.75" customHeight="1">
      <c r="B73" s="176" t="s">
        <v>124</v>
      </c>
      <c r="C73" s="177"/>
      <c r="D73" s="177"/>
      <c r="E73" s="177"/>
      <c r="F73" s="178"/>
      <c r="G73" s="179"/>
      <c r="H73" s="180"/>
      <c r="P73" s="165"/>
    </row>
    <row r="74" spans="2:16" s="150" customFormat="1" ht="30.75" customHeight="1" thickBot="1">
      <c r="B74" s="192" t="s">
        <v>125</v>
      </c>
      <c r="C74" s="193"/>
      <c r="D74" s="193"/>
      <c r="E74" s="193"/>
      <c r="F74" s="194"/>
      <c r="G74" s="195"/>
      <c r="H74" s="196"/>
      <c r="P74" s="165"/>
    </row>
    <row r="75" spans="2:16" s="151" customFormat="1">
      <c r="G75" s="152"/>
      <c r="P75" s="158"/>
    </row>
    <row r="76" spans="2:16" s="131" customFormat="1" ht="23.25" customHeight="1" thickBot="1">
      <c r="B76" s="155" t="s">
        <v>136</v>
      </c>
      <c r="G76" s="134"/>
      <c r="O76" s="145"/>
      <c r="P76" s="158"/>
    </row>
    <row r="77" spans="2:16" ht="30" customHeight="1" thickTop="1">
      <c r="B77" s="197" t="s">
        <v>129</v>
      </c>
      <c r="C77" s="198"/>
      <c r="D77" s="198"/>
      <c r="E77" s="199"/>
      <c r="F77" s="203" t="s">
        <v>127</v>
      </c>
      <c r="G77" s="204"/>
      <c r="H77" s="204"/>
      <c r="I77" s="205"/>
      <c r="J77" s="209" t="s">
        <v>126</v>
      </c>
      <c r="K77" s="210"/>
      <c r="L77" s="210"/>
      <c r="M77" s="211"/>
    </row>
    <row r="78" spans="2:16" ht="30" customHeight="1">
      <c r="B78" s="200"/>
      <c r="C78" s="201"/>
      <c r="D78" s="201"/>
      <c r="E78" s="202"/>
      <c r="F78" s="206"/>
      <c r="G78" s="207"/>
      <c r="H78" s="207"/>
      <c r="I78" s="208"/>
      <c r="J78" s="212"/>
      <c r="K78" s="213"/>
      <c r="L78" s="213"/>
      <c r="M78" s="214"/>
    </row>
    <row r="79" spans="2:16" ht="30" customHeight="1" thickBot="1">
      <c r="B79" s="185">
        <f>SUM(G68:H74)</f>
        <v>0</v>
      </c>
      <c r="C79" s="186"/>
      <c r="D79" s="186"/>
      <c r="E79" s="153" t="s">
        <v>70</v>
      </c>
      <c r="F79" s="187">
        <f>J53</f>
        <v>0</v>
      </c>
      <c r="G79" s="188"/>
      <c r="H79" s="189"/>
      <c r="I79" s="154" t="s">
        <v>70</v>
      </c>
      <c r="J79" s="190">
        <f>B79+F79</f>
        <v>0</v>
      </c>
      <c r="K79" s="191"/>
      <c r="L79" s="191"/>
      <c r="M79" s="73" t="s">
        <v>70</v>
      </c>
    </row>
  </sheetData>
  <mergeCells count="98">
    <mergeCell ref="I44:K44"/>
    <mergeCell ref="I45:K49"/>
    <mergeCell ref="E45:F45"/>
    <mergeCell ref="B51:E52"/>
    <mergeCell ref="F51:I52"/>
    <mergeCell ref="J51:M52"/>
    <mergeCell ref="E49:F49"/>
    <mergeCell ref="E48:F48"/>
    <mergeCell ref="C47:D49"/>
    <mergeCell ref="C14:F14"/>
    <mergeCell ref="G68:H68"/>
    <mergeCell ref="G69:H69"/>
    <mergeCell ref="G70:H70"/>
    <mergeCell ref="B71:F71"/>
    <mergeCell ref="B70:F70"/>
    <mergeCell ref="B69:F69"/>
    <mergeCell ref="C17:F17"/>
    <mergeCell ref="C28:F28"/>
    <mergeCell ref="C40:F40"/>
    <mergeCell ref="E46:F46"/>
    <mergeCell ref="B44:B49"/>
    <mergeCell ref="E47:F47"/>
    <mergeCell ref="E22:F22"/>
    <mergeCell ref="C18:F18"/>
    <mergeCell ref="E23:F23"/>
    <mergeCell ref="J54:M54"/>
    <mergeCell ref="B53:D53"/>
    <mergeCell ref="F53:H53"/>
    <mergeCell ref="J53:L53"/>
    <mergeCell ref="B67:F67"/>
    <mergeCell ref="G67:H67"/>
    <mergeCell ref="L57:L58"/>
    <mergeCell ref="G4:H5"/>
    <mergeCell ref="I4:K5"/>
    <mergeCell ref="G6:G9"/>
    <mergeCell ref="I38:K42"/>
    <mergeCell ref="B36:B42"/>
    <mergeCell ref="B4:F9"/>
    <mergeCell ref="C15:F15"/>
    <mergeCell ref="C16:F16"/>
    <mergeCell ref="B10:B34"/>
    <mergeCell ref="C19:F19"/>
    <mergeCell ref="C20:D21"/>
    <mergeCell ref="E20:F20"/>
    <mergeCell ref="E21:F21"/>
    <mergeCell ref="C22:D23"/>
    <mergeCell ref="E33:F33"/>
    <mergeCell ref="E34:F34"/>
    <mergeCell ref="L4:L5"/>
    <mergeCell ref="M4:M9"/>
    <mergeCell ref="I6:I9"/>
    <mergeCell ref="J6:J9"/>
    <mergeCell ref="K6:K9"/>
    <mergeCell ref="L8:L9"/>
    <mergeCell ref="C13:F13"/>
    <mergeCell ref="K2:M2"/>
    <mergeCell ref="C39:F39"/>
    <mergeCell ref="C42:F42"/>
    <mergeCell ref="C10:F10"/>
    <mergeCell ref="C11:F11"/>
    <mergeCell ref="C12:F12"/>
    <mergeCell ref="C31:F31"/>
    <mergeCell ref="C32:D34"/>
    <mergeCell ref="E32:F32"/>
    <mergeCell ref="E24:F24"/>
    <mergeCell ref="E25:F25"/>
    <mergeCell ref="E26:F26"/>
    <mergeCell ref="C27:F27"/>
    <mergeCell ref="F2:I2"/>
    <mergeCell ref="H6:H9"/>
    <mergeCell ref="M36:M37"/>
    <mergeCell ref="L36:L37"/>
    <mergeCell ref="I36:K37"/>
    <mergeCell ref="H36:H37"/>
    <mergeCell ref="G36:G37"/>
    <mergeCell ref="J71:M71"/>
    <mergeCell ref="G71:H71"/>
    <mergeCell ref="B68:F68"/>
    <mergeCell ref="B79:D79"/>
    <mergeCell ref="F79:H79"/>
    <mergeCell ref="J79:L79"/>
    <mergeCell ref="B74:F74"/>
    <mergeCell ref="B73:F73"/>
    <mergeCell ref="G73:H73"/>
    <mergeCell ref="G74:H74"/>
    <mergeCell ref="B77:E78"/>
    <mergeCell ref="F77:I78"/>
    <mergeCell ref="J77:M78"/>
    <mergeCell ref="C24:D26"/>
    <mergeCell ref="C29:F29"/>
    <mergeCell ref="C30:F30"/>
    <mergeCell ref="B72:F72"/>
    <mergeCell ref="G72:H72"/>
    <mergeCell ref="C36:F37"/>
    <mergeCell ref="C38:F38"/>
    <mergeCell ref="C41:F41"/>
    <mergeCell ref="C45:D46"/>
    <mergeCell ref="C44:F44"/>
  </mergeCells>
  <phoneticPr fontId="3"/>
  <pageMargins left="0.39370078740157483" right="0.39370078740157483" top="0.39370078740157483" bottom="0.23622047244094491" header="0.19685039370078741" footer="0.19685039370078741"/>
  <pageSetup paperSize="9" scale="84" orientation="portrait" r:id="rId1"/>
  <headerFooter alignWithMargins="0"/>
  <rowBreaks count="1" manualBreakCount="1">
    <brk id="64" max="1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B1:Q79"/>
  <sheetViews>
    <sheetView view="pageBreakPreview" zoomScale="70" zoomScaleNormal="100" zoomScaleSheetLayoutView="70" workbookViewId="0">
      <pane ySplit="9" topLeftCell="A19" activePane="bottomLeft" state="frozen"/>
      <selection activeCell="C10" sqref="C10:F10"/>
      <selection pane="bottomLeft" activeCell="H26" sqref="H26"/>
    </sheetView>
  </sheetViews>
  <sheetFormatPr defaultRowHeight="13"/>
  <cols>
    <col min="1" max="1" width="0.90625" customWidth="1"/>
    <col min="2" max="2" width="5.26953125" customWidth="1"/>
    <col min="7" max="7" width="9" style="49" customWidth="1"/>
    <col min="8" max="8" width="8.08984375" customWidth="1"/>
    <col min="10" max="10" width="10.08984375" customWidth="1"/>
    <col min="11" max="11" width="8.90625" customWidth="1"/>
    <col min="12" max="12" width="11.08984375" customWidth="1"/>
    <col min="13" max="13" width="11" customWidth="1"/>
    <col min="14" max="14" width="0.36328125" customWidth="1"/>
    <col min="15" max="15" width="8.6328125" customWidth="1"/>
    <col min="16" max="16" width="11" customWidth="1"/>
    <col min="17" max="17" width="11.453125" bestFit="1" customWidth="1"/>
  </cols>
  <sheetData>
    <row r="1" spans="2:17">
      <c r="G1"/>
    </row>
    <row r="2" spans="2:17" ht="16.5" customHeight="1">
      <c r="E2" s="144" t="s">
        <v>88</v>
      </c>
      <c r="F2" s="399" t="s">
        <v>114</v>
      </c>
      <c r="G2" s="399"/>
      <c r="H2" s="399"/>
      <c r="I2" s="399"/>
      <c r="J2" s="143" t="s">
        <v>89</v>
      </c>
      <c r="K2" s="232" t="s">
        <v>115</v>
      </c>
      <c r="L2" s="233"/>
      <c r="M2" s="234"/>
      <c r="O2" s="145" t="s">
        <v>116</v>
      </c>
    </row>
    <row r="3" spans="2:17" ht="23.25" customHeight="1" thickBot="1">
      <c r="B3" s="155" t="s">
        <v>142</v>
      </c>
    </row>
    <row r="4" spans="2:17" ht="10.5" customHeight="1">
      <c r="B4" s="288" t="s">
        <v>113</v>
      </c>
      <c r="C4" s="270"/>
      <c r="D4" s="270"/>
      <c r="E4" s="270"/>
      <c r="F4" s="310"/>
      <c r="G4" s="288" t="s">
        <v>52</v>
      </c>
      <c r="H4" s="289"/>
      <c r="I4" s="292" t="s">
        <v>51</v>
      </c>
      <c r="J4" s="293"/>
      <c r="K4" s="294"/>
      <c r="L4" s="270" t="s">
        <v>48</v>
      </c>
      <c r="M4" s="272" t="s">
        <v>117</v>
      </c>
      <c r="N4" s="29"/>
      <c r="O4" s="22"/>
      <c r="P4" s="22"/>
      <c r="Q4" s="22"/>
    </row>
    <row r="5" spans="2:17" ht="10.5" customHeight="1">
      <c r="B5" s="311"/>
      <c r="C5" s="312"/>
      <c r="D5" s="312"/>
      <c r="E5" s="312"/>
      <c r="F5" s="313"/>
      <c r="G5" s="290"/>
      <c r="H5" s="291"/>
      <c r="I5" s="295"/>
      <c r="J5" s="296"/>
      <c r="K5" s="297"/>
      <c r="L5" s="271"/>
      <c r="M5" s="273"/>
      <c r="N5" s="29"/>
      <c r="O5" s="28"/>
      <c r="P5" s="32"/>
      <c r="Q5" s="33"/>
    </row>
    <row r="6" spans="2:17" ht="10.5" customHeight="1">
      <c r="B6" s="311"/>
      <c r="C6" s="312"/>
      <c r="D6" s="312"/>
      <c r="E6" s="312"/>
      <c r="F6" s="313"/>
      <c r="G6" s="298" t="s">
        <v>112</v>
      </c>
      <c r="H6" s="266" t="s">
        <v>0</v>
      </c>
      <c r="I6" s="275" t="s">
        <v>41</v>
      </c>
      <c r="J6" s="279" t="s">
        <v>0</v>
      </c>
      <c r="K6" s="283" t="s">
        <v>111</v>
      </c>
      <c r="L6" s="22"/>
      <c r="M6" s="273"/>
      <c r="N6" s="29"/>
      <c r="O6" s="32"/>
      <c r="P6" s="34"/>
      <c r="Q6" s="32"/>
    </row>
    <row r="7" spans="2:17" ht="10.5" customHeight="1">
      <c r="B7" s="311"/>
      <c r="C7" s="312"/>
      <c r="D7" s="312"/>
      <c r="E7" s="312"/>
      <c r="F7" s="313"/>
      <c r="G7" s="299"/>
      <c r="H7" s="267"/>
      <c r="I7" s="276"/>
      <c r="J7" s="280"/>
      <c r="K7" s="283"/>
      <c r="L7" s="74" t="s">
        <v>50</v>
      </c>
      <c r="M7" s="273"/>
      <c r="N7" s="29"/>
      <c r="O7" s="32"/>
      <c r="P7" s="32"/>
      <c r="Q7" s="32"/>
    </row>
    <row r="8" spans="2:17" ht="10.5" customHeight="1">
      <c r="B8" s="311"/>
      <c r="C8" s="312"/>
      <c r="D8" s="312"/>
      <c r="E8" s="312"/>
      <c r="F8" s="313"/>
      <c r="G8" s="300"/>
      <c r="H8" s="268"/>
      <c r="I8" s="277"/>
      <c r="J8" s="281"/>
      <c r="K8" s="284"/>
      <c r="L8" s="286" t="s">
        <v>53</v>
      </c>
      <c r="M8" s="273"/>
      <c r="N8" s="30"/>
      <c r="O8" s="22"/>
      <c r="P8" s="35"/>
      <c r="Q8" s="32"/>
    </row>
    <row r="9" spans="2:17" ht="10.5" customHeight="1" thickBot="1">
      <c r="B9" s="314"/>
      <c r="C9" s="315"/>
      <c r="D9" s="315"/>
      <c r="E9" s="315"/>
      <c r="F9" s="316"/>
      <c r="G9" s="228"/>
      <c r="H9" s="269"/>
      <c r="I9" s="278"/>
      <c r="J9" s="282"/>
      <c r="K9" s="285"/>
      <c r="L9" s="287"/>
      <c r="M9" s="274"/>
      <c r="N9" s="30"/>
      <c r="O9" s="22"/>
      <c r="P9" s="35"/>
      <c r="Q9" s="32"/>
    </row>
    <row r="10" spans="2:17" ht="16">
      <c r="B10" s="317" t="s">
        <v>58</v>
      </c>
      <c r="C10" s="239" t="s">
        <v>110</v>
      </c>
      <c r="D10" s="240"/>
      <c r="E10" s="240"/>
      <c r="F10" s="241"/>
      <c r="G10" s="50"/>
      <c r="H10" s="75" t="s">
        <v>1</v>
      </c>
      <c r="I10" s="76">
        <v>38.200000000000003</v>
      </c>
      <c r="J10" s="77" t="s">
        <v>42</v>
      </c>
      <c r="K10" s="78">
        <f t="shared" ref="K10:K34" si="0">ROUND(G10*I10,0)</f>
        <v>0</v>
      </c>
      <c r="L10" s="79">
        <v>1.8700000000000001E-2</v>
      </c>
      <c r="M10" s="58">
        <f t="shared" ref="M10:M34" si="1">K10*L10*44/12</f>
        <v>0</v>
      </c>
      <c r="N10" s="36"/>
      <c r="O10" s="37"/>
      <c r="P10" s="38"/>
      <c r="Q10" s="39"/>
    </row>
    <row r="11" spans="2:17" ht="16">
      <c r="B11" s="318"/>
      <c r="C11" s="242" t="s">
        <v>2</v>
      </c>
      <c r="D11" s="243"/>
      <c r="E11" s="243"/>
      <c r="F11" s="244"/>
      <c r="G11" s="51"/>
      <c r="H11" s="80" t="s">
        <v>1</v>
      </c>
      <c r="I11" s="81">
        <v>35.299999999999997</v>
      </c>
      <c r="J11" s="82" t="s">
        <v>42</v>
      </c>
      <c r="K11" s="83">
        <f t="shared" si="0"/>
        <v>0</v>
      </c>
      <c r="L11" s="84">
        <v>1.84E-2</v>
      </c>
      <c r="M11" s="59">
        <f t="shared" si="1"/>
        <v>0</v>
      </c>
      <c r="N11" s="36"/>
      <c r="O11" s="37"/>
      <c r="P11" s="38"/>
      <c r="Q11" s="39"/>
    </row>
    <row r="12" spans="2:17" ht="16">
      <c r="B12" s="318"/>
      <c r="C12" s="229" t="s">
        <v>109</v>
      </c>
      <c r="D12" s="230"/>
      <c r="E12" s="230"/>
      <c r="F12" s="231"/>
      <c r="G12" s="51">
        <v>10</v>
      </c>
      <c r="H12" s="80" t="s">
        <v>1</v>
      </c>
      <c r="I12" s="81">
        <v>34.6</v>
      </c>
      <c r="J12" s="82" t="s">
        <v>42</v>
      </c>
      <c r="K12" s="83">
        <f t="shared" si="0"/>
        <v>346</v>
      </c>
      <c r="L12" s="84">
        <v>1.83E-2</v>
      </c>
      <c r="M12" s="59">
        <f t="shared" si="1"/>
        <v>23.2166</v>
      </c>
      <c r="N12" s="36"/>
      <c r="O12" s="37"/>
      <c r="P12" s="38"/>
      <c r="Q12" s="39"/>
    </row>
    <row r="13" spans="2:17" ht="16">
      <c r="B13" s="318"/>
      <c r="C13" s="229" t="s">
        <v>140</v>
      </c>
      <c r="D13" s="230"/>
      <c r="E13" s="230"/>
      <c r="F13" s="231"/>
      <c r="G13" s="51"/>
      <c r="H13" s="80" t="s">
        <v>1</v>
      </c>
      <c r="I13" s="81">
        <v>33.6</v>
      </c>
      <c r="J13" s="82" t="s">
        <v>42</v>
      </c>
      <c r="K13" s="83">
        <f t="shared" si="0"/>
        <v>0</v>
      </c>
      <c r="L13" s="84">
        <v>1.8200000000000001E-2</v>
      </c>
      <c r="M13" s="59">
        <f t="shared" si="1"/>
        <v>0</v>
      </c>
      <c r="N13" s="40"/>
      <c r="O13" s="37"/>
      <c r="P13" s="41"/>
      <c r="Q13" s="39"/>
    </row>
    <row r="14" spans="2:17" ht="16">
      <c r="B14" s="318"/>
      <c r="C14" s="242" t="s">
        <v>5</v>
      </c>
      <c r="D14" s="243"/>
      <c r="E14" s="243"/>
      <c r="F14" s="244"/>
      <c r="G14" s="51">
        <v>5500</v>
      </c>
      <c r="H14" s="80" t="s">
        <v>1</v>
      </c>
      <c r="I14" s="81">
        <v>36.700000000000003</v>
      </c>
      <c r="J14" s="82" t="s">
        <v>42</v>
      </c>
      <c r="K14" s="83">
        <f t="shared" si="0"/>
        <v>201850</v>
      </c>
      <c r="L14" s="84">
        <v>1.8499999999999999E-2</v>
      </c>
      <c r="M14" s="59">
        <f t="shared" si="1"/>
        <v>13692.158333333333</v>
      </c>
      <c r="N14" s="36"/>
      <c r="O14" s="37"/>
      <c r="P14" s="38"/>
      <c r="Q14" s="39"/>
    </row>
    <row r="15" spans="2:17" ht="16">
      <c r="B15" s="318"/>
      <c r="C15" s="229" t="s">
        <v>6</v>
      </c>
      <c r="D15" s="230"/>
      <c r="E15" s="230"/>
      <c r="F15" s="231"/>
      <c r="G15" s="51">
        <v>1000</v>
      </c>
      <c r="H15" s="80" t="s">
        <v>1</v>
      </c>
      <c r="I15" s="81">
        <v>37.700000000000003</v>
      </c>
      <c r="J15" s="82" t="s">
        <v>42</v>
      </c>
      <c r="K15" s="83">
        <f t="shared" si="0"/>
        <v>37700</v>
      </c>
      <c r="L15" s="84">
        <v>1.8700000000000001E-2</v>
      </c>
      <c r="M15" s="59">
        <f t="shared" si="1"/>
        <v>2584.9633333333336</v>
      </c>
      <c r="N15" s="40"/>
      <c r="O15" s="37"/>
      <c r="P15" s="41"/>
      <c r="Q15" s="39"/>
    </row>
    <row r="16" spans="2:17" ht="16">
      <c r="B16" s="318"/>
      <c r="C16" s="229" t="s">
        <v>7</v>
      </c>
      <c r="D16" s="230"/>
      <c r="E16" s="230"/>
      <c r="F16" s="231"/>
      <c r="G16" s="51">
        <v>6570</v>
      </c>
      <c r="H16" s="80" t="s">
        <v>1</v>
      </c>
      <c r="I16" s="81">
        <v>39.1</v>
      </c>
      <c r="J16" s="82" t="s">
        <v>42</v>
      </c>
      <c r="K16" s="83">
        <f t="shared" si="0"/>
        <v>256887</v>
      </c>
      <c r="L16" s="84">
        <v>1.89E-2</v>
      </c>
      <c r="M16" s="59">
        <f t="shared" si="1"/>
        <v>17802.269100000001</v>
      </c>
      <c r="N16" s="36"/>
      <c r="O16" s="37"/>
      <c r="P16" s="38"/>
      <c r="Q16" s="39"/>
    </row>
    <row r="17" spans="2:17" ht="16">
      <c r="B17" s="318"/>
      <c r="C17" s="229" t="s">
        <v>8</v>
      </c>
      <c r="D17" s="230"/>
      <c r="E17" s="230"/>
      <c r="F17" s="231"/>
      <c r="G17" s="51"/>
      <c r="H17" s="80" t="s">
        <v>1</v>
      </c>
      <c r="I17" s="81">
        <v>41.9</v>
      </c>
      <c r="J17" s="82" t="s">
        <v>42</v>
      </c>
      <c r="K17" s="83">
        <f t="shared" si="0"/>
        <v>0</v>
      </c>
      <c r="L17" s="84">
        <v>1.95E-2</v>
      </c>
      <c r="M17" s="59">
        <f t="shared" si="1"/>
        <v>0</v>
      </c>
      <c r="N17" s="40"/>
      <c r="O17" s="37"/>
      <c r="P17" s="41"/>
      <c r="Q17" s="39"/>
    </row>
    <row r="18" spans="2:17" ht="16">
      <c r="B18" s="318"/>
      <c r="C18" s="229" t="s">
        <v>9</v>
      </c>
      <c r="D18" s="230"/>
      <c r="E18" s="230"/>
      <c r="F18" s="231"/>
      <c r="G18" s="51"/>
      <c r="H18" s="80" t="s">
        <v>10</v>
      </c>
      <c r="I18" s="81">
        <v>40.9</v>
      </c>
      <c r="J18" s="82" t="s">
        <v>43</v>
      </c>
      <c r="K18" s="83">
        <f t="shared" si="0"/>
        <v>0</v>
      </c>
      <c r="L18" s="84">
        <v>2.0799999999999999E-2</v>
      </c>
      <c r="M18" s="59">
        <f t="shared" si="1"/>
        <v>0</v>
      </c>
      <c r="N18" s="40"/>
      <c r="O18" s="37"/>
      <c r="P18" s="41"/>
      <c r="Q18" s="39"/>
    </row>
    <row r="19" spans="2:17" ht="16">
      <c r="B19" s="318"/>
      <c r="C19" s="320" t="s">
        <v>11</v>
      </c>
      <c r="D19" s="321"/>
      <c r="E19" s="321"/>
      <c r="F19" s="322"/>
      <c r="G19" s="52"/>
      <c r="H19" s="85" t="s">
        <v>10</v>
      </c>
      <c r="I19" s="86">
        <v>29.9</v>
      </c>
      <c r="J19" s="87" t="s">
        <v>43</v>
      </c>
      <c r="K19" s="88">
        <f t="shared" si="0"/>
        <v>0</v>
      </c>
      <c r="L19" s="89">
        <v>2.5399999999999999E-2</v>
      </c>
      <c r="M19" s="60">
        <f t="shared" si="1"/>
        <v>0</v>
      </c>
      <c r="N19" s="40"/>
      <c r="O19" s="37"/>
      <c r="P19" s="41"/>
      <c r="Q19" s="39"/>
    </row>
    <row r="20" spans="2:17" ht="16">
      <c r="B20" s="318"/>
      <c r="C20" s="323" t="s">
        <v>12</v>
      </c>
      <c r="D20" s="324"/>
      <c r="E20" s="325" t="s">
        <v>13</v>
      </c>
      <c r="F20" s="326"/>
      <c r="G20" s="53"/>
      <c r="H20" s="90" t="s">
        <v>10</v>
      </c>
      <c r="I20" s="91">
        <v>50.8</v>
      </c>
      <c r="J20" s="92" t="s">
        <v>43</v>
      </c>
      <c r="K20" s="93">
        <f t="shared" si="0"/>
        <v>0</v>
      </c>
      <c r="L20" s="94">
        <v>1.61E-2</v>
      </c>
      <c r="M20" s="61">
        <f t="shared" si="1"/>
        <v>0</v>
      </c>
      <c r="N20" s="40"/>
      <c r="O20" s="37"/>
      <c r="P20" s="41"/>
      <c r="Q20" s="39"/>
    </row>
    <row r="21" spans="2:17" ht="16">
      <c r="B21" s="318"/>
      <c r="C21" s="323"/>
      <c r="D21" s="324"/>
      <c r="E21" s="327" t="s">
        <v>14</v>
      </c>
      <c r="F21" s="328"/>
      <c r="G21" s="52"/>
      <c r="H21" s="95" t="s">
        <v>15</v>
      </c>
      <c r="I21" s="86">
        <v>44.9</v>
      </c>
      <c r="J21" s="87" t="s">
        <v>106</v>
      </c>
      <c r="K21" s="88">
        <f t="shared" si="0"/>
        <v>0</v>
      </c>
      <c r="L21" s="89">
        <v>1.4200000000000001E-2</v>
      </c>
      <c r="M21" s="60">
        <f t="shared" si="1"/>
        <v>0</v>
      </c>
      <c r="N21" s="36"/>
      <c r="O21" s="21"/>
      <c r="P21" s="38"/>
      <c r="Q21" s="39"/>
    </row>
    <row r="22" spans="2:17" ht="16">
      <c r="B22" s="318"/>
      <c r="C22" s="329" t="s">
        <v>108</v>
      </c>
      <c r="D22" s="330"/>
      <c r="E22" s="325" t="s">
        <v>17</v>
      </c>
      <c r="F22" s="326"/>
      <c r="G22" s="53"/>
      <c r="H22" s="90" t="s">
        <v>10</v>
      </c>
      <c r="I22" s="91">
        <v>54.6</v>
      </c>
      <c r="J22" s="92" t="s">
        <v>43</v>
      </c>
      <c r="K22" s="93">
        <f t="shared" si="0"/>
        <v>0</v>
      </c>
      <c r="L22" s="94">
        <v>1.35E-2</v>
      </c>
      <c r="M22" s="61">
        <f t="shared" si="1"/>
        <v>0</v>
      </c>
      <c r="N22" s="40"/>
      <c r="O22" s="37"/>
      <c r="P22" s="41"/>
      <c r="Q22" s="39"/>
    </row>
    <row r="23" spans="2:17" ht="16">
      <c r="B23" s="318"/>
      <c r="C23" s="331"/>
      <c r="D23" s="332"/>
      <c r="E23" s="356" t="s">
        <v>18</v>
      </c>
      <c r="F23" s="357"/>
      <c r="G23" s="52"/>
      <c r="H23" s="95" t="s">
        <v>15</v>
      </c>
      <c r="I23" s="86">
        <v>43.5</v>
      </c>
      <c r="J23" s="87" t="s">
        <v>45</v>
      </c>
      <c r="K23" s="88">
        <f t="shared" si="0"/>
        <v>0</v>
      </c>
      <c r="L23" s="89">
        <v>1.3899999999999999E-2</v>
      </c>
      <c r="M23" s="60">
        <f t="shared" si="1"/>
        <v>0</v>
      </c>
      <c r="N23" s="40"/>
      <c r="O23" s="21"/>
      <c r="P23" s="41"/>
      <c r="Q23" s="39"/>
    </row>
    <row r="24" spans="2:17" ht="16">
      <c r="B24" s="318"/>
      <c r="C24" s="171" t="s">
        <v>19</v>
      </c>
      <c r="D24" s="172"/>
      <c r="E24" s="256" t="s">
        <v>20</v>
      </c>
      <c r="F24" s="257"/>
      <c r="G24" s="53"/>
      <c r="H24" s="90" t="s">
        <v>10</v>
      </c>
      <c r="I24" s="96">
        <v>29</v>
      </c>
      <c r="J24" s="92" t="s">
        <v>43</v>
      </c>
      <c r="K24" s="93">
        <f t="shared" si="0"/>
        <v>0</v>
      </c>
      <c r="L24" s="94">
        <v>2.4500000000000001E-2</v>
      </c>
      <c r="M24" s="61">
        <f t="shared" si="1"/>
        <v>0</v>
      </c>
      <c r="N24" s="40"/>
      <c r="O24" s="37"/>
      <c r="P24" s="41"/>
      <c r="Q24" s="39"/>
    </row>
    <row r="25" spans="2:17" ht="16">
      <c r="B25" s="318"/>
      <c r="C25" s="171"/>
      <c r="D25" s="172"/>
      <c r="E25" s="258" t="s">
        <v>21</v>
      </c>
      <c r="F25" s="259"/>
      <c r="G25" s="51"/>
      <c r="H25" s="80" t="s">
        <v>10</v>
      </c>
      <c r="I25" s="97">
        <v>25.7</v>
      </c>
      <c r="J25" s="82" t="s">
        <v>43</v>
      </c>
      <c r="K25" s="83">
        <f t="shared" si="0"/>
        <v>0</v>
      </c>
      <c r="L25" s="84">
        <v>2.47E-2</v>
      </c>
      <c r="M25" s="59">
        <f t="shared" si="1"/>
        <v>0</v>
      </c>
      <c r="N25" s="40"/>
      <c r="O25" s="37"/>
      <c r="P25" s="41"/>
      <c r="Q25" s="39"/>
    </row>
    <row r="26" spans="2:17" ht="16">
      <c r="B26" s="318"/>
      <c r="C26" s="171"/>
      <c r="D26" s="172"/>
      <c r="E26" s="260" t="s">
        <v>22</v>
      </c>
      <c r="F26" s="261"/>
      <c r="G26" s="52"/>
      <c r="H26" s="85" t="s">
        <v>10</v>
      </c>
      <c r="I26" s="98">
        <v>26.9</v>
      </c>
      <c r="J26" s="87" t="s">
        <v>43</v>
      </c>
      <c r="K26" s="88">
        <f t="shared" si="0"/>
        <v>0</v>
      </c>
      <c r="L26" s="89">
        <v>2.5499999999999998E-2</v>
      </c>
      <c r="M26" s="60">
        <f t="shared" si="1"/>
        <v>0</v>
      </c>
      <c r="N26" s="40"/>
      <c r="O26" s="37"/>
      <c r="P26" s="41"/>
      <c r="Q26" s="39"/>
    </row>
    <row r="27" spans="2:17" ht="16">
      <c r="B27" s="318"/>
      <c r="C27" s="262" t="s">
        <v>23</v>
      </c>
      <c r="D27" s="263"/>
      <c r="E27" s="263"/>
      <c r="F27" s="264"/>
      <c r="G27" s="53"/>
      <c r="H27" s="90" t="s">
        <v>10</v>
      </c>
      <c r="I27" s="96">
        <v>29.4</v>
      </c>
      <c r="J27" s="92" t="s">
        <v>43</v>
      </c>
      <c r="K27" s="93">
        <f t="shared" si="0"/>
        <v>0</v>
      </c>
      <c r="L27" s="94">
        <v>2.9399999999999999E-2</v>
      </c>
      <c r="M27" s="61">
        <f t="shared" si="1"/>
        <v>0</v>
      </c>
      <c r="N27" s="40"/>
      <c r="O27" s="37"/>
      <c r="P27" s="41"/>
      <c r="Q27" s="39"/>
    </row>
    <row r="28" spans="2:17" ht="16">
      <c r="B28" s="318"/>
      <c r="C28" s="173" t="s">
        <v>24</v>
      </c>
      <c r="D28" s="174"/>
      <c r="E28" s="174"/>
      <c r="F28" s="175"/>
      <c r="G28" s="51"/>
      <c r="H28" s="80" t="s">
        <v>10</v>
      </c>
      <c r="I28" s="97">
        <v>37.299999999999997</v>
      </c>
      <c r="J28" s="82" t="s">
        <v>43</v>
      </c>
      <c r="K28" s="83">
        <f t="shared" si="0"/>
        <v>0</v>
      </c>
      <c r="L28" s="84">
        <v>2.0899999999999998E-2</v>
      </c>
      <c r="M28" s="59">
        <f t="shared" si="1"/>
        <v>0</v>
      </c>
      <c r="N28" s="36"/>
      <c r="O28" s="37"/>
      <c r="P28" s="38"/>
      <c r="Q28" s="39"/>
    </row>
    <row r="29" spans="2:17" ht="16">
      <c r="B29" s="318"/>
      <c r="C29" s="173" t="s">
        <v>25</v>
      </c>
      <c r="D29" s="174"/>
      <c r="E29" s="174"/>
      <c r="F29" s="175"/>
      <c r="G29" s="51"/>
      <c r="H29" s="99" t="s">
        <v>15</v>
      </c>
      <c r="I29" s="97">
        <v>21.1</v>
      </c>
      <c r="J29" s="82" t="s">
        <v>45</v>
      </c>
      <c r="K29" s="83">
        <f t="shared" si="0"/>
        <v>0</v>
      </c>
      <c r="L29" s="84">
        <v>1.0999999999999999E-2</v>
      </c>
      <c r="M29" s="59">
        <f t="shared" si="1"/>
        <v>0</v>
      </c>
      <c r="N29" s="36"/>
      <c r="O29" s="21"/>
      <c r="P29" s="38"/>
      <c r="Q29" s="39"/>
    </row>
    <row r="30" spans="2:17" ht="16">
      <c r="B30" s="318"/>
      <c r="C30" s="173" t="s">
        <v>26</v>
      </c>
      <c r="D30" s="174"/>
      <c r="E30" s="174"/>
      <c r="F30" s="175"/>
      <c r="G30" s="51"/>
      <c r="H30" s="99" t="s">
        <v>15</v>
      </c>
      <c r="I30" s="100">
        <v>3.41</v>
      </c>
      <c r="J30" s="82" t="s">
        <v>45</v>
      </c>
      <c r="K30" s="83">
        <f t="shared" si="0"/>
        <v>0</v>
      </c>
      <c r="L30" s="84">
        <v>2.63E-2</v>
      </c>
      <c r="M30" s="59">
        <f t="shared" si="1"/>
        <v>0</v>
      </c>
      <c r="N30" s="36"/>
      <c r="O30" s="21"/>
      <c r="P30" s="38"/>
      <c r="Q30" s="39"/>
    </row>
    <row r="31" spans="2:17" ht="16">
      <c r="B31" s="318"/>
      <c r="C31" s="245" t="s">
        <v>27</v>
      </c>
      <c r="D31" s="246"/>
      <c r="E31" s="246"/>
      <c r="F31" s="247"/>
      <c r="G31" s="52"/>
      <c r="H31" s="95" t="s">
        <v>15</v>
      </c>
      <c r="I31" s="101">
        <v>8.41</v>
      </c>
      <c r="J31" s="87" t="s">
        <v>45</v>
      </c>
      <c r="K31" s="88">
        <f t="shared" si="0"/>
        <v>0</v>
      </c>
      <c r="L31" s="89">
        <v>3.8399999999999997E-2</v>
      </c>
      <c r="M31" s="60">
        <f t="shared" si="1"/>
        <v>0</v>
      </c>
      <c r="N31" s="36"/>
      <c r="O31" s="21"/>
      <c r="P31" s="38"/>
      <c r="Q31" s="39"/>
    </row>
    <row r="32" spans="2:17" ht="16">
      <c r="B32" s="318"/>
      <c r="C32" s="248" t="s">
        <v>28</v>
      </c>
      <c r="D32" s="249"/>
      <c r="E32" s="254" t="s">
        <v>107</v>
      </c>
      <c r="F32" s="255"/>
      <c r="G32" s="54"/>
      <c r="H32" s="102" t="s">
        <v>15</v>
      </c>
      <c r="I32" s="125">
        <v>46</v>
      </c>
      <c r="J32" s="103" t="s">
        <v>106</v>
      </c>
      <c r="K32" s="104">
        <f t="shared" si="0"/>
        <v>0</v>
      </c>
      <c r="L32" s="142">
        <v>1.3599999999999999E-2</v>
      </c>
      <c r="M32" s="61">
        <f t="shared" si="1"/>
        <v>0</v>
      </c>
      <c r="N32" s="5"/>
      <c r="O32" s="136" t="s">
        <v>77</v>
      </c>
      <c r="P32" s="4"/>
      <c r="Q32" s="39"/>
    </row>
    <row r="33" spans="2:17" ht="16">
      <c r="B33" s="318"/>
      <c r="C33" s="250"/>
      <c r="D33" s="251"/>
      <c r="E33" s="333" t="s">
        <v>103</v>
      </c>
      <c r="F33" s="334"/>
      <c r="G33" s="55"/>
      <c r="H33" s="44" t="s">
        <v>105</v>
      </c>
      <c r="I33" s="126"/>
      <c r="J33" s="45" t="s">
        <v>104</v>
      </c>
      <c r="K33" s="105">
        <f t="shared" si="0"/>
        <v>0</v>
      </c>
      <c r="L33" s="122"/>
      <c r="M33" s="62">
        <f t="shared" si="1"/>
        <v>0</v>
      </c>
      <c r="N33" s="5"/>
      <c r="O33" s="25"/>
      <c r="P33" s="4"/>
      <c r="Q33" s="31"/>
    </row>
    <row r="34" spans="2:17" ht="16.5" thickBot="1">
      <c r="B34" s="319"/>
      <c r="C34" s="252"/>
      <c r="D34" s="253"/>
      <c r="E34" s="335" t="s">
        <v>103</v>
      </c>
      <c r="F34" s="336"/>
      <c r="G34" s="56"/>
      <c r="H34" s="46" t="s">
        <v>102</v>
      </c>
      <c r="I34" s="127"/>
      <c r="J34" s="47" t="s">
        <v>101</v>
      </c>
      <c r="K34" s="106">
        <f t="shared" si="0"/>
        <v>0</v>
      </c>
      <c r="L34" s="123"/>
      <c r="M34" s="63">
        <f t="shared" si="1"/>
        <v>0</v>
      </c>
      <c r="N34" s="5"/>
      <c r="O34" s="25"/>
      <c r="P34" s="4"/>
      <c r="Q34" s="31"/>
    </row>
    <row r="35" spans="2:17" ht="2.25" customHeight="1" thickBot="1">
      <c r="B35" s="14"/>
      <c r="C35" s="15"/>
      <c r="D35" s="15"/>
      <c r="E35" s="7"/>
      <c r="F35" s="7"/>
      <c r="G35" s="57"/>
      <c r="H35" s="8"/>
      <c r="I35" s="9"/>
      <c r="J35" s="10"/>
      <c r="K35" s="16"/>
      <c r="L35" s="11"/>
      <c r="M35" s="11"/>
      <c r="N35" s="4"/>
      <c r="O35" s="25"/>
      <c r="P35" s="4"/>
      <c r="Q35" s="31"/>
    </row>
    <row r="36" spans="2:17" ht="33.75" customHeight="1">
      <c r="B36" s="307" t="s">
        <v>57</v>
      </c>
      <c r="C36" s="358" t="s">
        <v>61</v>
      </c>
      <c r="D36" s="293"/>
      <c r="E36" s="293"/>
      <c r="F36" s="359"/>
      <c r="G36" s="227" t="s">
        <v>62</v>
      </c>
      <c r="H36" s="225" t="s">
        <v>56</v>
      </c>
      <c r="I36" s="219"/>
      <c r="J36" s="220"/>
      <c r="K36" s="221"/>
      <c r="L36" s="217" t="s">
        <v>64</v>
      </c>
      <c r="M36" s="215" t="s">
        <v>100</v>
      </c>
      <c r="N36" s="5"/>
      <c r="O36" s="1"/>
      <c r="P36" s="1"/>
      <c r="Q36" s="1"/>
    </row>
    <row r="37" spans="2:17" ht="16.5" customHeight="1" thickBot="1">
      <c r="B37" s="308"/>
      <c r="C37" s="360"/>
      <c r="D37" s="361"/>
      <c r="E37" s="361"/>
      <c r="F37" s="362"/>
      <c r="G37" s="228"/>
      <c r="H37" s="226"/>
      <c r="I37" s="222"/>
      <c r="J37" s="223"/>
      <c r="K37" s="224"/>
      <c r="L37" s="218"/>
      <c r="M37" s="216"/>
      <c r="N37" s="5"/>
      <c r="O37" s="1"/>
      <c r="P37" s="1"/>
      <c r="Q37" s="1"/>
    </row>
    <row r="38" spans="2:17" ht="14.25" customHeight="1">
      <c r="B38" s="309"/>
      <c r="C38" s="363" t="s">
        <v>33</v>
      </c>
      <c r="D38" s="364"/>
      <c r="E38" s="364"/>
      <c r="F38" s="364"/>
      <c r="G38" s="50"/>
      <c r="H38" s="108" t="s">
        <v>98</v>
      </c>
      <c r="I38" s="301"/>
      <c r="J38" s="302"/>
      <c r="K38" s="303"/>
      <c r="L38" s="109">
        <v>0.06</v>
      </c>
      <c r="M38" s="64">
        <f>G38*L38</f>
        <v>0</v>
      </c>
      <c r="N38" s="2"/>
      <c r="O38" s="21"/>
      <c r="P38" s="24"/>
      <c r="Q38" s="21"/>
    </row>
    <row r="39" spans="2:17" ht="16">
      <c r="B39" s="309"/>
      <c r="C39" s="235" t="s">
        <v>34</v>
      </c>
      <c r="D39" s="236"/>
      <c r="E39" s="236"/>
      <c r="F39" s="236"/>
      <c r="G39" s="51"/>
      <c r="H39" s="110" t="s">
        <v>98</v>
      </c>
      <c r="I39" s="304"/>
      <c r="J39" s="305"/>
      <c r="K39" s="306"/>
      <c r="L39" s="111">
        <v>5.7000000000000002E-2</v>
      </c>
      <c r="M39" s="65">
        <f>G39*L39</f>
        <v>0</v>
      </c>
      <c r="N39" s="2"/>
      <c r="O39" s="21"/>
      <c r="P39" s="24"/>
      <c r="Q39" s="21"/>
    </row>
    <row r="40" spans="2:17" ht="16">
      <c r="B40" s="309"/>
      <c r="C40" s="235" t="s">
        <v>35</v>
      </c>
      <c r="D40" s="236"/>
      <c r="E40" s="236"/>
      <c r="F40" s="236"/>
      <c r="G40" s="51"/>
      <c r="H40" s="110" t="s">
        <v>98</v>
      </c>
      <c r="I40" s="304"/>
      <c r="J40" s="305"/>
      <c r="K40" s="306"/>
      <c r="L40" s="111">
        <v>5.7000000000000002E-2</v>
      </c>
      <c r="M40" s="65">
        <f>G40*L40</f>
        <v>0</v>
      </c>
      <c r="N40" s="2"/>
      <c r="O40" s="21"/>
      <c r="P40" s="24"/>
      <c r="Q40" s="21"/>
    </row>
    <row r="41" spans="2:17" ht="16">
      <c r="B41" s="309"/>
      <c r="C41" s="235" t="s">
        <v>99</v>
      </c>
      <c r="D41" s="236"/>
      <c r="E41" s="236"/>
      <c r="F41" s="236"/>
      <c r="G41" s="51"/>
      <c r="H41" s="110" t="s">
        <v>98</v>
      </c>
      <c r="I41" s="304"/>
      <c r="J41" s="305"/>
      <c r="K41" s="306"/>
      <c r="L41" s="111">
        <v>5.7000000000000002E-2</v>
      </c>
      <c r="M41" s="65">
        <f>G41*L41</f>
        <v>0</v>
      </c>
      <c r="N41" s="2"/>
      <c r="O41" s="21"/>
      <c r="P41" s="24"/>
      <c r="Q41" s="21"/>
    </row>
    <row r="42" spans="2:17" ht="16.5" thickBot="1">
      <c r="B42" s="309"/>
      <c r="C42" s="237"/>
      <c r="D42" s="238"/>
      <c r="E42" s="238"/>
      <c r="F42" s="238"/>
      <c r="G42" s="148"/>
      <c r="H42" s="147"/>
      <c r="I42" s="304"/>
      <c r="J42" s="305"/>
      <c r="K42" s="306"/>
      <c r="L42" s="149"/>
      <c r="M42" s="65">
        <f>G42*L42</f>
        <v>0</v>
      </c>
      <c r="N42" s="3"/>
      <c r="O42" s="25"/>
      <c r="P42" s="26"/>
      <c r="Q42" s="21"/>
    </row>
    <row r="43" spans="2:17" ht="1.5" customHeight="1" thickBot="1">
      <c r="B43" s="14"/>
      <c r="C43" s="7"/>
      <c r="D43" s="7"/>
      <c r="E43" s="7"/>
      <c r="F43" s="7"/>
      <c r="G43" s="57"/>
      <c r="H43" s="17"/>
      <c r="I43" s="18"/>
      <c r="J43" s="12"/>
      <c r="K43" s="16"/>
      <c r="L43" s="13"/>
      <c r="M43" s="13"/>
      <c r="N43" s="6"/>
      <c r="O43" s="20"/>
      <c r="P43" s="6"/>
      <c r="Q43" s="21"/>
    </row>
    <row r="44" spans="2:17" ht="48" customHeight="1" thickBot="1">
      <c r="B44" s="307" t="s">
        <v>97</v>
      </c>
      <c r="C44" s="369" t="s">
        <v>61</v>
      </c>
      <c r="D44" s="370"/>
      <c r="E44" s="370"/>
      <c r="F44" s="371"/>
      <c r="G44" s="112" t="s">
        <v>66</v>
      </c>
      <c r="H44" s="107" t="s">
        <v>56</v>
      </c>
      <c r="I44" s="219"/>
      <c r="J44" s="372"/>
      <c r="K44" s="373"/>
      <c r="L44" s="113" t="s">
        <v>73</v>
      </c>
      <c r="M44" s="114" t="s">
        <v>67</v>
      </c>
      <c r="N44" s="4"/>
      <c r="O44" s="1"/>
      <c r="P44" s="1"/>
      <c r="Q44" s="28"/>
    </row>
    <row r="45" spans="2:17" ht="14.25" customHeight="1">
      <c r="B45" s="352"/>
      <c r="C45" s="365" t="s">
        <v>141</v>
      </c>
      <c r="D45" s="366"/>
      <c r="E45" s="378" t="s">
        <v>37</v>
      </c>
      <c r="F45" s="379"/>
      <c r="G45" s="66">
        <v>880311648</v>
      </c>
      <c r="H45" s="115" t="s">
        <v>65</v>
      </c>
      <c r="I45" s="374"/>
      <c r="J45" s="302"/>
      <c r="K45" s="303"/>
      <c r="L45" s="146">
        <v>5.2899999999999996E-4</v>
      </c>
      <c r="M45" s="58">
        <f>G45*L45</f>
        <v>465684.86179199995</v>
      </c>
      <c r="N45" s="19"/>
      <c r="O45" s="157" t="s">
        <v>87</v>
      </c>
      <c r="P45" s="19"/>
      <c r="Q45" s="21"/>
    </row>
    <row r="46" spans="2:17" ht="14.25" customHeight="1">
      <c r="B46" s="352"/>
      <c r="C46" s="367"/>
      <c r="D46" s="368"/>
      <c r="E46" s="350" t="s">
        <v>38</v>
      </c>
      <c r="F46" s="351"/>
      <c r="G46" s="67">
        <v>599100000</v>
      </c>
      <c r="H46" s="116" t="s">
        <v>65</v>
      </c>
      <c r="I46" s="304"/>
      <c r="J46" s="305"/>
      <c r="K46" s="306"/>
      <c r="L46" s="124">
        <v>5.2899999999999996E-4</v>
      </c>
      <c r="M46" s="69">
        <f>G46*L46</f>
        <v>316923.89999999997</v>
      </c>
      <c r="N46" s="19"/>
      <c r="O46" s="27"/>
      <c r="P46" s="19"/>
      <c r="Q46" s="21"/>
    </row>
    <row r="47" spans="2:17" ht="14.25" customHeight="1">
      <c r="B47" s="352"/>
      <c r="C47" s="391" t="s">
        <v>39</v>
      </c>
      <c r="D47" s="392"/>
      <c r="E47" s="354" t="s">
        <v>40</v>
      </c>
      <c r="F47" s="355"/>
      <c r="G47" s="68"/>
      <c r="H47" s="117" t="s">
        <v>65</v>
      </c>
      <c r="I47" s="304"/>
      <c r="J47" s="305"/>
      <c r="K47" s="306"/>
      <c r="L47" s="124"/>
      <c r="M47" s="69">
        <f>G47*L47</f>
        <v>0</v>
      </c>
      <c r="N47" s="19"/>
      <c r="O47" s="27"/>
      <c r="P47" s="19"/>
      <c r="Q47" s="21"/>
    </row>
    <row r="48" spans="2:17" ht="14" hidden="1">
      <c r="B48" s="352"/>
      <c r="C48" s="393"/>
      <c r="D48" s="394"/>
      <c r="E48" s="242"/>
      <c r="F48" s="390"/>
      <c r="G48" s="118"/>
      <c r="H48" s="48"/>
      <c r="I48" s="304"/>
      <c r="J48" s="305"/>
      <c r="K48" s="306"/>
      <c r="L48" s="23"/>
      <c r="M48" s="70"/>
      <c r="N48" s="19"/>
      <c r="O48" s="27"/>
      <c r="P48" s="19"/>
      <c r="Q48" s="21"/>
    </row>
    <row r="49" spans="2:17" ht="14.5" thickBot="1">
      <c r="B49" s="353"/>
      <c r="C49" s="395"/>
      <c r="D49" s="396"/>
      <c r="E49" s="388" t="s">
        <v>59</v>
      </c>
      <c r="F49" s="389"/>
      <c r="G49" s="119"/>
      <c r="H49" s="120" t="s">
        <v>65</v>
      </c>
      <c r="I49" s="375"/>
      <c r="J49" s="376"/>
      <c r="K49" s="377"/>
      <c r="L49" s="72"/>
      <c r="M49" s="71"/>
      <c r="N49" s="19"/>
      <c r="O49" s="27"/>
      <c r="P49" s="19"/>
      <c r="Q49" s="21"/>
    </row>
    <row r="50" spans="2:17" ht="3.75" customHeight="1" thickBot="1"/>
    <row r="51" spans="2:17" ht="30" customHeight="1" thickTop="1">
      <c r="B51" s="380" t="s">
        <v>68</v>
      </c>
      <c r="C51" s="381"/>
      <c r="D51" s="381"/>
      <c r="E51" s="381"/>
      <c r="F51" s="384" t="s">
        <v>69</v>
      </c>
      <c r="G51" s="384"/>
      <c r="H51" s="384"/>
      <c r="I51" s="385"/>
      <c r="J51" s="209" t="s">
        <v>119</v>
      </c>
      <c r="K51" s="210"/>
      <c r="L51" s="210"/>
      <c r="M51" s="211"/>
    </row>
    <row r="52" spans="2:17" ht="30" customHeight="1">
      <c r="B52" s="382"/>
      <c r="C52" s="383"/>
      <c r="D52" s="383"/>
      <c r="E52" s="383"/>
      <c r="F52" s="386"/>
      <c r="G52" s="386"/>
      <c r="H52" s="386"/>
      <c r="I52" s="387"/>
      <c r="J52" s="212"/>
      <c r="K52" s="213"/>
      <c r="L52" s="213"/>
      <c r="M52" s="214"/>
    </row>
    <row r="53" spans="2:17" ht="30" customHeight="1" thickBot="1">
      <c r="B53" s="338">
        <f>ROUNDDOWN(SUM(M10:M34,M38:M41,M45:M49),0)</f>
        <v>816711</v>
      </c>
      <c r="C53" s="339"/>
      <c r="D53" s="339"/>
      <c r="E53" s="42" t="s">
        <v>70</v>
      </c>
      <c r="F53" s="340"/>
      <c r="G53" s="341"/>
      <c r="H53" s="342"/>
      <c r="I53" s="43" t="s">
        <v>70</v>
      </c>
      <c r="J53" s="190">
        <f>B53-F53</f>
        <v>816711</v>
      </c>
      <c r="K53" s="191"/>
      <c r="L53" s="191"/>
      <c r="M53" s="73" t="s">
        <v>96</v>
      </c>
    </row>
    <row r="54" spans="2:17" ht="18" customHeight="1" thickTop="1">
      <c r="J54" s="337" t="s">
        <v>75</v>
      </c>
      <c r="K54" s="337"/>
      <c r="L54" s="337"/>
      <c r="M54" s="337"/>
    </row>
    <row r="55" spans="2:17">
      <c r="B55" s="137"/>
    </row>
    <row r="56" spans="2:17">
      <c r="B56" s="139" t="s">
        <v>95</v>
      </c>
      <c r="C56" s="121" t="s">
        <v>78</v>
      </c>
    </row>
    <row r="57" spans="2:17">
      <c r="B57" s="137"/>
      <c r="C57" s="121"/>
    </row>
    <row r="58" spans="2:17">
      <c r="B58" s="139" t="s">
        <v>94</v>
      </c>
      <c r="C58" s="121" t="s">
        <v>81</v>
      </c>
      <c r="D58" s="121"/>
      <c r="E58" s="121"/>
      <c r="F58" s="121"/>
      <c r="G58" s="128"/>
      <c r="H58" s="121"/>
      <c r="I58" s="121"/>
    </row>
    <row r="59" spans="2:17">
      <c r="B59" s="137"/>
      <c r="C59" s="140" t="s">
        <v>76</v>
      </c>
      <c r="D59" s="121"/>
      <c r="E59" s="121"/>
      <c r="F59" s="121"/>
      <c r="G59" s="121"/>
      <c r="H59" s="129"/>
      <c r="I59" s="121"/>
    </row>
    <row r="60" spans="2:17" s="131" customFormat="1">
      <c r="B60" s="138"/>
      <c r="C60" s="170" t="s">
        <v>143</v>
      </c>
      <c r="D60" s="130"/>
      <c r="E60" s="130"/>
      <c r="F60" s="130"/>
      <c r="G60" s="130"/>
      <c r="H60" s="130"/>
      <c r="I60" s="130"/>
      <c r="O60" s="135" t="s">
        <v>90</v>
      </c>
    </row>
    <row r="61" spans="2:17">
      <c r="B61" s="137"/>
      <c r="C61" s="141" t="s">
        <v>93</v>
      </c>
      <c r="D61" s="121"/>
      <c r="E61" s="121"/>
      <c r="F61" s="121"/>
      <c r="G61" s="121"/>
      <c r="H61" s="121"/>
      <c r="I61" s="121"/>
    </row>
    <row r="62" spans="2:17">
      <c r="B62" s="137"/>
      <c r="C62" s="141" t="s">
        <v>92</v>
      </c>
      <c r="D62" s="121"/>
      <c r="E62" s="121"/>
      <c r="F62" s="121"/>
      <c r="G62" s="121"/>
      <c r="H62" s="121"/>
      <c r="I62" s="121"/>
      <c r="O62" s="135"/>
    </row>
    <row r="63" spans="2:17" s="131" customFormat="1">
      <c r="B63" s="138"/>
      <c r="D63" s="132"/>
      <c r="E63" s="132"/>
      <c r="F63" s="132"/>
      <c r="G63" s="133"/>
      <c r="H63" s="132"/>
      <c r="I63" s="132"/>
    </row>
    <row r="64" spans="2:17" s="131" customFormat="1">
      <c r="B64" s="139" t="s">
        <v>91</v>
      </c>
      <c r="C64" s="121" t="s">
        <v>86</v>
      </c>
      <c r="G64" s="134"/>
      <c r="J64" s="135"/>
    </row>
    <row r="65" spans="2:15" s="131" customFormat="1">
      <c r="G65" s="134"/>
    </row>
    <row r="66" spans="2:15" s="131" customFormat="1" ht="23.25" customHeight="1" thickBot="1">
      <c r="B66" s="155" t="s">
        <v>135</v>
      </c>
      <c r="G66" s="134"/>
      <c r="O66" s="145" t="s">
        <v>118</v>
      </c>
    </row>
    <row r="67" spans="2:15" s="150" customFormat="1" ht="47.25" customHeight="1" thickBot="1">
      <c r="B67" s="343" t="s">
        <v>133</v>
      </c>
      <c r="C67" s="344"/>
      <c r="D67" s="344"/>
      <c r="E67" s="344"/>
      <c r="F67" s="345"/>
      <c r="G67" s="346" t="s">
        <v>131</v>
      </c>
      <c r="H67" s="347"/>
    </row>
    <row r="68" spans="2:15" s="150" customFormat="1" ht="30.75" customHeight="1">
      <c r="B68" s="182" t="s">
        <v>132</v>
      </c>
      <c r="C68" s="183"/>
      <c r="D68" s="183"/>
      <c r="E68" s="183"/>
      <c r="F68" s="184"/>
      <c r="G68" s="346">
        <v>3822</v>
      </c>
      <c r="H68" s="347"/>
    </row>
    <row r="69" spans="2:15" s="150" customFormat="1" ht="30.75" customHeight="1">
      <c r="B69" s="176" t="s">
        <v>121</v>
      </c>
      <c r="C69" s="177"/>
      <c r="D69" s="177"/>
      <c r="E69" s="177"/>
      <c r="F69" s="178"/>
      <c r="G69" s="179">
        <v>4201</v>
      </c>
      <c r="H69" s="180"/>
    </row>
    <row r="70" spans="2:15" s="150" customFormat="1" ht="30.75" customHeight="1">
      <c r="B70" s="176" t="s">
        <v>134</v>
      </c>
      <c r="C70" s="177"/>
      <c r="D70" s="177"/>
      <c r="E70" s="177"/>
      <c r="F70" s="178"/>
      <c r="G70" s="179"/>
      <c r="H70" s="180"/>
      <c r="J70" s="156"/>
      <c r="K70" s="156"/>
      <c r="L70" s="156"/>
      <c r="M70" s="156"/>
    </row>
    <row r="71" spans="2:15" s="150" customFormat="1" ht="30.75" customHeight="1">
      <c r="B71" s="176" t="s">
        <v>122</v>
      </c>
      <c r="C71" s="177"/>
      <c r="D71" s="177"/>
      <c r="E71" s="177"/>
      <c r="F71" s="178"/>
      <c r="G71" s="179"/>
      <c r="H71" s="180"/>
      <c r="J71" s="181"/>
      <c r="K71" s="181"/>
      <c r="L71" s="181"/>
      <c r="M71" s="181"/>
    </row>
    <row r="72" spans="2:15" s="150" customFormat="1" ht="30.75" customHeight="1">
      <c r="B72" s="176" t="s">
        <v>123</v>
      </c>
      <c r="C72" s="177"/>
      <c r="D72" s="177"/>
      <c r="E72" s="177"/>
      <c r="F72" s="178"/>
      <c r="G72" s="179"/>
      <c r="H72" s="180"/>
      <c r="J72" s="156"/>
      <c r="K72" s="156"/>
      <c r="L72" s="156"/>
      <c r="M72" s="156"/>
    </row>
    <row r="73" spans="2:15" s="150" customFormat="1" ht="30.75" customHeight="1">
      <c r="B73" s="176" t="s">
        <v>124</v>
      </c>
      <c r="C73" s="177"/>
      <c r="D73" s="177"/>
      <c r="E73" s="177"/>
      <c r="F73" s="178"/>
      <c r="G73" s="179"/>
      <c r="H73" s="180"/>
    </row>
    <row r="74" spans="2:15" s="150" customFormat="1" ht="30.75" customHeight="1" thickBot="1">
      <c r="B74" s="192" t="s">
        <v>125</v>
      </c>
      <c r="C74" s="193"/>
      <c r="D74" s="193"/>
      <c r="E74" s="193"/>
      <c r="F74" s="194"/>
      <c r="G74" s="195"/>
      <c r="H74" s="196"/>
    </row>
    <row r="75" spans="2:15" s="151" customFormat="1" ht="14">
      <c r="G75" s="152"/>
    </row>
    <row r="76" spans="2:15" s="131" customFormat="1" ht="23.25" customHeight="1" thickBot="1">
      <c r="B76" s="155" t="s">
        <v>136</v>
      </c>
      <c r="G76" s="134"/>
      <c r="O76" s="145"/>
    </row>
    <row r="77" spans="2:15" ht="30" customHeight="1" thickTop="1">
      <c r="B77" s="397" t="s">
        <v>130</v>
      </c>
      <c r="C77" s="198"/>
      <c r="D77" s="198"/>
      <c r="E77" s="199"/>
      <c r="F77" s="398" t="s">
        <v>128</v>
      </c>
      <c r="G77" s="204"/>
      <c r="H77" s="204"/>
      <c r="I77" s="205"/>
      <c r="J77" s="209" t="s">
        <v>126</v>
      </c>
      <c r="K77" s="210"/>
      <c r="L77" s="210"/>
      <c r="M77" s="211"/>
    </row>
    <row r="78" spans="2:15" ht="30" customHeight="1">
      <c r="B78" s="200"/>
      <c r="C78" s="201"/>
      <c r="D78" s="201"/>
      <c r="E78" s="202"/>
      <c r="F78" s="206"/>
      <c r="G78" s="207"/>
      <c r="H78" s="207"/>
      <c r="I78" s="208"/>
      <c r="J78" s="212"/>
      <c r="K78" s="213"/>
      <c r="L78" s="213"/>
      <c r="M78" s="214"/>
    </row>
    <row r="79" spans="2:15" ht="30" customHeight="1" thickBot="1">
      <c r="B79" s="185">
        <f>SUM(G68:H74)</f>
        <v>8023</v>
      </c>
      <c r="C79" s="186"/>
      <c r="D79" s="186"/>
      <c r="E79" s="153" t="s">
        <v>70</v>
      </c>
      <c r="F79" s="187">
        <f>J53</f>
        <v>816711</v>
      </c>
      <c r="G79" s="188"/>
      <c r="H79" s="189"/>
      <c r="I79" s="154" t="s">
        <v>70</v>
      </c>
      <c r="J79" s="190">
        <f>B79+F79</f>
        <v>824734</v>
      </c>
      <c r="K79" s="191"/>
      <c r="L79" s="191"/>
      <c r="M79" s="73" t="s">
        <v>70</v>
      </c>
    </row>
  </sheetData>
  <mergeCells count="97">
    <mergeCell ref="I44:K44"/>
    <mergeCell ref="C14:F14"/>
    <mergeCell ref="C22:D23"/>
    <mergeCell ref="E22:F22"/>
    <mergeCell ref="J71:M71"/>
    <mergeCell ref="C44:F44"/>
    <mergeCell ref="I38:K42"/>
    <mergeCell ref="C38:F38"/>
    <mergeCell ref="C41:F41"/>
    <mergeCell ref="C40:F40"/>
    <mergeCell ref="E23:F23"/>
    <mergeCell ref="C30:F30"/>
    <mergeCell ref="E24:F24"/>
    <mergeCell ref="C24:D26"/>
    <mergeCell ref="C15:F15"/>
    <mergeCell ref="C27:F27"/>
    <mergeCell ref="F2:I2"/>
    <mergeCell ref="K2:M2"/>
    <mergeCell ref="C39:F39"/>
    <mergeCell ref="C42:F42"/>
    <mergeCell ref="C10:F10"/>
    <mergeCell ref="C11:F11"/>
    <mergeCell ref="C12:F12"/>
    <mergeCell ref="C31:F31"/>
    <mergeCell ref="C32:D34"/>
    <mergeCell ref="E32:F32"/>
    <mergeCell ref="E33:F33"/>
    <mergeCell ref="E34:F34"/>
    <mergeCell ref="G4:H5"/>
    <mergeCell ref="I4:K5"/>
    <mergeCell ref="G6:G9"/>
    <mergeCell ref="H6:H9"/>
    <mergeCell ref="B4:F9"/>
    <mergeCell ref="M36:M37"/>
    <mergeCell ref="L4:L5"/>
    <mergeCell ref="M4:M9"/>
    <mergeCell ref="I6:I9"/>
    <mergeCell ref="J6:J9"/>
    <mergeCell ref="K6:K9"/>
    <mergeCell ref="L8:L9"/>
    <mergeCell ref="L36:L37"/>
    <mergeCell ref="I36:K37"/>
    <mergeCell ref="H36:H37"/>
    <mergeCell ref="G36:G37"/>
    <mergeCell ref="C36:F37"/>
    <mergeCell ref="B10:B34"/>
    <mergeCell ref="C19:F19"/>
    <mergeCell ref="C20:D21"/>
    <mergeCell ref="B36:B42"/>
    <mergeCell ref="C13:F13"/>
    <mergeCell ref="C17:F17"/>
    <mergeCell ref="C18:F18"/>
    <mergeCell ref="J54:M54"/>
    <mergeCell ref="B53:D53"/>
    <mergeCell ref="F53:H53"/>
    <mergeCell ref="J53:L53"/>
    <mergeCell ref="E46:F46"/>
    <mergeCell ref="I45:K49"/>
    <mergeCell ref="E45:F45"/>
    <mergeCell ref="B51:E52"/>
    <mergeCell ref="F51:I52"/>
    <mergeCell ref="J51:M52"/>
    <mergeCell ref="B44:B49"/>
    <mergeCell ref="E47:F47"/>
    <mergeCell ref="F77:I78"/>
    <mergeCell ref="B67:F67"/>
    <mergeCell ref="G67:H67"/>
    <mergeCell ref="B68:F68"/>
    <mergeCell ref="G68:H68"/>
    <mergeCell ref="B70:F70"/>
    <mergeCell ref="E48:F48"/>
    <mergeCell ref="C47:D49"/>
    <mergeCell ref="E49:F49"/>
    <mergeCell ref="C45:D46"/>
    <mergeCell ref="C16:F16"/>
    <mergeCell ref="E25:F25"/>
    <mergeCell ref="E26:F26"/>
    <mergeCell ref="C29:F29"/>
    <mergeCell ref="C28:F28"/>
    <mergeCell ref="E20:F20"/>
    <mergeCell ref="E21:F21"/>
    <mergeCell ref="J77:M78"/>
    <mergeCell ref="B79:D79"/>
    <mergeCell ref="F79:H79"/>
    <mergeCell ref="J79:L79"/>
    <mergeCell ref="B69:F69"/>
    <mergeCell ref="G73:H73"/>
    <mergeCell ref="G74:H74"/>
    <mergeCell ref="G69:H69"/>
    <mergeCell ref="G70:H70"/>
    <mergeCell ref="G71:H71"/>
    <mergeCell ref="G72:H72"/>
    <mergeCell ref="B74:F74"/>
    <mergeCell ref="B73:F73"/>
    <mergeCell ref="B72:F72"/>
    <mergeCell ref="B71:F71"/>
    <mergeCell ref="B77:E78"/>
  </mergeCells>
  <phoneticPr fontId="3"/>
  <pageMargins left="0.39370078740157483" right="0.39370078740157483" top="0.39370078740157483" bottom="0.23622047244094491" header="0.19685039370078741" footer="0.19685039370078741"/>
  <pageSetup paperSize="9" scale="89" fitToHeight="0" orientation="portrait" r:id="rId1"/>
  <headerFooter alignWithMargins="0"/>
  <rowBreaks count="1" manualBreakCount="1">
    <brk id="64" max="1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大坪　芳充</dc:creator>
  <cp:lastModifiedBy>Windows ユーザー</cp:lastModifiedBy>
  <cp:lastPrinted>2023-06-01T02:41:26Z</cp:lastPrinted>
  <dcterms:created xsi:type="dcterms:W3CDTF">2009-03-07T03:51:33Z</dcterms:created>
  <dcterms:modified xsi:type="dcterms:W3CDTF">2023-06-02T02:11:34Z</dcterms:modified>
</cp:coreProperties>
</file>