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9表" sheetId="1" r:id="rId1"/>
  </sheets>
  <definedNames>
    <definedName name="_xlnm.Print_Area" localSheetId="0">第29表!$A$1:$AG$72</definedName>
  </definedNames>
  <calcPr calcId="162913"/>
</workbook>
</file>

<file path=xl/calcChain.xml><?xml version="1.0" encoding="utf-8"?>
<calcChain xmlns="http://schemas.openxmlformats.org/spreadsheetml/2006/main">
  <c r="AD71" i="1" l="1"/>
  <c r="AC71" i="1"/>
  <c r="AB71" i="1"/>
  <c r="AA71" i="1"/>
  <c r="Z71" i="1"/>
  <c r="Y71" i="1"/>
  <c r="X71" i="1"/>
  <c r="W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D70" i="1"/>
  <c r="AC70" i="1"/>
  <c r="AB70" i="1"/>
  <c r="AA70" i="1"/>
  <c r="Z70" i="1"/>
  <c r="Y70" i="1"/>
  <c r="X70" i="1"/>
  <c r="W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V65" i="1"/>
  <c r="U65" i="1"/>
  <c r="D65" i="1"/>
  <c r="AF65" i="1" s="1"/>
  <c r="C65" i="1"/>
  <c r="AG65" i="1" s="1"/>
  <c r="D62" i="1"/>
  <c r="C62" i="1"/>
  <c r="D61" i="1"/>
  <c r="C61" i="1"/>
  <c r="V58" i="1"/>
  <c r="U58" i="1"/>
  <c r="V55" i="1"/>
  <c r="U55" i="1"/>
  <c r="V54" i="1"/>
  <c r="U54" i="1"/>
  <c r="D54" i="1"/>
  <c r="AF54" i="1" s="1"/>
  <c r="C54" i="1"/>
  <c r="AG54" i="1" s="1"/>
  <c r="V51" i="1"/>
  <c r="U51" i="1"/>
  <c r="V48" i="1"/>
  <c r="U48" i="1"/>
  <c r="V45" i="1"/>
  <c r="U45" i="1"/>
  <c r="D45" i="1"/>
  <c r="AF45" i="1" s="1"/>
  <c r="C45" i="1"/>
  <c r="AG45" i="1" s="1"/>
  <c r="V42" i="1"/>
  <c r="U42" i="1"/>
  <c r="V39" i="1"/>
  <c r="V13" i="1" s="1"/>
  <c r="V9" i="1" s="1"/>
  <c r="U39" i="1"/>
  <c r="U13" i="1" s="1"/>
  <c r="U9" i="1" s="1"/>
  <c r="V36" i="1"/>
  <c r="U36" i="1"/>
  <c r="D36" i="1"/>
  <c r="AF36" i="1" s="1"/>
  <c r="C36" i="1"/>
  <c r="AG36" i="1" s="1"/>
  <c r="V33" i="1"/>
  <c r="U33" i="1"/>
  <c r="D33" i="1"/>
  <c r="AF33" i="1" s="1"/>
  <c r="C33" i="1"/>
  <c r="AG33" i="1" s="1"/>
  <c r="V32" i="1"/>
  <c r="U32" i="1"/>
  <c r="D32" i="1"/>
  <c r="AF32" i="1" s="1"/>
  <c r="C32" i="1"/>
  <c r="AG32" i="1" s="1"/>
  <c r="V31" i="1"/>
  <c r="U31" i="1"/>
  <c r="D31" i="1"/>
  <c r="AF31" i="1" s="1"/>
  <c r="C31" i="1"/>
  <c r="AG31" i="1" s="1"/>
  <c r="V30" i="1"/>
  <c r="U30" i="1"/>
  <c r="D30" i="1"/>
  <c r="AF30" i="1" s="1"/>
  <c r="C30" i="1"/>
  <c r="AG30" i="1" s="1"/>
  <c r="V29" i="1"/>
  <c r="U29" i="1"/>
  <c r="D29" i="1"/>
  <c r="AF29" i="1" s="1"/>
  <c r="C29" i="1"/>
  <c r="AG29" i="1" s="1"/>
  <c r="V28" i="1"/>
  <c r="U28" i="1"/>
  <c r="D28" i="1"/>
  <c r="AF28" i="1" s="1"/>
  <c r="C28" i="1"/>
  <c r="AG28" i="1" s="1"/>
  <c r="V27" i="1"/>
  <c r="U27" i="1"/>
  <c r="D27" i="1"/>
  <c r="AF27" i="1" s="1"/>
  <c r="C27" i="1"/>
  <c r="AG27" i="1" s="1"/>
  <c r="V26" i="1"/>
  <c r="U26" i="1"/>
  <c r="D26" i="1"/>
  <c r="AF26" i="1" s="1"/>
  <c r="C26" i="1"/>
  <c r="AG26" i="1" s="1"/>
  <c r="V25" i="1"/>
  <c r="U25" i="1"/>
  <c r="D25" i="1"/>
  <c r="AF25" i="1" s="1"/>
  <c r="C25" i="1"/>
  <c r="AG25" i="1" s="1"/>
  <c r="V24" i="1"/>
  <c r="U24" i="1"/>
  <c r="D24" i="1"/>
  <c r="AF24" i="1" s="1"/>
  <c r="C24" i="1"/>
  <c r="AG24" i="1" s="1"/>
  <c r="V23" i="1"/>
  <c r="U23" i="1"/>
  <c r="D23" i="1"/>
  <c r="AF23" i="1" s="1"/>
  <c r="C23" i="1"/>
  <c r="AG23" i="1" s="1"/>
  <c r="V22" i="1"/>
  <c r="U22" i="1"/>
  <c r="D22" i="1"/>
  <c r="AF22" i="1" s="1"/>
  <c r="C22" i="1"/>
  <c r="AG22" i="1" s="1"/>
  <c r="V21" i="1"/>
  <c r="U21" i="1"/>
  <c r="D21" i="1"/>
  <c r="D71" i="1" s="1"/>
  <c r="C21" i="1"/>
  <c r="C71" i="1" s="1"/>
  <c r="V20" i="1"/>
  <c r="U20" i="1"/>
  <c r="D20" i="1"/>
  <c r="D70" i="1" s="1"/>
  <c r="C20" i="1"/>
  <c r="C70" i="1" s="1"/>
  <c r="V19" i="1"/>
  <c r="U19" i="1"/>
  <c r="D19" i="1"/>
  <c r="AF19" i="1" s="1"/>
  <c r="C19" i="1"/>
  <c r="AG19" i="1" s="1"/>
  <c r="V18" i="1"/>
  <c r="U18" i="1"/>
  <c r="D18" i="1"/>
  <c r="AF18" i="1" s="1"/>
  <c r="C18" i="1"/>
  <c r="AG18" i="1" s="1"/>
  <c r="V17" i="1"/>
  <c r="U17" i="1"/>
  <c r="D17" i="1"/>
  <c r="AF17" i="1" s="1"/>
  <c r="C17" i="1"/>
  <c r="AG17" i="1" s="1"/>
  <c r="V16" i="1"/>
  <c r="U16" i="1"/>
  <c r="D16" i="1"/>
  <c r="AF16" i="1" s="1"/>
  <c r="C16" i="1"/>
  <c r="AG16" i="1" s="1"/>
  <c r="AD15" i="1"/>
  <c r="AD69" i="1" s="1"/>
  <c r="AC15" i="1"/>
  <c r="AC69" i="1" s="1"/>
  <c r="AB15" i="1"/>
  <c r="AB69" i="1" s="1"/>
  <c r="AA15" i="1"/>
  <c r="AA69" i="1" s="1"/>
  <c r="Z15" i="1"/>
  <c r="Z69" i="1" s="1"/>
  <c r="Y15" i="1"/>
  <c r="Y69" i="1" s="1"/>
  <c r="X15" i="1"/>
  <c r="X69" i="1" s="1"/>
  <c r="W15" i="1"/>
  <c r="W69" i="1" s="1"/>
  <c r="V15" i="1"/>
  <c r="V69" i="1" s="1"/>
  <c r="U15" i="1"/>
  <c r="U69" i="1" s="1"/>
  <c r="T15" i="1"/>
  <c r="T69" i="1" s="1"/>
  <c r="S15" i="1"/>
  <c r="S69" i="1" s="1"/>
  <c r="R15" i="1"/>
  <c r="R69" i="1" s="1"/>
  <c r="Q15" i="1"/>
  <c r="Q69" i="1" s="1"/>
  <c r="P15" i="1"/>
  <c r="P69" i="1" s="1"/>
  <c r="O15" i="1"/>
  <c r="O69" i="1" s="1"/>
  <c r="N15" i="1"/>
  <c r="N69" i="1" s="1"/>
  <c r="M15" i="1"/>
  <c r="M69" i="1" s="1"/>
  <c r="L15" i="1"/>
  <c r="L69" i="1" s="1"/>
  <c r="K15" i="1"/>
  <c r="K69" i="1" s="1"/>
  <c r="J15" i="1"/>
  <c r="J69" i="1" s="1"/>
  <c r="I15" i="1"/>
  <c r="I69" i="1" s="1"/>
  <c r="H15" i="1"/>
  <c r="H69" i="1" s="1"/>
  <c r="G15" i="1"/>
  <c r="G69" i="1" s="1"/>
  <c r="F15" i="1"/>
  <c r="F69" i="1" s="1"/>
  <c r="E15" i="1"/>
  <c r="E69" i="1" s="1"/>
  <c r="D15" i="1"/>
  <c r="D69" i="1" s="1"/>
  <c r="C15" i="1"/>
  <c r="C69" i="1" s="1"/>
  <c r="AD13" i="1"/>
  <c r="AC13" i="1"/>
  <c r="AB13" i="1"/>
  <c r="AA13" i="1"/>
  <c r="Z13" i="1"/>
  <c r="Y13" i="1"/>
  <c r="X13" i="1"/>
  <c r="W13" i="1"/>
  <c r="T13" i="1"/>
  <c r="S13" i="1"/>
  <c r="R13" i="1"/>
  <c r="Q13" i="1"/>
  <c r="P13" i="1"/>
  <c r="O13" i="1"/>
  <c r="N13" i="1"/>
  <c r="M13" i="1"/>
  <c r="L13" i="1"/>
  <c r="K13" i="1"/>
  <c r="K9" i="1" s="1"/>
  <c r="J13" i="1"/>
  <c r="I13" i="1"/>
  <c r="H13" i="1"/>
  <c r="G13" i="1"/>
  <c r="F13" i="1"/>
  <c r="E13" i="1"/>
  <c r="D13" i="1"/>
  <c r="C13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D9" i="1"/>
  <c r="AC9" i="1"/>
  <c r="AB9" i="1"/>
  <c r="AA9" i="1"/>
  <c r="Z9" i="1"/>
  <c r="Y9" i="1"/>
  <c r="X9" i="1"/>
  <c r="W9" i="1"/>
  <c r="T9" i="1"/>
  <c r="S9" i="1"/>
  <c r="R9" i="1"/>
  <c r="Q9" i="1"/>
  <c r="P9" i="1"/>
  <c r="O9" i="1"/>
  <c r="N9" i="1"/>
  <c r="M9" i="1"/>
  <c r="L9" i="1"/>
  <c r="J9" i="1"/>
  <c r="I9" i="1"/>
  <c r="H9" i="1"/>
  <c r="G9" i="1"/>
  <c r="F9" i="1"/>
  <c r="E9" i="1"/>
  <c r="D9" i="1"/>
  <c r="C9" i="1"/>
  <c r="U70" i="1" l="1"/>
  <c r="U71" i="1"/>
  <c r="V70" i="1"/>
  <c r="V71" i="1"/>
  <c r="AG9" i="1"/>
  <c r="AF9" i="1"/>
  <c r="AG11" i="1"/>
  <c r="AF11" i="1"/>
  <c r="AG13" i="1"/>
  <c r="AF13" i="1"/>
  <c r="AG69" i="1"/>
  <c r="AE69" i="1"/>
  <c r="AF69" i="1"/>
  <c r="AG70" i="1"/>
  <c r="AF70" i="1"/>
  <c r="AG71" i="1"/>
  <c r="AF71" i="1"/>
  <c r="AE9" i="1"/>
  <c r="AE11" i="1"/>
  <c r="AE13" i="1"/>
  <c r="AE15" i="1"/>
  <c r="AF15" i="1"/>
  <c r="AG15" i="1"/>
  <c r="AE16" i="1"/>
  <c r="AE17" i="1"/>
  <c r="AE18" i="1"/>
  <c r="AE19" i="1"/>
  <c r="AE20" i="1"/>
  <c r="AF20" i="1"/>
  <c r="AG20" i="1"/>
  <c r="AE21" i="1"/>
  <c r="AF21" i="1"/>
  <c r="AG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6" i="1"/>
  <c r="AE45" i="1"/>
  <c r="AE54" i="1"/>
  <c r="AE65" i="1"/>
  <c r="AE70" i="1"/>
  <c r="AE71" i="1"/>
</calcChain>
</file>

<file path=xl/sharedStrings.xml><?xml version="1.0" encoding="utf-8"?>
<sst xmlns="http://schemas.openxmlformats.org/spreadsheetml/2006/main" count="95" uniqueCount="82">
  <si>
    <t>２　高　等　学　校</t>
    <rPh sb="2" eb="3">
      <t>タカ</t>
    </rPh>
    <rPh sb="4" eb="5">
      <t>トウ</t>
    </rPh>
    <rPh sb="6" eb="7">
      <t>ガク</t>
    </rPh>
    <rPh sb="8" eb="9">
      <t>コウ</t>
    </rPh>
    <phoneticPr fontId="4"/>
  </si>
  <si>
    <t>第２９表　市町村別進路別卒業者数</t>
    <phoneticPr fontId="4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</si>
  <si>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</si>
  <si>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（単位：人、％）</t>
    <phoneticPr fontId="4"/>
  </si>
  <si>
    <t>市町村名</t>
    <phoneticPr fontId="11"/>
  </si>
  <si>
    <t>　Ａ</t>
    <phoneticPr fontId="11"/>
  </si>
  <si>
    <t>　Ｂ</t>
    <phoneticPr fontId="11"/>
  </si>
  <si>
    <t>　Ｃ</t>
    <phoneticPr fontId="11"/>
  </si>
  <si>
    <t>　Ｄ</t>
    <phoneticPr fontId="4"/>
  </si>
  <si>
    <t>　Ｅ</t>
    <phoneticPr fontId="3"/>
  </si>
  <si>
    <t>　Ｆ</t>
    <phoneticPr fontId="3"/>
  </si>
  <si>
    <t>　Ｇ</t>
    <phoneticPr fontId="3"/>
  </si>
  <si>
    <t>　Ｈ</t>
    <phoneticPr fontId="3"/>
  </si>
  <si>
    <r>
      <t>Ａ、Ｂ、Ｃ、Ｄのうち就職している者</t>
    </r>
    <r>
      <rPr>
        <sz val="8.5"/>
        <rFont val="ＭＳ Ｐ明朝"/>
        <family val="1"/>
        <charset val="128"/>
      </rPr>
      <t>（再掲）</t>
    </r>
    <rPh sb="18" eb="20">
      <t>サイケイ</t>
    </rPh>
    <phoneticPr fontId="11"/>
  </si>
  <si>
    <t>大学等進学率</t>
    <rPh sb="0" eb="2">
      <t>ダイガク</t>
    </rPh>
    <rPh sb="2" eb="3">
      <t>ナド</t>
    </rPh>
    <rPh sb="3" eb="6">
      <t>シンガクリツ</t>
    </rPh>
    <phoneticPr fontId="3"/>
  </si>
  <si>
    <t>卒業者総数
（Ａ～Ｈ）</t>
    <phoneticPr fontId="11"/>
  </si>
  <si>
    <t>大学等
進学者</t>
    <rPh sb="0" eb="2">
      <t>ダイガク</t>
    </rPh>
    <rPh sb="2" eb="3">
      <t>ナド</t>
    </rPh>
    <phoneticPr fontId="11"/>
  </si>
  <si>
    <t>専修学校
（専門課程）
進 学 者</t>
    <rPh sb="0" eb="2">
      <t>センシュウ</t>
    </rPh>
    <rPh sb="2" eb="4">
      <t>ガッコウ</t>
    </rPh>
    <phoneticPr fontId="11"/>
  </si>
  <si>
    <t>専修学校
（一般課程）
等入学者</t>
    <rPh sb="0" eb="2">
      <t>センシュウ</t>
    </rPh>
    <rPh sb="2" eb="4">
      <t>ガッコウ</t>
    </rPh>
    <phoneticPr fontId="11"/>
  </si>
  <si>
    <t>公共職業能力
開発施設
等入学者</t>
    <rPh sb="0" eb="2">
      <t>コウキョウ</t>
    </rPh>
    <rPh sb="2" eb="4">
      <t>ショクギョウ</t>
    </rPh>
    <rPh sb="4" eb="6">
      <t>ノウリョク</t>
    </rPh>
    <phoneticPr fontId="4"/>
  </si>
  <si>
    <t>就職者</t>
    <rPh sb="0" eb="3">
      <t>シュウショクシャ</t>
    </rPh>
    <phoneticPr fontId="4"/>
  </si>
  <si>
    <t>一時的な仕事に就いた者</t>
    <phoneticPr fontId="4"/>
  </si>
  <si>
    <t>左記以外
の者</t>
    <rPh sb="0" eb="2">
      <t>サキ</t>
    </rPh>
    <rPh sb="2" eb="4">
      <t>イガイ</t>
    </rPh>
    <rPh sb="6" eb="7">
      <t>モノ</t>
    </rPh>
    <phoneticPr fontId="4"/>
  </si>
  <si>
    <t>不詳・死亡</t>
    <rPh sb="0" eb="2">
      <t>フショウ</t>
    </rPh>
    <rPh sb="3" eb="5">
      <t>シボウ</t>
    </rPh>
    <phoneticPr fontId="4"/>
  </si>
  <si>
    <t>計</t>
    <phoneticPr fontId="11"/>
  </si>
  <si>
    <t>Aのうち</t>
    <phoneticPr fontId="11"/>
  </si>
  <si>
    <t>Bのうち</t>
    <phoneticPr fontId="11"/>
  </si>
  <si>
    <t>Cのうち</t>
    <phoneticPr fontId="11"/>
  </si>
  <si>
    <t>Dのうち</t>
    <phoneticPr fontId="11"/>
  </si>
  <si>
    <t>計</t>
  </si>
  <si>
    <t>男</t>
  </si>
  <si>
    <t>女</t>
  </si>
  <si>
    <t>うち男</t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</si>
  <si>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</si>
  <si>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</si>
  <si>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コオリ</t>
    </rPh>
    <rPh sb="1" eb="2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</si>
  <si>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</si>
  <si>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</si>
  <si>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</si>
  <si>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</si>
  <si>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</si>
  <si>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</si>
  <si>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</si>
  <si>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</si>
  <si>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</si>
  <si>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</si>
  <si>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</si>
  <si>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</si>
  <si>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</si>
  <si>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</si>
  <si>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</si>
  <si>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</si>
  <si>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</si>
  <si>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</si>
  <si>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</si>
  <si>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</si>
  <si>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</si>
  <si>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</si>
  <si>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</si>
  <si>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</si>
  <si>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</si>
  <si>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小田郡</t>
    <phoneticPr fontId="3"/>
  </si>
  <si>
    <t>矢掛町</t>
    <phoneticPr fontId="3"/>
  </si>
  <si>
    <t>真庭郡</t>
    <phoneticPr fontId="3"/>
  </si>
  <si>
    <t>新庄村</t>
    <phoneticPr fontId="3"/>
  </si>
  <si>
    <t>苫田郡</t>
    <phoneticPr fontId="3"/>
  </si>
  <si>
    <t>鏡野町</t>
    <phoneticPr fontId="3"/>
  </si>
  <si>
    <t>勝田郡</t>
    <phoneticPr fontId="3"/>
  </si>
  <si>
    <t>勝央町</t>
    <phoneticPr fontId="3"/>
  </si>
  <si>
    <t>奈義町</t>
    <phoneticPr fontId="3"/>
  </si>
  <si>
    <t>英田郡</t>
    <phoneticPr fontId="3"/>
  </si>
  <si>
    <t>西粟倉村</t>
    <phoneticPr fontId="3"/>
  </si>
  <si>
    <t>久米郡</t>
    <phoneticPr fontId="3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</si>
  <si>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</si>
  <si>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</si>
  <si>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加賀郡</t>
    <rPh sb="0" eb="1">
      <t>カ</t>
    </rPh>
    <rPh sb="1" eb="2">
      <t>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</si>
  <si>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</si>
  <si>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掲 （県民局別） 〉</t>
    <phoneticPr fontId="4"/>
  </si>
  <si>
    <t>〈 再　　　掲（県民局別） 〉</t>
    <phoneticPr fontId="4"/>
  </si>
  <si>
    <t>備前県民局</t>
    <rPh sb="0" eb="2">
      <t>ビゼン</t>
    </rPh>
    <rPh sb="2" eb="4">
      <t>ケンミン</t>
    </rPh>
    <rPh sb="4" eb="5">
      <t>キョク</t>
    </rPh>
    <phoneticPr fontId="4"/>
  </si>
  <si>
    <t>備中県民局</t>
    <rPh sb="0" eb="2">
      <t>ビッチュウ</t>
    </rPh>
    <rPh sb="2" eb="4">
      <t>ケンミン</t>
    </rPh>
    <rPh sb="4" eb="5">
      <t>キョク</t>
    </rPh>
    <phoneticPr fontId="4"/>
  </si>
  <si>
    <t>美作県民局</t>
    <rPh sb="0" eb="2">
      <t>ミマサカ</t>
    </rPh>
    <rPh sb="2" eb="4">
      <t>ケンミン</t>
    </rPh>
    <rPh sb="4" eb="5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</si>
</sst>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\ ;_ &quot;△&quot;* #,##0\ ;_ * &quot;-&quot;\ ;_ @_ "/>
    <numFmt numFmtId="177" formatCode="#,##0.0_ 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18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8.5"/>
      <name val="ＭＳ Ｐ明朝"/>
      <family val="1"/>
      <charset val="128"/>
    </font>
    <font>
      <sz val="10"/>
      <name val="明朝"/>
      <family val="1"/>
      <charset val="128"/>
    </font>
    <font>
      <sz val="9.5"/>
      <name val="ＭＳ Ｐ明朝"/>
      <family val="1"/>
      <charset val="128"/>
    </font>
    <font>
      <sz val="9.5"/>
      <name val="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shrinkToFit="1"/>
    </xf>
    <xf numFmtId="0" fontId="14" fillId="0" borderId="27" xfId="0" applyFont="1" applyBorder="1" applyAlignment="1">
      <alignment vertical="center" justifyLastLine="1"/>
    </xf>
    <xf numFmtId="0" fontId="14" fillId="0" borderId="28" xfId="0" applyFont="1" applyBorder="1" applyAlignment="1">
      <alignment vertical="center" justifyLastLine="1"/>
    </xf>
    <xf numFmtId="0" fontId="17" fillId="0" borderId="29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Alignment="1">
      <alignment vertical="center"/>
    </xf>
    <xf numFmtId="176" fontId="19" fillId="0" borderId="29" xfId="0" applyNumberFormat="1" applyFont="1" applyFill="1" applyBorder="1" applyAlignment="1">
      <alignment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30" xfId="0" applyNumberFormat="1" applyFont="1" applyFill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76" fontId="22" fillId="0" borderId="29" xfId="0" applyNumberFormat="1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7" fontId="22" fillId="0" borderId="13" xfId="0" applyNumberFormat="1" applyFont="1" applyBorder="1" applyAlignment="1">
      <alignment vertical="center"/>
    </xf>
    <xf numFmtId="177" fontId="22" fillId="0" borderId="11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horizontal="distributed" vertical="center"/>
    </xf>
    <xf numFmtId="41" fontId="22" fillId="0" borderId="13" xfId="0" quotePrefix="1" applyNumberFormat="1" applyFont="1" applyBorder="1" applyAlignment="1">
      <alignment horizontal="right" vertical="center"/>
    </xf>
    <xf numFmtId="41" fontId="22" fillId="0" borderId="31" xfId="0" quotePrefix="1" applyNumberFormat="1" applyFont="1" applyBorder="1" applyAlignment="1">
      <alignment horizontal="right" vertical="center"/>
    </xf>
    <xf numFmtId="41" fontId="22" fillId="0" borderId="32" xfId="0" quotePrefix="1" applyNumberFormat="1" applyFont="1" applyBorder="1" applyAlignment="1">
      <alignment horizontal="right" vertical="center"/>
    </xf>
    <xf numFmtId="41" fontId="22" fillId="0" borderId="11" xfId="0" quotePrefix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22" fillId="0" borderId="31" xfId="0" applyNumberFormat="1" applyFont="1" applyBorder="1" applyAlignment="1">
      <alignment vertical="center"/>
    </xf>
    <xf numFmtId="177" fontId="22" fillId="0" borderId="32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7" fontId="22" fillId="0" borderId="13" xfId="0" applyNumberFormat="1" applyFont="1" applyBorder="1" applyAlignment="1">
      <alignment horizontal="right" vertical="center"/>
    </xf>
    <xf numFmtId="176" fontId="22" fillId="0" borderId="31" xfId="0" applyNumberFormat="1" applyFont="1" applyFill="1" applyBorder="1" applyAlignment="1">
      <alignment vertical="center"/>
    </xf>
    <xf numFmtId="176" fontId="22" fillId="0" borderId="32" xfId="0" applyNumberFormat="1" applyFont="1" applyFill="1" applyBorder="1" applyAlignment="1">
      <alignment vertical="center"/>
    </xf>
    <xf numFmtId="177" fontId="22" fillId="0" borderId="31" xfId="0" applyNumberFormat="1" applyFont="1" applyBorder="1" applyAlignment="1">
      <alignment horizontal="right" vertical="center"/>
    </xf>
    <xf numFmtId="177" fontId="22" fillId="0" borderId="32" xfId="0" applyNumberFormat="1" applyFont="1" applyBorder="1" applyAlignment="1">
      <alignment horizontal="right" vertical="center"/>
    </xf>
    <xf numFmtId="176" fontId="22" fillId="0" borderId="20" xfId="0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177" fontId="22" fillId="0" borderId="0" xfId="0" applyNumberFormat="1" applyFont="1" applyBorder="1" applyAlignment="1">
      <alignment horizontal="right" vertical="center"/>
    </xf>
    <xf numFmtId="177" fontId="22" fillId="0" borderId="11" xfId="0" applyNumberFormat="1" applyFont="1" applyBorder="1" applyAlignment="1">
      <alignment horizontal="right" vertical="center"/>
    </xf>
    <xf numFmtId="176" fontId="22" fillId="0" borderId="10" xfId="0" applyNumberFormat="1" applyFont="1" applyFill="1" applyBorder="1" applyAlignment="1">
      <alignment vertical="center"/>
    </xf>
    <xf numFmtId="176" fontId="22" fillId="0" borderId="37" xfId="0" applyNumberFormat="1" applyFont="1" applyFill="1" applyBorder="1" applyAlignment="1">
      <alignment vertical="center"/>
    </xf>
    <xf numFmtId="176" fontId="22" fillId="0" borderId="38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77" fontId="22" fillId="0" borderId="0" xfId="0" applyNumberFormat="1" applyFont="1" applyBorder="1" applyAlignment="1">
      <alignment vertical="center"/>
    </xf>
    <xf numFmtId="176" fontId="22" fillId="0" borderId="42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vertical="center"/>
    </xf>
    <xf numFmtId="176" fontId="22" fillId="0" borderId="44" xfId="0" applyNumberFormat="1" applyFont="1" applyFill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22" fillId="0" borderId="45" xfId="0" applyNumberFormat="1" applyFont="1" applyBorder="1" applyAlignment="1">
      <alignment vertical="center"/>
    </xf>
    <xf numFmtId="177" fontId="22" fillId="0" borderId="41" xfId="0" applyNumberFormat="1" applyFont="1" applyBorder="1" applyAlignment="1">
      <alignment vertical="center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quotePrefix="1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wrapText="1" justifyLastLine="1"/>
    </xf>
    <xf numFmtId="0" fontId="10" fillId="0" borderId="13" xfId="0" quotePrefix="1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indent="1"/>
    </xf>
    <xf numFmtId="0" fontId="18" fillId="0" borderId="11" xfId="0" applyFont="1" applyBorder="1" applyAlignment="1">
      <alignment horizontal="distributed" vertical="center" indent="1"/>
    </xf>
    <xf numFmtId="0" fontId="14" fillId="0" borderId="10" xfId="0" quotePrefix="1" applyFont="1" applyBorder="1" applyAlignment="1">
      <alignment horizontal="distributed" vertical="center" indent="1"/>
    </xf>
    <xf numFmtId="0" fontId="14" fillId="0" borderId="11" xfId="0" quotePrefix="1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center" vertical="center"/>
    </xf>
    <xf numFmtId="0" fontId="13" fillId="0" borderId="15" xfId="0" applyFont="1" applyBorder="1"/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quotePrefix="1" applyFont="1" applyBorder="1" applyAlignment="1">
      <alignment horizontal="distributed" vertical="center" justifyLastLine="1"/>
    </xf>
    <xf numFmtId="0" fontId="10" fillId="0" borderId="9" xfId="0" quotePrefix="1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distributed" vertical="center" inden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NumberFormat="1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/>
    </xf>
    <xf numFmtId="0" fontId="14" fillId="0" borderId="11" xfId="0" applyNumberFormat="1" applyFont="1" applyBorder="1" applyAlignment="1">
      <alignment horizontal="distributed" vertical="center"/>
    </xf>
    <xf numFmtId="0" fontId="14" fillId="0" borderId="10" xfId="0" applyFont="1" applyBorder="1" applyAlignment="1">
      <alignment horizontal="center" vertical="center" justifyLastLine="1"/>
    </xf>
    <xf numFmtId="0" fontId="14" fillId="0" borderId="11" xfId="0" applyFont="1" applyBorder="1" applyAlignment="1">
      <alignment horizontal="center" vertical="center" justifyLastLine="1"/>
    </xf>
    <xf numFmtId="41" fontId="10" fillId="0" borderId="35" xfId="0" applyNumberFormat="1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0" xfId="0" applyFont="1" applyBorder="1" applyAlignment="1">
      <alignment horizontal="distributed" vertical="center"/>
    </xf>
    <xf numFmtId="0" fontId="14" fillId="0" borderId="41" xfId="0" applyFont="1" applyBorder="1" applyAlignment="1">
      <alignment horizontal="distributed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BreakPreview" zoomScaleNormal="70" zoomScaleSheetLayoutView="100" workbookViewId="0"/>
  </sheetViews>
  <sheetFormatPr defaultColWidth="9" defaultRowHeight="18.75" customHeight="1"/>
  <cols>
    <col min="1" max="1" width="2.90625" style="10" customWidth="1"/>
    <col min="2" max="2" width="9.7265625" style="10" customWidth="1"/>
    <col min="3" max="3" width="7.08984375" style="10" customWidth="1"/>
    <col min="4" max="4" width="6" style="10" customWidth="1"/>
    <col min="5" max="5" width="7.08984375" style="10" customWidth="1"/>
    <col min="6" max="6" width="6" style="10" customWidth="1"/>
    <col min="7" max="7" width="7.08984375" style="10" customWidth="1"/>
    <col min="8" max="8" width="6" style="10" customWidth="1"/>
    <col min="9" max="9" width="7.08984375" style="10" customWidth="1"/>
    <col min="10" max="10" width="5.90625" style="10" customWidth="1"/>
    <col min="11" max="11" width="7.08984375" style="10" customWidth="1"/>
    <col min="12" max="12" width="5.90625" style="10" customWidth="1"/>
    <col min="13" max="13" width="7.08984375" style="10" customWidth="1"/>
    <col min="14" max="15" width="6" style="10" customWidth="1"/>
    <col min="16" max="16" width="5.08984375" style="10" customWidth="1"/>
    <col min="17" max="17" width="6" style="10" customWidth="1"/>
    <col min="18" max="18" width="5.08984375" style="10" customWidth="1"/>
    <col min="19" max="19" width="6" style="10" customWidth="1"/>
    <col min="20" max="20" width="5.08984375" style="10" customWidth="1"/>
    <col min="21" max="21" width="4.6328125" style="10" customWidth="1"/>
    <col min="22" max="22" width="3.7265625" style="10" customWidth="1"/>
    <col min="23" max="23" width="4.453125" style="10" customWidth="1"/>
    <col min="24" max="24" width="3.7265625" style="10" customWidth="1"/>
    <col min="25" max="25" width="4.453125" style="10" customWidth="1"/>
    <col min="26" max="26" width="3.7265625" style="10" customWidth="1"/>
    <col min="27" max="27" width="4.453125" style="10" customWidth="1"/>
    <col min="28" max="28" width="3.7265625" style="10" customWidth="1"/>
    <col min="29" max="29" width="4.453125" style="10" customWidth="1"/>
    <col min="30" max="30" width="3.7265625" style="10" customWidth="1"/>
    <col min="31" max="31" width="5.90625" style="10" customWidth="1"/>
    <col min="32" max="33" width="5.7265625" style="10" customWidth="1"/>
    <col min="34" max="16384" width="9" style="10"/>
  </cols>
  <sheetData>
    <row r="1" spans="1:33" s="3" customFormat="1" ht="24" customHeight="1">
      <c r="A1" s="1" t="s">
        <v>0</v>
      </c>
      <c r="B1" s="2"/>
      <c r="I1" s="1"/>
      <c r="J1" s="4"/>
      <c r="K1" s="4"/>
      <c r="L1" s="4"/>
      <c r="M1" s="1"/>
      <c r="N1" s="4"/>
      <c r="O1" s="4"/>
      <c r="P1" s="4"/>
      <c r="Q1" s="4"/>
      <c r="R1" s="1"/>
      <c r="S1" s="4"/>
      <c r="T1" s="4"/>
      <c r="W1" s="1"/>
    </row>
    <row r="2" spans="1:33" s="3" customFormat="1" ht="12" customHeight="1">
      <c r="A2" s="2"/>
      <c r="B2" s="2"/>
      <c r="I2" s="1"/>
      <c r="J2" s="4"/>
      <c r="K2" s="4"/>
      <c r="L2" s="4"/>
      <c r="M2" s="1"/>
      <c r="N2" s="4"/>
      <c r="O2" s="4"/>
      <c r="P2" s="4"/>
      <c r="Q2" s="4"/>
      <c r="R2" s="1"/>
      <c r="S2" s="4"/>
      <c r="T2" s="4"/>
      <c r="W2" s="1"/>
    </row>
    <row r="3" spans="1:33" s="7" customFormat="1" ht="18" customHeight="1">
      <c r="A3" s="5" t="s">
        <v>1</v>
      </c>
      <c r="B3" s="6"/>
      <c r="AC3" s="8"/>
    </row>
    <row r="4" spans="1:33" ht="18" customHeight="1" thickBot="1">
      <c r="A4" s="9" t="s">
        <v>2</v>
      </c>
      <c r="B4" s="5"/>
      <c r="AC4" s="11"/>
      <c r="AF4" s="12"/>
      <c r="AG4" s="13" t="s">
        <v>3</v>
      </c>
    </row>
    <row r="5" spans="1:33" s="19" customFormat="1" ht="15" customHeight="1">
      <c r="A5" s="108" t="s">
        <v>4</v>
      </c>
      <c r="B5" s="109"/>
      <c r="C5" s="14"/>
      <c r="D5" s="15"/>
      <c r="E5" s="16" t="s">
        <v>5</v>
      </c>
      <c r="F5" s="17"/>
      <c r="G5" s="18" t="s">
        <v>6</v>
      </c>
      <c r="H5" s="17"/>
      <c r="I5" s="18" t="s">
        <v>7</v>
      </c>
      <c r="J5" s="17"/>
      <c r="K5" s="18" t="s">
        <v>8</v>
      </c>
      <c r="L5" s="17"/>
      <c r="M5" s="16" t="s">
        <v>9</v>
      </c>
      <c r="N5" s="17"/>
      <c r="O5" s="16" t="s">
        <v>10</v>
      </c>
      <c r="P5" s="17"/>
      <c r="Q5" s="18" t="s">
        <v>11</v>
      </c>
      <c r="R5" s="17"/>
      <c r="S5" s="18" t="s">
        <v>12</v>
      </c>
      <c r="T5" s="17"/>
      <c r="U5" s="114" t="s">
        <v>13</v>
      </c>
      <c r="V5" s="115"/>
      <c r="W5" s="115"/>
      <c r="X5" s="115"/>
      <c r="Y5" s="115"/>
      <c r="Z5" s="115"/>
      <c r="AA5" s="115"/>
      <c r="AB5" s="115"/>
      <c r="AC5" s="115"/>
      <c r="AD5" s="115"/>
      <c r="AE5" s="114" t="s">
        <v>14</v>
      </c>
      <c r="AF5" s="115"/>
      <c r="AG5" s="116"/>
    </row>
    <row r="6" spans="1:33" s="19" customFormat="1" ht="37.5" customHeight="1">
      <c r="A6" s="110"/>
      <c r="B6" s="111"/>
      <c r="C6" s="88" t="s">
        <v>15</v>
      </c>
      <c r="D6" s="89"/>
      <c r="E6" s="90" t="s">
        <v>16</v>
      </c>
      <c r="F6" s="91"/>
      <c r="G6" s="86" t="s">
        <v>17</v>
      </c>
      <c r="H6" s="92"/>
      <c r="I6" s="86" t="s">
        <v>18</v>
      </c>
      <c r="J6" s="92"/>
      <c r="K6" s="86" t="s">
        <v>19</v>
      </c>
      <c r="L6" s="92"/>
      <c r="M6" s="84" t="s">
        <v>20</v>
      </c>
      <c r="N6" s="85"/>
      <c r="O6" s="86" t="s">
        <v>21</v>
      </c>
      <c r="P6" s="87"/>
      <c r="Q6" s="86" t="s">
        <v>22</v>
      </c>
      <c r="R6" s="85"/>
      <c r="S6" s="84" t="s">
        <v>23</v>
      </c>
      <c r="T6" s="85"/>
      <c r="U6" s="106" t="s">
        <v>24</v>
      </c>
      <c r="V6" s="107"/>
      <c r="W6" s="95" t="s">
        <v>25</v>
      </c>
      <c r="X6" s="96"/>
      <c r="Y6" s="95" t="s">
        <v>26</v>
      </c>
      <c r="Z6" s="96"/>
      <c r="AA6" s="95" t="s">
        <v>27</v>
      </c>
      <c r="AB6" s="96"/>
      <c r="AC6" s="95" t="s">
        <v>28</v>
      </c>
      <c r="AD6" s="96"/>
      <c r="AE6" s="97" t="s">
        <v>29</v>
      </c>
      <c r="AF6" s="97" t="s">
        <v>30</v>
      </c>
      <c r="AG6" s="100" t="s">
        <v>31</v>
      </c>
    </row>
    <row r="7" spans="1:33" s="19" customFormat="1" ht="14.25" customHeight="1">
      <c r="A7" s="112"/>
      <c r="B7" s="113"/>
      <c r="C7" s="20"/>
      <c r="D7" s="21" t="s">
        <v>32</v>
      </c>
      <c r="E7" s="22"/>
      <c r="F7" s="21" t="s">
        <v>32</v>
      </c>
      <c r="G7" s="22"/>
      <c r="H7" s="21" t="s">
        <v>32</v>
      </c>
      <c r="I7" s="22"/>
      <c r="J7" s="21" t="s">
        <v>32</v>
      </c>
      <c r="K7" s="22"/>
      <c r="L7" s="21" t="s">
        <v>32</v>
      </c>
      <c r="M7" s="22"/>
      <c r="N7" s="21" t="s">
        <v>32</v>
      </c>
      <c r="O7" s="23"/>
      <c r="P7" s="24" t="s">
        <v>32</v>
      </c>
      <c r="Q7" s="22"/>
      <c r="R7" s="21" t="s">
        <v>32</v>
      </c>
      <c r="S7" s="22"/>
      <c r="T7" s="24" t="s">
        <v>32</v>
      </c>
      <c r="U7" s="23"/>
      <c r="V7" s="25" t="s">
        <v>32</v>
      </c>
      <c r="W7" s="26"/>
      <c r="X7" s="27" t="s">
        <v>32</v>
      </c>
      <c r="Y7" s="26"/>
      <c r="Z7" s="25" t="s">
        <v>32</v>
      </c>
      <c r="AA7" s="26"/>
      <c r="AB7" s="25" t="s">
        <v>32</v>
      </c>
      <c r="AC7" s="26"/>
      <c r="AD7" s="25" t="s">
        <v>32</v>
      </c>
      <c r="AE7" s="98"/>
      <c r="AF7" s="99"/>
      <c r="AG7" s="101"/>
    </row>
    <row r="8" spans="1:33" s="37" customFormat="1" ht="3.75" customHeight="1">
      <c r="A8" s="28"/>
      <c r="B8" s="29"/>
      <c r="C8" s="30"/>
      <c r="D8" s="31"/>
      <c r="E8" s="32"/>
      <c r="F8" s="31"/>
      <c r="G8" s="32"/>
      <c r="H8" s="31"/>
      <c r="I8" s="32"/>
      <c r="J8" s="31"/>
      <c r="K8" s="32"/>
      <c r="L8" s="31"/>
      <c r="M8" s="32"/>
      <c r="N8" s="31"/>
      <c r="O8" s="33"/>
      <c r="P8" s="31"/>
      <c r="Q8" s="32"/>
      <c r="R8" s="31"/>
      <c r="S8" s="32"/>
      <c r="T8" s="31"/>
      <c r="U8" s="33"/>
      <c r="V8" s="34"/>
      <c r="W8" s="33"/>
      <c r="X8" s="34"/>
      <c r="Y8" s="33"/>
      <c r="Z8" s="34"/>
      <c r="AA8" s="33"/>
      <c r="AB8" s="34"/>
      <c r="AC8" s="33"/>
      <c r="AD8" s="34"/>
      <c r="AE8" s="35"/>
      <c r="AF8" s="31"/>
      <c r="AG8" s="36"/>
    </row>
    <row r="9" spans="1:33" s="43" customFormat="1" ht="12.75" customHeight="1">
      <c r="A9" s="102" t="s">
        <v>33</v>
      </c>
      <c r="B9" s="103"/>
      <c r="C9" s="38">
        <f>SUM(C11:C13)</f>
        <v>17686</v>
      </c>
      <c r="D9" s="39">
        <f t="shared" ref="D9:AD9" si="0">SUM(D11:D13)</f>
        <v>9069</v>
      </c>
      <c r="E9" s="40">
        <f t="shared" si="0"/>
        <v>9028</v>
      </c>
      <c r="F9" s="39">
        <f t="shared" si="0"/>
        <v>4222</v>
      </c>
      <c r="G9" s="40">
        <f t="shared" si="0"/>
        <v>2929</v>
      </c>
      <c r="H9" s="39">
        <f t="shared" si="0"/>
        <v>1205</v>
      </c>
      <c r="I9" s="40">
        <f t="shared" si="0"/>
        <v>742</v>
      </c>
      <c r="J9" s="39">
        <f t="shared" si="0"/>
        <v>433</v>
      </c>
      <c r="K9" s="40">
        <f t="shared" si="0"/>
        <v>138</v>
      </c>
      <c r="L9" s="39">
        <f t="shared" si="0"/>
        <v>126</v>
      </c>
      <c r="M9" s="40">
        <f t="shared" si="0"/>
        <v>3737</v>
      </c>
      <c r="N9" s="39">
        <f t="shared" si="0"/>
        <v>2505</v>
      </c>
      <c r="O9" s="40">
        <f t="shared" si="0"/>
        <v>274</v>
      </c>
      <c r="P9" s="39">
        <f t="shared" si="0"/>
        <v>105</v>
      </c>
      <c r="Q9" s="40">
        <f t="shared" si="0"/>
        <v>837</v>
      </c>
      <c r="R9" s="39">
        <f t="shared" si="0"/>
        <v>472</v>
      </c>
      <c r="S9" s="40">
        <f t="shared" si="0"/>
        <v>1</v>
      </c>
      <c r="T9" s="39">
        <f t="shared" si="0"/>
        <v>1</v>
      </c>
      <c r="U9" s="40">
        <f>SUM(U11:U13)</f>
        <v>11</v>
      </c>
      <c r="V9" s="39">
        <f t="shared" si="0"/>
        <v>8</v>
      </c>
      <c r="W9" s="40">
        <f t="shared" si="0"/>
        <v>10</v>
      </c>
      <c r="X9" s="39">
        <f t="shared" si="0"/>
        <v>7</v>
      </c>
      <c r="Y9" s="40">
        <f t="shared" si="0"/>
        <v>0</v>
      </c>
      <c r="Z9" s="39">
        <f t="shared" si="0"/>
        <v>0</v>
      </c>
      <c r="AA9" s="40">
        <f t="shared" si="0"/>
        <v>0</v>
      </c>
      <c r="AB9" s="39">
        <f t="shared" si="0"/>
        <v>0</v>
      </c>
      <c r="AC9" s="40">
        <f t="shared" si="0"/>
        <v>1</v>
      </c>
      <c r="AD9" s="39">
        <f t="shared" si="0"/>
        <v>1</v>
      </c>
      <c r="AE9" s="41">
        <f>ROUND(E9/C9*100,1)</f>
        <v>51</v>
      </c>
      <c r="AF9" s="41">
        <f>ROUND(F9/D9*100,1)</f>
        <v>46.6</v>
      </c>
      <c r="AG9" s="42">
        <f>ROUND((E9-F9)/(C9-D9)*100,1)</f>
        <v>55.8</v>
      </c>
    </row>
    <row r="10" spans="1:33" s="19" customFormat="1" ht="4.5" customHeight="1">
      <c r="A10" s="104"/>
      <c r="B10" s="105"/>
      <c r="C10" s="44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  <c r="T10" s="45"/>
      <c r="U10" s="46"/>
      <c r="V10" s="45"/>
      <c r="W10" s="46"/>
      <c r="X10" s="45"/>
      <c r="Y10" s="46"/>
      <c r="Z10" s="45"/>
      <c r="AA10" s="46"/>
      <c r="AB10" s="45"/>
      <c r="AC10" s="46"/>
      <c r="AD10" s="45"/>
      <c r="AE10" s="47"/>
      <c r="AF10" s="47"/>
      <c r="AG10" s="48"/>
    </row>
    <row r="11" spans="1:33" s="19" customFormat="1" ht="12.75" customHeight="1">
      <c r="A11" s="117" t="s">
        <v>34</v>
      </c>
      <c r="B11" s="118"/>
      <c r="C11" s="44">
        <f>SUM(C15,C20:C33)</f>
        <v>17128</v>
      </c>
      <c r="D11" s="45">
        <f t="shared" ref="D11:AD11" si="1">SUM(D15,D20:D33)</f>
        <v>8785</v>
      </c>
      <c r="E11" s="46">
        <f t="shared" si="1"/>
        <v>8863</v>
      </c>
      <c r="F11" s="45">
        <f t="shared" si="1"/>
        <v>4153</v>
      </c>
      <c r="G11" s="46">
        <f t="shared" si="1"/>
        <v>2814</v>
      </c>
      <c r="H11" s="45">
        <f t="shared" si="1"/>
        <v>1131</v>
      </c>
      <c r="I11" s="46">
        <f t="shared" si="1"/>
        <v>695</v>
      </c>
      <c r="J11" s="45">
        <f t="shared" si="1"/>
        <v>413</v>
      </c>
      <c r="K11" s="46">
        <f t="shared" si="1"/>
        <v>127</v>
      </c>
      <c r="L11" s="45">
        <f t="shared" si="1"/>
        <v>116</v>
      </c>
      <c r="M11" s="46">
        <f t="shared" si="1"/>
        <v>3548</v>
      </c>
      <c r="N11" s="45">
        <f t="shared" si="1"/>
        <v>2408</v>
      </c>
      <c r="O11" s="46">
        <f t="shared" si="1"/>
        <v>274</v>
      </c>
      <c r="P11" s="45">
        <f t="shared" si="1"/>
        <v>105</v>
      </c>
      <c r="Q11" s="46">
        <f t="shared" si="1"/>
        <v>806</v>
      </c>
      <c r="R11" s="45">
        <f t="shared" si="1"/>
        <v>458</v>
      </c>
      <c r="S11" s="46">
        <f t="shared" si="1"/>
        <v>1</v>
      </c>
      <c r="T11" s="45">
        <f t="shared" si="1"/>
        <v>1</v>
      </c>
      <c r="U11" s="46">
        <f t="shared" si="1"/>
        <v>11</v>
      </c>
      <c r="V11" s="45">
        <f t="shared" si="1"/>
        <v>8</v>
      </c>
      <c r="W11" s="46">
        <f t="shared" si="1"/>
        <v>10</v>
      </c>
      <c r="X11" s="45">
        <f t="shared" si="1"/>
        <v>7</v>
      </c>
      <c r="Y11" s="46">
        <f t="shared" si="1"/>
        <v>0</v>
      </c>
      <c r="Z11" s="45">
        <f t="shared" si="1"/>
        <v>0</v>
      </c>
      <c r="AA11" s="46">
        <f t="shared" si="1"/>
        <v>0</v>
      </c>
      <c r="AB11" s="45">
        <f t="shared" si="1"/>
        <v>0</v>
      </c>
      <c r="AC11" s="46">
        <f t="shared" si="1"/>
        <v>1</v>
      </c>
      <c r="AD11" s="45">
        <f t="shared" si="1"/>
        <v>1</v>
      </c>
      <c r="AE11" s="47">
        <f>ROUND(E11/C11*100,1)</f>
        <v>51.7</v>
      </c>
      <c r="AF11" s="47">
        <f>ROUND(F11/D11*100,1)</f>
        <v>47.3</v>
      </c>
      <c r="AG11" s="48">
        <f>ROUND((E11-F11)/(C11-D11)*100,1)</f>
        <v>56.5</v>
      </c>
    </row>
    <row r="12" spans="1:33" s="19" customFormat="1" ht="4.5" customHeight="1">
      <c r="A12" s="117"/>
      <c r="B12" s="118"/>
      <c r="C12" s="44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6"/>
      <c r="R12" s="45"/>
      <c r="S12" s="46"/>
      <c r="T12" s="45"/>
      <c r="U12" s="46"/>
      <c r="V12" s="45"/>
      <c r="W12" s="46"/>
      <c r="X12" s="45"/>
      <c r="Y12" s="46"/>
      <c r="Z12" s="45"/>
      <c r="AA12" s="46"/>
      <c r="AB12" s="45"/>
      <c r="AC12" s="46"/>
      <c r="AD12" s="45"/>
      <c r="AE12" s="47"/>
      <c r="AF12" s="47"/>
      <c r="AG12" s="48"/>
    </row>
    <row r="13" spans="1:33" s="49" customFormat="1" ht="12.75" customHeight="1">
      <c r="A13" s="117" t="s">
        <v>35</v>
      </c>
      <c r="B13" s="118"/>
      <c r="C13" s="44">
        <f>SUM(C36,C39,C42,C45,C48,C51,C54:C55,C58,C61:C62,C65)</f>
        <v>558</v>
      </c>
      <c r="D13" s="45">
        <f t="shared" ref="D13:AD13" si="2">SUM(D36,D39,D42,D45,D48,D51,D54:D55,D58,D61:D62,D65)</f>
        <v>284</v>
      </c>
      <c r="E13" s="46">
        <f t="shared" si="2"/>
        <v>165</v>
      </c>
      <c r="F13" s="45">
        <f t="shared" si="2"/>
        <v>69</v>
      </c>
      <c r="G13" s="46">
        <f t="shared" si="2"/>
        <v>115</v>
      </c>
      <c r="H13" s="45">
        <f t="shared" si="2"/>
        <v>74</v>
      </c>
      <c r="I13" s="46">
        <f t="shared" si="2"/>
        <v>47</v>
      </c>
      <c r="J13" s="45">
        <f t="shared" si="2"/>
        <v>20</v>
      </c>
      <c r="K13" s="46">
        <f t="shared" si="2"/>
        <v>11</v>
      </c>
      <c r="L13" s="45">
        <f t="shared" si="2"/>
        <v>10</v>
      </c>
      <c r="M13" s="46">
        <f t="shared" si="2"/>
        <v>189</v>
      </c>
      <c r="N13" s="45">
        <f t="shared" si="2"/>
        <v>97</v>
      </c>
      <c r="O13" s="46">
        <f t="shared" si="2"/>
        <v>0</v>
      </c>
      <c r="P13" s="45">
        <f t="shared" si="2"/>
        <v>0</v>
      </c>
      <c r="Q13" s="46">
        <f t="shared" si="2"/>
        <v>31</v>
      </c>
      <c r="R13" s="45">
        <f t="shared" si="2"/>
        <v>14</v>
      </c>
      <c r="S13" s="46">
        <f t="shared" si="2"/>
        <v>0</v>
      </c>
      <c r="T13" s="45">
        <f t="shared" si="2"/>
        <v>0</v>
      </c>
      <c r="U13" s="46">
        <f>SUM(U36,U39,U42,U45,U48,U51,U54:U55,U58,U61:U62,U65)</f>
        <v>0</v>
      </c>
      <c r="V13" s="45">
        <f t="shared" si="2"/>
        <v>0</v>
      </c>
      <c r="W13" s="46">
        <f t="shared" si="2"/>
        <v>0</v>
      </c>
      <c r="X13" s="45">
        <f t="shared" si="2"/>
        <v>0</v>
      </c>
      <c r="Y13" s="46">
        <f t="shared" si="2"/>
        <v>0</v>
      </c>
      <c r="Z13" s="45">
        <f t="shared" si="2"/>
        <v>0</v>
      </c>
      <c r="AA13" s="46">
        <f t="shared" si="2"/>
        <v>0</v>
      </c>
      <c r="AB13" s="45">
        <f t="shared" si="2"/>
        <v>0</v>
      </c>
      <c r="AC13" s="46">
        <f t="shared" si="2"/>
        <v>0</v>
      </c>
      <c r="AD13" s="45">
        <f t="shared" si="2"/>
        <v>0</v>
      </c>
      <c r="AE13" s="47">
        <f>ROUND(E13/C13*100,1)</f>
        <v>29.6</v>
      </c>
      <c r="AF13" s="47">
        <f>ROUND(F13/D13*100,1)</f>
        <v>24.3</v>
      </c>
      <c r="AG13" s="48">
        <f>ROUND((E13-F13)/(C13-D13)*100,1)</f>
        <v>35</v>
      </c>
    </row>
    <row r="14" spans="1:33" s="19" customFormat="1" ht="4.5" customHeight="1">
      <c r="A14" s="93"/>
      <c r="B14" s="94"/>
      <c r="C14" s="44"/>
      <c r="D14" s="45"/>
      <c r="E14" s="46"/>
      <c r="F14" s="45"/>
      <c r="G14" s="46"/>
      <c r="H14" s="45"/>
      <c r="I14" s="46"/>
      <c r="J14" s="45"/>
      <c r="K14" s="46"/>
      <c r="L14" s="45"/>
      <c r="M14" s="46"/>
      <c r="N14" s="45"/>
      <c r="O14" s="46"/>
      <c r="P14" s="45"/>
      <c r="Q14" s="46"/>
      <c r="R14" s="45"/>
      <c r="S14" s="46"/>
      <c r="T14" s="45"/>
      <c r="U14" s="46"/>
      <c r="V14" s="45"/>
      <c r="W14" s="46"/>
      <c r="X14" s="45"/>
      <c r="Y14" s="46"/>
      <c r="Z14" s="45"/>
      <c r="AA14" s="46"/>
      <c r="AB14" s="45"/>
      <c r="AC14" s="46"/>
      <c r="AD14" s="45"/>
      <c r="AE14" s="47"/>
      <c r="AF14" s="47"/>
      <c r="AG14" s="48"/>
    </row>
    <row r="15" spans="1:33" s="19" customFormat="1" ht="12.75" customHeight="1">
      <c r="A15" s="93" t="s">
        <v>36</v>
      </c>
      <c r="B15" s="94"/>
      <c r="C15" s="44">
        <f t="shared" ref="C15:AD15" si="3">SUM(C16:C19)</f>
        <v>7110</v>
      </c>
      <c r="D15" s="45">
        <f t="shared" si="3"/>
        <v>3671</v>
      </c>
      <c r="E15" s="46">
        <f t="shared" si="3"/>
        <v>3812</v>
      </c>
      <c r="F15" s="45">
        <f t="shared" si="3"/>
        <v>1806</v>
      </c>
      <c r="G15" s="46">
        <f t="shared" si="3"/>
        <v>1099</v>
      </c>
      <c r="H15" s="45">
        <f t="shared" si="3"/>
        <v>434</v>
      </c>
      <c r="I15" s="46">
        <f t="shared" si="3"/>
        <v>256</v>
      </c>
      <c r="J15" s="45">
        <f t="shared" si="3"/>
        <v>132</v>
      </c>
      <c r="K15" s="46">
        <f t="shared" si="3"/>
        <v>26</v>
      </c>
      <c r="L15" s="45">
        <f t="shared" si="3"/>
        <v>23</v>
      </c>
      <c r="M15" s="46">
        <f t="shared" si="3"/>
        <v>1313</v>
      </c>
      <c r="N15" s="45">
        <f t="shared" si="3"/>
        <v>924</v>
      </c>
      <c r="O15" s="46">
        <f t="shared" si="3"/>
        <v>114</v>
      </c>
      <c r="P15" s="50">
        <f t="shared" si="3"/>
        <v>54</v>
      </c>
      <c r="Q15" s="46">
        <f t="shared" si="3"/>
        <v>489</v>
      </c>
      <c r="R15" s="45">
        <f t="shared" si="3"/>
        <v>297</v>
      </c>
      <c r="S15" s="46">
        <f t="shared" si="3"/>
        <v>1</v>
      </c>
      <c r="T15" s="45">
        <f t="shared" si="3"/>
        <v>1</v>
      </c>
      <c r="U15" s="46">
        <f t="shared" si="3"/>
        <v>10</v>
      </c>
      <c r="V15" s="45">
        <f t="shared" si="3"/>
        <v>7</v>
      </c>
      <c r="W15" s="46">
        <f t="shared" si="3"/>
        <v>10</v>
      </c>
      <c r="X15" s="45">
        <f t="shared" si="3"/>
        <v>7</v>
      </c>
      <c r="Y15" s="46">
        <f t="shared" si="3"/>
        <v>0</v>
      </c>
      <c r="Z15" s="45">
        <f t="shared" si="3"/>
        <v>0</v>
      </c>
      <c r="AA15" s="46">
        <f t="shared" si="3"/>
        <v>0</v>
      </c>
      <c r="AB15" s="45">
        <f t="shared" si="3"/>
        <v>0</v>
      </c>
      <c r="AC15" s="46">
        <f t="shared" si="3"/>
        <v>0</v>
      </c>
      <c r="AD15" s="45">
        <f t="shared" si="3"/>
        <v>0</v>
      </c>
      <c r="AE15" s="47">
        <f t="shared" ref="AE15:AF30" si="4">ROUND(E15/C15*100,1)</f>
        <v>53.6</v>
      </c>
      <c r="AF15" s="47">
        <f t="shared" si="4"/>
        <v>49.2</v>
      </c>
      <c r="AG15" s="48">
        <f>ROUND((E15-F15)/(C15-D15)*100,1)</f>
        <v>58.3</v>
      </c>
    </row>
    <row r="16" spans="1:33" s="19" customFormat="1" ht="12.75" customHeight="1">
      <c r="A16" s="51"/>
      <c r="B16" s="52" t="s">
        <v>37</v>
      </c>
      <c r="C16" s="44">
        <f>SUM(E16,G16,I16,K16,M16,O16,Q16,S16)</f>
        <v>3841</v>
      </c>
      <c r="D16" s="45">
        <f>SUM(F16,H16,J16,L16,N16,P16,R16,T16)</f>
        <v>2071</v>
      </c>
      <c r="E16" s="46">
        <v>1961</v>
      </c>
      <c r="F16" s="45">
        <v>984</v>
      </c>
      <c r="G16" s="46">
        <v>720</v>
      </c>
      <c r="H16" s="45">
        <v>300</v>
      </c>
      <c r="I16" s="46">
        <v>67</v>
      </c>
      <c r="J16" s="45">
        <v>37</v>
      </c>
      <c r="K16" s="46">
        <v>22</v>
      </c>
      <c r="L16" s="45">
        <v>20</v>
      </c>
      <c r="M16" s="46">
        <v>846</v>
      </c>
      <c r="N16" s="45">
        <v>604</v>
      </c>
      <c r="O16" s="46">
        <v>58</v>
      </c>
      <c r="P16" s="45">
        <v>25</v>
      </c>
      <c r="Q16" s="46">
        <v>166</v>
      </c>
      <c r="R16" s="45">
        <v>100</v>
      </c>
      <c r="S16" s="46">
        <v>1</v>
      </c>
      <c r="T16" s="45">
        <v>1</v>
      </c>
      <c r="U16" s="46">
        <f>SUM(W16,Y16,AA16,AC16)</f>
        <v>10</v>
      </c>
      <c r="V16" s="45">
        <f>SUM(X16,Z16,AB16,AD16)</f>
        <v>7</v>
      </c>
      <c r="W16" s="46">
        <v>10</v>
      </c>
      <c r="X16" s="45">
        <v>7</v>
      </c>
      <c r="Y16" s="46">
        <v>0</v>
      </c>
      <c r="Z16" s="45">
        <v>0</v>
      </c>
      <c r="AA16" s="46">
        <v>0</v>
      </c>
      <c r="AB16" s="45">
        <v>0</v>
      </c>
      <c r="AC16" s="46">
        <v>0</v>
      </c>
      <c r="AD16" s="45">
        <v>0</v>
      </c>
      <c r="AE16" s="47">
        <f t="shared" si="4"/>
        <v>51.1</v>
      </c>
      <c r="AF16" s="47">
        <f t="shared" si="4"/>
        <v>47.5</v>
      </c>
      <c r="AG16" s="48">
        <f>ROUND((E16-F16)/(C16-D16)*100,1)</f>
        <v>55.2</v>
      </c>
    </row>
    <row r="17" spans="1:33" s="19" customFormat="1" ht="12.75" customHeight="1">
      <c r="A17" s="51"/>
      <c r="B17" s="52" t="s">
        <v>38</v>
      </c>
      <c r="C17" s="44">
        <f t="shared" ref="C17:D33" si="5">SUM(E17,G17,I17,K17,M17,O17,Q17,S17)</f>
        <v>1713</v>
      </c>
      <c r="D17" s="45">
        <f t="shared" si="5"/>
        <v>829</v>
      </c>
      <c r="E17" s="46">
        <v>914</v>
      </c>
      <c r="F17" s="45">
        <v>358</v>
      </c>
      <c r="G17" s="46">
        <v>150</v>
      </c>
      <c r="H17" s="45">
        <v>66</v>
      </c>
      <c r="I17" s="46">
        <v>91</v>
      </c>
      <c r="J17" s="45">
        <v>27</v>
      </c>
      <c r="K17" s="46">
        <v>0</v>
      </c>
      <c r="L17" s="45">
        <v>0</v>
      </c>
      <c r="M17" s="46">
        <v>295</v>
      </c>
      <c r="N17" s="45">
        <v>223</v>
      </c>
      <c r="O17" s="46">
        <v>7</v>
      </c>
      <c r="P17" s="45">
        <v>3</v>
      </c>
      <c r="Q17" s="46">
        <v>256</v>
      </c>
      <c r="R17" s="45">
        <v>152</v>
      </c>
      <c r="S17" s="46">
        <v>0</v>
      </c>
      <c r="T17" s="45">
        <v>0</v>
      </c>
      <c r="U17" s="46">
        <f t="shared" ref="U17:V65" si="6">SUM(W17,Y17,AA17,AC17)</f>
        <v>0</v>
      </c>
      <c r="V17" s="45">
        <f t="shared" si="6"/>
        <v>0</v>
      </c>
      <c r="W17" s="46">
        <v>0</v>
      </c>
      <c r="X17" s="45">
        <v>0</v>
      </c>
      <c r="Y17" s="46">
        <v>0</v>
      </c>
      <c r="Z17" s="45">
        <v>0</v>
      </c>
      <c r="AA17" s="46">
        <v>0</v>
      </c>
      <c r="AB17" s="45">
        <v>0</v>
      </c>
      <c r="AC17" s="46">
        <v>0</v>
      </c>
      <c r="AD17" s="45">
        <v>0</v>
      </c>
      <c r="AE17" s="47">
        <f t="shared" si="4"/>
        <v>53.4</v>
      </c>
      <c r="AF17" s="47">
        <f t="shared" si="4"/>
        <v>43.2</v>
      </c>
      <c r="AG17" s="48">
        <f>ROUND((E17-F17)/(C17-D17)*100,1)</f>
        <v>62.9</v>
      </c>
    </row>
    <row r="18" spans="1:33" s="19" customFormat="1" ht="12.75" customHeight="1">
      <c r="A18" s="51"/>
      <c r="B18" s="52" t="s">
        <v>39</v>
      </c>
      <c r="C18" s="44">
        <f t="shared" si="5"/>
        <v>866</v>
      </c>
      <c r="D18" s="45">
        <f t="shared" si="5"/>
        <v>423</v>
      </c>
      <c r="E18" s="46">
        <v>550</v>
      </c>
      <c r="F18" s="45">
        <v>279</v>
      </c>
      <c r="G18" s="46">
        <v>153</v>
      </c>
      <c r="H18" s="45">
        <v>51</v>
      </c>
      <c r="I18" s="46">
        <v>27</v>
      </c>
      <c r="J18" s="45">
        <v>20</v>
      </c>
      <c r="K18" s="46">
        <v>1</v>
      </c>
      <c r="L18" s="45">
        <v>1</v>
      </c>
      <c r="M18" s="46">
        <v>99</v>
      </c>
      <c r="N18" s="45">
        <v>50</v>
      </c>
      <c r="O18" s="46">
        <v>26</v>
      </c>
      <c r="P18" s="45">
        <v>16</v>
      </c>
      <c r="Q18" s="46">
        <v>10</v>
      </c>
      <c r="R18" s="45">
        <v>6</v>
      </c>
      <c r="S18" s="46">
        <v>0</v>
      </c>
      <c r="T18" s="45">
        <v>0</v>
      </c>
      <c r="U18" s="46">
        <f t="shared" si="6"/>
        <v>0</v>
      </c>
      <c r="V18" s="45">
        <f t="shared" si="6"/>
        <v>0</v>
      </c>
      <c r="W18" s="46">
        <v>0</v>
      </c>
      <c r="X18" s="45">
        <v>0</v>
      </c>
      <c r="Y18" s="46">
        <v>0</v>
      </c>
      <c r="Z18" s="45">
        <v>0</v>
      </c>
      <c r="AA18" s="46">
        <v>0</v>
      </c>
      <c r="AB18" s="45">
        <v>0</v>
      </c>
      <c r="AC18" s="46">
        <v>0</v>
      </c>
      <c r="AD18" s="45">
        <v>0</v>
      </c>
      <c r="AE18" s="47">
        <f t="shared" si="4"/>
        <v>63.5</v>
      </c>
      <c r="AF18" s="47">
        <f t="shared" si="4"/>
        <v>66</v>
      </c>
      <c r="AG18" s="48">
        <f>ROUND((E18-F18)/(C18-D18)*100,1)</f>
        <v>61.2</v>
      </c>
    </row>
    <row r="19" spans="1:33" s="19" customFormat="1" ht="12.75" customHeight="1">
      <c r="A19" s="51"/>
      <c r="B19" s="52" t="s">
        <v>40</v>
      </c>
      <c r="C19" s="44">
        <f t="shared" si="5"/>
        <v>690</v>
      </c>
      <c r="D19" s="45">
        <f t="shared" si="5"/>
        <v>348</v>
      </c>
      <c r="E19" s="46">
        <v>387</v>
      </c>
      <c r="F19" s="45">
        <v>185</v>
      </c>
      <c r="G19" s="46">
        <v>76</v>
      </c>
      <c r="H19" s="45">
        <v>17</v>
      </c>
      <c r="I19" s="46">
        <v>71</v>
      </c>
      <c r="J19" s="45">
        <v>48</v>
      </c>
      <c r="K19" s="46">
        <v>3</v>
      </c>
      <c r="L19" s="45">
        <v>2</v>
      </c>
      <c r="M19" s="46">
        <v>73</v>
      </c>
      <c r="N19" s="45">
        <v>47</v>
      </c>
      <c r="O19" s="46">
        <v>23</v>
      </c>
      <c r="P19" s="45">
        <v>10</v>
      </c>
      <c r="Q19" s="46">
        <v>57</v>
      </c>
      <c r="R19" s="45">
        <v>39</v>
      </c>
      <c r="S19" s="46">
        <v>0</v>
      </c>
      <c r="T19" s="45">
        <v>0</v>
      </c>
      <c r="U19" s="46">
        <f t="shared" si="6"/>
        <v>0</v>
      </c>
      <c r="V19" s="45">
        <f t="shared" si="6"/>
        <v>0</v>
      </c>
      <c r="W19" s="46">
        <v>0</v>
      </c>
      <c r="X19" s="45">
        <v>0</v>
      </c>
      <c r="Y19" s="46">
        <v>0</v>
      </c>
      <c r="Z19" s="45">
        <v>0</v>
      </c>
      <c r="AA19" s="46">
        <v>0</v>
      </c>
      <c r="AB19" s="45">
        <v>0</v>
      </c>
      <c r="AC19" s="46">
        <v>0</v>
      </c>
      <c r="AD19" s="45">
        <v>0</v>
      </c>
      <c r="AE19" s="47">
        <f t="shared" si="4"/>
        <v>56.1</v>
      </c>
      <c r="AF19" s="47">
        <f t="shared" si="4"/>
        <v>53.2</v>
      </c>
      <c r="AG19" s="48">
        <f>ROUND((E19-F19)/(C19-D19)*100,1)</f>
        <v>59.1</v>
      </c>
    </row>
    <row r="20" spans="1:33" s="19" customFormat="1" ht="12.75" customHeight="1">
      <c r="A20" s="93" t="s">
        <v>41</v>
      </c>
      <c r="B20" s="94"/>
      <c r="C20" s="44">
        <f t="shared" si="5"/>
        <v>3942</v>
      </c>
      <c r="D20" s="45">
        <f t="shared" si="5"/>
        <v>1935</v>
      </c>
      <c r="E20" s="46">
        <v>1938</v>
      </c>
      <c r="F20" s="45">
        <v>801</v>
      </c>
      <c r="G20" s="46">
        <v>646</v>
      </c>
      <c r="H20" s="45">
        <v>239</v>
      </c>
      <c r="I20" s="46">
        <v>116</v>
      </c>
      <c r="J20" s="45">
        <v>93</v>
      </c>
      <c r="K20" s="46">
        <v>47</v>
      </c>
      <c r="L20" s="45">
        <v>44</v>
      </c>
      <c r="M20" s="46">
        <v>979</v>
      </c>
      <c r="N20" s="45">
        <v>678</v>
      </c>
      <c r="O20" s="46">
        <v>75</v>
      </c>
      <c r="P20" s="45">
        <v>22</v>
      </c>
      <c r="Q20" s="46">
        <v>141</v>
      </c>
      <c r="R20" s="45">
        <v>58</v>
      </c>
      <c r="S20" s="46">
        <v>0</v>
      </c>
      <c r="T20" s="45">
        <v>0</v>
      </c>
      <c r="U20" s="46">
        <f t="shared" si="6"/>
        <v>0</v>
      </c>
      <c r="V20" s="45">
        <f t="shared" si="6"/>
        <v>0</v>
      </c>
      <c r="W20" s="46">
        <v>0</v>
      </c>
      <c r="X20" s="45">
        <v>0</v>
      </c>
      <c r="Y20" s="46">
        <v>0</v>
      </c>
      <c r="Z20" s="45">
        <v>0</v>
      </c>
      <c r="AA20" s="46">
        <v>0</v>
      </c>
      <c r="AB20" s="45">
        <v>0</v>
      </c>
      <c r="AC20" s="46">
        <v>0</v>
      </c>
      <c r="AD20" s="45">
        <v>0</v>
      </c>
      <c r="AE20" s="47">
        <f t="shared" si="4"/>
        <v>49.2</v>
      </c>
      <c r="AF20" s="47">
        <f t="shared" si="4"/>
        <v>41.4</v>
      </c>
      <c r="AG20" s="48">
        <f t="shared" ref="AG20:AG33" si="7">ROUND((E20-F20)/(C20-D20)*100,1)</f>
        <v>56.7</v>
      </c>
    </row>
    <row r="21" spans="1:33" s="19" customFormat="1" ht="12.75" customHeight="1">
      <c r="A21" s="93" t="s">
        <v>42</v>
      </c>
      <c r="B21" s="94"/>
      <c r="C21" s="44">
        <f t="shared" si="5"/>
        <v>1397</v>
      </c>
      <c r="D21" s="45">
        <f t="shared" si="5"/>
        <v>703</v>
      </c>
      <c r="E21" s="46">
        <v>706</v>
      </c>
      <c r="F21" s="45">
        <v>334</v>
      </c>
      <c r="G21" s="46">
        <v>243</v>
      </c>
      <c r="H21" s="45">
        <v>96</v>
      </c>
      <c r="I21" s="46">
        <v>30</v>
      </c>
      <c r="J21" s="45">
        <v>19</v>
      </c>
      <c r="K21" s="46">
        <v>10</v>
      </c>
      <c r="L21" s="45">
        <v>10</v>
      </c>
      <c r="M21" s="46">
        <v>358</v>
      </c>
      <c r="N21" s="45">
        <v>218</v>
      </c>
      <c r="O21" s="46">
        <v>11</v>
      </c>
      <c r="P21" s="45">
        <v>3</v>
      </c>
      <c r="Q21" s="46">
        <v>39</v>
      </c>
      <c r="R21" s="45">
        <v>23</v>
      </c>
      <c r="S21" s="46">
        <v>0</v>
      </c>
      <c r="T21" s="45">
        <v>0</v>
      </c>
      <c r="U21" s="46">
        <f t="shared" si="6"/>
        <v>0</v>
      </c>
      <c r="V21" s="45">
        <f t="shared" si="6"/>
        <v>0</v>
      </c>
      <c r="W21" s="46">
        <v>0</v>
      </c>
      <c r="X21" s="45">
        <v>0</v>
      </c>
      <c r="Y21" s="46">
        <v>0</v>
      </c>
      <c r="Z21" s="45">
        <v>0</v>
      </c>
      <c r="AA21" s="46">
        <v>0</v>
      </c>
      <c r="AB21" s="45">
        <v>0</v>
      </c>
      <c r="AC21" s="46">
        <v>0</v>
      </c>
      <c r="AD21" s="45">
        <v>0</v>
      </c>
      <c r="AE21" s="47">
        <f t="shared" si="4"/>
        <v>50.5</v>
      </c>
      <c r="AF21" s="47">
        <f t="shared" si="4"/>
        <v>47.5</v>
      </c>
      <c r="AG21" s="48">
        <f t="shared" si="7"/>
        <v>53.6</v>
      </c>
    </row>
    <row r="22" spans="1:33" s="19" customFormat="1" ht="12.75" customHeight="1">
      <c r="A22" s="93" t="s">
        <v>43</v>
      </c>
      <c r="B22" s="94"/>
      <c r="C22" s="44">
        <f t="shared" si="5"/>
        <v>668</v>
      </c>
      <c r="D22" s="45">
        <f t="shared" si="5"/>
        <v>389</v>
      </c>
      <c r="E22" s="46">
        <v>368</v>
      </c>
      <c r="F22" s="45">
        <v>221</v>
      </c>
      <c r="G22" s="46">
        <v>82</v>
      </c>
      <c r="H22" s="45">
        <v>37</v>
      </c>
      <c r="I22" s="46">
        <v>87</v>
      </c>
      <c r="J22" s="45">
        <v>45</v>
      </c>
      <c r="K22" s="46">
        <v>8</v>
      </c>
      <c r="L22" s="45">
        <v>7</v>
      </c>
      <c r="M22" s="46">
        <v>92</v>
      </c>
      <c r="N22" s="45">
        <v>64</v>
      </c>
      <c r="O22" s="46">
        <v>18</v>
      </c>
      <c r="P22" s="45">
        <v>6</v>
      </c>
      <c r="Q22" s="46">
        <v>13</v>
      </c>
      <c r="R22" s="45">
        <v>9</v>
      </c>
      <c r="S22" s="46">
        <v>0</v>
      </c>
      <c r="T22" s="45">
        <v>0</v>
      </c>
      <c r="U22" s="46">
        <f t="shared" si="6"/>
        <v>0</v>
      </c>
      <c r="V22" s="45">
        <f t="shared" si="6"/>
        <v>0</v>
      </c>
      <c r="W22" s="46">
        <v>0</v>
      </c>
      <c r="X22" s="45">
        <v>0</v>
      </c>
      <c r="Y22" s="46">
        <v>0</v>
      </c>
      <c r="Z22" s="45">
        <v>0</v>
      </c>
      <c r="AA22" s="46">
        <v>0</v>
      </c>
      <c r="AB22" s="45">
        <v>0</v>
      </c>
      <c r="AC22" s="46">
        <v>0</v>
      </c>
      <c r="AD22" s="45">
        <v>0</v>
      </c>
      <c r="AE22" s="47">
        <f t="shared" si="4"/>
        <v>55.1</v>
      </c>
      <c r="AF22" s="47">
        <f t="shared" si="4"/>
        <v>56.8</v>
      </c>
      <c r="AG22" s="48">
        <f t="shared" si="7"/>
        <v>52.7</v>
      </c>
    </row>
    <row r="23" spans="1:33" s="19" customFormat="1" ht="12.75" customHeight="1">
      <c r="A23" s="93" t="s">
        <v>44</v>
      </c>
      <c r="B23" s="94"/>
      <c r="C23" s="44">
        <f t="shared" si="5"/>
        <v>744</v>
      </c>
      <c r="D23" s="45">
        <f t="shared" si="5"/>
        <v>407</v>
      </c>
      <c r="E23" s="46">
        <v>348</v>
      </c>
      <c r="F23" s="45">
        <v>158</v>
      </c>
      <c r="G23" s="46">
        <v>166</v>
      </c>
      <c r="H23" s="45">
        <v>68</v>
      </c>
      <c r="I23" s="46">
        <v>15</v>
      </c>
      <c r="J23" s="45">
        <v>12</v>
      </c>
      <c r="K23" s="46">
        <v>12</v>
      </c>
      <c r="L23" s="45">
        <v>12</v>
      </c>
      <c r="M23" s="46">
        <v>190</v>
      </c>
      <c r="N23" s="45">
        <v>153</v>
      </c>
      <c r="O23" s="46">
        <v>3</v>
      </c>
      <c r="P23" s="45">
        <v>2</v>
      </c>
      <c r="Q23" s="46">
        <v>10</v>
      </c>
      <c r="R23" s="45">
        <v>2</v>
      </c>
      <c r="S23" s="46">
        <v>0</v>
      </c>
      <c r="T23" s="45">
        <v>0</v>
      </c>
      <c r="U23" s="46">
        <f t="shared" si="6"/>
        <v>0</v>
      </c>
      <c r="V23" s="45">
        <f t="shared" si="6"/>
        <v>0</v>
      </c>
      <c r="W23" s="46">
        <v>0</v>
      </c>
      <c r="X23" s="45">
        <v>0</v>
      </c>
      <c r="Y23" s="46">
        <v>0</v>
      </c>
      <c r="Z23" s="45">
        <v>0</v>
      </c>
      <c r="AA23" s="46">
        <v>0</v>
      </c>
      <c r="AB23" s="45">
        <v>0</v>
      </c>
      <c r="AC23" s="46">
        <v>0</v>
      </c>
      <c r="AD23" s="45">
        <v>0</v>
      </c>
      <c r="AE23" s="47">
        <f t="shared" si="4"/>
        <v>46.8</v>
      </c>
      <c r="AF23" s="47">
        <f t="shared" si="4"/>
        <v>38.799999999999997</v>
      </c>
      <c r="AG23" s="48">
        <f t="shared" si="7"/>
        <v>56.4</v>
      </c>
    </row>
    <row r="24" spans="1:33" s="19" customFormat="1" ht="12.75" customHeight="1">
      <c r="A24" s="93" t="s">
        <v>45</v>
      </c>
      <c r="B24" s="94"/>
      <c r="C24" s="44">
        <f t="shared" si="5"/>
        <v>325</v>
      </c>
      <c r="D24" s="45">
        <f t="shared" si="5"/>
        <v>138</v>
      </c>
      <c r="E24" s="46">
        <v>181</v>
      </c>
      <c r="F24" s="45">
        <v>80</v>
      </c>
      <c r="G24" s="46">
        <v>75</v>
      </c>
      <c r="H24" s="45">
        <v>20</v>
      </c>
      <c r="I24" s="46">
        <v>4</v>
      </c>
      <c r="J24" s="45">
        <v>4</v>
      </c>
      <c r="K24" s="46">
        <v>0</v>
      </c>
      <c r="L24" s="45">
        <v>0</v>
      </c>
      <c r="M24" s="46">
        <v>54</v>
      </c>
      <c r="N24" s="45">
        <v>29</v>
      </c>
      <c r="O24" s="46">
        <v>6</v>
      </c>
      <c r="P24" s="45">
        <v>2</v>
      </c>
      <c r="Q24" s="46">
        <v>5</v>
      </c>
      <c r="R24" s="45">
        <v>3</v>
      </c>
      <c r="S24" s="46">
        <v>0</v>
      </c>
      <c r="T24" s="45">
        <v>0</v>
      </c>
      <c r="U24" s="46">
        <f t="shared" si="6"/>
        <v>0</v>
      </c>
      <c r="V24" s="45">
        <f t="shared" si="6"/>
        <v>0</v>
      </c>
      <c r="W24" s="46">
        <v>0</v>
      </c>
      <c r="X24" s="45">
        <v>0</v>
      </c>
      <c r="Y24" s="46">
        <v>0</v>
      </c>
      <c r="Z24" s="45">
        <v>0</v>
      </c>
      <c r="AA24" s="46">
        <v>0</v>
      </c>
      <c r="AB24" s="45">
        <v>0</v>
      </c>
      <c r="AC24" s="46">
        <v>0</v>
      </c>
      <c r="AD24" s="45">
        <v>0</v>
      </c>
      <c r="AE24" s="47">
        <f t="shared" si="4"/>
        <v>55.7</v>
      </c>
      <c r="AF24" s="47">
        <f t="shared" si="4"/>
        <v>58</v>
      </c>
      <c r="AG24" s="48">
        <f t="shared" si="7"/>
        <v>54</v>
      </c>
    </row>
    <row r="25" spans="1:33" s="19" customFormat="1" ht="12.75" customHeight="1">
      <c r="A25" s="93" t="s">
        <v>46</v>
      </c>
      <c r="B25" s="94"/>
      <c r="C25" s="44">
        <f t="shared" si="5"/>
        <v>585</v>
      </c>
      <c r="D25" s="45">
        <f t="shared" si="5"/>
        <v>256</v>
      </c>
      <c r="E25" s="46">
        <v>468</v>
      </c>
      <c r="F25" s="45">
        <v>216</v>
      </c>
      <c r="G25" s="46">
        <v>61</v>
      </c>
      <c r="H25" s="45">
        <v>15</v>
      </c>
      <c r="I25" s="46">
        <v>32</v>
      </c>
      <c r="J25" s="45">
        <v>14</v>
      </c>
      <c r="K25" s="46">
        <v>1</v>
      </c>
      <c r="L25" s="45">
        <v>1</v>
      </c>
      <c r="M25" s="46">
        <v>11</v>
      </c>
      <c r="N25" s="45">
        <v>2</v>
      </c>
      <c r="O25" s="46">
        <v>2</v>
      </c>
      <c r="P25" s="45">
        <v>0</v>
      </c>
      <c r="Q25" s="46">
        <v>10</v>
      </c>
      <c r="R25" s="45">
        <v>8</v>
      </c>
      <c r="S25" s="46">
        <v>0</v>
      </c>
      <c r="T25" s="45">
        <v>0</v>
      </c>
      <c r="U25" s="46">
        <f t="shared" si="6"/>
        <v>0</v>
      </c>
      <c r="V25" s="45">
        <f t="shared" si="6"/>
        <v>0</v>
      </c>
      <c r="W25" s="46">
        <v>0</v>
      </c>
      <c r="X25" s="45">
        <v>0</v>
      </c>
      <c r="Y25" s="46">
        <v>0</v>
      </c>
      <c r="Z25" s="45">
        <v>0</v>
      </c>
      <c r="AA25" s="46">
        <v>0</v>
      </c>
      <c r="AB25" s="45">
        <v>0</v>
      </c>
      <c r="AC25" s="46">
        <v>0</v>
      </c>
      <c r="AD25" s="45">
        <v>0</v>
      </c>
      <c r="AE25" s="47">
        <f t="shared" si="4"/>
        <v>80</v>
      </c>
      <c r="AF25" s="47">
        <f t="shared" si="4"/>
        <v>84.4</v>
      </c>
      <c r="AG25" s="48">
        <f t="shared" si="7"/>
        <v>76.599999999999994</v>
      </c>
    </row>
    <row r="26" spans="1:33" s="19" customFormat="1" ht="12.75" customHeight="1">
      <c r="A26" s="93" t="s">
        <v>47</v>
      </c>
      <c r="B26" s="94"/>
      <c r="C26" s="44">
        <f t="shared" si="5"/>
        <v>454</v>
      </c>
      <c r="D26" s="45">
        <f t="shared" si="5"/>
        <v>246</v>
      </c>
      <c r="E26" s="46">
        <v>172</v>
      </c>
      <c r="F26" s="45">
        <v>96</v>
      </c>
      <c r="G26" s="46">
        <v>97</v>
      </c>
      <c r="H26" s="45">
        <v>38</v>
      </c>
      <c r="I26" s="46">
        <v>5</v>
      </c>
      <c r="J26" s="45">
        <v>5</v>
      </c>
      <c r="K26" s="46">
        <v>8</v>
      </c>
      <c r="L26" s="45">
        <v>5</v>
      </c>
      <c r="M26" s="46">
        <v>145</v>
      </c>
      <c r="N26" s="45">
        <v>93</v>
      </c>
      <c r="O26" s="46">
        <v>8</v>
      </c>
      <c r="P26" s="45">
        <v>3</v>
      </c>
      <c r="Q26" s="46">
        <v>19</v>
      </c>
      <c r="R26" s="45">
        <v>6</v>
      </c>
      <c r="S26" s="46">
        <v>0</v>
      </c>
      <c r="T26" s="45">
        <v>0</v>
      </c>
      <c r="U26" s="46">
        <f t="shared" si="6"/>
        <v>0</v>
      </c>
      <c r="V26" s="45">
        <f t="shared" si="6"/>
        <v>0</v>
      </c>
      <c r="W26" s="46">
        <v>0</v>
      </c>
      <c r="X26" s="45">
        <v>0</v>
      </c>
      <c r="Y26" s="46">
        <v>0</v>
      </c>
      <c r="Z26" s="45">
        <v>0</v>
      </c>
      <c r="AA26" s="46">
        <v>0</v>
      </c>
      <c r="AB26" s="45">
        <v>0</v>
      </c>
      <c r="AC26" s="46">
        <v>0</v>
      </c>
      <c r="AD26" s="45">
        <v>0</v>
      </c>
      <c r="AE26" s="47">
        <f t="shared" si="4"/>
        <v>37.9</v>
      </c>
      <c r="AF26" s="47">
        <f t="shared" si="4"/>
        <v>39</v>
      </c>
      <c r="AG26" s="48">
        <f t="shared" si="7"/>
        <v>36.5</v>
      </c>
    </row>
    <row r="27" spans="1:33" s="19" customFormat="1" ht="12.75" customHeight="1">
      <c r="A27" s="93" t="s">
        <v>48</v>
      </c>
      <c r="B27" s="94"/>
      <c r="C27" s="44">
        <f t="shared" si="5"/>
        <v>296</v>
      </c>
      <c r="D27" s="45">
        <f t="shared" si="5"/>
        <v>173</v>
      </c>
      <c r="E27" s="46">
        <v>139</v>
      </c>
      <c r="F27" s="45">
        <v>89</v>
      </c>
      <c r="G27" s="46">
        <v>64</v>
      </c>
      <c r="H27" s="45">
        <v>25</v>
      </c>
      <c r="I27" s="46">
        <v>1</v>
      </c>
      <c r="J27" s="45">
        <v>1</v>
      </c>
      <c r="K27" s="46">
        <v>1</v>
      </c>
      <c r="L27" s="45">
        <v>0</v>
      </c>
      <c r="M27" s="46">
        <v>78</v>
      </c>
      <c r="N27" s="45">
        <v>50</v>
      </c>
      <c r="O27" s="46">
        <v>0</v>
      </c>
      <c r="P27" s="45">
        <v>0</v>
      </c>
      <c r="Q27" s="46">
        <v>13</v>
      </c>
      <c r="R27" s="45">
        <v>8</v>
      </c>
      <c r="S27" s="46">
        <v>0</v>
      </c>
      <c r="T27" s="45">
        <v>0</v>
      </c>
      <c r="U27" s="46">
        <f t="shared" si="6"/>
        <v>0</v>
      </c>
      <c r="V27" s="45">
        <f t="shared" si="6"/>
        <v>0</v>
      </c>
      <c r="W27" s="46">
        <v>0</v>
      </c>
      <c r="X27" s="45">
        <v>0</v>
      </c>
      <c r="Y27" s="46">
        <v>0</v>
      </c>
      <c r="Z27" s="45">
        <v>0</v>
      </c>
      <c r="AA27" s="46">
        <v>0</v>
      </c>
      <c r="AB27" s="45">
        <v>0</v>
      </c>
      <c r="AC27" s="46">
        <v>0</v>
      </c>
      <c r="AD27" s="45">
        <v>0</v>
      </c>
      <c r="AE27" s="47">
        <f t="shared" si="4"/>
        <v>47</v>
      </c>
      <c r="AF27" s="47">
        <f t="shared" si="4"/>
        <v>51.4</v>
      </c>
      <c r="AG27" s="48">
        <f t="shared" si="7"/>
        <v>40.700000000000003</v>
      </c>
    </row>
    <row r="28" spans="1:33" s="19" customFormat="1" ht="12.75" customHeight="1">
      <c r="A28" s="93" t="s">
        <v>49</v>
      </c>
      <c r="B28" s="94"/>
      <c r="C28" s="44">
        <f t="shared" si="5"/>
        <v>170</v>
      </c>
      <c r="D28" s="45">
        <f t="shared" si="5"/>
        <v>82</v>
      </c>
      <c r="E28" s="46">
        <v>51</v>
      </c>
      <c r="F28" s="45">
        <v>19</v>
      </c>
      <c r="G28" s="46">
        <v>47</v>
      </c>
      <c r="H28" s="45">
        <v>19</v>
      </c>
      <c r="I28" s="46">
        <v>0</v>
      </c>
      <c r="J28" s="45">
        <v>0</v>
      </c>
      <c r="K28" s="46">
        <v>1</v>
      </c>
      <c r="L28" s="45">
        <v>1</v>
      </c>
      <c r="M28" s="46">
        <v>56</v>
      </c>
      <c r="N28" s="45">
        <v>35</v>
      </c>
      <c r="O28" s="46">
        <v>7</v>
      </c>
      <c r="P28" s="45">
        <v>4</v>
      </c>
      <c r="Q28" s="46">
        <v>8</v>
      </c>
      <c r="R28" s="45">
        <v>4</v>
      </c>
      <c r="S28" s="46">
        <v>0</v>
      </c>
      <c r="T28" s="45">
        <v>0</v>
      </c>
      <c r="U28" s="46">
        <f t="shared" si="6"/>
        <v>0</v>
      </c>
      <c r="V28" s="45">
        <f t="shared" si="6"/>
        <v>0</v>
      </c>
      <c r="W28" s="46">
        <v>0</v>
      </c>
      <c r="X28" s="45">
        <v>0</v>
      </c>
      <c r="Y28" s="46">
        <v>0</v>
      </c>
      <c r="Z28" s="45">
        <v>0</v>
      </c>
      <c r="AA28" s="46">
        <v>0</v>
      </c>
      <c r="AB28" s="45">
        <v>0</v>
      </c>
      <c r="AC28" s="46">
        <v>0</v>
      </c>
      <c r="AD28" s="45">
        <v>0</v>
      </c>
      <c r="AE28" s="47">
        <f t="shared" si="4"/>
        <v>30</v>
      </c>
      <c r="AF28" s="47">
        <f t="shared" si="4"/>
        <v>23.2</v>
      </c>
      <c r="AG28" s="48">
        <f t="shared" si="7"/>
        <v>36.4</v>
      </c>
    </row>
    <row r="29" spans="1:33" s="19" customFormat="1" ht="12.75" customHeight="1">
      <c r="A29" s="93" t="s">
        <v>50</v>
      </c>
      <c r="B29" s="94"/>
      <c r="C29" s="44">
        <f t="shared" si="5"/>
        <v>149</v>
      </c>
      <c r="D29" s="45">
        <f t="shared" si="5"/>
        <v>63</v>
      </c>
      <c r="E29" s="46">
        <v>83</v>
      </c>
      <c r="F29" s="45">
        <v>34</v>
      </c>
      <c r="G29" s="46">
        <v>0</v>
      </c>
      <c r="H29" s="45">
        <v>0</v>
      </c>
      <c r="I29" s="46">
        <v>47</v>
      </c>
      <c r="J29" s="45">
        <v>16</v>
      </c>
      <c r="K29" s="46">
        <v>1</v>
      </c>
      <c r="L29" s="45">
        <v>1</v>
      </c>
      <c r="M29" s="46">
        <v>10</v>
      </c>
      <c r="N29" s="45">
        <v>7</v>
      </c>
      <c r="O29" s="46">
        <v>7</v>
      </c>
      <c r="P29" s="45">
        <v>5</v>
      </c>
      <c r="Q29" s="46">
        <v>1</v>
      </c>
      <c r="R29" s="45">
        <v>0</v>
      </c>
      <c r="S29" s="46">
        <v>0</v>
      </c>
      <c r="T29" s="45">
        <v>0</v>
      </c>
      <c r="U29" s="46">
        <f t="shared" si="6"/>
        <v>0</v>
      </c>
      <c r="V29" s="45">
        <f t="shared" si="6"/>
        <v>0</v>
      </c>
      <c r="W29" s="46">
        <v>0</v>
      </c>
      <c r="X29" s="45">
        <v>0</v>
      </c>
      <c r="Y29" s="46">
        <v>0</v>
      </c>
      <c r="Z29" s="45">
        <v>0</v>
      </c>
      <c r="AA29" s="46">
        <v>0</v>
      </c>
      <c r="AB29" s="45">
        <v>0</v>
      </c>
      <c r="AC29" s="46">
        <v>0</v>
      </c>
      <c r="AD29" s="45">
        <v>0</v>
      </c>
      <c r="AE29" s="47">
        <f t="shared" si="4"/>
        <v>55.7</v>
      </c>
      <c r="AF29" s="47">
        <f t="shared" si="4"/>
        <v>54</v>
      </c>
      <c r="AG29" s="48">
        <f t="shared" si="7"/>
        <v>57</v>
      </c>
    </row>
    <row r="30" spans="1:33" s="19" customFormat="1" ht="12.75" customHeight="1">
      <c r="A30" s="93" t="s">
        <v>51</v>
      </c>
      <c r="B30" s="94"/>
      <c r="C30" s="44">
        <f t="shared" si="5"/>
        <v>182</v>
      </c>
      <c r="D30" s="45">
        <f t="shared" si="5"/>
        <v>112</v>
      </c>
      <c r="E30" s="46">
        <v>85</v>
      </c>
      <c r="F30" s="45">
        <v>47</v>
      </c>
      <c r="G30" s="46">
        <v>0</v>
      </c>
      <c r="H30" s="45">
        <v>0</v>
      </c>
      <c r="I30" s="46">
        <v>94</v>
      </c>
      <c r="J30" s="45">
        <v>64</v>
      </c>
      <c r="K30" s="46">
        <v>0</v>
      </c>
      <c r="L30" s="45">
        <v>0</v>
      </c>
      <c r="M30" s="46">
        <v>1</v>
      </c>
      <c r="N30" s="45">
        <v>0</v>
      </c>
      <c r="O30" s="46">
        <v>0</v>
      </c>
      <c r="P30" s="45">
        <v>0</v>
      </c>
      <c r="Q30" s="46">
        <v>2</v>
      </c>
      <c r="R30" s="45">
        <v>1</v>
      </c>
      <c r="S30" s="46">
        <v>0</v>
      </c>
      <c r="T30" s="45">
        <v>0</v>
      </c>
      <c r="U30" s="46">
        <f t="shared" si="6"/>
        <v>0</v>
      </c>
      <c r="V30" s="45">
        <f t="shared" si="6"/>
        <v>0</v>
      </c>
      <c r="W30" s="46">
        <v>0</v>
      </c>
      <c r="X30" s="45">
        <v>0</v>
      </c>
      <c r="Y30" s="46">
        <v>0</v>
      </c>
      <c r="Z30" s="45">
        <v>0</v>
      </c>
      <c r="AA30" s="46">
        <v>0</v>
      </c>
      <c r="AB30" s="45">
        <v>0</v>
      </c>
      <c r="AC30" s="46">
        <v>0</v>
      </c>
      <c r="AD30" s="45">
        <v>0</v>
      </c>
      <c r="AE30" s="47">
        <f t="shared" si="4"/>
        <v>46.7</v>
      </c>
      <c r="AF30" s="47">
        <f t="shared" si="4"/>
        <v>42</v>
      </c>
      <c r="AG30" s="48">
        <f t="shared" si="7"/>
        <v>54.3</v>
      </c>
    </row>
    <row r="31" spans="1:33" s="19" customFormat="1" ht="12.75" customHeight="1">
      <c r="A31" s="93" t="s">
        <v>52</v>
      </c>
      <c r="B31" s="94"/>
      <c r="C31" s="44">
        <f t="shared" si="5"/>
        <v>380</v>
      </c>
      <c r="D31" s="45">
        <f t="shared" si="5"/>
        <v>195</v>
      </c>
      <c r="E31" s="46">
        <v>177</v>
      </c>
      <c r="F31" s="45">
        <v>75</v>
      </c>
      <c r="G31" s="46">
        <v>76</v>
      </c>
      <c r="H31" s="45">
        <v>44</v>
      </c>
      <c r="I31" s="46">
        <v>8</v>
      </c>
      <c r="J31" s="45">
        <v>8</v>
      </c>
      <c r="K31" s="46">
        <v>8</v>
      </c>
      <c r="L31" s="45">
        <v>8</v>
      </c>
      <c r="M31" s="46">
        <v>96</v>
      </c>
      <c r="N31" s="45">
        <v>52</v>
      </c>
      <c r="O31" s="46">
        <v>6</v>
      </c>
      <c r="P31" s="45">
        <v>2</v>
      </c>
      <c r="Q31" s="46">
        <v>9</v>
      </c>
      <c r="R31" s="45">
        <v>6</v>
      </c>
      <c r="S31" s="46">
        <v>0</v>
      </c>
      <c r="T31" s="45">
        <v>0</v>
      </c>
      <c r="U31" s="46">
        <f t="shared" si="6"/>
        <v>1</v>
      </c>
      <c r="V31" s="45">
        <f t="shared" si="6"/>
        <v>1</v>
      </c>
      <c r="W31" s="46">
        <v>0</v>
      </c>
      <c r="X31" s="45">
        <v>0</v>
      </c>
      <c r="Y31" s="46">
        <v>0</v>
      </c>
      <c r="Z31" s="45">
        <v>0</v>
      </c>
      <c r="AA31" s="46">
        <v>0</v>
      </c>
      <c r="AB31" s="45">
        <v>0</v>
      </c>
      <c r="AC31" s="46">
        <v>1</v>
      </c>
      <c r="AD31" s="45">
        <v>1</v>
      </c>
      <c r="AE31" s="47">
        <f t="shared" ref="AE31:AF33" si="8">ROUND(E31/C31*100,1)</f>
        <v>46.6</v>
      </c>
      <c r="AF31" s="47">
        <f t="shared" si="8"/>
        <v>38.5</v>
      </c>
      <c r="AG31" s="48">
        <f t="shared" si="7"/>
        <v>55.1</v>
      </c>
    </row>
    <row r="32" spans="1:33" s="19" customFormat="1" ht="12.75" customHeight="1">
      <c r="A32" s="93" t="s">
        <v>53</v>
      </c>
      <c r="B32" s="94"/>
      <c r="C32" s="44">
        <f t="shared" si="5"/>
        <v>126</v>
      </c>
      <c r="D32" s="45">
        <f t="shared" si="5"/>
        <v>72</v>
      </c>
      <c r="E32" s="46">
        <v>83</v>
      </c>
      <c r="F32" s="45">
        <v>46</v>
      </c>
      <c r="G32" s="46">
        <v>27</v>
      </c>
      <c r="H32" s="45">
        <v>16</v>
      </c>
      <c r="I32" s="46">
        <v>0</v>
      </c>
      <c r="J32" s="45">
        <v>0</v>
      </c>
      <c r="K32" s="46">
        <v>0</v>
      </c>
      <c r="L32" s="45">
        <v>0</v>
      </c>
      <c r="M32" s="46">
        <v>9</v>
      </c>
      <c r="N32" s="45">
        <v>5</v>
      </c>
      <c r="O32" s="46">
        <v>0</v>
      </c>
      <c r="P32" s="45">
        <v>0</v>
      </c>
      <c r="Q32" s="46">
        <v>7</v>
      </c>
      <c r="R32" s="45">
        <v>5</v>
      </c>
      <c r="S32" s="46">
        <v>0</v>
      </c>
      <c r="T32" s="45">
        <v>0</v>
      </c>
      <c r="U32" s="46">
        <f t="shared" si="6"/>
        <v>0</v>
      </c>
      <c r="V32" s="45">
        <f t="shared" si="6"/>
        <v>0</v>
      </c>
      <c r="W32" s="46">
        <v>0</v>
      </c>
      <c r="X32" s="45">
        <v>0</v>
      </c>
      <c r="Y32" s="46">
        <v>0</v>
      </c>
      <c r="Z32" s="45">
        <v>0</v>
      </c>
      <c r="AA32" s="46">
        <v>0</v>
      </c>
      <c r="AB32" s="45">
        <v>0</v>
      </c>
      <c r="AC32" s="46">
        <v>0</v>
      </c>
      <c r="AD32" s="45">
        <v>0</v>
      </c>
      <c r="AE32" s="47">
        <f t="shared" si="8"/>
        <v>65.900000000000006</v>
      </c>
      <c r="AF32" s="47">
        <f t="shared" si="8"/>
        <v>63.9</v>
      </c>
      <c r="AG32" s="48">
        <f t="shared" si="7"/>
        <v>68.5</v>
      </c>
    </row>
    <row r="33" spans="1:33" s="19" customFormat="1" ht="12.75" customHeight="1">
      <c r="A33" s="93" t="s">
        <v>54</v>
      </c>
      <c r="B33" s="94"/>
      <c r="C33" s="44">
        <f t="shared" si="5"/>
        <v>600</v>
      </c>
      <c r="D33" s="45">
        <f t="shared" si="5"/>
        <v>343</v>
      </c>
      <c r="E33" s="46">
        <v>252</v>
      </c>
      <c r="F33" s="45">
        <v>131</v>
      </c>
      <c r="G33" s="46">
        <v>131</v>
      </c>
      <c r="H33" s="45">
        <v>80</v>
      </c>
      <c r="I33" s="46">
        <v>0</v>
      </c>
      <c r="J33" s="45">
        <v>0</v>
      </c>
      <c r="K33" s="46">
        <v>4</v>
      </c>
      <c r="L33" s="45">
        <v>4</v>
      </c>
      <c r="M33" s="46">
        <v>156</v>
      </c>
      <c r="N33" s="45">
        <v>98</v>
      </c>
      <c r="O33" s="46">
        <v>17</v>
      </c>
      <c r="P33" s="45">
        <v>2</v>
      </c>
      <c r="Q33" s="46">
        <v>40</v>
      </c>
      <c r="R33" s="45">
        <v>28</v>
      </c>
      <c r="S33" s="46">
        <v>0</v>
      </c>
      <c r="T33" s="45">
        <v>0</v>
      </c>
      <c r="U33" s="46">
        <f t="shared" si="6"/>
        <v>0</v>
      </c>
      <c r="V33" s="45">
        <f t="shared" si="6"/>
        <v>0</v>
      </c>
      <c r="W33" s="46">
        <v>0</v>
      </c>
      <c r="X33" s="45">
        <v>0</v>
      </c>
      <c r="Y33" s="46">
        <v>0</v>
      </c>
      <c r="Z33" s="45">
        <v>0</v>
      </c>
      <c r="AA33" s="46">
        <v>0</v>
      </c>
      <c r="AB33" s="45">
        <v>0</v>
      </c>
      <c r="AC33" s="46">
        <v>0</v>
      </c>
      <c r="AD33" s="45">
        <v>0</v>
      </c>
      <c r="AE33" s="47">
        <f t="shared" si="8"/>
        <v>42</v>
      </c>
      <c r="AF33" s="47">
        <f t="shared" si="8"/>
        <v>38.200000000000003</v>
      </c>
      <c r="AG33" s="48">
        <f t="shared" si="7"/>
        <v>47.1</v>
      </c>
    </row>
    <row r="34" spans="1:33" s="19" customFormat="1" ht="3.75" customHeight="1">
      <c r="A34" s="93"/>
      <c r="B34" s="94"/>
      <c r="C34" s="44"/>
      <c r="D34" s="45"/>
      <c r="E34" s="46"/>
      <c r="F34" s="45"/>
      <c r="G34" s="46"/>
      <c r="H34" s="45"/>
      <c r="I34" s="46"/>
      <c r="J34" s="45"/>
      <c r="K34" s="46"/>
      <c r="L34" s="45"/>
      <c r="M34" s="46"/>
      <c r="N34" s="45"/>
      <c r="O34" s="46"/>
      <c r="P34" s="45"/>
      <c r="Q34" s="46"/>
      <c r="R34" s="45"/>
      <c r="S34" s="46"/>
      <c r="T34" s="45"/>
      <c r="U34" s="46"/>
      <c r="V34" s="45"/>
      <c r="W34" s="46"/>
      <c r="X34" s="45"/>
      <c r="Y34" s="46"/>
      <c r="Z34" s="45"/>
      <c r="AA34" s="46"/>
      <c r="AB34" s="45"/>
      <c r="AC34" s="46"/>
      <c r="AD34" s="45"/>
      <c r="AE34" s="47"/>
      <c r="AF34" s="47"/>
      <c r="AG34" s="48"/>
    </row>
    <row r="35" spans="1:33" s="19" customFormat="1" ht="12" customHeight="1">
      <c r="A35" s="121" t="s">
        <v>55</v>
      </c>
      <c r="B35" s="122"/>
      <c r="C35" s="44"/>
      <c r="D35" s="45"/>
      <c r="E35" s="46"/>
      <c r="F35" s="45"/>
      <c r="G35" s="46"/>
      <c r="H35" s="45"/>
      <c r="I35" s="46"/>
      <c r="J35" s="45"/>
      <c r="K35" s="46"/>
      <c r="L35" s="45"/>
      <c r="M35" s="46"/>
      <c r="N35" s="45"/>
      <c r="O35" s="46"/>
      <c r="P35" s="45"/>
      <c r="Q35" s="46"/>
      <c r="R35" s="45"/>
      <c r="S35" s="46"/>
      <c r="T35" s="45"/>
      <c r="U35" s="46"/>
      <c r="V35" s="45"/>
      <c r="W35" s="46"/>
      <c r="X35" s="45"/>
      <c r="Y35" s="46"/>
      <c r="Z35" s="45"/>
      <c r="AA35" s="46"/>
      <c r="AB35" s="45"/>
      <c r="AC35" s="46"/>
      <c r="AD35" s="45"/>
      <c r="AE35" s="47"/>
      <c r="AF35" s="47"/>
      <c r="AG35" s="48"/>
    </row>
    <row r="36" spans="1:33" s="19" customFormat="1" ht="12" customHeight="1">
      <c r="A36" s="51"/>
      <c r="B36" s="52" t="s">
        <v>56</v>
      </c>
      <c r="C36" s="44">
        <f>SUM(E36,G36,I36,K36,M36,O36,Q36,S36)</f>
        <v>138</v>
      </c>
      <c r="D36" s="45">
        <f>SUM(F36,H36,J36,L36,N36,P36,R36,T36)</f>
        <v>51</v>
      </c>
      <c r="E36" s="46">
        <v>34</v>
      </c>
      <c r="F36" s="45">
        <v>11</v>
      </c>
      <c r="G36" s="46">
        <v>0</v>
      </c>
      <c r="H36" s="45">
        <v>0</v>
      </c>
      <c r="I36" s="46">
        <v>44</v>
      </c>
      <c r="J36" s="45">
        <v>18</v>
      </c>
      <c r="K36" s="46">
        <v>2</v>
      </c>
      <c r="L36" s="45">
        <v>2</v>
      </c>
      <c r="M36" s="46">
        <v>47</v>
      </c>
      <c r="N36" s="45">
        <v>17</v>
      </c>
      <c r="O36" s="46">
        <v>0</v>
      </c>
      <c r="P36" s="45">
        <v>0</v>
      </c>
      <c r="Q36" s="46">
        <v>11</v>
      </c>
      <c r="R36" s="45">
        <v>3</v>
      </c>
      <c r="S36" s="46">
        <v>0</v>
      </c>
      <c r="T36" s="45">
        <v>0</v>
      </c>
      <c r="U36" s="46">
        <f t="shared" si="6"/>
        <v>0</v>
      </c>
      <c r="V36" s="45">
        <f t="shared" si="6"/>
        <v>0</v>
      </c>
      <c r="W36" s="46">
        <v>0</v>
      </c>
      <c r="X36" s="45">
        <v>0</v>
      </c>
      <c r="Y36" s="46">
        <v>0</v>
      </c>
      <c r="Z36" s="45">
        <v>0</v>
      </c>
      <c r="AA36" s="46">
        <v>0</v>
      </c>
      <c r="AB36" s="45">
        <v>0</v>
      </c>
      <c r="AC36" s="46">
        <v>0</v>
      </c>
      <c r="AD36" s="45">
        <v>0</v>
      </c>
      <c r="AE36" s="47">
        <f>ROUND(E36/C36*100,1)</f>
        <v>24.6</v>
      </c>
      <c r="AF36" s="47">
        <f>ROUND(F36/D36*100,1)</f>
        <v>21.6</v>
      </c>
      <c r="AG36" s="48">
        <f>ROUND((E36-F36)/(C36-D36)*100,1)</f>
        <v>26.4</v>
      </c>
    </row>
    <row r="37" spans="1:33" s="19" customFormat="1" ht="3.75" customHeight="1">
      <c r="A37" s="119"/>
      <c r="B37" s="120"/>
      <c r="C37" s="44"/>
      <c r="D37" s="45"/>
      <c r="E37" s="46"/>
      <c r="F37" s="45"/>
      <c r="G37" s="46"/>
      <c r="H37" s="45"/>
      <c r="I37" s="46"/>
      <c r="J37" s="45"/>
      <c r="K37" s="46"/>
      <c r="L37" s="45"/>
      <c r="M37" s="46"/>
      <c r="N37" s="45"/>
      <c r="O37" s="46"/>
      <c r="P37" s="45"/>
      <c r="Q37" s="46"/>
      <c r="R37" s="45"/>
      <c r="S37" s="46"/>
      <c r="T37" s="45"/>
      <c r="U37" s="46"/>
      <c r="V37" s="45"/>
      <c r="W37" s="46"/>
      <c r="X37" s="45"/>
      <c r="Y37" s="46"/>
      <c r="Z37" s="45"/>
      <c r="AA37" s="46"/>
      <c r="AB37" s="45"/>
      <c r="AC37" s="46"/>
      <c r="AD37" s="45"/>
      <c r="AE37" s="47"/>
      <c r="AF37" s="47"/>
      <c r="AG37" s="48"/>
    </row>
    <row r="38" spans="1:33" s="19" customFormat="1" ht="12" customHeight="1">
      <c r="A38" s="121" t="s">
        <v>57</v>
      </c>
      <c r="B38" s="123"/>
      <c r="C38" s="44"/>
      <c r="D38" s="45"/>
      <c r="E38" s="46"/>
      <c r="F38" s="45"/>
      <c r="G38" s="46"/>
      <c r="H38" s="45"/>
      <c r="I38" s="46"/>
      <c r="J38" s="45"/>
      <c r="K38" s="46"/>
      <c r="L38" s="45"/>
      <c r="M38" s="46"/>
      <c r="N38" s="45"/>
      <c r="O38" s="46"/>
      <c r="P38" s="45"/>
      <c r="Q38" s="46"/>
      <c r="R38" s="45"/>
      <c r="S38" s="46"/>
      <c r="T38" s="45"/>
      <c r="U38" s="46"/>
      <c r="V38" s="45"/>
      <c r="W38" s="46"/>
      <c r="X38" s="45"/>
      <c r="Y38" s="46"/>
      <c r="Z38" s="45"/>
      <c r="AA38" s="46"/>
      <c r="AB38" s="45"/>
      <c r="AC38" s="46"/>
      <c r="AD38" s="45"/>
      <c r="AE38" s="53"/>
      <c r="AF38" s="54"/>
      <c r="AG38" s="55"/>
    </row>
    <row r="39" spans="1:33" s="19" customFormat="1" ht="12" customHeight="1">
      <c r="A39" s="51"/>
      <c r="B39" s="52" t="s">
        <v>58</v>
      </c>
      <c r="C39" s="44">
        <v>0</v>
      </c>
      <c r="D39" s="45">
        <v>0</v>
      </c>
      <c r="E39" s="46">
        <v>0</v>
      </c>
      <c r="F39" s="45">
        <v>0</v>
      </c>
      <c r="G39" s="46">
        <v>0</v>
      </c>
      <c r="H39" s="45">
        <v>0</v>
      </c>
      <c r="I39" s="46">
        <v>0</v>
      </c>
      <c r="J39" s="45">
        <v>0</v>
      </c>
      <c r="K39" s="46">
        <v>0</v>
      </c>
      <c r="L39" s="45">
        <v>0</v>
      </c>
      <c r="M39" s="46">
        <v>0</v>
      </c>
      <c r="N39" s="45">
        <v>0</v>
      </c>
      <c r="O39" s="46">
        <v>0</v>
      </c>
      <c r="P39" s="45">
        <v>0</v>
      </c>
      <c r="Q39" s="46">
        <v>0</v>
      </c>
      <c r="R39" s="45">
        <v>0</v>
      </c>
      <c r="S39" s="46">
        <v>0</v>
      </c>
      <c r="T39" s="45">
        <v>0</v>
      </c>
      <c r="U39" s="46">
        <f t="shared" si="6"/>
        <v>0</v>
      </c>
      <c r="V39" s="45">
        <f t="shared" si="6"/>
        <v>0</v>
      </c>
      <c r="W39" s="46">
        <v>0</v>
      </c>
      <c r="X39" s="45">
        <v>0</v>
      </c>
      <c r="Y39" s="46">
        <v>0</v>
      </c>
      <c r="Z39" s="45">
        <v>0</v>
      </c>
      <c r="AA39" s="46">
        <v>0</v>
      </c>
      <c r="AB39" s="45">
        <v>0</v>
      </c>
      <c r="AC39" s="46">
        <v>0</v>
      </c>
      <c r="AD39" s="45">
        <v>0</v>
      </c>
      <c r="AE39" s="53">
        <v>0</v>
      </c>
      <c r="AF39" s="54">
        <v>0</v>
      </c>
      <c r="AG39" s="55">
        <v>0</v>
      </c>
    </row>
    <row r="40" spans="1:33" s="19" customFormat="1" ht="3.75" customHeight="1">
      <c r="A40" s="119"/>
      <c r="B40" s="120"/>
      <c r="C40" s="44"/>
      <c r="D40" s="45"/>
      <c r="E40" s="46"/>
      <c r="F40" s="45"/>
      <c r="G40" s="46"/>
      <c r="H40" s="45"/>
      <c r="I40" s="46"/>
      <c r="J40" s="45"/>
      <c r="K40" s="46"/>
      <c r="L40" s="45"/>
      <c r="M40" s="46"/>
      <c r="N40" s="45"/>
      <c r="O40" s="46"/>
      <c r="P40" s="45"/>
      <c r="Q40" s="46"/>
      <c r="R40" s="45"/>
      <c r="S40" s="46"/>
      <c r="T40" s="45"/>
      <c r="U40" s="46"/>
      <c r="V40" s="45"/>
      <c r="W40" s="46"/>
      <c r="X40" s="45"/>
      <c r="Y40" s="46"/>
      <c r="Z40" s="45"/>
      <c r="AA40" s="46"/>
      <c r="AB40" s="45"/>
      <c r="AC40" s="46"/>
      <c r="AD40" s="45"/>
      <c r="AE40" s="53"/>
      <c r="AF40" s="54"/>
      <c r="AG40" s="55"/>
    </row>
    <row r="41" spans="1:33" s="19" customFormat="1" ht="12" customHeight="1">
      <c r="A41" s="121" t="s">
        <v>59</v>
      </c>
      <c r="B41" s="123"/>
      <c r="C41" s="44"/>
      <c r="D41" s="45"/>
      <c r="E41" s="46"/>
      <c r="F41" s="45"/>
      <c r="G41" s="46"/>
      <c r="H41" s="45"/>
      <c r="I41" s="46"/>
      <c r="J41" s="45"/>
      <c r="K41" s="46"/>
      <c r="L41" s="45"/>
      <c r="M41" s="46"/>
      <c r="N41" s="45"/>
      <c r="O41" s="46"/>
      <c r="P41" s="45"/>
      <c r="Q41" s="46"/>
      <c r="R41" s="45"/>
      <c r="S41" s="46"/>
      <c r="T41" s="45"/>
      <c r="U41" s="46"/>
      <c r="V41" s="45"/>
      <c r="W41" s="46"/>
      <c r="X41" s="45"/>
      <c r="Y41" s="46"/>
      <c r="Z41" s="45"/>
      <c r="AA41" s="46"/>
      <c r="AB41" s="45"/>
      <c r="AC41" s="46"/>
      <c r="AD41" s="45"/>
      <c r="AE41" s="53"/>
      <c r="AF41" s="54"/>
      <c r="AG41" s="55"/>
    </row>
    <row r="42" spans="1:33" s="19" customFormat="1" ht="12" customHeight="1">
      <c r="A42" s="51"/>
      <c r="B42" s="52" t="s">
        <v>60</v>
      </c>
      <c r="C42" s="44">
        <v>0</v>
      </c>
      <c r="D42" s="45">
        <v>0</v>
      </c>
      <c r="E42" s="46">
        <v>0</v>
      </c>
      <c r="F42" s="45">
        <v>0</v>
      </c>
      <c r="G42" s="46">
        <v>0</v>
      </c>
      <c r="H42" s="45">
        <v>0</v>
      </c>
      <c r="I42" s="46">
        <v>0</v>
      </c>
      <c r="J42" s="45">
        <v>0</v>
      </c>
      <c r="K42" s="46">
        <v>0</v>
      </c>
      <c r="L42" s="45">
        <v>0</v>
      </c>
      <c r="M42" s="46">
        <v>0</v>
      </c>
      <c r="N42" s="45">
        <v>0</v>
      </c>
      <c r="O42" s="46">
        <v>0</v>
      </c>
      <c r="P42" s="45">
        <v>0</v>
      </c>
      <c r="Q42" s="46">
        <v>0</v>
      </c>
      <c r="R42" s="45">
        <v>0</v>
      </c>
      <c r="S42" s="46">
        <v>0</v>
      </c>
      <c r="T42" s="45">
        <v>0</v>
      </c>
      <c r="U42" s="46">
        <f t="shared" si="6"/>
        <v>0</v>
      </c>
      <c r="V42" s="45">
        <f t="shared" si="6"/>
        <v>0</v>
      </c>
      <c r="W42" s="46">
        <v>0</v>
      </c>
      <c r="X42" s="45">
        <v>0</v>
      </c>
      <c r="Y42" s="46">
        <v>0</v>
      </c>
      <c r="Z42" s="45">
        <v>0</v>
      </c>
      <c r="AA42" s="46">
        <v>0</v>
      </c>
      <c r="AB42" s="45">
        <v>0</v>
      </c>
      <c r="AC42" s="46">
        <v>0</v>
      </c>
      <c r="AD42" s="45">
        <v>0</v>
      </c>
      <c r="AE42" s="53">
        <v>0</v>
      </c>
      <c r="AF42" s="54">
        <v>0</v>
      </c>
      <c r="AG42" s="55">
        <v>0</v>
      </c>
    </row>
    <row r="43" spans="1:33" s="19" customFormat="1" ht="3.75" customHeight="1">
      <c r="A43" s="124"/>
      <c r="B43" s="125"/>
      <c r="C43" s="44"/>
      <c r="D43" s="45"/>
      <c r="E43" s="46"/>
      <c r="F43" s="45"/>
      <c r="G43" s="46"/>
      <c r="H43" s="45"/>
      <c r="I43" s="46"/>
      <c r="J43" s="45"/>
      <c r="K43" s="46"/>
      <c r="L43" s="45"/>
      <c r="M43" s="46"/>
      <c r="N43" s="45"/>
      <c r="O43" s="46"/>
      <c r="P43" s="45"/>
      <c r="Q43" s="46"/>
      <c r="R43" s="45"/>
      <c r="S43" s="46"/>
      <c r="T43" s="45"/>
      <c r="U43" s="46"/>
      <c r="V43" s="45"/>
      <c r="W43" s="46"/>
      <c r="X43" s="45"/>
      <c r="Y43" s="46"/>
      <c r="Z43" s="45"/>
      <c r="AA43" s="46"/>
      <c r="AB43" s="45"/>
      <c r="AC43" s="46"/>
      <c r="AD43" s="45"/>
      <c r="AE43" s="53"/>
      <c r="AF43" s="53"/>
      <c r="AG43" s="56"/>
    </row>
    <row r="44" spans="1:33" s="19" customFormat="1" ht="12" customHeight="1">
      <c r="A44" s="121" t="s">
        <v>61</v>
      </c>
      <c r="B44" s="123"/>
      <c r="C44" s="44"/>
      <c r="D44" s="45"/>
      <c r="E44" s="46"/>
      <c r="F44" s="45"/>
      <c r="G44" s="46"/>
      <c r="H44" s="45"/>
      <c r="I44" s="46"/>
      <c r="J44" s="45"/>
      <c r="K44" s="46"/>
      <c r="L44" s="45"/>
      <c r="M44" s="46"/>
      <c r="N44" s="45"/>
      <c r="O44" s="46"/>
      <c r="P44" s="45"/>
      <c r="Q44" s="46"/>
      <c r="R44" s="45"/>
      <c r="S44" s="46"/>
      <c r="T44" s="45"/>
      <c r="U44" s="46"/>
      <c r="V44" s="45"/>
      <c r="W44" s="46"/>
      <c r="X44" s="45"/>
      <c r="Y44" s="46"/>
      <c r="Z44" s="45"/>
      <c r="AA44" s="46"/>
      <c r="AB44" s="45"/>
      <c r="AC44" s="46"/>
      <c r="AD44" s="45"/>
      <c r="AE44" s="47"/>
      <c r="AF44" s="47"/>
      <c r="AG44" s="48"/>
    </row>
    <row r="45" spans="1:33" s="19" customFormat="1" ht="12" customHeight="1">
      <c r="A45" s="51"/>
      <c r="B45" s="52" t="s">
        <v>62</v>
      </c>
      <c r="C45" s="44">
        <f>SUM(E45,G45,I45,K45,M45,O45,Q45,S45)</f>
        <v>153</v>
      </c>
      <c r="D45" s="45">
        <f>SUM(F45,H45,J45,L45,N45,P45,R45,T45)</f>
        <v>70</v>
      </c>
      <c r="E45" s="46">
        <v>86</v>
      </c>
      <c r="F45" s="45">
        <v>36</v>
      </c>
      <c r="G45" s="46">
        <v>44</v>
      </c>
      <c r="H45" s="45">
        <v>24</v>
      </c>
      <c r="I45" s="46">
        <v>0</v>
      </c>
      <c r="J45" s="45">
        <v>0</v>
      </c>
      <c r="K45" s="46">
        <v>1</v>
      </c>
      <c r="L45" s="45">
        <v>1</v>
      </c>
      <c r="M45" s="46">
        <v>17</v>
      </c>
      <c r="N45" s="45">
        <v>7</v>
      </c>
      <c r="O45" s="46">
        <v>0</v>
      </c>
      <c r="P45" s="45">
        <v>0</v>
      </c>
      <c r="Q45" s="46">
        <v>5</v>
      </c>
      <c r="R45" s="45">
        <v>2</v>
      </c>
      <c r="S45" s="46">
        <v>0</v>
      </c>
      <c r="T45" s="45">
        <v>0</v>
      </c>
      <c r="U45" s="46">
        <f t="shared" si="6"/>
        <v>0</v>
      </c>
      <c r="V45" s="45">
        <f t="shared" si="6"/>
        <v>0</v>
      </c>
      <c r="W45" s="46">
        <v>0</v>
      </c>
      <c r="X45" s="45">
        <v>0</v>
      </c>
      <c r="Y45" s="46">
        <v>0</v>
      </c>
      <c r="Z45" s="45">
        <v>0</v>
      </c>
      <c r="AA45" s="46">
        <v>0</v>
      </c>
      <c r="AB45" s="45">
        <v>0</v>
      </c>
      <c r="AC45" s="46">
        <v>0</v>
      </c>
      <c r="AD45" s="45">
        <v>0</v>
      </c>
      <c r="AE45" s="47">
        <f>ROUND(E45/C45*100,1)</f>
        <v>56.2</v>
      </c>
      <c r="AF45" s="47">
        <f>ROUND(F45/D45*100,1)</f>
        <v>51.4</v>
      </c>
      <c r="AG45" s="48">
        <f>ROUND((E45-F45)/(C45-D45)*100,1)</f>
        <v>60.2</v>
      </c>
    </row>
    <row r="46" spans="1:33" s="19" customFormat="1" ht="3.75" customHeight="1">
      <c r="A46" s="119"/>
      <c r="B46" s="120"/>
      <c r="C46" s="44"/>
      <c r="D46" s="45"/>
      <c r="E46" s="46"/>
      <c r="F46" s="45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  <c r="AB46" s="45"/>
      <c r="AC46" s="46"/>
      <c r="AD46" s="45"/>
      <c r="AE46" s="47"/>
      <c r="AF46" s="47"/>
      <c r="AG46" s="48"/>
    </row>
    <row r="47" spans="1:33" s="19" customFormat="1" ht="12" customHeight="1">
      <c r="A47" s="121" t="s">
        <v>63</v>
      </c>
      <c r="B47" s="123"/>
      <c r="C47" s="44"/>
      <c r="D47" s="45"/>
      <c r="E47" s="46"/>
      <c r="F47" s="45"/>
      <c r="G47" s="46"/>
      <c r="H47" s="45"/>
      <c r="I47" s="46"/>
      <c r="J47" s="45"/>
      <c r="K47" s="46"/>
      <c r="L47" s="45"/>
      <c r="M47" s="46"/>
      <c r="N47" s="45"/>
      <c r="O47" s="46"/>
      <c r="P47" s="45"/>
      <c r="Q47" s="46"/>
      <c r="R47" s="45"/>
      <c r="S47" s="46"/>
      <c r="T47" s="45"/>
      <c r="U47" s="46"/>
      <c r="V47" s="45"/>
      <c r="W47" s="46"/>
      <c r="X47" s="45"/>
      <c r="Y47" s="46"/>
      <c r="Z47" s="45"/>
      <c r="AA47" s="46"/>
      <c r="AB47" s="45"/>
      <c r="AC47" s="46"/>
      <c r="AD47" s="45"/>
      <c r="AE47" s="53"/>
      <c r="AF47" s="54"/>
      <c r="AG47" s="55"/>
    </row>
    <row r="48" spans="1:33" s="19" customFormat="1" ht="12" customHeight="1">
      <c r="A48" s="51"/>
      <c r="B48" s="52" t="s">
        <v>64</v>
      </c>
      <c r="C48" s="44">
        <v>0</v>
      </c>
      <c r="D48" s="45">
        <v>0</v>
      </c>
      <c r="E48" s="46">
        <v>0</v>
      </c>
      <c r="F48" s="45">
        <v>0</v>
      </c>
      <c r="G48" s="46">
        <v>0</v>
      </c>
      <c r="H48" s="45">
        <v>0</v>
      </c>
      <c r="I48" s="46">
        <v>0</v>
      </c>
      <c r="J48" s="45">
        <v>0</v>
      </c>
      <c r="K48" s="46">
        <v>0</v>
      </c>
      <c r="L48" s="45">
        <v>0</v>
      </c>
      <c r="M48" s="46">
        <v>0</v>
      </c>
      <c r="N48" s="45">
        <v>0</v>
      </c>
      <c r="O48" s="46">
        <v>0</v>
      </c>
      <c r="P48" s="45">
        <v>0</v>
      </c>
      <c r="Q48" s="46">
        <v>0</v>
      </c>
      <c r="R48" s="45">
        <v>0</v>
      </c>
      <c r="S48" s="46">
        <v>0</v>
      </c>
      <c r="T48" s="45">
        <v>0</v>
      </c>
      <c r="U48" s="46">
        <f t="shared" si="6"/>
        <v>0</v>
      </c>
      <c r="V48" s="45">
        <f t="shared" si="6"/>
        <v>0</v>
      </c>
      <c r="W48" s="46">
        <v>0</v>
      </c>
      <c r="X48" s="45">
        <v>0</v>
      </c>
      <c r="Y48" s="46">
        <v>0</v>
      </c>
      <c r="Z48" s="45">
        <v>0</v>
      </c>
      <c r="AA48" s="46">
        <v>0</v>
      </c>
      <c r="AB48" s="45">
        <v>0</v>
      </c>
      <c r="AC48" s="46">
        <v>0</v>
      </c>
      <c r="AD48" s="45">
        <v>0</v>
      </c>
      <c r="AE48" s="53">
        <v>0</v>
      </c>
      <c r="AF48" s="54">
        <v>0</v>
      </c>
      <c r="AG48" s="55">
        <v>0</v>
      </c>
    </row>
    <row r="49" spans="1:33" s="19" customFormat="1" ht="3.75" customHeight="1">
      <c r="A49" s="119"/>
      <c r="B49" s="120"/>
      <c r="C49" s="44"/>
      <c r="D49" s="45"/>
      <c r="E49" s="46"/>
      <c r="F49" s="45"/>
      <c r="G49" s="46"/>
      <c r="H49" s="45"/>
      <c r="I49" s="46"/>
      <c r="J49" s="45"/>
      <c r="K49" s="46"/>
      <c r="L49" s="45"/>
      <c r="M49" s="46"/>
      <c r="N49" s="45"/>
      <c r="O49" s="46"/>
      <c r="P49" s="45"/>
      <c r="Q49" s="46"/>
      <c r="R49" s="45"/>
      <c r="S49" s="46"/>
      <c r="T49" s="45"/>
      <c r="U49" s="46"/>
      <c r="V49" s="45"/>
      <c r="W49" s="46"/>
      <c r="X49" s="45"/>
      <c r="Y49" s="46"/>
      <c r="Z49" s="45"/>
      <c r="AA49" s="46"/>
      <c r="AB49" s="45"/>
      <c r="AC49" s="46"/>
      <c r="AD49" s="45"/>
      <c r="AE49" s="53"/>
      <c r="AF49" s="54"/>
      <c r="AG49" s="55"/>
    </row>
    <row r="50" spans="1:33" s="57" customFormat="1" ht="12" customHeight="1">
      <c r="A50" s="121" t="s">
        <v>65</v>
      </c>
      <c r="B50" s="123"/>
      <c r="C50" s="44"/>
      <c r="D50" s="45"/>
      <c r="E50" s="46"/>
      <c r="F50" s="45"/>
      <c r="G50" s="46"/>
      <c r="H50" s="45"/>
      <c r="I50" s="46"/>
      <c r="J50" s="45"/>
      <c r="K50" s="46"/>
      <c r="L50" s="45"/>
      <c r="M50" s="46"/>
      <c r="N50" s="45"/>
      <c r="O50" s="46"/>
      <c r="P50" s="45"/>
      <c r="Q50" s="46"/>
      <c r="R50" s="45"/>
      <c r="S50" s="46"/>
      <c r="T50" s="45"/>
      <c r="U50" s="46"/>
      <c r="V50" s="45"/>
      <c r="W50" s="46"/>
      <c r="X50" s="45"/>
      <c r="Y50" s="46"/>
      <c r="Z50" s="45"/>
      <c r="AA50" s="46"/>
      <c r="AB50" s="45"/>
      <c r="AC50" s="46"/>
      <c r="AD50" s="45"/>
      <c r="AE50" s="53"/>
      <c r="AF50" s="54"/>
      <c r="AG50" s="55"/>
    </row>
    <row r="51" spans="1:33" s="57" customFormat="1" ht="12" customHeight="1">
      <c r="A51" s="51"/>
      <c r="B51" s="52" t="s">
        <v>66</v>
      </c>
      <c r="C51" s="44">
        <v>0</v>
      </c>
      <c r="D51" s="45">
        <v>0</v>
      </c>
      <c r="E51" s="46">
        <v>0</v>
      </c>
      <c r="F51" s="45">
        <v>0</v>
      </c>
      <c r="G51" s="46">
        <v>0</v>
      </c>
      <c r="H51" s="45">
        <v>0</v>
      </c>
      <c r="I51" s="46">
        <v>0</v>
      </c>
      <c r="J51" s="45">
        <v>0</v>
      </c>
      <c r="K51" s="46">
        <v>0</v>
      </c>
      <c r="L51" s="45">
        <v>0</v>
      </c>
      <c r="M51" s="46">
        <v>0</v>
      </c>
      <c r="N51" s="45">
        <v>0</v>
      </c>
      <c r="O51" s="46">
        <v>0</v>
      </c>
      <c r="P51" s="45">
        <v>0</v>
      </c>
      <c r="Q51" s="46">
        <v>0</v>
      </c>
      <c r="R51" s="45">
        <v>0</v>
      </c>
      <c r="S51" s="46">
        <v>0</v>
      </c>
      <c r="T51" s="45">
        <v>0</v>
      </c>
      <c r="U51" s="46">
        <f t="shared" si="6"/>
        <v>0</v>
      </c>
      <c r="V51" s="45">
        <f t="shared" si="6"/>
        <v>0</v>
      </c>
      <c r="W51" s="46">
        <v>0</v>
      </c>
      <c r="X51" s="45">
        <v>0</v>
      </c>
      <c r="Y51" s="46">
        <v>0</v>
      </c>
      <c r="Z51" s="45">
        <v>0</v>
      </c>
      <c r="AA51" s="46">
        <v>0</v>
      </c>
      <c r="AB51" s="45">
        <v>0</v>
      </c>
      <c r="AC51" s="46">
        <v>0</v>
      </c>
      <c r="AD51" s="45">
        <v>0</v>
      </c>
      <c r="AE51" s="53">
        <v>0</v>
      </c>
      <c r="AF51" s="54">
        <v>0</v>
      </c>
      <c r="AG51" s="55">
        <v>0</v>
      </c>
    </row>
    <row r="52" spans="1:33" s="57" customFormat="1" ht="3.75" customHeight="1">
      <c r="A52" s="119"/>
      <c r="B52" s="120"/>
      <c r="C52" s="44"/>
      <c r="D52" s="45"/>
      <c r="E52" s="46"/>
      <c r="F52" s="45"/>
      <c r="G52" s="46"/>
      <c r="H52" s="45"/>
      <c r="I52" s="46"/>
      <c r="J52" s="45"/>
      <c r="K52" s="46"/>
      <c r="L52" s="45"/>
      <c r="M52" s="46"/>
      <c r="N52" s="45"/>
      <c r="O52" s="46"/>
      <c r="P52" s="45"/>
      <c r="Q52" s="46"/>
      <c r="R52" s="45"/>
      <c r="S52" s="46"/>
      <c r="T52" s="45"/>
      <c r="U52" s="46"/>
      <c r="V52" s="45"/>
      <c r="W52" s="46"/>
      <c r="X52" s="45"/>
      <c r="Y52" s="46"/>
      <c r="Z52" s="45"/>
      <c r="AA52" s="46"/>
      <c r="AB52" s="45"/>
      <c r="AC52" s="46"/>
      <c r="AD52" s="45"/>
      <c r="AE52" s="53"/>
      <c r="AF52" s="54"/>
      <c r="AG52" s="55"/>
    </row>
    <row r="53" spans="1:33" s="57" customFormat="1" ht="12" customHeight="1">
      <c r="A53" s="121" t="s">
        <v>67</v>
      </c>
      <c r="B53" s="123"/>
      <c r="C53" s="44"/>
      <c r="D53" s="45"/>
      <c r="E53" s="46"/>
      <c r="F53" s="45"/>
      <c r="G53" s="46"/>
      <c r="H53" s="45"/>
      <c r="I53" s="46"/>
      <c r="J53" s="45"/>
      <c r="K53" s="46"/>
      <c r="L53" s="45"/>
      <c r="M53" s="46"/>
      <c r="N53" s="45"/>
      <c r="O53" s="46"/>
      <c r="P53" s="45"/>
      <c r="Q53" s="46"/>
      <c r="R53" s="45"/>
      <c r="S53" s="46"/>
      <c r="T53" s="45"/>
      <c r="U53" s="46"/>
      <c r="V53" s="45"/>
      <c r="W53" s="46"/>
      <c r="X53" s="45"/>
      <c r="Y53" s="46"/>
      <c r="Z53" s="45"/>
      <c r="AA53" s="46"/>
      <c r="AB53" s="45"/>
      <c r="AC53" s="46"/>
      <c r="AD53" s="45"/>
      <c r="AE53" s="47"/>
      <c r="AF53" s="58"/>
      <c r="AG53" s="59"/>
    </row>
    <row r="54" spans="1:33" s="57" customFormat="1" ht="12" customHeight="1">
      <c r="A54" s="51"/>
      <c r="B54" s="52" t="s">
        <v>68</v>
      </c>
      <c r="C54" s="44">
        <f>SUM(E54,G54,I54,K54,M54,O54,Q54,S54)</f>
        <v>177</v>
      </c>
      <c r="D54" s="45">
        <f>SUM(F54,H54,J54,L54,N54,P54,R54,T54)</f>
        <v>99</v>
      </c>
      <c r="E54" s="46">
        <v>15</v>
      </c>
      <c r="F54" s="45">
        <v>4</v>
      </c>
      <c r="G54" s="46">
        <v>29</v>
      </c>
      <c r="H54" s="45">
        <v>17</v>
      </c>
      <c r="I54" s="46">
        <v>3</v>
      </c>
      <c r="J54" s="45">
        <v>2</v>
      </c>
      <c r="K54" s="46">
        <v>5</v>
      </c>
      <c r="L54" s="45">
        <v>5</v>
      </c>
      <c r="M54" s="46">
        <v>117</v>
      </c>
      <c r="N54" s="45">
        <v>66</v>
      </c>
      <c r="O54" s="46">
        <v>0</v>
      </c>
      <c r="P54" s="45">
        <v>0</v>
      </c>
      <c r="Q54" s="46">
        <v>8</v>
      </c>
      <c r="R54" s="60">
        <v>5</v>
      </c>
      <c r="S54" s="46">
        <v>0</v>
      </c>
      <c r="T54" s="45">
        <v>0</v>
      </c>
      <c r="U54" s="46">
        <f t="shared" si="6"/>
        <v>0</v>
      </c>
      <c r="V54" s="45">
        <f t="shared" si="6"/>
        <v>0</v>
      </c>
      <c r="W54" s="46">
        <v>0</v>
      </c>
      <c r="X54" s="45">
        <v>0</v>
      </c>
      <c r="Y54" s="46">
        <v>0</v>
      </c>
      <c r="Z54" s="45">
        <v>0</v>
      </c>
      <c r="AA54" s="46">
        <v>0</v>
      </c>
      <c r="AB54" s="45">
        <v>0</v>
      </c>
      <c r="AC54" s="46">
        <v>0</v>
      </c>
      <c r="AD54" s="45">
        <v>0</v>
      </c>
      <c r="AE54" s="61">
        <f>ROUND(E54/C54*100,1)</f>
        <v>8.5</v>
      </c>
      <c r="AF54" s="58">
        <f>ROUND(F54/D54*100,1)</f>
        <v>4</v>
      </c>
      <c r="AG54" s="59">
        <f>ROUND((E54-F54)/(C54-D54)*100,1)</f>
        <v>14.1</v>
      </c>
    </row>
    <row r="55" spans="1:33" s="57" customFormat="1" ht="12" customHeight="1">
      <c r="A55" s="51"/>
      <c r="B55" s="52" t="s">
        <v>69</v>
      </c>
      <c r="C55" s="44">
        <v>0</v>
      </c>
      <c r="D55" s="45">
        <v>0</v>
      </c>
      <c r="E55" s="46">
        <v>0</v>
      </c>
      <c r="F55" s="45">
        <v>0</v>
      </c>
      <c r="G55" s="46">
        <v>0</v>
      </c>
      <c r="H55" s="45">
        <v>0</v>
      </c>
      <c r="I55" s="46">
        <v>0</v>
      </c>
      <c r="J55" s="45">
        <v>0</v>
      </c>
      <c r="K55" s="46">
        <v>0</v>
      </c>
      <c r="L55" s="45">
        <v>0</v>
      </c>
      <c r="M55" s="46">
        <v>0</v>
      </c>
      <c r="N55" s="45">
        <v>0</v>
      </c>
      <c r="O55" s="46">
        <v>0</v>
      </c>
      <c r="P55" s="45">
        <v>0</v>
      </c>
      <c r="Q55" s="46">
        <v>0</v>
      </c>
      <c r="R55" s="45">
        <v>0</v>
      </c>
      <c r="S55" s="46">
        <v>0</v>
      </c>
      <c r="T55" s="45">
        <v>0</v>
      </c>
      <c r="U55" s="46">
        <f t="shared" si="6"/>
        <v>0</v>
      </c>
      <c r="V55" s="45">
        <f t="shared" si="6"/>
        <v>0</v>
      </c>
      <c r="W55" s="46">
        <v>0</v>
      </c>
      <c r="X55" s="45">
        <v>0</v>
      </c>
      <c r="Y55" s="46">
        <v>0</v>
      </c>
      <c r="Z55" s="45">
        <v>0</v>
      </c>
      <c r="AA55" s="46">
        <v>0</v>
      </c>
      <c r="AB55" s="45">
        <v>0</v>
      </c>
      <c r="AC55" s="46">
        <v>0</v>
      </c>
      <c r="AD55" s="45">
        <v>0</v>
      </c>
      <c r="AE55" s="53">
        <v>0</v>
      </c>
      <c r="AF55" s="54">
        <v>0</v>
      </c>
      <c r="AG55" s="55">
        <v>0</v>
      </c>
    </row>
    <row r="56" spans="1:33" s="57" customFormat="1" ht="3.75" customHeight="1">
      <c r="A56" s="119"/>
      <c r="B56" s="120"/>
      <c r="C56" s="44"/>
      <c r="D56" s="45"/>
      <c r="E56" s="46"/>
      <c r="F56" s="45"/>
      <c r="G56" s="46"/>
      <c r="H56" s="45"/>
      <c r="I56" s="46"/>
      <c r="J56" s="45"/>
      <c r="K56" s="46"/>
      <c r="L56" s="45"/>
      <c r="M56" s="46"/>
      <c r="N56" s="45"/>
      <c r="O56" s="46"/>
      <c r="P56" s="45"/>
      <c r="Q56" s="46"/>
      <c r="R56" s="45"/>
      <c r="S56" s="46"/>
      <c r="T56" s="45"/>
      <c r="U56" s="46"/>
      <c r="V56" s="45"/>
      <c r="W56" s="46"/>
      <c r="X56" s="45"/>
      <c r="Y56" s="46"/>
      <c r="Z56" s="45"/>
      <c r="AA56" s="46"/>
      <c r="AB56" s="45"/>
      <c r="AC56" s="46"/>
      <c r="AD56" s="45"/>
      <c r="AE56" s="53"/>
      <c r="AF56" s="54"/>
      <c r="AG56" s="55"/>
    </row>
    <row r="57" spans="1:33" s="57" customFormat="1" ht="12" customHeight="1">
      <c r="A57" s="121" t="s">
        <v>70</v>
      </c>
      <c r="B57" s="123"/>
      <c r="C57" s="44"/>
      <c r="D57" s="45"/>
      <c r="E57" s="46"/>
      <c r="F57" s="45"/>
      <c r="G57" s="46"/>
      <c r="H57" s="45"/>
      <c r="I57" s="46"/>
      <c r="J57" s="45"/>
      <c r="K57" s="46"/>
      <c r="L57" s="45"/>
      <c r="M57" s="46"/>
      <c r="N57" s="45"/>
      <c r="O57" s="46"/>
      <c r="P57" s="45"/>
      <c r="Q57" s="46"/>
      <c r="R57" s="45"/>
      <c r="S57" s="46"/>
      <c r="T57" s="45"/>
      <c r="U57" s="46"/>
      <c r="V57" s="45"/>
      <c r="W57" s="46"/>
      <c r="X57" s="45"/>
      <c r="Y57" s="46"/>
      <c r="Z57" s="45"/>
      <c r="AA57" s="46"/>
      <c r="AB57" s="45"/>
      <c r="AC57" s="46"/>
      <c r="AD57" s="45"/>
      <c r="AE57" s="53"/>
      <c r="AF57" s="54"/>
      <c r="AG57" s="55"/>
    </row>
    <row r="58" spans="1:33" s="57" customFormat="1" ht="12" customHeight="1">
      <c r="A58" s="51"/>
      <c r="B58" s="52" t="s">
        <v>71</v>
      </c>
      <c r="C58" s="44">
        <v>0</v>
      </c>
      <c r="D58" s="45">
        <v>0</v>
      </c>
      <c r="E58" s="46">
        <v>0</v>
      </c>
      <c r="F58" s="45">
        <v>0</v>
      </c>
      <c r="G58" s="46">
        <v>0</v>
      </c>
      <c r="H58" s="45">
        <v>0</v>
      </c>
      <c r="I58" s="46">
        <v>0</v>
      </c>
      <c r="J58" s="45">
        <v>0</v>
      </c>
      <c r="K58" s="46">
        <v>0</v>
      </c>
      <c r="L58" s="45">
        <v>0</v>
      </c>
      <c r="M58" s="46">
        <v>0</v>
      </c>
      <c r="N58" s="45">
        <v>0</v>
      </c>
      <c r="O58" s="46">
        <v>0</v>
      </c>
      <c r="P58" s="45">
        <v>0</v>
      </c>
      <c r="Q58" s="46">
        <v>0</v>
      </c>
      <c r="R58" s="45">
        <v>0</v>
      </c>
      <c r="S58" s="46">
        <v>0</v>
      </c>
      <c r="T58" s="45">
        <v>0</v>
      </c>
      <c r="U58" s="46">
        <f t="shared" si="6"/>
        <v>0</v>
      </c>
      <c r="V58" s="45">
        <f t="shared" si="6"/>
        <v>0</v>
      </c>
      <c r="W58" s="46">
        <v>0</v>
      </c>
      <c r="X58" s="45">
        <v>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</v>
      </c>
      <c r="AE58" s="53">
        <v>0</v>
      </c>
      <c r="AF58" s="54">
        <v>0</v>
      </c>
      <c r="AG58" s="55">
        <v>0</v>
      </c>
    </row>
    <row r="59" spans="1:33" s="57" customFormat="1" ht="3.75" customHeight="1">
      <c r="A59" s="119"/>
      <c r="B59" s="120"/>
      <c r="C59" s="44"/>
      <c r="D59" s="45"/>
      <c r="E59" s="46"/>
      <c r="F59" s="45"/>
      <c r="G59" s="46"/>
      <c r="H59" s="45"/>
      <c r="I59" s="46"/>
      <c r="J59" s="45"/>
      <c r="K59" s="46"/>
      <c r="L59" s="45"/>
      <c r="M59" s="46"/>
      <c r="N59" s="45"/>
      <c r="O59" s="46"/>
      <c r="P59" s="45"/>
      <c r="Q59" s="46"/>
      <c r="R59" s="45"/>
      <c r="S59" s="46"/>
      <c r="T59" s="45"/>
      <c r="U59" s="46"/>
      <c r="V59" s="45"/>
      <c r="W59" s="46"/>
      <c r="X59" s="45"/>
      <c r="Y59" s="46"/>
      <c r="Z59" s="45"/>
      <c r="AA59" s="46"/>
      <c r="AB59" s="45"/>
      <c r="AC59" s="46"/>
      <c r="AD59" s="45"/>
      <c r="AE59" s="53"/>
      <c r="AF59" s="54"/>
      <c r="AG59" s="55"/>
    </row>
    <row r="60" spans="1:33" s="57" customFormat="1" ht="12" customHeight="1">
      <c r="A60" s="121" t="s">
        <v>72</v>
      </c>
      <c r="B60" s="123"/>
      <c r="C60" s="44"/>
      <c r="D60" s="45"/>
      <c r="E60" s="46"/>
      <c r="F60" s="45"/>
      <c r="G60" s="46"/>
      <c r="H60" s="45"/>
      <c r="I60" s="46"/>
      <c r="J60" s="45"/>
      <c r="K60" s="46"/>
      <c r="L60" s="45"/>
      <c r="M60" s="46"/>
      <c r="N60" s="45"/>
      <c r="O60" s="46"/>
      <c r="P60" s="45"/>
      <c r="Q60" s="46"/>
      <c r="R60" s="45"/>
      <c r="S60" s="46"/>
      <c r="T60" s="45"/>
      <c r="U60" s="46"/>
      <c r="V60" s="45"/>
      <c r="W60" s="46"/>
      <c r="X60" s="45"/>
      <c r="Y60" s="46"/>
      <c r="Z60" s="45"/>
      <c r="AA60" s="46"/>
      <c r="AB60" s="45"/>
      <c r="AC60" s="46"/>
      <c r="AD60" s="45"/>
      <c r="AE60" s="47"/>
      <c r="AF60" s="58"/>
      <c r="AG60" s="59"/>
    </row>
    <row r="61" spans="1:33" s="57" customFormat="1" ht="12" customHeight="1">
      <c r="A61" s="51"/>
      <c r="B61" s="52" t="s">
        <v>73</v>
      </c>
      <c r="C61" s="44">
        <f>SUM(E61,G61,I61,K61,M61,O61,Q61,S61)</f>
        <v>0</v>
      </c>
      <c r="D61" s="45">
        <f>SUM(F61,H61,J61,L61,N61,P61,R61,T61)</f>
        <v>0</v>
      </c>
      <c r="E61" s="46">
        <v>0</v>
      </c>
      <c r="F61" s="45">
        <v>0</v>
      </c>
      <c r="G61" s="46">
        <v>0</v>
      </c>
      <c r="H61" s="45">
        <v>0</v>
      </c>
      <c r="I61" s="46">
        <v>0</v>
      </c>
      <c r="J61" s="45">
        <v>0</v>
      </c>
      <c r="K61" s="46">
        <v>0</v>
      </c>
      <c r="L61" s="45">
        <v>0</v>
      </c>
      <c r="M61" s="46">
        <v>0</v>
      </c>
      <c r="N61" s="45">
        <v>0</v>
      </c>
      <c r="O61" s="46">
        <v>0</v>
      </c>
      <c r="P61" s="45">
        <v>0</v>
      </c>
      <c r="Q61" s="46">
        <v>0</v>
      </c>
      <c r="R61" s="45">
        <v>0</v>
      </c>
      <c r="S61" s="46">
        <v>0</v>
      </c>
      <c r="T61" s="45">
        <v>0</v>
      </c>
      <c r="U61" s="46">
        <v>0</v>
      </c>
      <c r="V61" s="45">
        <v>0</v>
      </c>
      <c r="W61" s="46">
        <v>0</v>
      </c>
      <c r="X61" s="45">
        <v>0</v>
      </c>
      <c r="Y61" s="46">
        <v>0</v>
      </c>
      <c r="Z61" s="45">
        <v>0</v>
      </c>
      <c r="AA61" s="46">
        <v>0</v>
      </c>
      <c r="AB61" s="45">
        <v>0</v>
      </c>
      <c r="AC61" s="46">
        <v>0</v>
      </c>
      <c r="AD61" s="45">
        <v>0</v>
      </c>
      <c r="AE61" s="62">
        <v>0</v>
      </c>
      <c r="AF61" s="62">
        <v>0</v>
      </c>
      <c r="AG61" s="63">
        <v>0</v>
      </c>
    </row>
    <row r="62" spans="1:33" s="19" customFormat="1" ht="12" customHeight="1">
      <c r="A62" s="51"/>
      <c r="B62" s="52" t="s">
        <v>74</v>
      </c>
      <c r="C62" s="44">
        <f>SUM(E62,G62,I62,K62,M62,O62,Q62,S62)</f>
        <v>0</v>
      </c>
      <c r="D62" s="45">
        <f>SUM(F62,H62,J62,L62,N62,P62,R62,T62)</f>
        <v>0</v>
      </c>
      <c r="E62" s="46">
        <v>0</v>
      </c>
      <c r="F62" s="45">
        <v>0</v>
      </c>
      <c r="G62" s="46">
        <v>0</v>
      </c>
      <c r="H62" s="45">
        <v>0</v>
      </c>
      <c r="I62" s="46">
        <v>0</v>
      </c>
      <c r="J62" s="45">
        <v>0</v>
      </c>
      <c r="K62" s="46">
        <v>0</v>
      </c>
      <c r="L62" s="45">
        <v>0</v>
      </c>
      <c r="M62" s="46">
        <v>0</v>
      </c>
      <c r="N62" s="45">
        <v>0</v>
      </c>
      <c r="O62" s="46">
        <v>0</v>
      </c>
      <c r="P62" s="45">
        <v>0</v>
      </c>
      <c r="Q62" s="46">
        <v>0</v>
      </c>
      <c r="R62" s="45">
        <v>0</v>
      </c>
      <c r="S62" s="46">
        <v>0</v>
      </c>
      <c r="T62" s="45">
        <v>0</v>
      </c>
      <c r="U62" s="46">
        <v>0</v>
      </c>
      <c r="V62" s="45">
        <v>0</v>
      </c>
      <c r="W62" s="46">
        <v>0</v>
      </c>
      <c r="X62" s="45">
        <v>0</v>
      </c>
      <c r="Y62" s="46">
        <v>0</v>
      </c>
      <c r="Z62" s="45">
        <v>0</v>
      </c>
      <c r="AA62" s="46">
        <v>0</v>
      </c>
      <c r="AB62" s="45">
        <v>0</v>
      </c>
      <c r="AC62" s="46">
        <v>0</v>
      </c>
      <c r="AD62" s="45">
        <v>0</v>
      </c>
      <c r="AE62" s="62">
        <v>0</v>
      </c>
      <c r="AF62" s="62">
        <v>0</v>
      </c>
      <c r="AG62" s="63">
        <v>0</v>
      </c>
    </row>
    <row r="63" spans="1:33" s="19" customFormat="1" ht="3.75" customHeight="1">
      <c r="A63" s="119"/>
      <c r="B63" s="120"/>
      <c r="C63" s="44"/>
      <c r="D63" s="45"/>
      <c r="E63" s="46"/>
      <c r="F63" s="45"/>
      <c r="G63" s="46"/>
      <c r="H63" s="45"/>
      <c r="I63" s="46"/>
      <c r="J63" s="45"/>
      <c r="K63" s="46"/>
      <c r="L63" s="45"/>
      <c r="M63" s="46"/>
      <c r="N63" s="45"/>
      <c r="O63" s="46"/>
      <c r="P63" s="45"/>
      <c r="Q63" s="46"/>
      <c r="R63" s="45"/>
      <c r="S63" s="46"/>
      <c r="T63" s="45"/>
      <c r="U63" s="46"/>
      <c r="V63" s="45"/>
      <c r="W63" s="46"/>
      <c r="X63" s="45"/>
      <c r="Y63" s="46"/>
      <c r="Z63" s="45"/>
      <c r="AA63" s="46"/>
      <c r="AB63" s="45"/>
      <c r="AC63" s="46"/>
      <c r="AD63" s="45"/>
      <c r="AE63" s="53"/>
      <c r="AF63" s="54"/>
      <c r="AG63" s="55"/>
    </row>
    <row r="64" spans="1:33" s="19" customFormat="1" ht="12" customHeight="1">
      <c r="A64" s="121" t="s">
        <v>75</v>
      </c>
      <c r="B64" s="123"/>
      <c r="C64" s="44"/>
      <c r="D64" s="45"/>
      <c r="E64" s="46"/>
      <c r="F64" s="45"/>
      <c r="G64" s="46"/>
      <c r="H64" s="45"/>
      <c r="I64" s="46"/>
      <c r="J64" s="45"/>
      <c r="K64" s="46"/>
      <c r="L64" s="45"/>
      <c r="M64" s="46"/>
      <c r="N64" s="45"/>
      <c r="O64" s="46"/>
      <c r="P64" s="45"/>
      <c r="Q64" s="46"/>
      <c r="R64" s="45"/>
      <c r="S64" s="46"/>
      <c r="T64" s="45"/>
      <c r="U64" s="46"/>
      <c r="V64" s="45"/>
      <c r="W64" s="46"/>
      <c r="X64" s="45"/>
      <c r="Y64" s="46"/>
      <c r="Z64" s="45"/>
      <c r="AA64" s="46"/>
      <c r="AB64" s="45"/>
      <c r="AC64" s="46"/>
      <c r="AD64" s="45"/>
      <c r="AE64" s="47"/>
      <c r="AF64" s="64"/>
      <c r="AG64" s="59"/>
    </row>
    <row r="65" spans="1:33" s="19" customFormat="1" ht="12" customHeight="1">
      <c r="A65" s="51"/>
      <c r="B65" s="52" t="s">
        <v>76</v>
      </c>
      <c r="C65" s="44">
        <f>SUM(E65,G65,I65,K65,M65,O65,Q65,S65)</f>
        <v>90</v>
      </c>
      <c r="D65" s="45">
        <f>SUM(F65,H65,J65,L65,N65,P65,R65,T65)</f>
        <v>64</v>
      </c>
      <c r="E65" s="46">
        <v>30</v>
      </c>
      <c r="F65" s="45">
        <v>18</v>
      </c>
      <c r="G65" s="46">
        <v>42</v>
      </c>
      <c r="H65" s="45">
        <v>33</v>
      </c>
      <c r="I65" s="46">
        <v>0</v>
      </c>
      <c r="J65" s="45">
        <v>0</v>
      </c>
      <c r="K65" s="46">
        <v>3</v>
      </c>
      <c r="L65" s="45">
        <v>2</v>
      </c>
      <c r="M65" s="46">
        <v>8</v>
      </c>
      <c r="N65" s="45">
        <v>7</v>
      </c>
      <c r="O65" s="46">
        <v>0</v>
      </c>
      <c r="P65" s="45">
        <v>0</v>
      </c>
      <c r="Q65" s="46">
        <v>7</v>
      </c>
      <c r="R65" s="45">
        <v>4</v>
      </c>
      <c r="S65" s="46">
        <v>0</v>
      </c>
      <c r="T65" s="45">
        <v>0</v>
      </c>
      <c r="U65" s="46">
        <f t="shared" si="6"/>
        <v>0</v>
      </c>
      <c r="V65" s="45">
        <f t="shared" si="6"/>
        <v>0</v>
      </c>
      <c r="W65" s="46">
        <v>0</v>
      </c>
      <c r="X65" s="45">
        <v>0</v>
      </c>
      <c r="Y65" s="46">
        <v>0</v>
      </c>
      <c r="Z65" s="45">
        <v>0</v>
      </c>
      <c r="AA65" s="46">
        <v>0</v>
      </c>
      <c r="AB65" s="45">
        <v>0</v>
      </c>
      <c r="AC65" s="46">
        <v>0</v>
      </c>
      <c r="AD65" s="45">
        <v>0</v>
      </c>
      <c r="AE65" s="61">
        <f>ROUND(E65/C65*100,1)</f>
        <v>33.299999999999997</v>
      </c>
      <c r="AF65" s="64">
        <f>ROUND(F65/D65*100,1)</f>
        <v>28.1</v>
      </c>
      <c r="AG65" s="65">
        <f>ROUND((E65-F65)/(C65-D65)*100,1)</f>
        <v>46.2</v>
      </c>
    </row>
    <row r="66" spans="1:33" s="19" customFormat="1" ht="4.5" customHeight="1">
      <c r="A66" s="119"/>
      <c r="B66" s="120"/>
      <c r="C66" s="66"/>
      <c r="D66" s="45"/>
      <c r="E66" s="67"/>
      <c r="F66" s="45"/>
      <c r="G66" s="67"/>
      <c r="H66" s="45"/>
      <c r="I66" s="67"/>
      <c r="J66" s="45"/>
      <c r="K66" s="67"/>
      <c r="L66" s="45"/>
      <c r="M66" s="67"/>
      <c r="N66" s="45"/>
      <c r="O66" s="67"/>
      <c r="P66" s="45"/>
      <c r="Q66" s="67"/>
      <c r="R66" s="45"/>
      <c r="S66" s="67"/>
      <c r="T66" s="45"/>
      <c r="U66" s="67"/>
      <c r="V66" s="45"/>
      <c r="W66" s="67"/>
      <c r="X66" s="45"/>
      <c r="Y66" s="67"/>
      <c r="Z66" s="45"/>
      <c r="AA66" s="67"/>
      <c r="AB66" s="45"/>
      <c r="AC66" s="67"/>
      <c r="AD66" s="45"/>
      <c r="AE66" s="68"/>
      <c r="AF66" s="64"/>
      <c r="AG66" s="69"/>
    </row>
    <row r="67" spans="1:33" s="19" customFormat="1" ht="13.5" customHeight="1">
      <c r="A67" s="128" t="s">
        <v>77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6" t="s">
        <v>78</v>
      </c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/>
    </row>
    <row r="68" spans="1:33" s="19" customFormat="1" ht="4.5" customHeight="1">
      <c r="A68" s="130"/>
      <c r="B68" s="131"/>
      <c r="C68" s="70"/>
      <c r="D68" s="71"/>
      <c r="E68" s="72"/>
      <c r="F68" s="73"/>
      <c r="G68" s="72"/>
      <c r="H68" s="73"/>
      <c r="I68" s="72"/>
      <c r="J68" s="73"/>
      <c r="K68" s="72"/>
      <c r="L68" s="73"/>
      <c r="M68" s="72"/>
      <c r="N68" s="73"/>
      <c r="O68" s="72"/>
      <c r="P68" s="73"/>
      <c r="Q68" s="72"/>
      <c r="R68" s="73"/>
      <c r="S68" s="72"/>
      <c r="T68" s="73"/>
      <c r="U68" s="72"/>
      <c r="V68" s="73"/>
      <c r="W68" s="72"/>
      <c r="X68" s="73"/>
      <c r="Y68" s="72"/>
      <c r="Z68" s="73"/>
      <c r="AA68" s="72"/>
      <c r="AB68" s="73"/>
      <c r="AC68" s="72"/>
      <c r="AD68" s="73"/>
      <c r="AE68" s="74"/>
      <c r="AF68" s="75"/>
      <c r="AG68" s="76"/>
    </row>
    <row r="69" spans="1:33" s="19" customFormat="1" ht="13.5" customHeight="1">
      <c r="A69" s="93" t="s">
        <v>79</v>
      </c>
      <c r="B69" s="94"/>
      <c r="C69" s="44">
        <f>SUM(C15,C22,C28:C30,C36,C65)</f>
        <v>8507</v>
      </c>
      <c r="D69" s="45">
        <f t="shared" ref="D69:AD69" si="9">SUM(D15,D22,D28:D30,D36,D65)</f>
        <v>4432</v>
      </c>
      <c r="E69" s="46">
        <f t="shared" si="9"/>
        <v>4463</v>
      </c>
      <c r="F69" s="45">
        <f t="shared" si="9"/>
        <v>2156</v>
      </c>
      <c r="G69" s="46">
        <f t="shared" si="9"/>
        <v>1270</v>
      </c>
      <c r="H69" s="45">
        <f t="shared" si="9"/>
        <v>523</v>
      </c>
      <c r="I69" s="46">
        <f t="shared" si="9"/>
        <v>528</v>
      </c>
      <c r="J69" s="45">
        <f t="shared" si="9"/>
        <v>275</v>
      </c>
      <c r="K69" s="46">
        <f t="shared" si="9"/>
        <v>41</v>
      </c>
      <c r="L69" s="45">
        <f t="shared" si="9"/>
        <v>36</v>
      </c>
      <c r="M69" s="46">
        <f t="shared" si="9"/>
        <v>1527</v>
      </c>
      <c r="N69" s="45">
        <f t="shared" si="9"/>
        <v>1054</v>
      </c>
      <c r="O69" s="46">
        <f t="shared" si="9"/>
        <v>146</v>
      </c>
      <c r="P69" s="45">
        <f t="shared" si="9"/>
        <v>69</v>
      </c>
      <c r="Q69" s="46">
        <f t="shared" si="9"/>
        <v>531</v>
      </c>
      <c r="R69" s="45">
        <f t="shared" si="9"/>
        <v>318</v>
      </c>
      <c r="S69" s="46">
        <f t="shared" si="9"/>
        <v>1</v>
      </c>
      <c r="T69" s="45">
        <f t="shared" si="9"/>
        <v>1</v>
      </c>
      <c r="U69" s="46">
        <f t="shared" si="9"/>
        <v>10</v>
      </c>
      <c r="V69" s="45">
        <f t="shared" si="9"/>
        <v>7</v>
      </c>
      <c r="W69" s="46">
        <f t="shared" si="9"/>
        <v>10</v>
      </c>
      <c r="X69" s="45">
        <f t="shared" si="9"/>
        <v>7</v>
      </c>
      <c r="Y69" s="46">
        <f t="shared" si="9"/>
        <v>0</v>
      </c>
      <c r="Z69" s="45">
        <f t="shared" si="9"/>
        <v>0</v>
      </c>
      <c r="AA69" s="46">
        <f t="shared" si="9"/>
        <v>0</v>
      </c>
      <c r="AB69" s="45">
        <f t="shared" si="9"/>
        <v>0</v>
      </c>
      <c r="AC69" s="46">
        <f t="shared" si="9"/>
        <v>0</v>
      </c>
      <c r="AD69" s="45">
        <f t="shared" si="9"/>
        <v>0</v>
      </c>
      <c r="AE69" s="77">
        <f t="shared" ref="AE69:AF71" si="10">ROUND(E69/C69*100,1)</f>
        <v>52.5</v>
      </c>
      <c r="AF69" s="58">
        <f t="shared" si="10"/>
        <v>48.6</v>
      </c>
      <c r="AG69" s="48">
        <f>ROUND((E69-F69)/(C69-D69)*100,1)</f>
        <v>56.6</v>
      </c>
    </row>
    <row r="70" spans="1:33" s="19" customFormat="1" ht="13.5" customHeight="1">
      <c r="A70" s="93" t="s">
        <v>80</v>
      </c>
      <c r="B70" s="94"/>
      <c r="C70" s="44">
        <f>SUM(C20,C23:C27,C33,C39,C42,C45)</f>
        <v>7099</v>
      </c>
      <c r="D70" s="45">
        <f t="shared" ref="D70:AD70" si="11">SUM(D20,D23:D27,D33,D39,D42,D45)</f>
        <v>3568</v>
      </c>
      <c r="E70" s="46">
        <f t="shared" si="11"/>
        <v>3584</v>
      </c>
      <c r="F70" s="45">
        <f t="shared" si="11"/>
        <v>1607</v>
      </c>
      <c r="G70" s="46">
        <f t="shared" si="11"/>
        <v>1284</v>
      </c>
      <c r="H70" s="45">
        <f t="shared" si="11"/>
        <v>509</v>
      </c>
      <c r="I70" s="46">
        <f t="shared" si="11"/>
        <v>173</v>
      </c>
      <c r="J70" s="45">
        <f t="shared" si="11"/>
        <v>129</v>
      </c>
      <c r="K70" s="46">
        <f t="shared" si="11"/>
        <v>74</v>
      </c>
      <c r="L70" s="45">
        <f t="shared" si="11"/>
        <v>67</v>
      </c>
      <c r="M70" s="46">
        <f t="shared" si="11"/>
        <v>1630</v>
      </c>
      <c r="N70" s="45">
        <f t="shared" si="11"/>
        <v>1110</v>
      </c>
      <c r="O70" s="46">
        <f t="shared" si="11"/>
        <v>111</v>
      </c>
      <c r="P70" s="45">
        <f t="shared" si="11"/>
        <v>31</v>
      </c>
      <c r="Q70" s="46">
        <f t="shared" si="11"/>
        <v>243</v>
      </c>
      <c r="R70" s="45">
        <f t="shared" si="11"/>
        <v>115</v>
      </c>
      <c r="S70" s="46">
        <f t="shared" si="11"/>
        <v>0</v>
      </c>
      <c r="T70" s="45">
        <f t="shared" si="11"/>
        <v>0</v>
      </c>
      <c r="U70" s="46">
        <f t="shared" si="11"/>
        <v>0</v>
      </c>
      <c r="V70" s="45">
        <f t="shared" si="11"/>
        <v>0</v>
      </c>
      <c r="W70" s="46">
        <f t="shared" si="11"/>
        <v>0</v>
      </c>
      <c r="X70" s="45">
        <f t="shared" si="11"/>
        <v>0</v>
      </c>
      <c r="Y70" s="46">
        <f t="shared" si="11"/>
        <v>0</v>
      </c>
      <c r="Z70" s="45">
        <f t="shared" si="11"/>
        <v>0</v>
      </c>
      <c r="AA70" s="46">
        <f t="shared" si="11"/>
        <v>0</v>
      </c>
      <c r="AB70" s="45">
        <f t="shared" si="11"/>
        <v>0</v>
      </c>
      <c r="AC70" s="46">
        <f t="shared" si="11"/>
        <v>0</v>
      </c>
      <c r="AD70" s="45">
        <f t="shared" si="11"/>
        <v>0</v>
      </c>
      <c r="AE70" s="77">
        <f t="shared" si="10"/>
        <v>50.5</v>
      </c>
      <c r="AF70" s="58">
        <f t="shared" si="10"/>
        <v>45</v>
      </c>
      <c r="AG70" s="48">
        <f>ROUND((E70-F70)/(C70-D70)*100,1)</f>
        <v>56</v>
      </c>
    </row>
    <row r="71" spans="1:33" s="19" customFormat="1" ht="13.5" customHeight="1">
      <c r="A71" s="93" t="s">
        <v>81</v>
      </c>
      <c r="B71" s="94"/>
      <c r="C71" s="44">
        <f>SUM(C21,C31:C32,C48,C51,C54:C55,C58,C61:C62)</f>
        <v>2080</v>
      </c>
      <c r="D71" s="45">
        <f t="shared" ref="D71:AD71" si="12">SUM(D21,D31:D32,D48,D51,D54:D55,D58,D61:D62)</f>
        <v>1069</v>
      </c>
      <c r="E71" s="46">
        <f t="shared" si="12"/>
        <v>981</v>
      </c>
      <c r="F71" s="45">
        <f t="shared" si="12"/>
        <v>459</v>
      </c>
      <c r="G71" s="46">
        <f t="shared" si="12"/>
        <v>375</v>
      </c>
      <c r="H71" s="45">
        <f t="shared" si="12"/>
        <v>173</v>
      </c>
      <c r="I71" s="46">
        <f t="shared" si="12"/>
        <v>41</v>
      </c>
      <c r="J71" s="45">
        <f t="shared" si="12"/>
        <v>29</v>
      </c>
      <c r="K71" s="46">
        <f t="shared" si="12"/>
        <v>23</v>
      </c>
      <c r="L71" s="45">
        <f t="shared" si="12"/>
        <v>23</v>
      </c>
      <c r="M71" s="46">
        <f t="shared" si="12"/>
        <v>580</v>
      </c>
      <c r="N71" s="45">
        <f t="shared" si="12"/>
        <v>341</v>
      </c>
      <c r="O71" s="46">
        <f t="shared" si="12"/>
        <v>17</v>
      </c>
      <c r="P71" s="45">
        <f t="shared" si="12"/>
        <v>5</v>
      </c>
      <c r="Q71" s="46">
        <f t="shared" si="12"/>
        <v>63</v>
      </c>
      <c r="R71" s="45">
        <f t="shared" si="12"/>
        <v>39</v>
      </c>
      <c r="S71" s="46">
        <f t="shared" si="12"/>
        <v>0</v>
      </c>
      <c r="T71" s="45">
        <f t="shared" si="12"/>
        <v>0</v>
      </c>
      <c r="U71" s="46">
        <f t="shared" si="12"/>
        <v>1</v>
      </c>
      <c r="V71" s="45">
        <f t="shared" si="12"/>
        <v>1</v>
      </c>
      <c r="W71" s="46">
        <f t="shared" si="12"/>
        <v>0</v>
      </c>
      <c r="X71" s="45">
        <f t="shared" si="12"/>
        <v>0</v>
      </c>
      <c r="Y71" s="46">
        <f t="shared" si="12"/>
        <v>0</v>
      </c>
      <c r="Z71" s="45">
        <f t="shared" si="12"/>
        <v>0</v>
      </c>
      <c r="AA71" s="46">
        <f t="shared" si="12"/>
        <v>0</v>
      </c>
      <c r="AB71" s="45">
        <f t="shared" si="12"/>
        <v>0</v>
      </c>
      <c r="AC71" s="46">
        <f t="shared" si="12"/>
        <v>1</v>
      </c>
      <c r="AD71" s="45">
        <f t="shared" si="12"/>
        <v>1</v>
      </c>
      <c r="AE71" s="77">
        <f t="shared" si="10"/>
        <v>47.2</v>
      </c>
      <c r="AF71" s="58">
        <f t="shared" si="10"/>
        <v>42.9</v>
      </c>
      <c r="AG71" s="48">
        <f>ROUND((E71-F71)/(C71-D71)*100,1)</f>
        <v>51.6</v>
      </c>
    </row>
    <row r="72" spans="1:33" s="37" customFormat="1" ht="3.75" customHeight="1" thickBot="1">
      <c r="A72" s="132"/>
      <c r="B72" s="133"/>
      <c r="C72" s="78"/>
      <c r="D72" s="79"/>
      <c r="E72" s="80"/>
      <c r="F72" s="79"/>
      <c r="G72" s="80"/>
      <c r="H72" s="79"/>
      <c r="I72" s="80"/>
      <c r="J72" s="79"/>
      <c r="K72" s="80"/>
      <c r="L72" s="79"/>
      <c r="M72" s="80"/>
      <c r="N72" s="79"/>
      <c r="O72" s="80"/>
      <c r="P72" s="79"/>
      <c r="Q72" s="80"/>
      <c r="R72" s="79"/>
      <c r="S72" s="80"/>
      <c r="T72" s="79"/>
      <c r="U72" s="80"/>
      <c r="V72" s="79"/>
      <c r="W72" s="80"/>
      <c r="X72" s="79"/>
      <c r="Y72" s="80"/>
      <c r="Z72" s="79"/>
      <c r="AA72" s="80"/>
      <c r="AB72" s="79"/>
      <c r="AC72" s="80"/>
      <c r="AD72" s="79"/>
      <c r="AE72" s="81"/>
      <c r="AF72" s="82"/>
      <c r="AG72" s="83"/>
    </row>
  </sheetData>
  <mergeCells count="69">
    <mergeCell ref="A68:B68"/>
    <mergeCell ref="A69:B69"/>
    <mergeCell ref="A70:B70"/>
    <mergeCell ref="A71:B71"/>
    <mergeCell ref="A72:B72"/>
    <mergeCell ref="O67:AG67"/>
    <mergeCell ref="A50:B50"/>
    <mergeCell ref="A52:B52"/>
    <mergeCell ref="A53:B53"/>
    <mergeCell ref="A56:B56"/>
    <mergeCell ref="A57:B57"/>
    <mergeCell ref="A59:B59"/>
    <mergeCell ref="A60:B60"/>
    <mergeCell ref="A63:B63"/>
    <mergeCell ref="A64:B64"/>
    <mergeCell ref="A66:B66"/>
    <mergeCell ref="A67:N67"/>
    <mergeCell ref="A49:B49"/>
    <mergeCell ref="A33:B33"/>
    <mergeCell ref="A34:B34"/>
    <mergeCell ref="A35:B35"/>
    <mergeCell ref="A37:B37"/>
    <mergeCell ref="A38:B38"/>
    <mergeCell ref="A40:B40"/>
    <mergeCell ref="A41:B41"/>
    <mergeCell ref="A43:B43"/>
    <mergeCell ref="A44:B44"/>
    <mergeCell ref="A46:B46"/>
    <mergeCell ref="A47:B4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1:B11"/>
    <mergeCell ref="A12:B12"/>
    <mergeCell ref="A13:B13"/>
    <mergeCell ref="A14:B14"/>
    <mergeCell ref="A15:B15"/>
    <mergeCell ref="A20:B20"/>
    <mergeCell ref="AC6:AD6"/>
    <mergeCell ref="AE6:AE7"/>
    <mergeCell ref="AF6:AF7"/>
    <mergeCell ref="AG6:AG7"/>
    <mergeCell ref="A9:B9"/>
    <mergeCell ref="A10:B10"/>
    <mergeCell ref="Q6:R6"/>
    <mergeCell ref="S6:T6"/>
    <mergeCell ref="U6:V6"/>
    <mergeCell ref="W6:X6"/>
    <mergeCell ref="Y6:Z6"/>
    <mergeCell ref="AA6:AB6"/>
    <mergeCell ref="A5:B7"/>
    <mergeCell ref="U5:AD5"/>
    <mergeCell ref="AE5:AG5"/>
    <mergeCell ref="M6:N6"/>
    <mergeCell ref="O6:P6"/>
    <mergeCell ref="C6:D6"/>
    <mergeCell ref="E6:F6"/>
    <mergeCell ref="G6:H6"/>
    <mergeCell ref="I6:J6"/>
    <mergeCell ref="K6:L6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0" fitToWidth="2" fitToHeight="2" orientation="portrait" useFirstPageNumber="1" r:id="rId1"/>
  <headerFooter scaleWithDoc="0" alignWithMargins="0">
    <oddFooter>&amp;C&amp;"ＭＳ Ｐ明朝,標準"&amp;10-  &amp;P  -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第29表</vt:lpstr>
      <vt:lpstr>第29表!Print_Area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2022-07-20T07:09:20Z</dcterms:created>
  <dcterms:modified xsi:type="dcterms:W3CDTF">2022-07-20T07:09:32Z</dcterms:modified>
</cp:coreProperties>
</file>