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24表" sheetId="1" r:id="rId1"/>
  </sheets>
  <definedNames>
    <definedName name="_xlnm.Print_Area" localSheetId="0">第24表!$A$1:$AE$89</definedName>
  </definedNames>
  <calcPr calcId="162913"/>
</workbook>
</file>

<file path=xl/calcChain.xml><?xml version="1.0" encoding="utf-8"?>
<calcChain xmlns="http://schemas.openxmlformats.org/spreadsheetml/2006/main">
  <c r="AB87" i="1" l="1"/>
  <c r="AA87" i="1"/>
  <c r="Z87" i="1"/>
  <c r="Y87" i="1"/>
  <c r="X87" i="1"/>
  <c r="W87" i="1"/>
  <c r="V87" i="1"/>
  <c r="U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AB86" i="1"/>
  <c r="AA86" i="1"/>
  <c r="Z86" i="1"/>
  <c r="Y86" i="1"/>
  <c r="X86" i="1"/>
  <c r="W86" i="1"/>
  <c r="V86" i="1"/>
  <c r="U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E81" i="1"/>
  <c r="AD81" i="1"/>
  <c r="AC81" i="1"/>
  <c r="AE80" i="1"/>
  <c r="AD80" i="1"/>
  <c r="AC80" i="1"/>
  <c r="AE79" i="1"/>
  <c r="AD79" i="1"/>
  <c r="AC79" i="1"/>
  <c r="T75" i="1"/>
  <c r="S75" i="1"/>
  <c r="D75" i="1"/>
  <c r="AD75" i="1" s="1"/>
  <c r="C75" i="1"/>
  <c r="T72" i="1"/>
  <c r="S72" i="1"/>
  <c r="D72" i="1"/>
  <c r="AD72" i="1" s="1"/>
  <c r="C72" i="1"/>
  <c r="T71" i="1"/>
  <c r="S71" i="1"/>
  <c r="D71" i="1"/>
  <c r="AD71" i="1" s="1"/>
  <c r="C71" i="1"/>
  <c r="T68" i="1"/>
  <c r="S68" i="1"/>
  <c r="D68" i="1"/>
  <c r="AD68" i="1" s="1"/>
  <c r="C68" i="1"/>
  <c r="T65" i="1"/>
  <c r="S65" i="1"/>
  <c r="D65" i="1"/>
  <c r="AD65" i="1" s="1"/>
  <c r="C65" i="1"/>
  <c r="T64" i="1"/>
  <c r="S64" i="1"/>
  <c r="D64" i="1"/>
  <c r="AD64" i="1" s="1"/>
  <c r="C64" i="1"/>
  <c r="S61" i="1"/>
  <c r="D61" i="1"/>
  <c r="AD61" i="1" s="1"/>
  <c r="C61" i="1"/>
  <c r="AE61" i="1" s="1"/>
  <c r="T58" i="1"/>
  <c r="S58" i="1"/>
  <c r="D58" i="1"/>
  <c r="AD58" i="1" s="1"/>
  <c r="C58" i="1"/>
  <c r="AE58" i="1" s="1"/>
  <c r="T55" i="1"/>
  <c r="S55" i="1"/>
  <c r="D55" i="1"/>
  <c r="AD55" i="1" s="1"/>
  <c r="C55" i="1"/>
  <c r="AE55" i="1" s="1"/>
  <c r="T43" i="1"/>
  <c r="S43" i="1"/>
  <c r="D43" i="1"/>
  <c r="AD43" i="1" s="1"/>
  <c r="C43" i="1"/>
  <c r="AE43" i="1" s="1"/>
  <c r="T40" i="1"/>
  <c r="S40" i="1"/>
  <c r="D40" i="1"/>
  <c r="AD40" i="1" s="1"/>
  <c r="C40" i="1"/>
  <c r="AE40" i="1" s="1"/>
  <c r="T37" i="1"/>
  <c r="S37" i="1"/>
  <c r="D37" i="1"/>
  <c r="AD37" i="1" s="1"/>
  <c r="C37" i="1"/>
  <c r="AE37" i="1" s="1"/>
  <c r="T34" i="1"/>
  <c r="S34" i="1"/>
  <c r="D34" i="1"/>
  <c r="AD34" i="1" s="1"/>
  <c r="C34" i="1"/>
  <c r="AE34" i="1" s="1"/>
  <c r="T33" i="1"/>
  <c r="S33" i="1"/>
  <c r="D33" i="1"/>
  <c r="AD33" i="1" s="1"/>
  <c r="C33" i="1"/>
  <c r="AE33" i="1" s="1"/>
  <c r="T32" i="1"/>
  <c r="S32" i="1"/>
  <c r="D32" i="1"/>
  <c r="AD32" i="1" s="1"/>
  <c r="C32" i="1"/>
  <c r="AE32" i="1" s="1"/>
  <c r="T31" i="1"/>
  <c r="S31" i="1"/>
  <c r="D31" i="1"/>
  <c r="AD31" i="1" s="1"/>
  <c r="C31" i="1"/>
  <c r="AE31" i="1" s="1"/>
  <c r="T30" i="1"/>
  <c r="S30" i="1"/>
  <c r="D30" i="1"/>
  <c r="AD30" i="1" s="1"/>
  <c r="C30" i="1"/>
  <c r="AE30" i="1" s="1"/>
  <c r="T29" i="1"/>
  <c r="S29" i="1"/>
  <c r="D29" i="1"/>
  <c r="AD29" i="1" s="1"/>
  <c r="C29" i="1"/>
  <c r="AE29" i="1" s="1"/>
  <c r="T28" i="1"/>
  <c r="S28" i="1"/>
  <c r="D28" i="1"/>
  <c r="AD28" i="1" s="1"/>
  <c r="C28" i="1"/>
  <c r="AE28" i="1" s="1"/>
  <c r="T27" i="1"/>
  <c r="S27" i="1"/>
  <c r="D27" i="1"/>
  <c r="AD27" i="1" s="1"/>
  <c r="C27" i="1"/>
  <c r="AE27" i="1" s="1"/>
  <c r="T26" i="1"/>
  <c r="S26" i="1"/>
  <c r="D26" i="1"/>
  <c r="AD26" i="1" s="1"/>
  <c r="C26" i="1"/>
  <c r="AE26" i="1" s="1"/>
  <c r="T25" i="1"/>
  <c r="S25" i="1"/>
  <c r="D25" i="1"/>
  <c r="AD25" i="1" s="1"/>
  <c r="C25" i="1"/>
  <c r="AE25" i="1" s="1"/>
  <c r="T24" i="1"/>
  <c r="S24" i="1"/>
  <c r="D24" i="1"/>
  <c r="AD24" i="1" s="1"/>
  <c r="C24" i="1"/>
  <c r="AE24" i="1" s="1"/>
  <c r="T23" i="1"/>
  <c r="S23" i="1"/>
  <c r="D23" i="1"/>
  <c r="AD23" i="1" s="1"/>
  <c r="C23" i="1"/>
  <c r="AE23" i="1" s="1"/>
  <c r="T22" i="1"/>
  <c r="T87" i="1" s="1"/>
  <c r="S22" i="1"/>
  <c r="D22" i="1"/>
  <c r="C22" i="1"/>
  <c r="C87" i="1" s="1"/>
  <c r="T21" i="1"/>
  <c r="T86" i="1" s="1"/>
  <c r="S21" i="1"/>
  <c r="S86" i="1" s="1"/>
  <c r="D21" i="1"/>
  <c r="D86" i="1" s="1"/>
  <c r="C21" i="1"/>
  <c r="C86" i="1" s="1"/>
  <c r="T20" i="1"/>
  <c r="S20" i="1"/>
  <c r="D20" i="1"/>
  <c r="AD20" i="1" s="1"/>
  <c r="C20" i="1"/>
  <c r="AE20" i="1" s="1"/>
  <c r="T19" i="1"/>
  <c r="S19" i="1"/>
  <c r="D19" i="1"/>
  <c r="AD19" i="1" s="1"/>
  <c r="C19" i="1"/>
  <c r="AE19" i="1" s="1"/>
  <c r="T18" i="1"/>
  <c r="S18" i="1"/>
  <c r="D18" i="1"/>
  <c r="AD18" i="1" s="1"/>
  <c r="C18" i="1"/>
  <c r="AE18" i="1" s="1"/>
  <c r="T17" i="1"/>
  <c r="S17" i="1"/>
  <c r="D17" i="1"/>
  <c r="AD17" i="1" s="1"/>
  <c r="C17" i="1"/>
  <c r="AE17" i="1" s="1"/>
  <c r="AB16" i="1"/>
  <c r="AB85" i="1" s="1"/>
  <c r="AA16" i="1"/>
  <c r="AA85" i="1" s="1"/>
  <c r="Z16" i="1"/>
  <c r="Z85" i="1" s="1"/>
  <c r="Y16" i="1"/>
  <c r="Y85" i="1" s="1"/>
  <c r="X16" i="1"/>
  <c r="X85" i="1" s="1"/>
  <c r="W16" i="1"/>
  <c r="W85" i="1" s="1"/>
  <c r="V16" i="1"/>
  <c r="V85" i="1" s="1"/>
  <c r="U16" i="1"/>
  <c r="U85" i="1" s="1"/>
  <c r="T16" i="1"/>
  <c r="T85" i="1" s="1"/>
  <c r="S16" i="1"/>
  <c r="R16" i="1"/>
  <c r="R85" i="1" s="1"/>
  <c r="Q16" i="1"/>
  <c r="Q85" i="1" s="1"/>
  <c r="P16" i="1"/>
  <c r="P85" i="1" s="1"/>
  <c r="O16" i="1"/>
  <c r="O85" i="1" s="1"/>
  <c r="N16" i="1"/>
  <c r="N85" i="1" s="1"/>
  <c r="M16" i="1"/>
  <c r="M85" i="1" s="1"/>
  <c r="L16" i="1"/>
  <c r="L85" i="1" s="1"/>
  <c r="K16" i="1"/>
  <c r="K85" i="1" s="1"/>
  <c r="J16" i="1"/>
  <c r="J85" i="1" s="1"/>
  <c r="I16" i="1"/>
  <c r="I85" i="1" s="1"/>
  <c r="H16" i="1"/>
  <c r="H85" i="1" s="1"/>
  <c r="G16" i="1"/>
  <c r="G85" i="1" s="1"/>
  <c r="F16" i="1"/>
  <c r="F85" i="1" s="1"/>
  <c r="E16" i="1"/>
  <c r="E85" i="1" s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C14" i="1"/>
  <c r="AB12" i="1"/>
  <c r="AA12" i="1"/>
  <c r="Z12" i="1"/>
  <c r="Z10" i="1" s="1"/>
  <c r="Y12" i="1"/>
  <c r="Y10" i="1" s="1"/>
  <c r="X12" i="1"/>
  <c r="W12" i="1"/>
  <c r="V12" i="1"/>
  <c r="V10" i="1" s="1"/>
  <c r="U12" i="1"/>
  <c r="U10" i="1" s="1"/>
  <c r="T12" i="1"/>
  <c r="S12" i="1"/>
  <c r="R12" i="1"/>
  <c r="R10" i="1" s="1"/>
  <c r="Q12" i="1"/>
  <c r="Q10" i="1" s="1"/>
  <c r="P12" i="1"/>
  <c r="O12" i="1"/>
  <c r="N12" i="1"/>
  <c r="N10" i="1" s="1"/>
  <c r="M12" i="1"/>
  <c r="M10" i="1" s="1"/>
  <c r="L12" i="1"/>
  <c r="K12" i="1"/>
  <c r="J12" i="1"/>
  <c r="J10" i="1" s="1"/>
  <c r="I12" i="1"/>
  <c r="I10" i="1" s="1"/>
  <c r="H12" i="1"/>
  <c r="G12" i="1"/>
  <c r="F12" i="1"/>
  <c r="F10" i="1" s="1"/>
  <c r="E12" i="1"/>
  <c r="E10" i="1" s="1"/>
  <c r="AB10" i="1"/>
  <c r="AA10" i="1"/>
  <c r="X10" i="1"/>
  <c r="W10" i="1"/>
  <c r="T10" i="1"/>
  <c r="S10" i="1"/>
  <c r="P10" i="1"/>
  <c r="O10" i="1"/>
  <c r="L10" i="1"/>
  <c r="K10" i="1"/>
  <c r="H10" i="1"/>
  <c r="G10" i="1"/>
  <c r="C16" i="1" l="1"/>
  <c r="S85" i="1"/>
  <c r="S87" i="1"/>
  <c r="D14" i="1"/>
  <c r="AE14" i="1" s="1"/>
  <c r="D87" i="1"/>
  <c r="D16" i="1"/>
  <c r="AE64" i="1"/>
  <c r="AE65" i="1"/>
  <c r="AE68" i="1"/>
  <c r="AE71" i="1"/>
  <c r="AE72" i="1"/>
  <c r="AE75" i="1"/>
  <c r="AD14" i="1"/>
  <c r="AE86" i="1"/>
  <c r="AD86" i="1"/>
  <c r="AE87" i="1"/>
  <c r="AD87" i="1"/>
  <c r="AC14" i="1"/>
  <c r="AC16" i="1"/>
  <c r="AD16" i="1"/>
  <c r="AE16" i="1"/>
  <c r="AC17" i="1"/>
  <c r="AC18" i="1"/>
  <c r="AC19" i="1"/>
  <c r="AC20" i="1"/>
  <c r="AC21" i="1"/>
  <c r="AD21" i="1"/>
  <c r="AE21" i="1"/>
  <c r="AC22" i="1"/>
  <c r="AD22" i="1"/>
  <c r="AE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7" i="1"/>
  <c r="AC40" i="1"/>
  <c r="AC43" i="1"/>
  <c r="AC55" i="1"/>
  <c r="AC58" i="1"/>
  <c r="AC61" i="1"/>
  <c r="AC64" i="1"/>
  <c r="AC65" i="1"/>
  <c r="AC68" i="1"/>
  <c r="AC71" i="1"/>
  <c r="AC72" i="1"/>
  <c r="AC75" i="1"/>
  <c r="AC86" i="1"/>
  <c r="AC87" i="1"/>
  <c r="D85" i="1" l="1"/>
  <c r="AD85" i="1" s="1"/>
  <c r="D12" i="1"/>
  <c r="C85" i="1"/>
  <c r="C12" i="1"/>
  <c r="AE85" i="1" l="1"/>
  <c r="AC85" i="1"/>
  <c r="C10" i="1"/>
  <c r="AE12" i="1"/>
  <c r="AC12" i="1"/>
  <c r="D10" i="1"/>
  <c r="AD10" i="1" s="1"/>
  <c r="AD12" i="1"/>
  <c r="AC10" i="1" l="1"/>
  <c r="AE10" i="1"/>
</calcChain>
</file>

<file path=xl/sharedStrings.xml><?xml version="1.0" encoding="utf-8"?>
<sst xmlns="http://schemas.openxmlformats.org/spreadsheetml/2006/main" count="140" uniqueCount="86">
  <si>
    <t>Ⅱ　卒　業　後　の　状　況　調　査</t>
    <rPh sb="2" eb="3">
      <t>ソツ</t>
    </rPh>
    <rPh sb="4" eb="5">
      <t>ギョウ</t>
    </rPh>
    <rPh sb="6" eb="7">
      <t>アト</t>
    </rPh>
    <rPh sb="10" eb="11">
      <t>ジョウ</t>
    </rPh>
    <rPh sb="12" eb="13">
      <t>キョウ</t>
    </rPh>
    <rPh sb="14" eb="15">
      <t>チョウ</t>
    </rPh>
    <rPh sb="16" eb="17">
      <t>サ</t>
    </rPh>
    <phoneticPr fontId="4"/>
  </si>
  <si>
    <t>１　中　学　校</t>
    <rPh sb="2" eb="3">
      <t>ナカ</t>
    </rPh>
    <rPh sb="4" eb="5">
      <t>ガク</t>
    </rPh>
    <rPh sb="6" eb="7">
      <t>コウ</t>
    </rPh>
    <phoneticPr fontId="3"/>
  </si>
  <si>
    <t>第２４表　市町村別進路別卒業者数</t>
    <phoneticPr fontId="11"/>
  </si>
  <si>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3"/>
  </si>
  <si>
    <t>（単位：人、％）</t>
    <phoneticPr fontId="13"/>
  </si>
  <si>
    <t>市町村名</t>
    <phoneticPr fontId="13"/>
  </si>
  <si>
    <t>　Ａ</t>
    <phoneticPr fontId="13"/>
  </si>
  <si>
    <t>　Ｂ</t>
    <phoneticPr fontId="13"/>
  </si>
  <si>
    <t>　Ｃ</t>
    <phoneticPr fontId="13"/>
  </si>
  <si>
    <t>　Ｄ</t>
    <phoneticPr fontId="11"/>
  </si>
  <si>
    <t>　Ｅ</t>
    <phoneticPr fontId="3"/>
  </si>
  <si>
    <t>　Ｆ</t>
    <phoneticPr fontId="3"/>
  </si>
  <si>
    <t>　Ｇ</t>
    <phoneticPr fontId="3"/>
  </si>
  <si>
    <r>
      <t>Ａ、Ｂ、Ｃ、Ｄのうち就職している者</t>
    </r>
    <r>
      <rPr>
        <sz val="9"/>
        <rFont val="ＭＳ Ｐ明朝"/>
        <family val="1"/>
        <charset val="128"/>
      </rPr>
      <t>（再掲）</t>
    </r>
    <rPh sb="18" eb="20">
      <t>サイケイ</t>
    </rPh>
    <phoneticPr fontId="13"/>
  </si>
  <si>
    <t>高等学校等進学率</t>
    <rPh sb="0" eb="2">
      <t>コウトウ</t>
    </rPh>
    <rPh sb="2" eb="4">
      <t>ガッコウ</t>
    </rPh>
    <rPh sb="4" eb="5">
      <t>ナド</t>
    </rPh>
    <rPh sb="5" eb="8">
      <t>シンガクリツ</t>
    </rPh>
    <phoneticPr fontId="3"/>
  </si>
  <si>
    <t>卒業者総数
（Ａ～Ｇ）</t>
    <phoneticPr fontId="13"/>
  </si>
  <si>
    <t>高等学校
等進学者</t>
    <rPh sb="0" eb="2">
      <t>コウトウ</t>
    </rPh>
    <rPh sb="2" eb="4">
      <t>ガッコウ</t>
    </rPh>
    <rPh sb="5" eb="6">
      <t>トウ</t>
    </rPh>
    <phoneticPr fontId="13"/>
  </si>
  <si>
    <t>専修学校
（高等課程）
進学者</t>
    <rPh sb="0" eb="2">
      <t>センシュウ</t>
    </rPh>
    <rPh sb="2" eb="4">
      <t>ガッコウ</t>
    </rPh>
    <phoneticPr fontId="13"/>
  </si>
  <si>
    <t>専修学校
（一般課程）
等入学者</t>
    <rPh sb="0" eb="2">
      <t>センシュウ</t>
    </rPh>
    <rPh sb="2" eb="4">
      <t>ガッコウ</t>
    </rPh>
    <phoneticPr fontId="13"/>
  </si>
  <si>
    <t>公共職業能力
開発施設等
入学者</t>
    <rPh sb="0" eb="2">
      <t>コウキョウ</t>
    </rPh>
    <rPh sb="2" eb="4">
      <t>ショクギョウ</t>
    </rPh>
    <rPh sb="4" eb="6">
      <t>ノウリョク</t>
    </rPh>
    <phoneticPr fontId="11"/>
  </si>
  <si>
    <t>就職者</t>
    <rPh sb="0" eb="3">
      <t>シュウショクシャ</t>
    </rPh>
    <phoneticPr fontId="11"/>
  </si>
  <si>
    <t>左記以外の者</t>
    <rPh sb="0" eb="2">
      <t>サキ</t>
    </rPh>
    <rPh sb="2" eb="4">
      <t>イガイ</t>
    </rPh>
    <rPh sb="5" eb="6">
      <t>モノ</t>
    </rPh>
    <phoneticPr fontId="11"/>
  </si>
  <si>
    <t>不詳・死亡</t>
    <rPh sb="0" eb="2">
      <t>フショウ</t>
    </rPh>
    <rPh sb="3" eb="5">
      <t>シボウ</t>
    </rPh>
    <phoneticPr fontId="11"/>
  </si>
  <si>
    <t>計</t>
    <phoneticPr fontId="13"/>
  </si>
  <si>
    <t>Aのうち</t>
    <phoneticPr fontId="13"/>
  </si>
  <si>
    <t>Bのうち</t>
    <phoneticPr fontId="13"/>
  </si>
  <si>
    <t>Cのうち</t>
    <phoneticPr fontId="13"/>
  </si>
  <si>
    <t>Dのうち</t>
    <phoneticPr fontId="13"/>
  </si>
  <si>
    <t>計</t>
  </si>
  <si>
    <t>男</t>
  </si>
  <si>
    <t>女</t>
  </si>
  <si>
    <t>うち男</t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</si>
  <si>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</si>
  <si>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</si>
  <si>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郡計</t>
    <rPh sb="0" eb="1">
      <t>コオリ</t>
    </rPh>
    <rPh sb="1" eb="2">
      <t>ケイ</t>
    </rPh>
    <phoneticPr fontId="3"/>
  </si>
  <si>
    <t>岡山市</t>
    <rPh sb="0" eb="3">
      <t>オカヤマシ</t>
    </rPh>
    <phoneticPr fontId="3"/>
  </si>
  <si>
    <t>　北区</t>
    <phoneticPr fontId="0"/>
  </si>
  <si>
    <t>　中区</t>
    <phoneticPr fontId="0"/>
  </si>
  <si>
    <t>　東区</t>
    <phoneticPr fontId="0"/>
  </si>
  <si>
    <t>　南区</t>
    <phoneticPr fontId="0"/>
  </si>
  <si>
    <t>倉敷市</t>
    <rPh sb="0" eb="3">
      <t>クラシキシ</t>
    </rPh>
    <phoneticPr fontId="3"/>
  </si>
  <si>
    <t>津山市</t>
    <phoneticPr fontId="3"/>
  </si>
  <si>
    <t>玉野市</t>
    <phoneticPr fontId="3"/>
  </si>
  <si>
    <t>笠岡市</t>
    <phoneticPr fontId="3"/>
  </si>
  <si>
    <t>井原市</t>
    <phoneticPr fontId="3"/>
  </si>
  <si>
    <t>総社市</t>
    <phoneticPr fontId="3"/>
  </si>
  <si>
    <t>高梁市</t>
    <phoneticPr fontId="3"/>
  </si>
  <si>
    <t>新見市</t>
    <phoneticPr fontId="3"/>
  </si>
  <si>
    <t>備前市</t>
    <phoneticPr fontId="3"/>
  </si>
  <si>
    <t>瀬戸内市</t>
    <rPh sb="0" eb="3">
      <t>セトウチ</t>
    </rPh>
    <rPh sb="3" eb="4">
      <t>シ</t>
    </rPh>
    <phoneticPr fontId="0"/>
  </si>
  <si>
    <t>赤磐市</t>
    <rPh sb="0" eb="2">
      <t>アカイワ</t>
    </rPh>
    <rPh sb="2" eb="3">
      <t>シ</t>
    </rPh>
    <phoneticPr fontId="0"/>
  </si>
  <si>
    <t>真庭市</t>
    <rPh sb="0" eb="2">
      <t>マニワ</t>
    </rPh>
    <rPh sb="2" eb="3">
      <t>シ</t>
    </rPh>
    <phoneticPr fontId="0"/>
  </si>
  <si>
    <t>美作市</t>
    <rPh sb="0" eb="2">
      <t>ミマサカ</t>
    </rPh>
    <rPh sb="2" eb="3">
      <t>シ</t>
    </rPh>
    <phoneticPr fontId="0"/>
  </si>
  <si>
    <t>浅口市</t>
    <rPh sb="0" eb="2">
      <t>アサクチ</t>
    </rPh>
    <rPh sb="2" eb="3">
      <t>シ</t>
    </rPh>
    <phoneticPr fontId="0"/>
  </si>
  <si>
    <t>和気郡</t>
    <phoneticPr fontId="3"/>
  </si>
  <si>
    <t>和気町</t>
    <phoneticPr fontId="3"/>
  </si>
  <si>
    <t>都窪郡</t>
    <phoneticPr fontId="3"/>
  </si>
  <si>
    <t>早島町</t>
    <phoneticPr fontId="3"/>
  </si>
  <si>
    <t>浅口郡</t>
    <phoneticPr fontId="3"/>
  </si>
  <si>
    <t>里庄町</t>
    <phoneticPr fontId="3"/>
  </si>
  <si>
    <t>第２４表　市町村別進路別卒業者数（つづき）</t>
    <rPh sb="8" eb="9">
      <t>ベツ</t>
    </rPh>
    <phoneticPr fontId="13"/>
  </si>
  <si>
    <t xml:space="preserve">　      </t>
    <phoneticPr fontId="13"/>
  </si>
  <si>
    <t>小田郡</t>
    <phoneticPr fontId="3"/>
  </si>
  <si>
    <t>矢掛町</t>
    <phoneticPr fontId="3"/>
  </si>
  <si>
    <t>真庭郡</t>
    <phoneticPr fontId="3"/>
  </si>
  <si>
    <t>新庄村</t>
    <phoneticPr fontId="3"/>
  </si>
  <si>
    <t>苫田郡</t>
    <phoneticPr fontId="3"/>
  </si>
  <si>
    <t>鏡野町</t>
    <phoneticPr fontId="3"/>
  </si>
  <si>
    <t>勝田郡</t>
    <phoneticPr fontId="3"/>
  </si>
  <si>
    <t>勝央町</t>
    <phoneticPr fontId="3"/>
  </si>
  <si>
    <t>奈義町</t>
    <phoneticPr fontId="3"/>
  </si>
  <si>
    <t>英田郡</t>
    <phoneticPr fontId="3"/>
  </si>
  <si>
    <t>西粟倉村</t>
    <phoneticPr fontId="3"/>
  </si>
  <si>
    <t>久米郡</t>
    <phoneticPr fontId="3"/>
  </si>
  <si>
    <t>久米南町</t>
    <rPh sb="0" eb="1">
      <t>ヒサシ</t>
    </rPh>
    <rPh sb="1" eb="2">
      <t>ベイ</t>
    </rPh>
    <rPh sb="2" eb="3">
      <t>ミナミ</t>
    </rPh>
    <rPh sb="3" eb="4">
      <t>マチ</t>
    </rPh>
    <phoneticPr fontId="0"/>
  </si>
  <si>
    <t>美咲町</t>
    <rPh sb="0" eb="1">
      <t>ビ</t>
    </rPh>
    <rPh sb="1" eb="2">
      <t>サキ</t>
    </rPh>
    <rPh sb="2" eb="3">
      <t>マチ</t>
    </rPh>
    <phoneticPr fontId="0"/>
  </si>
  <si>
    <t>加賀郡</t>
    <rPh sb="0" eb="2">
      <t>カガ</t>
    </rPh>
    <rPh sb="2" eb="3">
      <t>グン</t>
    </rPh>
    <phoneticPr fontId="0"/>
  </si>
  <si>
    <t>吉備中央町</t>
    <rPh sb="0" eb="1">
      <t>キチ</t>
    </rPh>
    <rPh sb="1" eb="2">
      <t>ソナエ</t>
    </rPh>
    <rPh sb="2" eb="3">
      <t>ナカ</t>
    </rPh>
    <rPh sb="3" eb="4">
      <t>ヒサシ</t>
    </rPh>
    <rPh sb="4" eb="5">
      <t>マチ</t>
    </rPh>
    <phoneticPr fontId="0"/>
  </si>
  <si>
    <t>〈 再　　　　　　　　　　掲 〉</t>
    <phoneticPr fontId="1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</si>
  <si>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</si>
  <si>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</si>
  <si>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</si>
  <si>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〈 再　　　掲 （県民局別） 〉</t>
    <phoneticPr fontId="13"/>
  </si>
  <si>
    <t>備前県民局</t>
    <rPh sb="0" eb="2">
      <t>ビゼン</t>
    </rPh>
    <rPh sb="2" eb="4">
      <t>ケンミン</t>
    </rPh>
    <rPh sb="4" eb="5">
      <t>キョク</t>
    </rPh>
    <phoneticPr fontId="13"/>
  </si>
  <si>
    <t>備中県民局</t>
    <rPh sb="0" eb="2">
      <t>ビッチュウ</t>
    </rPh>
    <rPh sb="2" eb="4">
      <t>ケンミン</t>
    </rPh>
    <rPh sb="4" eb="5">
      <t>キョク</t>
    </rPh>
    <phoneticPr fontId="13"/>
  </si>
  <si>
    <t>美作県民局</t>
    <rPh sb="0" eb="2">
      <t>ミマサカ</t>
    </rPh>
    <rPh sb="2" eb="4">
      <t>ケンミン</t>
    </rPh>
    <rPh sb="4" eb="5">
      <t>キョク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</si>
</sst>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\ ;_ &quot;△&quot;* #,##0\ ;_ * &quot;-&quot;\ ;_ @_ "/>
    <numFmt numFmtId="177" formatCode="0.0_);[Red]\(0.0\)"/>
  </numFmts>
  <fonts count="24">
    <font>
      <sz val="11"/>
      <name val="明朝"/>
      <family val="1"/>
      <charset val="128"/>
    </font>
    <font>
      <sz val="11"/>
      <name val="明朝"/>
      <family val="1"/>
      <charset val="128"/>
    </font>
    <font>
      <sz val="18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Century"/>
      <family val="1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明朝"/>
      <family val="1"/>
      <charset val="128"/>
    </font>
    <font>
      <sz val="9.5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quotePrefix="1" applyFont="1" applyAlignment="1">
      <alignment horizontal="right" vertical="center"/>
    </xf>
    <xf numFmtId="0" fontId="14" fillId="0" borderId="1" xfId="0" quotePrefix="1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horizontal="left"/>
    </xf>
    <xf numFmtId="0" fontId="14" fillId="0" borderId="5" xfId="0" quotePrefix="1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19" xfId="0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4" fillId="0" borderId="27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14" fillId="0" borderId="2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176" fontId="18" fillId="0" borderId="27" xfId="0" applyNumberFormat="1" applyFont="1" applyFill="1" applyBorder="1" applyAlignment="1">
      <alignment vertical="center"/>
    </xf>
    <xf numFmtId="176" fontId="18" fillId="0" borderId="12" xfId="0" applyNumberFormat="1" applyFont="1" applyFill="1" applyBorder="1" applyAlignment="1">
      <alignment vertical="center"/>
    </xf>
    <xf numFmtId="176" fontId="18" fillId="0" borderId="28" xfId="0" applyNumberFormat="1" applyFont="1" applyFill="1" applyBorder="1" applyAlignment="1">
      <alignment vertical="center"/>
    </xf>
    <xf numFmtId="177" fontId="19" fillId="0" borderId="12" xfId="0" applyNumberFormat="1" applyFont="1" applyBorder="1" applyAlignment="1">
      <alignment vertical="center"/>
    </xf>
    <xf numFmtId="177" fontId="19" fillId="0" borderId="10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176" fontId="14" fillId="0" borderId="28" xfId="0" applyNumberFormat="1" applyFont="1" applyFill="1" applyBorder="1" applyAlignment="1">
      <alignment vertical="center"/>
    </xf>
    <xf numFmtId="177" fontId="14" fillId="0" borderId="12" xfId="0" applyNumberFormat="1" applyFont="1" applyBorder="1" applyAlignment="1">
      <alignment vertical="center"/>
    </xf>
    <xf numFmtId="177" fontId="14" fillId="0" borderId="10" xfId="0" applyNumberFormat="1" applyFont="1" applyBorder="1" applyAlignment="1">
      <alignment vertical="center"/>
    </xf>
    <xf numFmtId="177" fontId="14" fillId="0" borderId="12" xfId="0" applyNumberFormat="1" applyFont="1" applyFill="1" applyBorder="1" applyAlignment="1">
      <alignment vertical="center"/>
    </xf>
    <xf numFmtId="177" fontId="14" fillId="0" borderId="10" xfId="0" applyNumberFormat="1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horizontal="distributed" vertical="center"/>
    </xf>
    <xf numFmtId="176" fontId="14" fillId="0" borderId="31" xfId="0" applyNumberFormat="1" applyFont="1" applyFill="1" applyBorder="1" applyAlignment="1">
      <alignment vertical="center"/>
    </xf>
    <xf numFmtId="176" fontId="14" fillId="0" borderId="32" xfId="0" applyNumberFormat="1" applyFont="1" applyFill="1" applyBorder="1" applyAlignment="1">
      <alignment vertical="center"/>
    </xf>
    <xf numFmtId="176" fontId="14" fillId="0" borderId="33" xfId="0" applyNumberFormat="1" applyFont="1" applyFill="1" applyBorder="1" applyAlignment="1">
      <alignment vertical="center"/>
    </xf>
    <xf numFmtId="177" fontId="14" fillId="0" borderId="34" xfId="0" applyNumberFormat="1" applyFont="1" applyBorder="1" applyAlignment="1">
      <alignment vertical="center"/>
    </xf>
    <xf numFmtId="177" fontId="14" fillId="0" borderId="35" xfId="0" applyNumberFormat="1" applyFont="1" applyBorder="1" applyAlignment="1">
      <alignment vertical="center"/>
    </xf>
    <xf numFmtId="177" fontId="14" fillId="0" borderId="36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quotePrefix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12" fillId="0" borderId="19" xfId="0" applyFont="1" applyBorder="1" applyAlignment="1">
      <alignment vertical="center"/>
    </xf>
    <xf numFmtId="0" fontId="14" fillId="0" borderId="20" xfId="0" applyFont="1" applyBorder="1" applyAlignment="1">
      <alignment horizontal="center" vertical="center" shrinkToFit="1"/>
    </xf>
    <xf numFmtId="177" fontId="14" fillId="0" borderId="37" xfId="0" applyNumberFormat="1" applyFont="1" applyBorder="1" applyAlignment="1">
      <alignment vertical="center"/>
    </xf>
    <xf numFmtId="177" fontId="14" fillId="0" borderId="38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76" fontId="14" fillId="0" borderId="19" xfId="0" applyNumberFormat="1" applyFont="1" applyFill="1" applyBorder="1" applyAlignment="1">
      <alignment vertical="center"/>
    </xf>
    <xf numFmtId="176" fontId="14" fillId="0" borderId="22" xfId="0" applyNumberFormat="1" applyFont="1" applyFill="1" applyBorder="1" applyAlignment="1">
      <alignment vertical="center"/>
    </xf>
    <xf numFmtId="176" fontId="14" fillId="0" borderId="21" xfId="0" applyNumberFormat="1" applyFont="1" applyFill="1" applyBorder="1" applyAlignment="1">
      <alignment vertical="center"/>
    </xf>
    <xf numFmtId="177" fontId="14" fillId="0" borderId="39" xfId="0" applyNumberFormat="1" applyFont="1" applyBorder="1" applyAlignment="1">
      <alignment vertical="center"/>
    </xf>
    <xf numFmtId="177" fontId="14" fillId="0" borderId="23" xfId="0" applyNumberFormat="1" applyFont="1" applyBorder="1" applyAlignment="1">
      <alignment vertical="center"/>
    </xf>
    <xf numFmtId="177" fontId="14" fillId="0" borderId="18" xfId="0" applyNumberFormat="1" applyFont="1" applyBorder="1" applyAlignment="1">
      <alignment vertical="center"/>
    </xf>
    <xf numFmtId="176" fontId="14" fillId="0" borderId="43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44" xfId="0" applyNumberFormat="1" applyFont="1" applyFill="1" applyBorder="1" applyAlignment="1">
      <alignment vertical="center"/>
    </xf>
    <xf numFmtId="176" fontId="14" fillId="0" borderId="45" xfId="0" applyNumberFormat="1" applyFont="1" applyFill="1" applyBorder="1" applyAlignment="1">
      <alignment vertical="center"/>
    </xf>
    <xf numFmtId="0" fontId="23" fillId="0" borderId="46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76" fontId="7" fillId="0" borderId="31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7" fontId="21" fillId="0" borderId="34" xfId="0" applyNumberFormat="1" applyFont="1" applyBorder="1" applyAlignment="1">
      <alignment vertical="center"/>
    </xf>
    <xf numFmtId="177" fontId="21" fillId="0" borderId="35" xfId="0" applyNumberFormat="1" applyFont="1" applyBorder="1" applyAlignment="1">
      <alignment vertical="center"/>
    </xf>
    <xf numFmtId="177" fontId="21" fillId="0" borderId="36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1" xfId="0" applyFont="1" applyBorder="1" applyAlignment="1">
      <alignment horizontal="distributed" vertical="center" justifyLastLine="1"/>
    </xf>
    <xf numFmtId="0" fontId="14" fillId="0" borderId="2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7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4" fillId="0" borderId="7" xfId="0" quotePrefix="1" applyFont="1" applyBorder="1" applyAlignment="1">
      <alignment horizontal="distributed" vertical="center" justifyLastLine="1"/>
    </xf>
    <xf numFmtId="0" fontId="14" fillId="0" borderId="8" xfId="0" quotePrefix="1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wrapText="1" justifyLastLine="1"/>
    </xf>
    <xf numFmtId="0" fontId="12" fillId="0" borderId="0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distributed" vertical="center" wrapText="1" justifyLastLine="1"/>
    </xf>
    <xf numFmtId="0" fontId="12" fillId="0" borderId="12" xfId="0" applyFont="1" applyBorder="1" applyAlignment="1">
      <alignment horizontal="distributed" vertical="center" wrapText="1" justifyLastLine="1"/>
    </xf>
    <xf numFmtId="0" fontId="12" fillId="0" borderId="11" xfId="0" applyFont="1" applyBorder="1" applyAlignment="1">
      <alignment horizontal="distributed" vertical="center" justifyLastLine="1"/>
    </xf>
    <xf numFmtId="0" fontId="12" fillId="0" borderId="12" xfId="0" quotePrefix="1" applyFont="1" applyBorder="1" applyAlignment="1">
      <alignment horizontal="distributed" vertical="center" justifyLastLine="1"/>
    </xf>
    <xf numFmtId="0" fontId="18" fillId="0" borderId="9" xfId="0" applyFont="1" applyBorder="1" applyAlignment="1">
      <alignment horizontal="distributed" vertical="center" indent="1"/>
    </xf>
    <xf numFmtId="0" fontId="18" fillId="0" borderId="10" xfId="0" applyFont="1" applyBorder="1" applyAlignment="1">
      <alignment horizontal="distributed" vertical="center" indent="1"/>
    </xf>
    <xf numFmtId="0" fontId="12" fillId="0" borderId="13" xfId="0" applyFont="1" applyBorder="1" applyAlignment="1">
      <alignment horizontal="center" vertical="center"/>
    </xf>
    <xf numFmtId="0" fontId="16" fillId="0" borderId="14" xfId="0" applyFont="1" applyBorder="1"/>
    <xf numFmtId="0" fontId="14" fillId="0" borderId="1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justifyLastLine="1"/>
    </xf>
    <xf numFmtId="0" fontId="14" fillId="0" borderId="26" xfId="0" applyFont="1" applyBorder="1" applyAlignment="1">
      <alignment horizontal="center" vertical="center" justifyLastLine="1"/>
    </xf>
    <xf numFmtId="0" fontId="14" fillId="0" borderId="9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/>
    </xf>
    <xf numFmtId="0" fontId="14" fillId="0" borderId="9" xfId="0" quotePrefix="1" applyFont="1" applyBorder="1" applyAlignment="1">
      <alignment horizontal="distributed" vertical="center" indent="1"/>
    </xf>
    <xf numFmtId="0" fontId="14" fillId="0" borderId="10" xfId="0" quotePrefix="1" applyFont="1" applyBorder="1" applyAlignment="1">
      <alignment horizontal="distributed" vertical="center" indent="1"/>
    </xf>
    <xf numFmtId="0" fontId="14" fillId="0" borderId="9" xfId="0" applyFont="1" applyBorder="1" applyAlignment="1">
      <alignment horizontal="distributed" vertical="center" indent="1"/>
    </xf>
    <xf numFmtId="0" fontId="14" fillId="0" borderId="10" xfId="0" applyFont="1" applyBorder="1" applyAlignment="1">
      <alignment horizontal="distributed" vertical="center" indent="1"/>
    </xf>
    <xf numFmtId="0" fontId="14" fillId="0" borderId="9" xfId="0" applyNumberFormat="1" applyFont="1" applyBorder="1" applyAlignment="1">
      <alignment horizontal="distributed" vertical="center"/>
    </xf>
    <xf numFmtId="0" fontId="14" fillId="0" borderId="10" xfId="0" applyNumberFormat="1" applyFont="1" applyBorder="1" applyAlignment="1">
      <alignment horizontal="distributed"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3" fontId="14" fillId="0" borderId="41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3" fontId="14" fillId="0" borderId="40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0" fontId="14" fillId="0" borderId="10" xfId="0" quotePrefix="1" applyFont="1" applyBorder="1" applyAlignment="1">
      <alignment horizontal="distributed" vertical="center"/>
    </xf>
    <xf numFmtId="0" fontId="14" fillId="0" borderId="17" xfId="0" quotePrefix="1" applyFont="1" applyBorder="1" applyAlignment="1">
      <alignment horizontal="distributed" vertical="center"/>
    </xf>
    <xf numFmtId="0" fontId="14" fillId="0" borderId="18" xfId="0" quotePrefix="1" applyFont="1" applyBorder="1" applyAlignment="1">
      <alignment horizontal="distributed" vertical="center"/>
    </xf>
    <xf numFmtId="0" fontId="21" fillId="0" borderId="47" xfId="0" applyFont="1" applyBorder="1" applyAlignment="1">
      <alignment horizontal="distributed" vertical="center"/>
    </xf>
    <xf numFmtId="0" fontId="21" fillId="0" borderId="36" xfId="0" applyFont="1" applyBorder="1" applyAlignment="1">
      <alignment horizontal="distributed"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"/>
  <sheetViews>
    <sheetView tabSelected="1" view="pageBreakPreview" zoomScaleNormal="100" zoomScaleSheetLayoutView="100" workbookViewId="0"/>
  </sheetViews>
  <sheetFormatPr defaultColWidth="9" defaultRowHeight="14"/>
  <cols>
    <col min="1" max="1" width="2.26953125" style="3" customWidth="1"/>
    <col min="2" max="2" width="10.90625" style="3" customWidth="1"/>
    <col min="3" max="3" width="7.26953125" style="3" customWidth="1"/>
    <col min="4" max="4" width="6.26953125" style="3" customWidth="1"/>
    <col min="5" max="5" width="7.26953125" style="3" customWidth="1"/>
    <col min="6" max="6" width="6.26953125" style="3" customWidth="1"/>
    <col min="7" max="7" width="6.7265625" style="3" customWidth="1"/>
    <col min="8" max="8" width="6.26953125" style="3" customWidth="1"/>
    <col min="9" max="9" width="6.7265625" style="3" customWidth="1"/>
    <col min="10" max="10" width="6.26953125" style="3" customWidth="1"/>
    <col min="11" max="11" width="6.7265625" style="3" customWidth="1"/>
    <col min="12" max="12" width="6.26953125" style="3" customWidth="1"/>
    <col min="13" max="13" width="6.7265625" style="3" customWidth="1"/>
    <col min="14" max="14" width="6.26953125" style="3" customWidth="1"/>
    <col min="15" max="15" width="6.7265625" style="3" customWidth="1"/>
    <col min="16" max="16" width="6.26953125" style="3" customWidth="1"/>
    <col min="17" max="17" width="6.7265625" style="3" customWidth="1"/>
    <col min="18" max="18" width="6.26953125" style="3" customWidth="1"/>
    <col min="19" max="19" width="5.08984375" style="3" customWidth="1"/>
    <col min="20" max="20" width="4.26953125" style="3" customWidth="1"/>
    <col min="21" max="21" width="5.08984375" style="3" customWidth="1"/>
    <col min="22" max="22" width="4.26953125" style="3" customWidth="1"/>
    <col min="23" max="23" width="5.08984375" style="3" customWidth="1"/>
    <col min="24" max="24" width="4.26953125" style="3" customWidth="1"/>
    <col min="25" max="25" width="5.08984375" style="3" customWidth="1"/>
    <col min="26" max="26" width="4.26953125" style="3" customWidth="1"/>
    <col min="27" max="27" width="5.08984375" style="3" customWidth="1"/>
    <col min="28" max="28" width="4.26953125" style="3" customWidth="1"/>
    <col min="29" max="31" width="6.08984375" style="3" customWidth="1"/>
    <col min="32" max="16384" width="9" style="3"/>
  </cols>
  <sheetData>
    <row r="1" spans="1:31" s="2" customFormat="1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31" ht="24" customHeight="1">
      <c r="A2" s="80" t="s">
        <v>1</v>
      </c>
      <c r="B2" s="80"/>
      <c r="C2" s="80"/>
      <c r="D2" s="80"/>
      <c r="E2" s="80"/>
      <c r="F2" s="80"/>
      <c r="G2" s="80"/>
      <c r="I2" s="4"/>
      <c r="J2" s="5"/>
      <c r="K2" s="5"/>
      <c r="L2" s="5"/>
      <c r="M2" s="5"/>
      <c r="N2" s="4"/>
      <c r="O2" s="5"/>
      <c r="P2" s="5"/>
      <c r="Q2" s="5"/>
      <c r="R2" s="5"/>
      <c r="S2" s="4"/>
    </row>
    <row r="3" spans="1:31" ht="12" customHeight="1">
      <c r="A3" s="6"/>
      <c r="B3" s="6"/>
      <c r="I3" s="4"/>
      <c r="J3" s="5"/>
      <c r="K3" s="5"/>
      <c r="L3" s="5"/>
      <c r="M3" s="5"/>
      <c r="N3" s="4"/>
      <c r="O3" s="5"/>
      <c r="P3" s="5"/>
      <c r="Q3" s="5"/>
      <c r="R3" s="5"/>
      <c r="S3" s="4"/>
    </row>
    <row r="4" spans="1:31" s="2" customFormat="1" ht="18" customHeight="1">
      <c r="A4" s="7" t="s">
        <v>2</v>
      </c>
      <c r="B4" s="7"/>
      <c r="Z4" s="8"/>
    </row>
    <row r="5" spans="1:31" s="2" customFormat="1" ht="18" customHeight="1" thickBot="1">
      <c r="A5" s="9" t="s">
        <v>3</v>
      </c>
      <c r="B5" s="8"/>
      <c r="Z5" s="8"/>
      <c r="AB5" s="8"/>
      <c r="AE5" s="10" t="s">
        <v>4</v>
      </c>
    </row>
    <row r="6" spans="1:31" s="16" customFormat="1" ht="23.25" customHeight="1">
      <c r="A6" s="81" t="s">
        <v>5</v>
      </c>
      <c r="B6" s="82"/>
      <c r="C6" s="11"/>
      <c r="D6" s="12"/>
      <c r="E6" s="13" t="s">
        <v>6</v>
      </c>
      <c r="F6" s="14"/>
      <c r="G6" s="15" t="s">
        <v>7</v>
      </c>
      <c r="H6" s="14"/>
      <c r="I6" s="15" t="s">
        <v>8</v>
      </c>
      <c r="J6" s="14"/>
      <c r="K6" s="15" t="s">
        <v>9</v>
      </c>
      <c r="L6" s="14"/>
      <c r="M6" s="13" t="s">
        <v>10</v>
      </c>
      <c r="N6" s="14"/>
      <c r="O6" s="13" t="s">
        <v>11</v>
      </c>
      <c r="P6" s="14"/>
      <c r="Q6" s="15" t="s">
        <v>12</v>
      </c>
      <c r="R6" s="14"/>
      <c r="S6" s="87" t="s">
        <v>13</v>
      </c>
      <c r="T6" s="88"/>
      <c r="U6" s="88"/>
      <c r="V6" s="88"/>
      <c r="W6" s="88"/>
      <c r="X6" s="88"/>
      <c r="Y6" s="88"/>
      <c r="Z6" s="88"/>
      <c r="AA6" s="88"/>
      <c r="AB6" s="88"/>
      <c r="AC6" s="87" t="s">
        <v>14</v>
      </c>
      <c r="AD6" s="88"/>
      <c r="AE6" s="89"/>
    </row>
    <row r="7" spans="1:31" s="17" customFormat="1" ht="54.75" customHeight="1">
      <c r="A7" s="83"/>
      <c r="B7" s="84"/>
      <c r="C7" s="90" t="s">
        <v>15</v>
      </c>
      <c r="D7" s="91"/>
      <c r="E7" s="92" t="s">
        <v>16</v>
      </c>
      <c r="F7" s="93"/>
      <c r="G7" s="92" t="s">
        <v>17</v>
      </c>
      <c r="H7" s="93"/>
      <c r="I7" s="92" t="s">
        <v>18</v>
      </c>
      <c r="J7" s="93"/>
      <c r="K7" s="92" t="s">
        <v>19</v>
      </c>
      <c r="L7" s="93"/>
      <c r="M7" s="94" t="s">
        <v>20</v>
      </c>
      <c r="N7" s="95"/>
      <c r="O7" s="94" t="s">
        <v>21</v>
      </c>
      <c r="P7" s="95"/>
      <c r="Q7" s="94" t="s">
        <v>22</v>
      </c>
      <c r="R7" s="95"/>
      <c r="S7" s="98" t="s">
        <v>23</v>
      </c>
      <c r="T7" s="99"/>
      <c r="U7" s="98" t="s">
        <v>24</v>
      </c>
      <c r="V7" s="99"/>
      <c r="W7" s="98" t="s">
        <v>25</v>
      </c>
      <c r="X7" s="99"/>
      <c r="Y7" s="98" t="s">
        <v>26</v>
      </c>
      <c r="Z7" s="99"/>
      <c r="AA7" s="98" t="s">
        <v>27</v>
      </c>
      <c r="AB7" s="99"/>
      <c r="AC7" s="100" t="s">
        <v>28</v>
      </c>
      <c r="AD7" s="100" t="s">
        <v>29</v>
      </c>
      <c r="AE7" s="103" t="s">
        <v>30</v>
      </c>
    </row>
    <row r="8" spans="1:31" s="16" customFormat="1" ht="21" customHeight="1">
      <c r="A8" s="85"/>
      <c r="B8" s="86"/>
      <c r="C8" s="18"/>
      <c r="D8" s="19" t="s">
        <v>31</v>
      </c>
      <c r="E8" s="20"/>
      <c r="F8" s="19" t="s">
        <v>31</v>
      </c>
      <c r="G8" s="20"/>
      <c r="H8" s="19" t="s">
        <v>31</v>
      </c>
      <c r="I8" s="20"/>
      <c r="J8" s="19" t="s">
        <v>31</v>
      </c>
      <c r="K8" s="20"/>
      <c r="L8" s="19" t="s">
        <v>31</v>
      </c>
      <c r="M8" s="20"/>
      <c r="N8" s="19" t="s">
        <v>31</v>
      </c>
      <c r="O8" s="20"/>
      <c r="P8" s="19" t="s">
        <v>31</v>
      </c>
      <c r="Q8" s="20"/>
      <c r="R8" s="19" t="s">
        <v>31</v>
      </c>
      <c r="S8" s="21"/>
      <c r="T8" s="22" t="s">
        <v>31</v>
      </c>
      <c r="U8" s="23"/>
      <c r="V8" s="22" t="s">
        <v>31</v>
      </c>
      <c r="W8" s="23"/>
      <c r="X8" s="22" t="s">
        <v>31</v>
      </c>
      <c r="Y8" s="23"/>
      <c r="Z8" s="22" t="s">
        <v>31</v>
      </c>
      <c r="AA8" s="23"/>
      <c r="AB8" s="22" t="s">
        <v>31</v>
      </c>
      <c r="AC8" s="101"/>
      <c r="AD8" s="102"/>
      <c r="AE8" s="104"/>
    </row>
    <row r="9" spans="1:31" s="16" customFormat="1" ht="6.75" customHeight="1">
      <c r="A9" s="105"/>
      <c r="B9" s="106"/>
      <c r="C9" s="24"/>
      <c r="D9" s="25"/>
      <c r="E9" s="26"/>
      <c r="F9" s="25"/>
      <c r="G9" s="26"/>
      <c r="H9" s="25"/>
      <c r="I9" s="26"/>
      <c r="J9" s="25"/>
      <c r="K9" s="26"/>
      <c r="L9" s="25"/>
      <c r="M9" s="26"/>
      <c r="N9" s="25"/>
      <c r="O9" s="26"/>
      <c r="P9" s="25"/>
      <c r="Q9" s="26"/>
      <c r="R9" s="25"/>
      <c r="S9" s="27"/>
      <c r="T9" s="28"/>
      <c r="U9" s="27"/>
      <c r="V9" s="28"/>
      <c r="W9" s="27"/>
      <c r="X9" s="28"/>
      <c r="Y9" s="27"/>
      <c r="Z9" s="28"/>
      <c r="AA9" s="27"/>
      <c r="AB9" s="28"/>
      <c r="AC9" s="29"/>
      <c r="AD9" s="25"/>
      <c r="AE9" s="30"/>
    </row>
    <row r="10" spans="1:31" s="36" customFormat="1" ht="16.5" customHeight="1">
      <c r="A10" s="96" t="s">
        <v>32</v>
      </c>
      <c r="B10" s="97"/>
      <c r="C10" s="31">
        <f>SUM(C12:C14)</f>
        <v>18921</v>
      </c>
      <c r="D10" s="32">
        <f t="shared" ref="D10:AB10" si="0">SUM(D12:D14)</f>
        <v>9594</v>
      </c>
      <c r="E10" s="33">
        <f t="shared" si="0"/>
        <v>18555</v>
      </c>
      <c r="F10" s="32">
        <f t="shared" si="0"/>
        <v>9360</v>
      </c>
      <c r="G10" s="33">
        <f t="shared" si="0"/>
        <v>21</v>
      </c>
      <c r="H10" s="32">
        <f t="shared" si="0"/>
        <v>7</v>
      </c>
      <c r="I10" s="33">
        <f t="shared" si="0"/>
        <v>5</v>
      </c>
      <c r="J10" s="32">
        <f t="shared" si="0"/>
        <v>1</v>
      </c>
      <c r="K10" s="33">
        <f t="shared" si="0"/>
        <v>22</v>
      </c>
      <c r="L10" s="32">
        <f t="shared" si="0"/>
        <v>20</v>
      </c>
      <c r="M10" s="33">
        <f t="shared" si="0"/>
        <v>53</v>
      </c>
      <c r="N10" s="32">
        <f t="shared" si="0"/>
        <v>40</v>
      </c>
      <c r="O10" s="33">
        <f t="shared" si="0"/>
        <v>265</v>
      </c>
      <c r="P10" s="32">
        <f t="shared" si="0"/>
        <v>166</v>
      </c>
      <c r="Q10" s="33">
        <f t="shared" si="0"/>
        <v>0</v>
      </c>
      <c r="R10" s="32">
        <f t="shared" si="0"/>
        <v>0</v>
      </c>
      <c r="S10" s="33">
        <f t="shared" si="0"/>
        <v>1</v>
      </c>
      <c r="T10" s="32">
        <f t="shared" si="0"/>
        <v>1</v>
      </c>
      <c r="U10" s="33">
        <f t="shared" si="0"/>
        <v>1</v>
      </c>
      <c r="V10" s="32">
        <f t="shared" si="0"/>
        <v>1</v>
      </c>
      <c r="W10" s="33">
        <f t="shared" si="0"/>
        <v>0</v>
      </c>
      <c r="X10" s="32">
        <f t="shared" si="0"/>
        <v>0</v>
      </c>
      <c r="Y10" s="33">
        <f t="shared" si="0"/>
        <v>0</v>
      </c>
      <c r="Z10" s="32">
        <f t="shared" si="0"/>
        <v>0</v>
      </c>
      <c r="AA10" s="33">
        <f t="shared" si="0"/>
        <v>0</v>
      </c>
      <c r="AB10" s="32">
        <f t="shared" si="0"/>
        <v>0</v>
      </c>
      <c r="AC10" s="34">
        <f>ROUND(E10/C10*100,1)</f>
        <v>98.1</v>
      </c>
      <c r="AD10" s="34">
        <f>ROUND(F10/D10*100,1)</f>
        <v>97.6</v>
      </c>
      <c r="AE10" s="35">
        <f>ROUND((E10-F10)/(C10-D10)*100,1)</f>
        <v>98.6</v>
      </c>
    </row>
    <row r="11" spans="1:31" s="16" customFormat="1" ht="16.5" customHeight="1">
      <c r="A11" s="109"/>
      <c r="B11" s="110"/>
      <c r="C11" s="37"/>
      <c r="D11" s="38"/>
      <c r="E11" s="39"/>
      <c r="F11" s="38"/>
      <c r="G11" s="39"/>
      <c r="H11" s="38"/>
      <c r="I11" s="39"/>
      <c r="J11" s="38"/>
      <c r="K11" s="39"/>
      <c r="L11" s="38"/>
      <c r="M11" s="39"/>
      <c r="N11" s="38"/>
      <c r="O11" s="39"/>
      <c r="P11" s="38"/>
      <c r="Q11" s="39"/>
      <c r="R11" s="38"/>
      <c r="S11" s="39"/>
      <c r="T11" s="38"/>
      <c r="U11" s="39"/>
      <c r="V11" s="38"/>
      <c r="W11" s="39"/>
      <c r="X11" s="38"/>
      <c r="Y11" s="39"/>
      <c r="Z11" s="38"/>
      <c r="AA11" s="39"/>
      <c r="AB11" s="38"/>
      <c r="AC11" s="40"/>
      <c r="AD11" s="40"/>
      <c r="AE11" s="41"/>
    </row>
    <row r="12" spans="1:31" s="16" customFormat="1" ht="16.5" customHeight="1">
      <c r="A12" s="111" t="s">
        <v>33</v>
      </c>
      <c r="B12" s="112"/>
      <c r="C12" s="37">
        <f>SUM(C16,C21:C34)</f>
        <v>17934</v>
      </c>
      <c r="D12" s="38">
        <f t="shared" ref="D12:AB12" si="1">SUM(D16,D21:D34)</f>
        <v>9082</v>
      </c>
      <c r="E12" s="39">
        <f t="shared" si="1"/>
        <v>17574</v>
      </c>
      <c r="F12" s="38">
        <f t="shared" si="1"/>
        <v>8853</v>
      </c>
      <c r="G12" s="39">
        <f t="shared" si="1"/>
        <v>21</v>
      </c>
      <c r="H12" s="38">
        <f t="shared" si="1"/>
        <v>7</v>
      </c>
      <c r="I12" s="39">
        <f t="shared" si="1"/>
        <v>5</v>
      </c>
      <c r="J12" s="38">
        <f t="shared" si="1"/>
        <v>1</v>
      </c>
      <c r="K12" s="39">
        <f t="shared" si="1"/>
        <v>22</v>
      </c>
      <c r="L12" s="38">
        <f t="shared" si="1"/>
        <v>20</v>
      </c>
      <c r="M12" s="39">
        <f t="shared" si="1"/>
        <v>52</v>
      </c>
      <c r="N12" s="38">
        <f t="shared" si="1"/>
        <v>39</v>
      </c>
      <c r="O12" s="39">
        <f t="shared" si="1"/>
        <v>260</v>
      </c>
      <c r="P12" s="38">
        <f t="shared" si="1"/>
        <v>162</v>
      </c>
      <c r="Q12" s="39">
        <f t="shared" si="1"/>
        <v>0</v>
      </c>
      <c r="R12" s="38">
        <f t="shared" si="1"/>
        <v>0</v>
      </c>
      <c r="S12" s="39">
        <f t="shared" si="1"/>
        <v>0</v>
      </c>
      <c r="T12" s="38">
        <f t="shared" si="1"/>
        <v>0</v>
      </c>
      <c r="U12" s="39">
        <f t="shared" si="1"/>
        <v>0</v>
      </c>
      <c r="V12" s="38">
        <f t="shared" si="1"/>
        <v>0</v>
      </c>
      <c r="W12" s="39">
        <f t="shared" si="1"/>
        <v>0</v>
      </c>
      <c r="X12" s="38">
        <f t="shared" si="1"/>
        <v>0</v>
      </c>
      <c r="Y12" s="39">
        <f t="shared" si="1"/>
        <v>0</v>
      </c>
      <c r="Z12" s="38">
        <f t="shared" si="1"/>
        <v>0</v>
      </c>
      <c r="AA12" s="39">
        <f t="shared" si="1"/>
        <v>0</v>
      </c>
      <c r="AB12" s="38">
        <f t="shared" si="1"/>
        <v>0</v>
      </c>
      <c r="AC12" s="42">
        <f>ROUND(E12/C12*100,1)</f>
        <v>98</v>
      </c>
      <c r="AD12" s="42">
        <f>ROUND(F12/D12*100,1)</f>
        <v>97.5</v>
      </c>
      <c r="AE12" s="43">
        <f>ROUND((E12-F12)/(C12-D12)*100,1)</f>
        <v>98.5</v>
      </c>
    </row>
    <row r="13" spans="1:31" s="16" customFormat="1" ht="16.5" customHeight="1">
      <c r="A13" s="111"/>
      <c r="B13" s="112"/>
      <c r="C13" s="37"/>
      <c r="D13" s="38"/>
      <c r="E13" s="39"/>
      <c r="F13" s="38"/>
      <c r="G13" s="39"/>
      <c r="H13" s="38"/>
      <c r="I13" s="39"/>
      <c r="J13" s="38"/>
      <c r="K13" s="39"/>
      <c r="L13" s="38"/>
      <c r="M13" s="39"/>
      <c r="N13" s="38"/>
      <c r="O13" s="39"/>
      <c r="P13" s="38"/>
      <c r="Q13" s="39"/>
      <c r="R13" s="38"/>
      <c r="S13" s="39"/>
      <c r="T13" s="38"/>
      <c r="U13" s="39"/>
      <c r="V13" s="38"/>
      <c r="W13" s="39"/>
      <c r="X13" s="38"/>
      <c r="Y13" s="39"/>
      <c r="Z13" s="38"/>
      <c r="AA13" s="39"/>
      <c r="AB13" s="38"/>
      <c r="AC13" s="42"/>
      <c r="AD13" s="42"/>
      <c r="AE13" s="43"/>
    </row>
    <row r="14" spans="1:31" s="16" customFormat="1" ht="16.5" customHeight="1">
      <c r="A14" s="111" t="s">
        <v>34</v>
      </c>
      <c r="B14" s="112"/>
      <c r="C14" s="37">
        <f>SUM(C37:C43,C55:C75)</f>
        <v>987</v>
      </c>
      <c r="D14" s="38">
        <f t="shared" ref="D14:AB14" si="2">SUM(D37:D43,D55:D75)</f>
        <v>512</v>
      </c>
      <c r="E14" s="39">
        <f t="shared" si="2"/>
        <v>981</v>
      </c>
      <c r="F14" s="38">
        <f t="shared" si="2"/>
        <v>507</v>
      </c>
      <c r="G14" s="39">
        <f t="shared" si="2"/>
        <v>0</v>
      </c>
      <c r="H14" s="38">
        <f t="shared" si="2"/>
        <v>0</v>
      </c>
      <c r="I14" s="39">
        <f t="shared" si="2"/>
        <v>0</v>
      </c>
      <c r="J14" s="38">
        <f t="shared" si="2"/>
        <v>0</v>
      </c>
      <c r="K14" s="39">
        <f t="shared" si="2"/>
        <v>0</v>
      </c>
      <c r="L14" s="38">
        <f t="shared" si="2"/>
        <v>0</v>
      </c>
      <c r="M14" s="39">
        <f t="shared" si="2"/>
        <v>1</v>
      </c>
      <c r="N14" s="38">
        <f t="shared" si="2"/>
        <v>1</v>
      </c>
      <c r="O14" s="39">
        <f t="shared" si="2"/>
        <v>5</v>
      </c>
      <c r="P14" s="38">
        <f t="shared" si="2"/>
        <v>4</v>
      </c>
      <c r="Q14" s="39">
        <f t="shared" si="2"/>
        <v>0</v>
      </c>
      <c r="R14" s="38">
        <f t="shared" si="2"/>
        <v>0</v>
      </c>
      <c r="S14" s="39">
        <f>SUM(S37:S43,S55:S75)</f>
        <v>1</v>
      </c>
      <c r="T14" s="38">
        <f t="shared" si="2"/>
        <v>1</v>
      </c>
      <c r="U14" s="39">
        <f t="shared" si="2"/>
        <v>1</v>
      </c>
      <c r="V14" s="38">
        <f t="shared" si="2"/>
        <v>1</v>
      </c>
      <c r="W14" s="39">
        <f t="shared" si="2"/>
        <v>0</v>
      </c>
      <c r="X14" s="38">
        <f t="shared" si="2"/>
        <v>0</v>
      </c>
      <c r="Y14" s="39">
        <f t="shared" si="2"/>
        <v>0</v>
      </c>
      <c r="Z14" s="38">
        <f t="shared" si="2"/>
        <v>0</v>
      </c>
      <c r="AA14" s="39">
        <f t="shared" si="2"/>
        <v>0</v>
      </c>
      <c r="AB14" s="38">
        <f t="shared" si="2"/>
        <v>0</v>
      </c>
      <c r="AC14" s="42">
        <f>ROUND(E14/C14*100,1)</f>
        <v>99.4</v>
      </c>
      <c r="AD14" s="42">
        <f>ROUND(F14/D14*100,1)</f>
        <v>99</v>
      </c>
      <c r="AE14" s="43">
        <f>ROUND((E14-F14)/(C14-D14)*100,1)</f>
        <v>99.8</v>
      </c>
    </row>
    <row r="15" spans="1:31" s="16" customFormat="1" ht="16.5" customHeight="1">
      <c r="A15" s="107"/>
      <c r="B15" s="108"/>
      <c r="C15" s="37"/>
      <c r="D15" s="38"/>
      <c r="E15" s="39"/>
      <c r="F15" s="38"/>
      <c r="G15" s="39"/>
      <c r="H15" s="38"/>
      <c r="I15" s="39"/>
      <c r="J15" s="38"/>
      <c r="K15" s="39"/>
      <c r="L15" s="38"/>
      <c r="M15" s="39"/>
      <c r="N15" s="38"/>
      <c r="O15" s="39"/>
      <c r="P15" s="38"/>
      <c r="Q15" s="39"/>
      <c r="R15" s="38"/>
      <c r="S15" s="39"/>
      <c r="T15" s="38"/>
      <c r="U15" s="39"/>
      <c r="V15" s="38"/>
      <c r="W15" s="39"/>
      <c r="X15" s="38"/>
      <c r="Y15" s="39"/>
      <c r="Z15" s="38"/>
      <c r="AA15" s="39"/>
      <c r="AB15" s="38"/>
      <c r="AC15" s="40"/>
      <c r="AD15" s="40"/>
      <c r="AE15" s="41"/>
    </row>
    <row r="16" spans="1:31" s="16" customFormat="1" ht="17.25" customHeight="1">
      <c r="A16" s="107" t="s">
        <v>35</v>
      </c>
      <c r="B16" s="108"/>
      <c r="C16" s="37">
        <f>SUM(C17:C20)</f>
        <v>6908</v>
      </c>
      <c r="D16" s="38">
        <f t="shared" ref="D16:AB16" si="3">SUM(D17:D20)</f>
        <v>3494</v>
      </c>
      <c r="E16" s="39">
        <f t="shared" si="3"/>
        <v>6784</v>
      </c>
      <c r="F16" s="38">
        <f t="shared" si="3"/>
        <v>3412</v>
      </c>
      <c r="G16" s="39">
        <f t="shared" si="3"/>
        <v>12</v>
      </c>
      <c r="H16" s="38">
        <f t="shared" si="3"/>
        <v>6</v>
      </c>
      <c r="I16" s="39">
        <f t="shared" si="3"/>
        <v>4</v>
      </c>
      <c r="J16" s="38">
        <f t="shared" si="3"/>
        <v>1</v>
      </c>
      <c r="K16" s="39">
        <f t="shared" si="3"/>
        <v>8</v>
      </c>
      <c r="L16" s="38">
        <f t="shared" si="3"/>
        <v>8</v>
      </c>
      <c r="M16" s="39">
        <f t="shared" si="3"/>
        <v>10</v>
      </c>
      <c r="N16" s="38">
        <f t="shared" si="3"/>
        <v>9</v>
      </c>
      <c r="O16" s="39">
        <f t="shared" si="3"/>
        <v>90</v>
      </c>
      <c r="P16" s="38">
        <f t="shared" si="3"/>
        <v>58</v>
      </c>
      <c r="Q16" s="39">
        <f t="shared" si="3"/>
        <v>0</v>
      </c>
      <c r="R16" s="38">
        <f t="shared" si="3"/>
        <v>0</v>
      </c>
      <c r="S16" s="39">
        <f>SUM(S17:S20)</f>
        <v>0</v>
      </c>
      <c r="T16" s="38">
        <f t="shared" si="3"/>
        <v>0</v>
      </c>
      <c r="U16" s="39">
        <f t="shared" si="3"/>
        <v>0</v>
      </c>
      <c r="V16" s="38">
        <f t="shared" si="3"/>
        <v>0</v>
      </c>
      <c r="W16" s="39">
        <f t="shared" si="3"/>
        <v>0</v>
      </c>
      <c r="X16" s="38">
        <f t="shared" si="3"/>
        <v>0</v>
      </c>
      <c r="Y16" s="39">
        <f t="shared" si="3"/>
        <v>0</v>
      </c>
      <c r="Z16" s="38">
        <f t="shared" si="3"/>
        <v>0</v>
      </c>
      <c r="AA16" s="39">
        <f t="shared" si="3"/>
        <v>0</v>
      </c>
      <c r="AB16" s="38">
        <f t="shared" si="3"/>
        <v>0</v>
      </c>
      <c r="AC16" s="40">
        <f t="shared" ref="AC16:AD31" si="4">ROUND(E16/C16*100,1)</f>
        <v>98.2</v>
      </c>
      <c r="AD16" s="40">
        <f>ROUND(F16/D16*100,1)</f>
        <v>97.7</v>
      </c>
      <c r="AE16" s="41">
        <f>ROUND((E16-F16)/(C16-D16)*100,1)</f>
        <v>98.8</v>
      </c>
    </row>
    <row r="17" spans="1:31" s="16" customFormat="1" ht="17.25" customHeight="1">
      <c r="A17" s="44"/>
      <c r="B17" s="45" t="s">
        <v>36</v>
      </c>
      <c r="C17" s="37">
        <f>SUM(E17,G17,I17,K17,M17,O17,Q17)</f>
        <v>2602</v>
      </c>
      <c r="D17" s="38">
        <f>SUM(F17,H17,J17,L17,N17,P17,R17)</f>
        <v>1294</v>
      </c>
      <c r="E17" s="39">
        <v>2568</v>
      </c>
      <c r="F17" s="38">
        <v>1273</v>
      </c>
      <c r="G17" s="39">
        <v>7</v>
      </c>
      <c r="H17" s="38">
        <v>3</v>
      </c>
      <c r="I17" s="39">
        <v>3</v>
      </c>
      <c r="J17" s="38">
        <v>1</v>
      </c>
      <c r="K17" s="39">
        <v>5</v>
      </c>
      <c r="L17" s="38">
        <v>5</v>
      </c>
      <c r="M17" s="39">
        <v>4</v>
      </c>
      <c r="N17" s="38">
        <v>3</v>
      </c>
      <c r="O17" s="39">
        <v>15</v>
      </c>
      <c r="P17" s="38">
        <v>9</v>
      </c>
      <c r="Q17" s="39">
        <v>0</v>
      </c>
      <c r="R17" s="38">
        <v>0</v>
      </c>
      <c r="S17" s="39">
        <f>SUM(U17,W17,Y17,AA17)</f>
        <v>0</v>
      </c>
      <c r="T17" s="38">
        <f>SUM(V17,X17,Z17,AB17)</f>
        <v>0</v>
      </c>
      <c r="U17" s="39">
        <v>0</v>
      </c>
      <c r="V17" s="38">
        <v>0</v>
      </c>
      <c r="W17" s="39">
        <v>0</v>
      </c>
      <c r="X17" s="38">
        <v>0</v>
      </c>
      <c r="Y17" s="39">
        <v>0</v>
      </c>
      <c r="Z17" s="38">
        <v>0</v>
      </c>
      <c r="AA17" s="39">
        <v>0</v>
      </c>
      <c r="AB17" s="38">
        <v>0</v>
      </c>
      <c r="AC17" s="40">
        <f t="shared" si="4"/>
        <v>98.7</v>
      </c>
      <c r="AD17" s="40">
        <f t="shared" si="4"/>
        <v>98.4</v>
      </c>
      <c r="AE17" s="41">
        <f>ROUND((E17-F17)/(C17-D17)*100,1)</f>
        <v>99</v>
      </c>
    </row>
    <row r="18" spans="1:31" s="16" customFormat="1" ht="17.25" customHeight="1">
      <c r="A18" s="44"/>
      <c r="B18" s="45" t="s">
        <v>37</v>
      </c>
      <c r="C18" s="37">
        <f>SUM(E18,G18,I18,K18,M18,O18,Q18)</f>
        <v>1560</v>
      </c>
      <c r="D18" s="38">
        <f>SUM(F18,H18,J18,L18,N18,P18,R18)</f>
        <v>751</v>
      </c>
      <c r="E18" s="39">
        <v>1520</v>
      </c>
      <c r="F18" s="38">
        <v>723</v>
      </c>
      <c r="G18" s="39">
        <v>2</v>
      </c>
      <c r="H18" s="38">
        <v>1</v>
      </c>
      <c r="I18" s="39">
        <v>1</v>
      </c>
      <c r="J18" s="38">
        <v>0</v>
      </c>
      <c r="K18" s="39">
        <v>3</v>
      </c>
      <c r="L18" s="38">
        <v>3</v>
      </c>
      <c r="M18" s="39">
        <v>3</v>
      </c>
      <c r="N18" s="38">
        <v>3</v>
      </c>
      <c r="O18" s="39">
        <v>31</v>
      </c>
      <c r="P18" s="38">
        <v>21</v>
      </c>
      <c r="Q18" s="39">
        <v>0</v>
      </c>
      <c r="R18" s="38">
        <v>0</v>
      </c>
      <c r="S18" s="39">
        <f t="shared" ref="S18:T43" si="5">SUM(U18,W18,Y18,AA18)</f>
        <v>0</v>
      </c>
      <c r="T18" s="38">
        <f t="shared" si="5"/>
        <v>0</v>
      </c>
      <c r="U18" s="39">
        <v>0</v>
      </c>
      <c r="V18" s="38">
        <v>0</v>
      </c>
      <c r="W18" s="39">
        <v>0</v>
      </c>
      <c r="X18" s="38">
        <v>0</v>
      </c>
      <c r="Y18" s="39">
        <v>0</v>
      </c>
      <c r="Z18" s="38">
        <v>0</v>
      </c>
      <c r="AA18" s="39">
        <v>0</v>
      </c>
      <c r="AB18" s="38">
        <v>0</v>
      </c>
      <c r="AC18" s="40">
        <f t="shared" si="4"/>
        <v>97.4</v>
      </c>
      <c r="AD18" s="40">
        <f t="shared" si="4"/>
        <v>96.3</v>
      </c>
      <c r="AE18" s="41">
        <f>ROUND((E18-F18)/(C18-D18)*100,1)</f>
        <v>98.5</v>
      </c>
    </row>
    <row r="19" spans="1:31" s="16" customFormat="1" ht="17.25" customHeight="1">
      <c r="A19" s="44"/>
      <c r="B19" s="45" t="s">
        <v>38</v>
      </c>
      <c r="C19" s="37">
        <f t="shared" ref="C19:D43" si="6">SUM(E19,G19,I19,K19,M19,O19,Q19)</f>
        <v>1006</v>
      </c>
      <c r="D19" s="38">
        <f t="shared" si="6"/>
        <v>515</v>
      </c>
      <c r="E19" s="39">
        <v>991</v>
      </c>
      <c r="F19" s="38">
        <v>505</v>
      </c>
      <c r="G19" s="39">
        <v>1</v>
      </c>
      <c r="H19" s="38">
        <v>1</v>
      </c>
      <c r="I19" s="39">
        <v>0</v>
      </c>
      <c r="J19" s="38">
        <v>0</v>
      </c>
      <c r="K19" s="39">
        <v>0</v>
      </c>
      <c r="L19" s="38">
        <v>0</v>
      </c>
      <c r="M19" s="39">
        <v>1</v>
      </c>
      <c r="N19" s="38">
        <v>1</v>
      </c>
      <c r="O19" s="39">
        <v>13</v>
      </c>
      <c r="P19" s="38">
        <v>8</v>
      </c>
      <c r="Q19" s="39">
        <v>0</v>
      </c>
      <c r="R19" s="38">
        <v>0</v>
      </c>
      <c r="S19" s="39">
        <f t="shared" si="5"/>
        <v>0</v>
      </c>
      <c r="T19" s="38">
        <f t="shared" si="5"/>
        <v>0</v>
      </c>
      <c r="U19" s="39">
        <v>0</v>
      </c>
      <c r="V19" s="38">
        <v>0</v>
      </c>
      <c r="W19" s="39">
        <v>0</v>
      </c>
      <c r="X19" s="38">
        <v>0</v>
      </c>
      <c r="Y19" s="39">
        <v>0</v>
      </c>
      <c r="Z19" s="38">
        <v>0</v>
      </c>
      <c r="AA19" s="39">
        <v>0</v>
      </c>
      <c r="AB19" s="38">
        <v>0</v>
      </c>
      <c r="AC19" s="40">
        <f t="shared" si="4"/>
        <v>98.5</v>
      </c>
      <c r="AD19" s="40">
        <f t="shared" si="4"/>
        <v>98.1</v>
      </c>
      <c r="AE19" s="41">
        <f>ROUND((E19-F19)/(C19-D19)*100,1)</f>
        <v>99</v>
      </c>
    </row>
    <row r="20" spans="1:31" s="16" customFormat="1" ht="17.25" customHeight="1">
      <c r="A20" s="44"/>
      <c r="B20" s="45" t="s">
        <v>39</v>
      </c>
      <c r="C20" s="37">
        <f t="shared" si="6"/>
        <v>1740</v>
      </c>
      <c r="D20" s="38">
        <f t="shared" si="6"/>
        <v>934</v>
      </c>
      <c r="E20" s="39">
        <v>1705</v>
      </c>
      <c r="F20" s="38">
        <v>911</v>
      </c>
      <c r="G20" s="39">
        <v>2</v>
      </c>
      <c r="H20" s="38">
        <v>1</v>
      </c>
      <c r="I20" s="39">
        <v>0</v>
      </c>
      <c r="J20" s="38">
        <v>0</v>
      </c>
      <c r="K20" s="39">
        <v>0</v>
      </c>
      <c r="L20" s="38">
        <v>0</v>
      </c>
      <c r="M20" s="39">
        <v>2</v>
      </c>
      <c r="N20" s="38">
        <v>2</v>
      </c>
      <c r="O20" s="39">
        <v>31</v>
      </c>
      <c r="P20" s="38">
        <v>20</v>
      </c>
      <c r="Q20" s="39">
        <v>0</v>
      </c>
      <c r="R20" s="38">
        <v>0</v>
      </c>
      <c r="S20" s="39">
        <f t="shared" si="5"/>
        <v>0</v>
      </c>
      <c r="T20" s="38">
        <f t="shared" si="5"/>
        <v>0</v>
      </c>
      <c r="U20" s="39">
        <v>0</v>
      </c>
      <c r="V20" s="38">
        <v>0</v>
      </c>
      <c r="W20" s="39">
        <v>0</v>
      </c>
      <c r="X20" s="38">
        <v>0</v>
      </c>
      <c r="Y20" s="39">
        <v>0</v>
      </c>
      <c r="Z20" s="38">
        <v>0</v>
      </c>
      <c r="AA20" s="39">
        <v>0</v>
      </c>
      <c r="AB20" s="38">
        <v>0</v>
      </c>
      <c r="AC20" s="40">
        <f t="shared" si="4"/>
        <v>98</v>
      </c>
      <c r="AD20" s="40">
        <f t="shared" si="4"/>
        <v>97.5</v>
      </c>
      <c r="AE20" s="41">
        <f>ROUND((E20-F20)/(C20-D20)*100,1)</f>
        <v>98.5</v>
      </c>
    </row>
    <row r="21" spans="1:31" s="16" customFormat="1" ht="17.25" customHeight="1">
      <c r="A21" s="107" t="s">
        <v>40</v>
      </c>
      <c r="B21" s="108"/>
      <c r="C21" s="37">
        <f t="shared" si="6"/>
        <v>4913</v>
      </c>
      <c r="D21" s="38">
        <f t="shared" si="6"/>
        <v>2481</v>
      </c>
      <c r="E21" s="39">
        <v>4767</v>
      </c>
      <c r="F21" s="38">
        <v>2386</v>
      </c>
      <c r="G21" s="39">
        <v>5</v>
      </c>
      <c r="H21" s="38">
        <v>0</v>
      </c>
      <c r="I21" s="39">
        <v>0</v>
      </c>
      <c r="J21" s="38">
        <v>0</v>
      </c>
      <c r="K21" s="39">
        <v>9</v>
      </c>
      <c r="L21" s="38">
        <v>9</v>
      </c>
      <c r="M21" s="39">
        <v>29</v>
      </c>
      <c r="N21" s="38">
        <v>22</v>
      </c>
      <c r="O21" s="39">
        <v>103</v>
      </c>
      <c r="P21" s="38">
        <v>64</v>
      </c>
      <c r="Q21" s="39">
        <v>0</v>
      </c>
      <c r="R21" s="38">
        <v>0</v>
      </c>
      <c r="S21" s="39">
        <f t="shared" si="5"/>
        <v>0</v>
      </c>
      <c r="T21" s="38">
        <f t="shared" si="5"/>
        <v>0</v>
      </c>
      <c r="U21" s="39">
        <v>0</v>
      </c>
      <c r="V21" s="38">
        <v>0</v>
      </c>
      <c r="W21" s="39">
        <v>0</v>
      </c>
      <c r="X21" s="38">
        <v>0</v>
      </c>
      <c r="Y21" s="39">
        <v>0</v>
      </c>
      <c r="Z21" s="38">
        <v>0</v>
      </c>
      <c r="AA21" s="39">
        <v>0</v>
      </c>
      <c r="AB21" s="38">
        <v>0</v>
      </c>
      <c r="AC21" s="40">
        <f t="shared" si="4"/>
        <v>97</v>
      </c>
      <c r="AD21" s="40">
        <f t="shared" si="4"/>
        <v>96.2</v>
      </c>
      <c r="AE21" s="41">
        <f t="shared" ref="AE21:AE34" si="7">ROUND((E21-F21)/(C21-D21)*100,1)</f>
        <v>97.9</v>
      </c>
    </row>
    <row r="22" spans="1:31" s="16" customFormat="1" ht="17.25" customHeight="1">
      <c r="A22" s="107" t="s">
        <v>41</v>
      </c>
      <c r="B22" s="108"/>
      <c r="C22" s="37">
        <f t="shared" si="6"/>
        <v>1009</v>
      </c>
      <c r="D22" s="38">
        <f t="shared" si="6"/>
        <v>510</v>
      </c>
      <c r="E22" s="39">
        <v>992</v>
      </c>
      <c r="F22" s="38">
        <v>506</v>
      </c>
      <c r="G22" s="39">
        <v>1</v>
      </c>
      <c r="H22" s="38">
        <v>0</v>
      </c>
      <c r="I22" s="39">
        <v>0</v>
      </c>
      <c r="J22" s="38">
        <v>0</v>
      </c>
      <c r="K22" s="39">
        <v>2</v>
      </c>
      <c r="L22" s="38">
        <v>1</v>
      </c>
      <c r="M22" s="39">
        <v>1</v>
      </c>
      <c r="N22" s="38">
        <v>0</v>
      </c>
      <c r="O22" s="39">
        <v>13</v>
      </c>
      <c r="P22" s="38">
        <v>3</v>
      </c>
      <c r="Q22" s="39">
        <v>0</v>
      </c>
      <c r="R22" s="38">
        <v>0</v>
      </c>
      <c r="S22" s="39">
        <f t="shared" si="5"/>
        <v>0</v>
      </c>
      <c r="T22" s="38">
        <f t="shared" si="5"/>
        <v>0</v>
      </c>
      <c r="U22" s="39">
        <v>0</v>
      </c>
      <c r="V22" s="38">
        <v>0</v>
      </c>
      <c r="W22" s="39">
        <v>0</v>
      </c>
      <c r="X22" s="38">
        <v>0</v>
      </c>
      <c r="Y22" s="39">
        <v>0</v>
      </c>
      <c r="Z22" s="38">
        <v>0</v>
      </c>
      <c r="AA22" s="39">
        <v>0</v>
      </c>
      <c r="AB22" s="38">
        <v>0</v>
      </c>
      <c r="AC22" s="40">
        <f t="shared" si="4"/>
        <v>98.3</v>
      </c>
      <c r="AD22" s="40">
        <f t="shared" si="4"/>
        <v>99.2</v>
      </c>
      <c r="AE22" s="41">
        <f t="shared" si="7"/>
        <v>97.4</v>
      </c>
    </row>
    <row r="23" spans="1:31" s="16" customFormat="1" ht="17.25" customHeight="1">
      <c r="A23" s="107" t="s">
        <v>42</v>
      </c>
      <c r="B23" s="108"/>
      <c r="C23" s="37">
        <f t="shared" si="6"/>
        <v>537</v>
      </c>
      <c r="D23" s="38">
        <f t="shared" si="6"/>
        <v>274</v>
      </c>
      <c r="E23" s="39">
        <v>524</v>
      </c>
      <c r="F23" s="38">
        <v>263</v>
      </c>
      <c r="G23" s="39">
        <v>1</v>
      </c>
      <c r="H23" s="38">
        <v>0</v>
      </c>
      <c r="I23" s="39">
        <v>0</v>
      </c>
      <c r="J23" s="38">
        <v>0</v>
      </c>
      <c r="K23" s="39">
        <v>1</v>
      </c>
      <c r="L23" s="38">
        <v>1</v>
      </c>
      <c r="M23" s="39">
        <v>6</v>
      </c>
      <c r="N23" s="38">
        <v>5</v>
      </c>
      <c r="O23" s="39">
        <v>5</v>
      </c>
      <c r="P23" s="38">
        <v>5</v>
      </c>
      <c r="Q23" s="39">
        <v>0</v>
      </c>
      <c r="R23" s="38">
        <v>0</v>
      </c>
      <c r="S23" s="39">
        <f t="shared" si="5"/>
        <v>0</v>
      </c>
      <c r="T23" s="38">
        <f t="shared" si="5"/>
        <v>0</v>
      </c>
      <c r="U23" s="39">
        <v>0</v>
      </c>
      <c r="V23" s="38">
        <v>0</v>
      </c>
      <c r="W23" s="39">
        <v>0</v>
      </c>
      <c r="X23" s="38">
        <v>0</v>
      </c>
      <c r="Y23" s="39">
        <v>0</v>
      </c>
      <c r="Z23" s="38">
        <v>0</v>
      </c>
      <c r="AA23" s="39">
        <v>0</v>
      </c>
      <c r="AB23" s="38">
        <v>0</v>
      </c>
      <c r="AC23" s="40">
        <f t="shared" si="4"/>
        <v>97.6</v>
      </c>
      <c r="AD23" s="40">
        <f t="shared" si="4"/>
        <v>96</v>
      </c>
      <c r="AE23" s="41">
        <f t="shared" si="7"/>
        <v>99.2</v>
      </c>
    </row>
    <row r="24" spans="1:31" s="16" customFormat="1" ht="17.25" customHeight="1">
      <c r="A24" s="107" t="s">
        <v>43</v>
      </c>
      <c r="B24" s="108"/>
      <c r="C24" s="37">
        <f t="shared" si="6"/>
        <v>519</v>
      </c>
      <c r="D24" s="38">
        <f t="shared" si="6"/>
        <v>273</v>
      </c>
      <c r="E24" s="39">
        <v>511</v>
      </c>
      <c r="F24" s="38">
        <v>268</v>
      </c>
      <c r="G24" s="39">
        <v>0</v>
      </c>
      <c r="H24" s="38">
        <v>0</v>
      </c>
      <c r="I24" s="39">
        <v>0</v>
      </c>
      <c r="J24" s="38">
        <v>0</v>
      </c>
      <c r="K24" s="39">
        <v>1</v>
      </c>
      <c r="L24" s="38">
        <v>1</v>
      </c>
      <c r="M24" s="39">
        <v>1</v>
      </c>
      <c r="N24" s="38">
        <v>1</v>
      </c>
      <c r="O24" s="39">
        <v>6</v>
      </c>
      <c r="P24" s="38">
        <v>3</v>
      </c>
      <c r="Q24" s="39">
        <v>0</v>
      </c>
      <c r="R24" s="38">
        <v>0</v>
      </c>
      <c r="S24" s="39">
        <f t="shared" si="5"/>
        <v>0</v>
      </c>
      <c r="T24" s="38">
        <f t="shared" si="5"/>
        <v>0</v>
      </c>
      <c r="U24" s="39">
        <v>0</v>
      </c>
      <c r="V24" s="38">
        <v>0</v>
      </c>
      <c r="W24" s="39">
        <v>0</v>
      </c>
      <c r="X24" s="38">
        <v>0</v>
      </c>
      <c r="Y24" s="39">
        <v>0</v>
      </c>
      <c r="Z24" s="38">
        <v>0</v>
      </c>
      <c r="AA24" s="39">
        <v>0</v>
      </c>
      <c r="AB24" s="38">
        <v>0</v>
      </c>
      <c r="AC24" s="40">
        <f t="shared" si="4"/>
        <v>98.5</v>
      </c>
      <c r="AD24" s="40">
        <f t="shared" si="4"/>
        <v>98.2</v>
      </c>
      <c r="AE24" s="41">
        <f t="shared" si="7"/>
        <v>98.8</v>
      </c>
    </row>
    <row r="25" spans="1:31" s="16" customFormat="1" ht="17.25" customHeight="1">
      <c r="A25" s="107" t="s">
        <v>44</v>
      </c>
      <c r="B25" s="108"/>
      <c r="C25" s="37">
        <f t="shared" si="6"/>
        <v>396</v>
      </c>
      <c r="D25" s="38">
        <f t="shared" si="6"/>
        <v>208</v>
      </c>
      <c r="E25" s="39">
        <v>390</v>
      </c>
      <c r="F25" s="38">
        <v>202</v>
      </c>
      <c r="G25" s="39">
        <v>0</v>
      </c>
      <c r="H25" s="38">
        <v>0</v>
      </c>
      <c r="I25" s="39">
        <v>0</v>
      </c>
      <c r="J25" s="38">
        <v>0</v>
      </c>
      <c r="K25" s="39">
        <v>0</v>
      </c>
      <c r="L25" s="38">
        <v>0</v>
      </c>
      <c r="M25" s="39">
        <v>0</v>
      </c>
      <c r="N25" s="38">
        <v>0</v>
      </c>
      <c r="O25" s="39">
        <v>6</v>
      </c>
      <c r="P25" s="38">
        <v>6</v>
      </c>
      <c r="Q25" s="39">
        <v>0</v>
      </c>
      <c r="R25" s="38">
        <v>0</v>
      </c>
      <c r="S25" s="39">
        <f t="shared" si="5"/>
        <v>0</v>
      </c>
      <c r="T25" s="38">
        <f t="shared" si="5"/>
        <v>0</v>
      </c>
      <c r="U25" s="39">
        <v>0</v>
      </c>
      <c r="V25" s="38">
        <v>0</v>
      </c>
      <c r="W25" s="39">
        <v>0</v>
      </c>
      <c r="X25" s="38">
        <v>0</v>
      </c>
      <c r="Y25" s="39">
        <v>0</v>
      </c>
      <c r="Z25" s="38">
        <v>0</v>
      </c>
      <c r="AA25" s="39">
        <v>0</v>
      </c>
      <c r="AB25" s="38">
        <v>0</v>
      </c>
      <c r="AC25" s="40">
        <f t="shared" si="4"/>
        <v>98.5</v>
      </c>
      <c r="AD25" s="40">
        <f t="shared" si="4"/>
        <v>97.1</v>
      </c>
      <c r="AE25" s="41">
        <f t="shared" si="7"/>
        <v>100</v>
      </c>
    </row>
    <row r="26" spans="1:31" s="16" customFormat="1" ht="17.25" customHeight="1">
      <c r="A26" s="107" t="s">
        <v>45</v>
      </c>
      <c r="B26" s="108"/>
      <c r="C26" s="37">
        <f t="shared" si="6"/>
        <v>629</v>
      </c>
      <c r="D26" s="38">
        <f t="shared" si="6"/>
        <v>323</v>
      </c>
      <c r="E26" s="39">
        <v>623</v>
      </c>
      <c r="F26" s="38">
        <v>321</v>
      </c>
      <c r="G26" s="39">
        <v>0</v>
      </c>
      <c r="H26" s="38">
        <v>0</v>
      </c>
      <c r="I26" s="39">
        <v>0</v>
      </c>
      <c r="J26" s="38">
        <v>0</v>
      </c>
      <c r="K26" s="39">
        <v>0</v>
      </c>
      <c r="L26" s="38">
        <v>0</v>
      </c>
      <c r="M26" s="39">
        <v>1</v>
      </c>
      <c r="N26" s="38">
        <v>1</v>
      </c>
      <c r="O26" s="39">
        <v>5</v>
      </c>
      <c r="P26" s="38">
        <v>1</v>
      </c>
      <c r="Q26" s="39">
        <v>0</v>
      </c>
      <c r="R26" s="38">
        <v>0</v>
      </c>
      <c r="S26" s="39">
        <f t="shared" si="5"/>
        <v>0</v>
      </c>
      <c r="T26" s="38">
        <f t="shared" si="5"/>
        <v>0</v>
      </c>
      <c r="U26" s="39">
        <v>0</v>
      </c>
      <c r="V26" s="38">
        <v>0</v>
      </c>
      <c r="W26" s="39">
        <v>0</v>
      </c>
      <c r="X26" s="38">
        <v>0</v>
      </c>
      <c r="Y26" s="39">
        <v>0</v>
      </c>
      <c r="Z26" s="38">
        <v>0</v>
      </c>
      <c r="AA26" s="39">
        <v>0</v>
      </c>
      <c r="AB26" s="38">
        <v>0</v>
      </c>
      <c r="AC26" s="40">
        <f t="shared" si="4"/>
        <v>99</v>
      </c>
      <c r="AD26" s="40">
        <f t="shared" si="4"/>
        <v>99.4</v>
      </c>
      <c r="AE26" s="41">
        <f t="shared" si="7"/>
        <v>98.7</v>
      </c>
    </row>
    <row r="27" spans="1:31" s="16" customFormat="1" ht="17.25" customHeight="1">
      <c r="A27" s="107" t="s">
        <v>46</v>
      </c>
      <c r="B27" s="108"/>
      <c r="C27" s="37">
        <f t="shared" si="6"/>
        <v>260</v>
      </c>
      <c r="D27" s="38">
        <f t="shared" si="6"/>
        <v>123</v>
      </c>
      <c r="E27" s="39">
        <v>255</v>
      </c>
      <c r="F27" s="38">
        <v>119</v>
      </c>
      <c r="G27" s="39">
        <v>0</v>
      </c>
      <c r="H27" s="38">
        <v>0</v>
      </c>
      <c r="I27" s="39">
        <v>0</v>
      </c>
      <c r="J27" s="38">
        <v>0</v>
      </c>
      <c r="K27" s="39">
        <v>0</v>
      </c>
      <c r="L27" s="38">
        <v>0</v>
      </c>
      <c r="M27" s="39">
        <v>0</v>
      </c>
      <c r="N27" s="38">
        <v>0</v>
      </c>
      <c r="O27" s="39">
        <v>5</v>
      </c>
      <c r="P27" s="38">
        <v>4</v>
      </c>
      <c r="Q27" s="39">
        <v>0</v>
      </c>
      <c r="R27" s="38">
        <v>0</v>
      </c>
      <c r="S27" s="39">
        <f t="shared" si="5"/>
        <v>0</v>
      </c>
      <c r="T27" s="38">
        <f t="shared" si="5"/>
        <v>0</v>
      </c>
      <c r="U27" s="39">
        <v>0</v>
      </c>
      <c r="V27" s="38">
        <v>0</v>
      </c>
      <c r="W27" s="39">
        <v>0</v>
      </c>
      <c r="X27" s="38">
        <v>0</v>
      </c>
      <c r="Y27" s="39">
        <v>0</v>
      </c>
      <c r="Z27" s="38">
        <v>0</v>
      </c>
      <c r="AA27" s="39">
        <v>0</v>
      </c>
      <c r="AB27" s="38">
        <v>0</v>
      </c>
      <c r="AC27" s="40">
        <f t="shared" si="4"/>
        <v>98.1</v>
      </c>
      <c r="AD27" s="40">
        <f t="shared" si="4"/>
        <v>96.7</v>
      </c>
      <c r="AE27" s="41">
        <f t="shared" si="7"/>
        <v>99.3</v>
      </c>
    </row>
    <row r="28" spans="1:31" s="16" customFormat="1" ht="17.25" customHeight="1">
      <c r="A28" s="107" t="s">
        <v>47</v>
      </c>
      <c r="B28" s="108"/>
      <c r="C28" s="37">
        <f t="shared" si="6"/>
        <v>289</v>
      </c>
      <c r="D28" s="38">
        <f t="shared" si="6"/>
        <v>144</v>
      </c>
      <c r="E28" s="39">
        <v>287</v>
      </c>
      <c r="F28" s="38">
        <v>143</v>
      </c>
      <c r="G28" s="39">
        <v>1</v>
      </c>
      <c r="H28" s="38">
        <v>0</v>
      </c>
      <c r="I28" s="39">
        <v>0</v>
      </c>
      <c r="J28" s="38">
        <v>0</v>
      </c>
      <c r="K28" s="39">
        <v>0</v>
      </c>
      <c r="L28" s="38">
        <v>0</v>
      </c>
      <c r="M28" s="39">
        <v>0</v>
      </c>
      <c r="N28" s="38">
        <v>0</v>
      </c>
      <c r="O28" s="39">
        <v>1</v>
      </c>
      <c r="P28" s="38">
        <v>1</v>
      </c>
      <c r="Q28" s="39">
        <v>0</v>
      </c>
      <c r="R28" s="38">
        <v>0</v>
      </c>
      <c r="S28" s="39">
        <f t="shared" si="5"/>
        <v>0</v>
      </c>
      <c r="T28" s="38">
        <f t="shared" si="5"/>
        <v>0</v>
      </c>
      <c r="U28" s="39">
        <v>0</v>
      </c>
      <c r="V28" s="38">
        <v>0</v>
      </c>
      <c r="W28" s="39">
        <v>0</v>
      </c>
      <c r="X28" s="38">
        <v>0</v>
      </c>
      <c r="Y28" s="39">
        <v>0</v>
      </c>
      <c r="Z28" s="38">
        <v>0</v>
      </c>
      <c r="AA28" s="39">
        <v>0</v>
      </c>
      <c r="AB28" s="38">
        <v>0</v>
      </c>
      <c r="AC28" s="40">
        <f t="shared" si="4"/>
        <v>99.3</v>
      </c>
      <c r="AD28" s="40">
        <f t="shared" si="4"/>
        <v>99.3</v>
      </c>
      <c r="AE28" s="41">
        <f t="shared" si="7"/>
        <v>99.3</v>
      </c>
    </row>
    <row r="29" spans="1:31" s="16" customFormat="1" ht="17.25" customHeight="1">
      <c r="A29" s="107" t="s">
        <v>48</v>
      </c>
      <c r="B29" s="108"/>
      <c r="C29" s="37">
        <f t="shared" si="6"/>
        <v>336</v>
      </c>
      <c r="D29" s="38">
        <f t="shared" si="6"/>
        <v>153</v>
      </c>
      <c r="E29" s="39">
        <v>328</v>
      </c>
      <c r="F29" s="38">
        <v>147</v>
      </c>
      <c r="G29" s="39">
        <v>0</v>
      </c>
      <c r="H29" s="38">
        <v>0</v>
      </c>
      <c r="I29" s="39">
        <v>0</v>
      </c>
      <c r="J29" s="38">
        <v>0</v>
      </c>
      <c r="K29" s="39">
        <v>0</v>
      </c>
      <c r="L29" s="38">
        <v>0</v>
      </c>
      <c r="M29" s="39">
        <v>1</v>
      </c>
      <c r="N29" s="38">
        <v>0</v>
      </c>
      <c r="O29" s="39">
        <v>7</v>
      </c>
      <c r="P29" s="38">
        <v>6</v>
      </c>
      <c r="Q29" s="39">
        <v>0</v>
      </c>
      <c r="R29" s="38">
        <v>0</v>
      </c>
      <c r="S29" s="39">
        <f t="shared" si="5"/>
        <v>0</v>
      </c>
      <c r="T29" s="38">
        <f t="shared" si="5"/>
        <v>0</v>
      </c>
      <c r="U29" s="39">
        <v>0</v>
      </c>
      <c r="V29" s="38">
        <v>0</v>
      </c>
      <c r="W29" s="39">
        <v>0</v>
      </c>
      <c r="X29" s="38">
        <v>0</v>
      </c>
      <c r="Y29" s="39">
        <v>0</v>
      </c>
      <c r="Z29" s="38">
        <v>0</v>
      </c>
      <c r="AA29" s="39">
        <v>0</v>
      </c>
      <c r="AB29" s="38">
        <v>0</v>
      </c>
      <c r="AC29" s="40">
        <f t="shared" si="4"/>
        <v>97.6</v>
      </c>
      <c r="AD29" s="40">
        <f t="shared" si="4"/>
        <v>96.1</v>
      </c>
      <c r="AE29" s="41">
        <f t="shared" si="7"/>
        <v>98.9</v>
      </c>
    </row>
    <row r="30" spans="1:31" s="16" customFormat="1" ht="17.25" customHeight="1">
      <c r="A30" s="107" t="s">
        <v>49</v>
      </c>
      <c r="B30" s="108"/>
      <c r="C30" s="37">
        <f t="shared" si="6"/>
        <v>374</v>
      </c>
      <c r="D30" s="38">
        <f t="shared" si="6"/>
        <v>186</v>
      </c>
      <c r="E30" s="39">
        <v>369</v>
      </c>
      <c r="F30" s="38">
        <v>184</v>
      </c>
      <c r="G30" s="39">
        <v>0</v>
      </c>
      <c r="H30" s="38">
        <v>0</v>
      </c>
      <c r="I30" s="39">
        <v>0</v>
      </c>
      <c r="J30" s="38">
        <v>0</v>
      </c>
      <c r="K30" s="39">
        <v>0</v>
      </c>
      <c r="L30" s="38">
        <v>0</v>
      </c>
      <c r="M30" s="39">
        <v>0</v>
      </c>
      <c r="N30" s="38">
        <v>0</v>
      </c>
      <c r="O30" s="39">
        <v>5</v>
      </c>
      <c r="P30" s="38">
        <v>2</v>
      </c>
      <c r="Q30" s="39">
        <v>0</v>
      </c>
      <c r="R30" s="38">
        <v>0</v>
      </c>
      <c r="S30" s="39">
        <f t="shared" si="5"/>
        <v>0</v>
      </c>
      <c r="T30" s="38">
        <f t="shared" si="5"/>
        <v>0</v>
      </c>
      <c r="U30" s="39">
        <v>0</v>
      </c>
      <c r="V30" s="38">
        <v>0</v>
      </c>
      <c r="W30" s="39">
        <v>0</v>
      </c>
      <c r="X30" s="38">
        <v>0</v>
      </c>
      <c r="Y30" s="39">
        <v>0</v>
      </c>
      <c r="Z30" s="38">
        <v>0</v>
      </c>
      <c r="AA30" s="39">
        <v>0</v>
      </c>
      <c r="AB30" s="38">
        <v>0</v>
      </c>
      <c r="AC30" s="40">
        <f t="shared" si="4"/>
        <v>98.7</v>
      </c>
      <c r="AD30" s="40">
        <f t="shared" si="4"/>
        <v>98.9</v>
      </c>
      <c r="AE30" s="41">
        <f t="shared" si="7"/>
        <v>98.4</v>
      </c>
    </row>
    <row r="31" spans="1:31" s="16" customFormat="1" ht="17.25" customHeight="1">
      <c r="A31" s="107" t="s">
        <v>50</v>
      </c>
      <c r="B31" s="108"/>
      <c r="C31" s="37">
        <f t="shared" si="6"/>
        <v>603</v>
      </c>
      <c r="D31" s="38">
        <f t="shared" si="6"/>
        <v>311</v>
      </c>
      <c r="E31" s="39">
        <v>595</v>
      </c>
      <c r="F31" s="38">
        <v>306</v>
      </c>
      <c r="G31" s="39">
        <v>1</v>
      </c>
      <c r="H31" s="38">
        <v>1</v>
      </c>
      <c r="I31" s="39">
        <v>1</v>
      </c>
      <c r="J31" s="38">
        <v>0</v>
      </c>
      <c r="K31" s="39">
        <v>0</v>
      </c>
      <c r="L31" s="38">
        <v>0</v>
      </c>
      <c r="M31" s="39">
        <v>1</v>
      </c>
      <c r="N31" s="38">
        <v>1</v>
      </c>
      <c r="O31" s="39">
        <v>5</v>
      </c>
      <c r="P31" s="38">
        <v>3</v>
      </c>
      <c r="Q31" s="39">
        <v>0</v>
      </c>
      <c r="R31" s="38">
        <v>0</v>
      </c>
      <c r="S31" s="39">
        <f t="shared" si="5"/>
        <v>0</v>
      </c>
      <c r="T31" s="38">
        <f t="shared" si="5"/>
        <v>0</v>
      </c>
      <c r="U31" s="39">
        <v>0</v>
      </c>
      <c r="V31" s="38">
        <v>0</v>
      </c>
      <c r="W31" s="39">
        <v>0</v>
      </c>
      <c r="X31" s="38">
        <v>0</v>
      </c>
      <c r="Y31" s="39">
        <v>0</v>
      </c>
      <c r="Z31" s="38">
        <v>0</v>
      </c>
      <c r="AA31" s="39">
        <v>0</v>
      </c>
      <c r="AB31" s="38">
        <v>0</v>
      </c>
      <c r="AC31" s="40">
        <f t="shared" si="4"/>
        <v>98.7</v>
      </c>
      <c r="AD31" s="40">
        <f t="shared" si="4"/>
        <v>98.4</v>
      </c>
      <c r="AE31" s="41">
        <f t="shared" si="7"/>
        <v>99</v>
      </c>
    </row>
    <row r="32" spans="1:31" s="16" customFormat="1" ht="17.25" customHeight="1">
      <c r="A32" s="107" t="s">
        <v>51</v>
      </c>
      <c r="B32" s="108"/>
      <c r="C32" s="37">
        <f t="shared" si="6"/>
        <v>398</v>
      </c>
      <c r="D32" s="38">
        <f t="shared" si="6"/>
        <v>195</v>
      </c>
      <c r="E32" s="39">
        <v>394</v>
      </c>
      <c r="F32" s="38">
        <v>193</v>
      </c>
      <c r="G32" s="39">
        <v>0</v>
      </c>
      <c r="H32" s="38">
        <v>0</v>
      </c>
      <c r="I32" s="39">
        <v>0</v>
      </c>
      <c r="J32" s="38">
        <v>0</v>
      </c>
      <c r="K32" s="39">
        <v>1</v>
      </c>
      <c r="L32" s="38">
        <v>0</v>
      </c>
      <c r="M32" s="39">
        <v>1</v>
      </c>
      <c r="N32" s="38">
        <v>0</v>
      </c>
      <c r="O32" s="39">
        <v>2</v>
      </c>
      <c r="P32" s="38">
        <v>2</v>
      </c>
      <c r="Q32" s="39">
        <v>0</v>
      </c>
      <c r="R32" s="38">
        <v>0</v>
      </c>
      <c r="S32" s="39">
        <f t="shared" si="5"/>
        <v>0</v>
      </c>
      <c r="T32" s="38">
        <f t="shared" si="5"/>
        <v>0</v>
      </c>
      <c r="U32" s="39">
        <v>0</v>
      </c>
      <c r="V32" s="38">
        <v>0</v>
      </c>
      <c r="W32" s="39">
        <v>0</v>
      </c>
      <c r="X32" s="38">
        <v>0</v>
      </c>
      <c r="Y32" s="39">
        <v>0</v>
      </c>
      <c r="Z32" s="38">
        <v>0</v>
      </c>
      <c r="AA32" s="39">
        <v>0</v>
      </c>
      <c r="AB32" s="38">
        <v>0</v>
      </c>
      <c r="AC32" s="40">
        <f t="shared" ref="AC32:AD37" si="8">ROUND(E32/C32*100,1)</f>
        <v>99</v>
      </c>
      <c r="AD32" s="40">
        <f t="shared" si="8"/>
        <v>99</v>
      </c>
      <c r="AE32" s="41">
        <f t="shared" si="7"/>
        <v>99</v>
      </c>
    </row>
    <row r="33" spans="1:31" s="16" customFormat="1" ht="17.25" customHeight="1">
      <c r="A33" s="107" t="s">
        <v>52</v>
      </c>
      <c r="B33" s="108"/>
      <c r="C33" s="37">
        <f t="shared" si="6"/>
        <v>261</v>
      </c>
      <c r="D33" s="38">
        <f t="shared" si="6"/>
        <v>137</v>
      </c>
      <c r="E33" s="39">
        <v>257</v>
      </c>
      <c r="F33" s="38">
        <v>135</v>
      </c>
      <c r="G33" s="39">
        <v>0</v>
      </c>
      <c r="H33" s="38">
        <v>0</v>
      </c>
      <c r="I33" s="39">
        <v>0</v>
      </c>
      <c r="J33" s="38">
        <v>0</v>
      </c>
      <c r="K33" s="39">
        <v>0</v>
      </c>
      <c r="L33" s="38">
        <v>0</v>
      </c>
      <c r="M33" s="39">
        <v>1</v>
      </c>
      <c r="N33" s="38">
        <v>0</v>
      </c>
      <c r="O33" s="39">
        <v>3</v>
      </c>
      <c r="P33" s="38">
        <v>2</v>
      </c>
      <c r="Q33" s="39">
        <v>0</v>
      </c>
      <c r="R33" s="38">
        <v>0</v>
      </c>
      <c r="S33" s="39">
        <f t="shared" si="5"/>
        <v>0</v>
      </c>
      <c r="T33" s="38">
        <f t="shared" si="5"/>
        <v>0</v>
      </c>
      <c r="U33" s="39">
        <v>0</v>
      </c>
      <c r="V33" s="38">
        <v>0</v>
      </c>
      <c r="W33" s="39">
        <v>0</v>
      </c>
      <c r="X33" s="38">
        <v>0</v>
      </c>
      <c r="Y33" s="39">
        <v>0</v>
      </c>
      <c r="Z33" s="38">
        <v>0</v>
      </c>
      <c r="AA33" s="39">
        <v>0</v>
      </c>
      <c r="AB33" s="38">
        <v>0</v>
      </c>
      <c r="AC33" s="40">
        <f t="shared" si="8"/>
        <v>98.5</v>
      </c>
      <c r="AD33" s="40">
        <f t="shared" si="8"/>
        <v>98.5</v>
      </c>
      <c r="AE33" s="41">
        <f t="shared" si="7"/>
        <v>98.4</v>
      </c>
    </row>
    <row r="34" spans="1:31" s="16" customFormat="1" ht="17.25" customHeight="1">
      <c r="A34" s="107" t="s">
        <v>53</v>
      </c>
      <c r="B34" s="108"/>
      <c r="C34" s="37">
        <f t="shared" si="6"/>
        <v>502</v>
      </c>
      <c r="D34" s="38">
        <f t="shared" si="6"/>
        <v>270</v>
      </c>
      <c r="E34" s="39">
        <v>498</v>
      </c>
      <c r="F34" s="38">
        <v>268</v>
      </c>
      <c r="G34" s="39">
        <v>0</v>
      </c>
      <c r="H34" s="38">
        <v>0</v>
      </c>
      <c r="I34" s="39">
        <v>0</v>
      </c>
      <c r="J34" s="38">
        <v>0</v>
      </c>
      <c r="K34" s="39">
        <v>0</v>
      </c>
      <c r="L34" s="38">
        <v>0</v>
      </c>
      <c r="M34" s="39">
        <v>0</v>
      </c>
      <c r="N34" s="38">
        <v>0</v>
      </c>
      <c r="O34" s="39">
        <v>4</v>
      </c>
      <c r="P34" s="38">
        <v>2</v>
      </c>
      <c r="Q34" s="39">
        <v>0</v>
      </c>
      <c r="R34" s="38">
        <v>0</v>
      </c>
      <c r="S34" s="39">
        <f t="shared" si="5"/>
        <v>0</v>
      </c>
      <c r="T34" s="38">
        <f t="shared" si="5"/>
        <v>0</v>
      </c>
      <c r="U34" s="39">
        <v>0</v>
      </c>
      <c r="V34" s="38">
        <v>0</v>
      </c>
      <c r="W34" s="39">
        <v>0</v>
      </c>
      <c r="X34" s="38">
        <v>0</v>
      </c>
      <c r="Y34" s="39">
        <v>0</v>
      </c>
      <c r="Z34" s="38">
        <v>0</v>
      </c>
      <c r="AA34" s="39">
        <v>0</v>
      </c>
      <c r="AB34" s="38">
        <v>0</v>
      </c>
      <c r="AC34" s="40">
        <f t="shared" si="8"/>
        <v>99.2</v>
      </c>
      <c r="AD34" s="40">
        <f t="shared" si="8"/>
        <v>99.3</v>
      </c>
      <c r="AE34" s="41">
        <f t="shared" si="7"/>
        <v>99.1</v>
      </c>
    </row>
    <row r="35" spans="1:31" s="16" customFormat="1" ht="16.5" customHeight="1">
      <c r="A35" s="107"/>
      <c r="B35" s="108"/>
      <c r="C35" s="37"/>
      <c r="D35" s="38"/>
      <c r="E35" s="39"/>
      <c r="F35" s="38"/>
      <c r="G35" s="39"/>
      <c r="H35" s="38"/>
      <c r="I35" s="39"/>
      <c r="J35" s="38"/>
      <c r="K35" s="39"/>
      <c r="L35" s="38"/>
      <c r="M35" s="39"/>
      <c r="N35" s="38"/>
      <c r="O35" s="39"/>
      <c r="P35" s="38"/>
      <c r="Q35" s="39"/>
      <c r="R35" s="38"/>
      <c r="S35" s="39"/>
      <c r="T35" s="38"/>
      <c r="U35" s="39"/>
      <c r="V35" s="38"/>
      <c r="W35" s="39"/>
      <c r="X35" s="38"/>
      <c r="Y35" s="39"/>
      <c r="Z35" s="38"/>
      <c r="AA35" s="39"/>
      <c r="AB35" s="38"/>
      <c r="AC35" s="40"/>
      <c r="AD35" s="40"/>
      <c r="AE35" s="41"/>
    </row>
    <row r="36" spans="1:31" s="16" customFormat="1" ht="16.5" customHeight="1">
      <c r="A36" s="113" t="s">
        <v>54</v>
      </c>
      <c r="B36" s="114"/>
      <c r="C36" s="37"/>
      <c r="D36" s="38"/>
      <c r="E36" s="39"/>
      <c r="F36" s="38"/>
      <c r="G36" s="39"/>
      <c r="H36" s="38"/>
      <c r="I36" s="39"/>
      <c r="J36" s="38"/>
      <c r="K36" s="39"/>
      <c r="L36" s="38"/>
      <c r="M36" s="39"/>
      <c r="N36" s="38"/>
      <c r="O36" s="39"/>
      <c r="P36" s="38"/>
      <c r="Q36" s="39"/>
      <c r="R36" s="38"/>
      <c r="S36" s="39"/>
      <c r="T36" s="38"/>
      <c r="U36" s="39"/>
      <c r="V36" s="38"/>
      <c r="W36" s="39"/>
      <c r="X36" s="38"/>
      <c r="Y36" s="39"/>
      <c r="Z36" s="38"/>
      <c r="AA36" s="39"/>
      <c r="AB36" s="38"/>
      <c r="AC36" s="40"/>
      <c r="AD36" s="40"/>
      <c r="AE36" s="41"/>
    </row>
    <row r="37" spans="1:31" s="16" customFormat="1" ht="16.5" customHeight="1">
      <c r="A37" s="44"/>
      <c r="B37" s="45" t="s">
        <v>55</v>
      </c>
      <c r="C37" s="37">
        <f t="shared" si="6"/>
        <v>120</v>
      </c>
      <c r="D37" s="38">
        <f t="shared" si="6"/>
        <v>65</v>
      </c>
      <c r="E37" s="39">
        <v>120</v>
      </c>
      <c r="F37" s="38">
        <v>65</v>
      </c>
      <c r="G37" s="39">
        <v>0</v>
      </c>
      <c r="H37" s="38">
        <v>0</v>
      </c>
      <c r="I37" s="39">
        <v>0</v>
      </c>
      <c r="J37" s="38">
        <v>0</v>
      </c>
      <c r="K37" s="39">
        <v>0</v>
      </c>
      <c r="L37" s="38">
        <v>0</v>
      </c>
      <c r="M37" s="39">
        <v>0</v>
      </c>
      <c r="N37" s="38">
        <v>0</v>
      </c>
      <c r="O37" s="39">
        <v>0</v>
      </c>
      <c r="P37" s="38">
        <v>0</v>
      </c>
      <c r="Q37" s="39">
        <v>0</v>
      </c>
      <c r="R37" s="38">
        <v>0</v>
      </c>
      <c r="S37" s="39">
        <f t="shared" si="5"/>
        <v>0</v>
      </c>
      <c r="T37" s="38">
        <f t="shared" si="5"/>
        <v>0</v>
      </c>
      <c r="U37" s="39">
        <v>0</v>
      </c>
      <c r="V37" s="38">
        <v>0</v>
      </c>
      <c r="W37" s="39">
        <v>0</v>
      </c>
      <c r="X37" s="38">
        <v>0</v>
      </c>
      <c r="Y37" s="39">
        <v>0</v>
      </c>
      <c r="Z37" s="38">
        <v>0</v>
      </c>
      <c r="AA37" s="39">
        <v>0</v>
      </c>
      <c r="AB37" s="38">
        <v>0</v>
      </c>
      <c r="AC37" s="40">
        <f t="shared" si="8"/>
        <v>100</v>
      </c>
      <c r="AD37" s="40">
        <f t="shared" si="8"/>
        <v>100</v>
      </c>
      <c r="AE37" s="41">
        <f t="shared" ref="AE37:AE43" si="9">ROUND((E37-F37)/(C37-D37)*100,1)</f>
        <v>100</v>
      </c>
    </row>
    <row r="38" spans="1:31" s="16" customFormat="1" ht="16.5" customHeight="1">
      <c r="A38" s="115"/>
      <c r="B38" s="116"/>
      <c r="C38" s="37"/>
      <c r="D38" s="38"/>
      <c r="E38" s="39"/>
      <c r="F38" s="38"/>
      <c r="G38" s="39"/>
      <c r="H38" s="38"/>
      <c r="I38" s="39"/>
      <c r="J38" s="38"/>
      <c r="K38" s="39"/>
      <c r="L38" s="38"/>
      <c r="M38" s="39"/>
      <c r="N38" s="38"/>
      <c r="O38" s="39"/>
      <c r="P38" s="38"/>
      <c r="Q38" s="39"/>
      <c r="R38" s="38"/>
      <c r="S38" s="39"/>
      <c r="T38" s="38"/>
      <c r="U38" s="39"/>
      <c r="V38" s="38"/>
      <c r="W38" s="39"/>
      <c r="X38" s="38"/>
      <c r="Y38" s="39"/>
      <c r="Z38" s="38"/>
      <c r="AA38" s="39"/>
      <c r="AB38" s="38"/>
      <c r="AC38" s="40"/>
      <c r="AD38" s="40"/>
      <c r="AE38" s="41"/>
    </row>
    <row r="39" spans="1:31" s="16" customFormat="1" ht="16.5" customHeight="1">
      <c r="A39" s="113" t="s">
        <v>56</v>
      </c>
      <c r="B39" s="114"/>
      <c r="C39" s="37"/>
      <c r="D39" s="38"/>
      <c r="E39" s="39"/>
      <c r="F39" s="38"/>
      <c r="G39" s="39"/>
      <c r="H39" s="38"/>
      <c r="I39" s="39"/>
      <c r="J39" s="38"/>
      <c r="K39" s="39"/>
      <c r="L39" s="38"/>
      <c r="M39" s="39"/>
      <c r="N39" s="38"/>
      <c r="O39" s="39"/>
      <c r="P39" s="38"/>
      <c r="Q39" s="39"/>
      <c r="R39" s="38"/>
      <c r="S39" s="39"/>
      <c r="T39" s="38"/>
      <c r="U39" s="39"/>
      <c r="V39" s="38"/>
      <c r="W39" s="39"/>
      <c r="X39" s="38"/>
      <c r="Y39" s="39"/>
      <c r="Z39" s="38"/>
      <c r="AA39" s="39"/>
      <c r="AB39" s="38"/>
      <c r="AC39" s="40"/>
      <c r="AD39" s="40"/>
      <c r="AE39" s="41"/>
    </row>
    <row r="40" spans="1:31" s="16" customFormat="1" ht="16.5" customHeight="1">
      <c r="A40" s="44"/>
      <c r="B40" s="45" t="s">
        <v>57</v>
      </c>
      <c r="C40" s="37">
        <f t="shared" si="6"/>
        <v>122</v>
      </c>
      <c r="D40" s="38">
        <f t="shared" si="6"/>
        <v>65</v>
      </c>
      <c r="E40" s="39">
        <v>120</v>
      </c>
      <c r="F40" s="38">
        <v>63</v>
      </c>
      <c r="G40" s="39">
        <v>0</v>
      </c>
      <c r="H40" s="38">
        <v>0</v>
      </c>
      <c r="I40" s="39">
        <v>0</v>
      </c>
      <c r="J40" s="38">
        <v>0</v>
      </c>
      <c r="K40" s="39">
        <v>0</v>
      </c>
      <c r="L40" s="38">
        <v>0</v>
      </c>
      <c r="M40" s="39">
        <v>0</v>
      </c>
      <c r="N40" s="38">
        <v>0</v>
      </c>
      <c r="O40" s="39">
        <v>2</v>
      </c>
      <c r="P40" s="38">
        <v>2</v>
      </c>
      <c r="Q40" s="39">
        <v>0</v>
      </c>
      <c r="R40" s="38">
        <v>0</v>
      </c>
      <c r="S40" s="39">
        <f t="shared" si="5"/>
        <v>0</v>
      </c>
      <c r="T40" s="38">
        <f t="shared" si="5"/>
        <v>0</v>
      </c>
      <c r="U40" s="39">
        <v>0</v>
      </c>
      <c r="V40" s="38">
        <v>0</v>
      </c>
      <c r="W40" s="39">
        <v>0</v>
      </c>
      <c r="X40" s="38">
        <v>0</v>
      </c>
      <c r="Y40" s="39">
        <v>0</v>
      </c>
      <c r="Z40" s="38">
        <v>0</v>
      </c>
      <c r="AA40" s="39">
        <v>0</v>
      </c>
      <c r="AB40" s="38">
        <v>0</v>
      </c>
      <c r="AC40" s="40">
        <f t="shared" ref="AC40:AD43" si="10">ROUND(E40/C40*100,1)</f>
        <v>98.4</v>
      </c>
      <c r="AD40" s="40">
        <f t="shared" si="10"/>
        <v>96.9</v>
      </c>
      <c r="AE40" s="41">
        <f t="shared" si="9"/>
        <v>100</v>
      </c>
    </row>
    <row r="41" spans="1:31" s="16" customFormat="1" ht="16.5" customHeight="1">
      <c r="A41" s="115"/>
      <c r="B41" s="116"/>
      <c r="C41" s="37"/>
      <c r="D41" s="38"/>
      <c r="E41" s="39"/>
      <c r="F41" s="38"/>
      <c r="G41" s="39"/>
      <c r="H41" s="38"/>
      <c r="I41" s="39"/>
      <c r="J41" s="38"/>
      <c r="K41" s="39"/>
      <c r="L41" s="38"/>
      <c r="M41" s="39"/>
      <c r="N41" s="38"/>
      <c r="O41" s="39"/>
      <c r="P41" s="38"/>
      <c r="Q41" s="39"/>
      <c r="R41" s="38"/>
      <c r="S41" s="39"/>
      <c r="T41" s="38"/>
      <c r="U41" s="39"/>
      <c r="V41" s="38"/>
      <c r="W41" s="39"/>
      <c r="X41" s="38"/>
      <c r="Y41" s="39"/>
      <c r="Z41" s="38"/>
      <c r="AA41" s="39"/>
      <c r="AB41" s="38"/>
      <c r="AC41" s="40"/>
      <c r="AD41" s="40"/>
      <c r="AE41" s="41"/>
    </row>
    <row r="42" spans="1:31" s="16" customFormat="1" ht="16.5" customHeight="1">
      <c r="A42" s="113" t="s">
        <v>58</v>
      </c>
      <c r="B42" s="114"/>
      <c r="C42" s="37"/>
      <c r="D42" s="38"/>
      <c r="E42" s="39"/>
      <c r="F42" s="38"/>
      <c r="G42" s="39"/>
      <c r="H42" s="38"/>
      <c r="I42" s="39"/>
      <c r="J42" s="38"/>
      <c r="K42" s="39"/>
      <c r="L42" s="38"/>
      <c r="M42" s="39"/>
      <c r="N42" s="38"/>
      <c r="O42" s="39"/>
      <c r="P42" s="38"/>
      <c r="Q42" s="39"/>
      <c r="R42" s="38"/>
      <c r="S42" s="39"/>
      <c r="T42" s="38"/>
      <c r="U42" s="39"/>
      <c r="V42" s="38"/>
      <c r="W42" s="39"/>
      <c r="X42" s="38"/>
      <c r="Y42" s="39"/>
      <c r="Z42" s="38"/>
      <c r="AA42" s="39"/>
      <c r="AB42" s="38"/>
      <c r="AC42" s="40"/>
      <c r="AD42" s="40"/>
      <c r="AE42" s="41"/>
    </row>
    <row r="43" spans="1:31" s="16" customFormat="1" ht="16.5" customHeight="1">
      <c r="A43" s="44"/>
      <c r="B43" s="45" t="s">
        <v>59</v>
      </c>
      <c r="C43" s="37">
        <f t="shared" si="6"/>
        <v>98</v>
      </c>
      <c r="D43" s="38">
        <f t="shared" si="6"/>
        <v>40</v>
      </c>
      <c r="E43" s="39">
        <v>98</v>
      </c>
      <c r="F43" s="38">
        <v>40</v>
      </c>
      <c r="G43" s="39">
        <v>0</v>
      </c>
      <c r="H43" s="38">
        <v>0</v>
      </c>
      <c r="I43" s="39">
        <v>0</v>
      </c>
      <c r="J43" s="38">
        <v>0</v>
      </c>
      <c r="K43" s="39">
        <v>0</v>
      </c>
      <c r="L43" s="38">
        <v>0</v>
      </c>
      <c r="M43" s="39">
        <v>0</v>
      </c>
      <c r="N43" s="38">
        <v>0</v>
      </c>
      <c r="O43" s="39">
        <v>0</v>
      </c>
      <c r="P43" s="38">
        <v>0</v>
      </c>
      <c r="Q43" s="39">
        <v>0</v>
      </c>
      <c r="R43" s="38">
        <v>0</v>
      </c>
      <c r="S43" s="39">
        <f t="shared" si="5"/>
        <v>0</v>
      </c>
      <c r="T43" s="38">
        <f t="shared" si="5"/>
        <v>0</v>
      </c>
      <c r="U43" s="39">
        <v>0</v>
      </c>
      <c r="V43" s="38">
        <v>0</v>
      </c>
      <c r="W43" s="39">
        <v>0</v>
      </c>
      <c r="X43" s="38">
        <v>0</v>
      </c>
      <c r="Y43" s="39">
        <v>0</v>
      </c>
      <c r="Z43" s="38">
        <v>0</v>
      </c>
      <c r="AA43" s="39">
        <v>0</v>
      </c>
      <c r="AB43" s="38">
        <v>0</v>
      </c>
      <c r="AC43" s="40">
        <f t="shared" si="10"/>
        <v>100</v>
      </c>
      <c r="AD43" s="40">
        <f t="shared" si="10"/>
        <v>100</v>
      </c>
      <c r="AE43" s="41">
        <f t="shared" si="9"/>
        <v>100</v>
      </c>
    </row>
    <row r="44" spans="1:31" s="16" customFormat="1" ht="6.75" customHeight="1" thickBot="1">
      <c r="A44" s="117"/>
      <c r="B44" s="118"/>
      <c r="C44" s="46"/>
      <c r="D44" s="47"/>
      <c r="E44" s="48"/>
      <c r="F44" s="47"/>
      <c r="G44" s="48"/>
      <c r="H44" s="47"/>
      <c r="I44" s="48"/>
      <c r="J44" s="47"/>
      <c r="K44" s="48"/>
      <c r="L44" s="47"/>
      <c r="M44" s="48"/>
      <c r="N44" s="47"/>
      <c r="O44" s="48"/>
      <c r="P44" s="47"/>
      <c r="Q44" s="48"/>
      <c r="R44" s="47"/>
      <c r="S44" s="48"/>
      <c r="T44" s="47"/>
      <c r="U44" s="48"/>
      <c r="V44" s="47"/>
      <c r="W44" s="48"/>
      <c r="X44" s="47"/>
      <c r="Y44" s="48"/>
      <c r="Z44" s="47"/>
      <c r="AA44" s="48"/>
      <c r="AB44" s="47"/>
      <c r="AC44" s="49"/>
      <c r="AD44" s="50"/>
      <c r="AE44" s="51"/>
    </row>
    <row r="45" spans="1:31" s="53" customFormat="1" ht="24" customHeight="1">
      <c r="A45" s="52"/>
      <c r="B45" s="52"/>
      <c r="AC45" s="52"/>
    </row>
    <row r="46" spans="1:31" s="53" customFormat="1" ht="24" customHeight="1">
      <c r="A46" s="52"/>
      <c r="B46" s="52"/>
      <c r="AC46" s="52"/>
    </row>
    <row r="47" spans="1:31" s="53" customFormat="1" ht="18" customHeight="1">
      <c r="A47" s="52"/>
      <c r="B47" s="52"/>
      <c r="AC47" s="52"/>
    </row>
    <row r="48" spans="1:31" s="55" customFormat="1" ht="16.5" customHeight="1">
      <c r="A48" s="8" t="s">
        <v>60</v>
      </c>
      <c r="B48" s="54"/>
      <c r="Z48" s="54" t="s">
        <v>61</v>
      </c>
    </row>
    <row r="49" spans="1:31" s="2" customFormat="1" ht="15" customHeight="1" thickBot="1">
      <c r="A49" s="8"/>
      <c r="B49" s="8"/>
      <c r="Z49" s="8"/>
      <c r="AB49" s="8"/>
      <c r="AE49" s="10" t="s">
        <v>4</v>
      </c>
    </row>
    <row r="50" spans="1:31" s="16" customFormat="1" ht="23.25" customHeight="1">
      <c r="A50" s="81" t="s">
        <v>5</v>
      </c>
      <c r="B50" s="82"/>
      <c r="C50" s="11"/>
      <c r="D50" s="12"/>
      <c r="E50" s="13" t="s">
        <v>6</v>
      </c>
      <c r="F50" s="14"/>
      <c r="G50" s="15" t="s">
        <v>7</v>
      </c>
      <c r="H50" s="14"/>
      <c r="I50" s="15" t="s">
        <v>8</v>
      </c>
      <c r="J50" s="14"/>
      <c r="K50" s="15" t="s">
        <v>9</v>
      </c>
      <c r="L50" s="14"/>
      <c r="M50" s="13" t="s">
        <v>10</v>
      </c>
      <c r="N50" s="14"/>
      <c r="O50" s="13" t="s">
        <v>11</v>
      </c>
      <c r="P50" s="14"/>
      <c r="Q50" s="15" t="s">
        <v>12</v>
      </c>
      <c r="R50" s="14"/>
      <c r="S50" s="87" t="s">
        <v>13</v>
      </c>
      <c r="T50" s="88"/>
      <c r="U50" s="88"/>
      <c r="V50" s="88"/>
      <c r="W50" s="88"/>
      <c r="X50" s="88"/>
      <c r="Y50" s="88"/>
      <c r="Z50" s="88"/>
      <c r="AA50" s="88"/>
      <c r="AB50" s="88"/>
      <c r="AC50" s="87" t="s">
        <v>14</v>
      </c>
      <c r="AD50" s="88"/>
      <c r="AE50" s="89"/>
    </row>
    <row r="51" spans="1:31" s="17" customFormat="1" ht="54.75" customHeight="1">
      <c r="A51" s="83"/>
      <c r="B51" s="84"/>
      <c r="C51" s="90" t="s">
        <v>15</v>
      </c>
      <c r="D51" s="91"/>
      <c r="E51" s="92" t="s">
        <v>16</v>
      </c>
      <c r="F51" s="93"/>
      <c r="G51" s="92" t="s">
        <v>17</v>
      </c>
      <c r="H51" s="93"/>
      <c r="I51" s="92" t="s">
        <v>18</v>
      </c>
      <c r="J51" s="93"/>
      <c r="K51" s="92" t="s">
        <v>19</v>
      </c>
      <c r="L51" s="93"/>
      <c r="M51" s="94" t="s">
        <v>20</v>
      </c>
      <c r="N51" s="95"/>
      <c r="O51" s="94" t="s">
        <v>21</v>
      </c>
      <c r="P51" s="95"/>
      <c r="Q51" s="94" t="s">
        <v>22</v>
      </c>
      <c r="R51" s="95"/>
      <c r="S51" s="98" t="s">
        <v>23</v>
      </c>
      <c r="T51" s="99"/>
      <c r="U51" s="98" t="s">
        <v>24</v>
      </c>
      <c r="V51" s="99"/>
      <c r="W51" s="98" t="s">
        <v>25</v>
      </c>
      <c r="X51" s="99"/>
      <c r="Y51" s="98" t="s">
        <v>26</v>
      </c>
      <c r="Z51" s="99"/>
      <c r="AA51" s="98" t="s">
        <v>27</v>
      </c>
      <c r="AB51" s="99"/>
      <c r="AC51" s="100" t="s">
        <v>28</v>
      </c>
      <c r="AD51" s="100" t="s">
        <v>29</v>
      </c>
      <c r="AE51" s="103" t="s">
        <v>30</v>
      </c>
    </row>
    <row r="52" spans="1:31" s="16" customFormat="1" ht="21" customHeight="1">
      <c r="A52" s="85"/>
      <c r="B52" s="86"/>
      <c r="C52" s="56"/>
      <c r="D52" s="19" t="s">
        <v>31</v>
      </c>
      <c r="E52" s="20"/>
      <c r="F52" s="19" t="s">
        <v>31</v>
      </c>
      <c r="G52" s="20"/>
      <c r="H52" s="19" t="s">
        <v>31</v>
      </c>
      <c r="I52" s="20"/>
      <c r="J52" s="19" t="s">
        <v>31</v>
      </c>
      <c r="K52" s="20"/>
      <c r="L52" s="19" t="s">
        <v>31</v>
      </c>
      <c r="M52" s="20"/>
      <c r="N52" s="19" t="s">
        <v>31</v>
      </c>
      <c r="O52" s="20"/>
      <c r="P52" s="19" t="s">
        <v>31</v>
      </c>
      <c r="Q52" s="20"/>
      <c r="R52" s="19" t="s">
        <v>31</v>
      </c>
      <c r="S52" s="21"/>
      <c r="T52" s="57" t="s">
        <v>31</v>
      </c>
      <c r="U52" s="21"/>
      <c r="V52" s="57" t="s">
        <v>31</v>
      </c>
      <c r="W52" s="21"/>
      <c r="X52" s="57" t="s">
        <v>31</v>
      </c>
      <c r="Y52" s="21"/>
      <c r="Z52" s="57" t="s">
        <v>31</v>
      </c>
      <c r="AA52" s="21"/>
      <c r="AB52" s="57" t="s">
        <v>31</v>
      </c>
      <c r="AC52" s="101"/>
      <c r="AD52" s="102"/>
      <c r="AE52" s="104"/>
    </row>
    <row r="53" spans="1:31" s="16" customFormat="1" ht="6.75" customHeight="1">
      <c r="A53" s="105"/>
      <c r="B53" s="106"/>
      <c r="C53" s="24"/>
      <c r="D53" s="25"/>
      <c r="E53" s="26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7"/>
      <c r="T53" s="28"/>
      <c r="U53" s="27"/>
      <c r="V53" s="28"/>
      <c r="W53" s="27"/>
      <c r="X53" s="28"/>
      <c r="Y53" s="27"/>
      <c r="Z53" s="28"/>
      <c r="AA53" s="27"/>
      <c r="AB53" s="28"/>
      <c r="AC53" s="29"/>
      <c r="AD53" s="25"/>
      <c r="AE53" s="30"/>
    </row>
    <row r="54" spans="1:31" s="16" customFormat="1" ht="16.5" customHeight="1">
      <c r="A54" s="113" t="s">
        <v>62</v>
      </c>
      <c r="B54" s="114"/>
      <c r="C54" s="37"/>
      <c r="D54" s="38"/>
      <c r="E54" s="39"/>
      <c r="F54" s="38"/>
      <c r="G54" s="39"/>
      <c r="H54" s="38"/>
      <c r="I54" s="39"/>
      <c r="J54" s="38"/>
      <c r="K54" s="39"/>
      <c r="L54" s="38"/>
      <c r="M54" s="39"/>
      <c r="N54" s="38"/>
      <c r="O54" s="39"/>
      <c r="P54" s="38"/>
      <c r="Q54" s="39"/>
      <c r="R54" s="38"/>
      <c r="S54" s="39"/>
      <c r="T54" s="38"/>
      <c r="U54" s="39"/>
      <c r="V54" s="38"/>
      <c r="W54" s="39"/>
      <c r="X54" s="38"/>
      <c r="Y54" s="39"/>
      <c r="Z54" s="38"/>
      <c r="AA54" s="39"/>
      <c r="AB54" s="38"/>
      <c r="AC54" s="40"/>
      <c r="AD54" s="40"/>
      <c r="AE54" s="58"/>
    </row>
    <row r="55" spans="1:31" s="16" customFormat="1" ht="16.5" customHeight="1">
      <c r="A55" s="44"/>
      <c r="B55" s="45" t="s">
        <v>63</v>
      </c>
      <c r="C55" s="37">
        <f>SUM(E55,G55,I55,K55,M55,O55,Q55)</f>
        <v>121</v>
      </c>
      <c r="D55" s="38">
        <f>SUM(F55,H55,J55,L55,N55,P55,R55)</f>
        <v>57</v>
      </c>
      <c r="E55" s="39">
        <v>120</v>
      </c>
      <c r="F55" s="38">
        <v>56</v>
      </c>
      <c r="G55" s="39">
        <v>0</v>
      </c>
      <c r="H55" s="38">
        <v>0</v>
      </c>
      <c r="I55" s="39">
        <v>0</v>
      </c>
      <c r="J55" s="38">
        <v>0</v>
      </c>
      <c r="K55" s="39">
        <v>0</v>
      </c>
      <c r="L55" s="38">
        <v>0</v>
      </c>
      <c r="M55" s="39">
        <v>1</v>
      </c>
      <c r="N55" s="38">
        <v>1</v>
      </c>
      <c r="O55" s="39">
        <v>0</v>
      </c>
      <c r="P55" s="38">
        <v>0</v>
      </c>
      <c r="Q55" s="39">
        <v>0</v>
      </c>
      <c r="R55" s="38">
        <v>0</v>
      </c>
      <c r="S55" s="39">
        <f>SUM(U55,W55,Y55,AA55)</f>
        <v>0</v>
      </c>
      <c r="T55" s="38">
        <f>SUM(V55,X55,Z55,AB55)</f>
        <v>0</v>
      </c>
      <c r="U55" s="39">
        <v>0</v>
      </c>
      <c r="V55" s="38">
        <v>0</v>
      </c>
      <c r="W55" s="39">
        <v>0</v>
      </c>
      <c r="X55" s="38">
        <v>0</v>
      </c>
      <c r="Y55" s="39">
        <v>0</v>
      </c>
      <c r="Z55" s="38">
        <v>0</v>
      </c>
      <c r="AA55" s="39">
        <v>0</v>
      </c>
      <c r="AB55" s="38">
        <v>0</v>
      </c>
      <c r="AC55" s="40">
        <f>ROUND(E55/C55*100,1)</f>
        <v>99.2</v>
      </c>
      <c r="AD55" s="40">
        <f>ROUND(F55/D55*100,1)</f>
        <v>98.2</v>
      </c>
      <c r="AE55" s="58">
        <f>ROUND((E55-F55)/(C55-D55)*100,1)</f>
        <v>100</v>
      </c>
    </row>
    <row r="56" spans="1:31" s="16" customFormat="1" ht="16.5" customHeight="1">
      <c r="A56" s="115"/>
      <c r="B56" s="116"/>
      <c r="C56" s="37"/>
      <c r="D56" s="38"/>
      <c r="E56" s="39"/>
      <c r="F56" s="38"/>
      <c r="G56" s="39"/>
      <c r="H56" s="38"/>
      <c r="I56" s="39"/>
      <c r="J56" s="38"/>
      <c r="K56" s="39"/>
      <c r="L56" s="38"/>
      <c r="M56" s="39"/>
      <c r="N56" s="38"/>
      <c r="O56" s="39"/>
      <c r="P56" s="38"/>
      <c r="Q56" s="39"/>
      <c r="R56" s="38"/>
      <c r="S56" s="39"/>
      <c r="T56" s="38"/>
      <c r="U56" s="39"/>
      <c r="V56" s="38"/>
      <c r="W56" s="39"/>
      <c r="X56" s="38"/>
      <c r="Y56" s="39"/>
      <c r="Z56" s="38"/>
      <c r="AA56" s="39"/>
      <c r="AB56" s="38"/>
      <c r="AC56" s="40"/>
      <c r="AD56" s="40"/>
      <c r="AE56" s="58"/>
    </row>
    <row r="57" spans="1:31" s="16" customFormat="1" ht="16.5" customHeight="1">
      <c r="A57" s="113" t="s">
        <v>64</v>
      </c>
      <c r="B57" s="114"/>
      <c r="C57" s="37"/>
      <c r="D57" s="38"/>
      <c r="E57" s="39"/>
      <c r="F57" s="38"/>
      <c r="G57" s="39"/>
      <c r="H57" s="38"/>
      <c r="I57" s="39"/>
      <c r="J57" s="38"/>
      <c r="K57" s="39"/>
      <c r="L57" s="38"/>
      <c r="M57" s="39"/>
      <c r="N57" s="38"/>
      <c r="O57" s="39"/>
      <c r="P57" s="38"/>
      <c r="Q57" s="39"/>
      <c r="R57" s="38"/>
      <c r="S57" s="39"/>
      <c r="T57" s="38"/>
      <c r="U57" s="39"/>
      <c r="V57" s="38"/>
      <c r="W57" s="39"/>
      <c r="X57" s="38"/>
      <c r="Y57" s="39"/>
      <c r="Z57" s="38"/>
      <c r="AA57" s="39"/>
      <c r="AB57" s="38"/>
      <c r="AC57" s="40"/>
      <c r="AD57" s="40"/>
      <c r="AE57" s="58"/>
    </row>
    <row r="58" spans="1:31" s="16" customFormat="1" ht="16.5" customHeight="1">
      <c r="A58" s="44"/>
      <c r="B58" s="45" t="s">
        <v>65</v>
      </c>
      <c r="C58" s="37">
        <f>SUM(E58,G58,I58,K58,M58,O58,Q58)</f>
        <v>10</v>
      </c>
      <c r="D58" s="38">
        <f>SUM(F58,H58,J58,L58,N58,P58,R58)</f>
        <v>2</v>
      </c>
      <c r="E58" s="39">
        <v>10</v>
      </c>
      <c r="F58" s="38">
        <v>2</v>
      </c>
      <c r="G58" s="39">
        <v>0</v>
      </c>
      <c r="H58" s="38">
        <v>0</v>
      </c>
      <c r="I58" s="39">
        <v>0</v>
      </c>
      <c r="J58" s="38">
        <v>0</v>
      </c>
      <c r="K58" s="39">
        <v>0</v>
      </c>
      <c r="L58" s="38">
        <v>0</v>
      </c>
      <c r="M58" s="39">
        <v>0</v>
      </c>
      <c r="N58" s="38">
        <v>0</v>
      </c>
      <c r="O58" s="39">
        <v>0</v>
      </c>
      <c r="P58" s="38">
        <v>0</v>
      </c>
      <c r="Q58" s="39">
        <v>0</v>
      </c>
      <c r="R58" s="38">
        <v>0</v>
      </c>
      <c r="S58" s="39">
        <f>SUM(U58,W58,Y58,AA58)</f>
        <v>0</v>
      </c>
      <c r="T58" s="38">
        <f>SUM(V58,X58,Z58,AB58)</f>
        <v>0</v>
      </c>
      <c r="U58" s="39">
        <v>0</v>
      </c>
      <c r="V58" s="38">
        <v>0</v>
      </c>
      <c r="W58" s="39">
        <v>0</v>
      </c>
      <c r="X58" s="38">
        <v>0</v>
      </c>
      <c r="Y58" s="39">
        <v>0</v>
      </c>
      <c r="Z58" s="38">
        <v>0</v>
      </c>
      <c r="AA58" s="39">
        <v>0</v>
      </c>
      <c r="AB58" s="38">
        <v>0</v>
      </c>
      <c r="AC58" s="40">
        <f>ROUND(E58/C58*100,1)</f>
        <v>100</v>
      </c>
      <c r="AD58" s="40">
        <f>ROUND(F58/D58*100,1)</f>
        <v>100</v>
      </c>
      <c r="AE58" s="58">
        <f>ROUND((E58-F58)/(C58-D58)*100,1)</f>
        <v>100</v>
      </c>
    </row>
    <row r="59" spans="1:31" s="16" customFormat="1" ht="16.5" customHeight="1">
      <c r="A59" s="115"/>
      <c r="B59" s="116"/>
      <c r="C59" s="37"/>
      <c r="D59" s="38"/>
      <c r="E59" s="39"/>
      <c r="F59" s="38"/>
      <c r="G59" s="39"/>
      <c r="H59" s="38"/>
      <c r="I59" s="39"/>
      <c r="J59" s="38"/>
      <c r="K59" s="39"/>
      <c r="L59" s="38"/>
      <c r="M59" s="39"/>
      <c r="N59" s="38"/>
      <c r="O59" s="39"/>
      <c r="P59" s="38"/>
      <c r="Q59" s="39"/>
      <c r="R59" s="38"/>
      <c r="S59" s="39"/>
      <c r="T59" s="38"/>
      <c r="U59" s="39"/>
      <c r="V59" s="38"/>
      <c r="W59" s="39"/>
      <c r="X59" s="38"/>
      <c r="Y59" s="39"/>
      <c r="Z59" s="38"/>
      <c r="AA59" s="39"/>
      <c r="AB59" s="38"/>
      <c r="AC59" s="40"/>
      <c r="AD59" s="40"/>
      <c r="AE59" s="58"/>
    </row>
    <row r="60" spans="1:31" s="16" customFormat="1" ht="16.5" customHeight="1">
      <c r="A60" s="113" t="s">
        <v>66</v>
      </c>
      <c r="B60" s="114"/>
      <c r="C60" s="37"/>
      <c r="D60" s="38"/>
      <c r="E60" s="39"/>
      <c r="F60" s="38"/>
      <c r="G60" s="39"/>
      <c r="H60" s="38"/>
      <c r="I60" s="39"/>
      <c r="J60" s="38"/>
      <c r="K60" s="39"/>
      <c r="L60" s="38"/>
      <c r="M60" s="39"/>
      <c r="N60" s="38"/>
      <c r="O60" s="39"/>
      <c r="P60" s="38"/>
      <c r="Q60" s="39"/>
      <c r="R60" s="38"/>
      <c r="S60" s="39"/>
      <c r="T60" s="38"/>
      <c r="U60" s="39"/>
      <c r="V60" s="38"/>
      <c r="W60" s="39"/>
      <c r="X60" s="38"/>
      <c r="Y60" s="39"/>
      <c r="Z60" s="38"/>
      <c r="AA60" s="39"/>
      <c r="AB60" s="38"/>
      <c r="AC60" s="40"/>
      <c r="AD60" s="59"/>
      <c r="AE60" s="58"/>
    </row>
    <row r="61" spans="1:31" s="16" customFormat="1" ht="16.5" customHeight="1">
      <c r="A61" s="44"/>
      <c r="B61" s="45" t="s">
        <v>67</v>
      </c>
      <c r="C61" s="37">
        <f>SUM(E61,G61,I61,K61,M61,O61,Q61)</f>
        <v>113</v>
      </c>
      <c r="D61" s="38">
        <f>SUM(F61,H61,J61,L61,N61,P61,R61)</f>
        <v>63</v>
      </c>
      <c r="E61" s="39">
        <v>113</v>
      </c>
      <c r="F61" s="38">
        <v>63</v>
      </c>
      <c r="G61" s="39">
        <v>0</v>
      </c>
      <c r="H61" s="38">
        <v>0</v>
      </c>
      <c r="I61" s="39">
        <v>0</v>
      </c>
      <c r="J61" s="38">
        <v>0</v>
      </c>
      <c r="K61" s="39">
        <v>0</v>
      </c>
      <c r="L61" s="38">
        <v>0</v>
      </c>
      <c r="M61" s="39">
        <v>0</v>
      </c>
      <c r="N61" s="38">
        <v>0</v>
      </c>
      <c r="O61" s="39">
        <v>0</v>
      </c>
      <c r="P61" s="38">
        <v>0</v>
      </c>
      <c r="Q61" s="39">
        <v>0</v>
      </c>
      <c r="R61" s="38">
        <v>0</v>
      </c>
      <c r="S61" s="39">
        <f>SUM(U61,W61,Y61,AA61)</f>
        <v>1</v>
      </c>
      <c r="T61" s="38">
        <v>1</v>
      </c>
      <c r="U61" s="39">
        <v>1</v>
      </c>
      <c r="V61" s="38">
        <v>1</v>
      </c>
      <c r="W61" s="39">
        <v>0</v>
      </c>
      <c r="X61" s="38">
        <v>0</v>
      </c>
      <c r="Y61" s="39">
        <v>0</v>
      </c>
      <c r="Z61" s="38">
        <v>0</v>
      </c>
      <c r="AA61" s="39">
        <v>0</v>
      </c>
      <c r="AB61" s="38">
        <v>0</v>
      </c>
      <c r="AC61" s="40">
        <f>ROUND(E61/C61*100,1)</f>
        <v>100</v>
      </c>
      <c r="AD61" s="59">
        <f>ROUND(F61/D61*100,1)</f>
        <v>100</v>
      </c>
      <c r="AE61" s="58">
        <f>ROUND((E61-F61)/(C61-D61)*100,1)</f>
        <v>100</v>
      </c>
    </row>
    <row r="62" spans="1:31" s="16" customFormat="1" ht="16.5" customHeight="1">
      <c r="A62" s="115"/>
      <c r="B62" s="116"/>
      <c r="C62" s="37"/>
      <c r="D62" s="38"/>
      <c r="E62" s="39"/>
      <c r="F62" s="38"/>
      <c r="G62" s="39"/>
      <c r="H62" s="38"/>
      <c r="I62" s="39"/>
      <c r="J62" s="38"/>
      <c r="K62" s="39"/>
      <c r="L62" s="38"/>
      <c r="M62" s="39"/>
      <c r="N62" s="38"/>
      <c r="O62" s="39"/>
      <c r="P62" s="38"/>
      <c r="Q62" s="39"/>
      <c r="R62" s="38"/>
      <c r="S62" s="39"/>
      <c r="T62" s="38"/>
      <c r="U62" s="39"/>
      <c r="V62" s="38"/>
      <c r="W62" s="39"/>
      <c r="X62" s="38"/>
      <c r="Y62" s="39"/>
      <c r="Z62" s="38"/>
      <c r="AA62" s="39"/>
      <c r="AB62" s="38"/>
      <c r="AC62" s="40"/>
      <c r="AD62" s="59"/>
      <c r="AE62" s="58"/>
    </row>
    <row r="63" spans="1:31" s="16" customFormat="1" ht="16.5" customHeight="1">
      <c r="A63" s="113" t="s">
        <v>68</v>
      </c>
      <c r="B63" s="114"/>
      <c r="C63" s="37"/>
      <c r="D63" s="38"/>
      <c r="E63" s="39"/>
      <c r="F63" s="38"/>
      <c r="G63" s="39"/>
      <c r="H63" s="38"/>
      <c r="I63" s="39"/>
      <c r="J63" s="38"/>
      <c r="K63" s="39"/>
      <c r="L63" s="38"/>
      <c r="M63" s="39"/>
      <c r="N63" s="38"/>
      <c r="O63" s="39"/>
      <c r="P63" s="38"/>
      <c r="Q63" s="39"/>
      <c r="R63" s="38"/>
      <c r="S63" s="39"/>
      <c r="T63" s="38"/>
      <c r="U63" s="39"/>
      <c r="V63" s="38"/>
      <c r="W63" s="39"/>
      <c r="X63" s="38"/>
      <c r="Y63" s="39"/>
      <c r="Z63" s="38"/>
      <c r="AA63" s="39"/>
      <c r="AB63" s="38"/>
      <c r="AC63" s="40"/>
      <c r="AD63" s="59"/>
      <c r="AE63" s="58"/>
    </row>
    <row r="64" spans="1:31" s="16" customFormat="1" ht="17.25" customHeight="1">
      <c r="A64" s="44"/>
      <c r="B64" s="45" t="s">
        <v>69</v>
      </c>
      <c r="C64" s="37">
        <f>SUM(E64,G64,I64,K64,M64,O64,Q64)</f>
        <v>94</v>
      </c>
      <c r="D64" s="38">
        <f>SUM(F64,H64,J64,L64,N64,P64,R64)</f>
        <v>49</v>
      </c>
      <c r="E64" s="39">
        <v>92</v>
      </c>
      <c r="F64" s="38">
        <v>47</v>
      </c>
      <c r="G64" s="39">
        <v>0</v>
      </c>
      <c r="H64" s="38">
        <v>0</v>
      </c>
      <c r="I64" s="39">
        <v>0</v>
      </c>
      <c r="J64" s="38">
        <v>0</v>
      </c>
      <c r="K64" s="39">
        <v>0</v>
      </c>
      <c r="L64" s="38">
        <v>0</v>
      </c>
      <c r="M64" s="39">
        <v>0</v>
      </c>
      <c r="N64" s="38">
        <v>0</v>
      </c>
      <c r="O64" s="39">
        <v>2</v>
      </c>
      <c r="P64" s="38">
        <v>2</v>
      </c>
      <c r="Q64" s="39">
        <v>0</v>
      </c>
      <c r="R64" s="38">
        <v>0</v>
      </c>
      <c r="S64" s="39">
        <f>SUM(U64,W64,Y64,AA64)</f>
        <v>0</v>
      </c>
      <c r="T64" s="38">
        <f>SUM(V64,X64,Z64,AB64)</f>
        <v>0</v>
      </c>
      <c r="U64" s="39">
        <v>0</v>
      </c>
      <c r="V64" s="38">
        <v>0</v>
      </c>
      <c r="W64" s="39">
        <v>0</v>
      </c>
      <c r="X64" s="38">
        <v>0</v>
      </c>
      <c r="Y64" s="39">
        <v>0</v>
      </c>
      <c r="Z64" s="38">
        <v>0</v>
      </c>
      <c r="AA64" s="39">
        <v>0</v>
      </c>
      <c r="AB64" s="38">
        <v>0</v>
      </c>
      <c r="AC64" s="40">
        <f>ROUND(E64/C64*100,1)</f>
        <v>97.9</v>
      </c>
      <c r="AD64" s="59">
        <f>ROUND(F64/D64*100,1)</f>
        <v>95.9</v>
      </c>
      <c r="AE64" s="58">
        <f>ROUND((E64-F64)/(C64-D64)*100,1)</f>
        <v>100</v>
      </c>
    </row>
    <row r="65" spans="1:31" s="60" customFormat="1" ht="17.25" customHeight="1">
      <c r="A65" s="44"/>
      <c r="B65" s="45" t="s">
        <v>70</v>
      </c>
      <c r="C65" s="37">
        <f>SUM(E65,G65,I65,K65,M65,O65,Q65)</f>
        <v>53</v>
      </c>
      <c r="D65" s="38">
        <f>SUM(F65,H65,J65,L65,N65,P65,R65)</f>
        <v>30</v>
      </c>
      <c r="E65" s="39">
        <v>53</v>
      </c>
      <c r="F65" s="38">
        <v>30</v>
      </c>
      <c r="G65" s="39">
        <v>0</v>
      </c>
      <c r="H65" s="38">
        <v>0</v>
      </c>
      <c r="I65" s="39">
        <v>0</v>
      </c>
      <c r="J65" s="38">
        <v>0</v>
      </c>
      <c r="K65" s="39">
        <v>0</v>
      </c>
      <c r="L65" s="38">
        <v>0</v>
      </c>
      <c r="M65" s="39">
        <v>0</v>
      </c>
      <c r="N65" s="38">
        <v>0</v>
      </c>
      <c r="O65" s="39">
        <v>0</v>
      </c>
      <c r="P65" s="38">
        <v>0</v>
      </c>
      <c r="Q65" s="39">
        <v>0</v>
      </c>
      <c r="R65" s="38">
        <v>0</v>
      </c>
      <c r="S65" s="39">
        <f>SUM(U65,W65,Y65,AA65)</f>
        <v>0</v>
      </c>
      <c r="T65" s="38">
        <f>SUM(V65,X65,Z65,AB65)</f>
        <v>0</v>
      </c>
      <c r="U65" s="39">
        <v>0</v>
      </c>
      <c r="V65" s="38">
        <v>0</v>
      </c>
      <c r="W65" s="39">
        <v>0</v>
      </c>
      <c r="X65" s="38">
        <v>0</v>
      </c>
      <c r="Y65" s="39">
        <v>0</v>
      </c>
      <c r="Z65" s="38">
        <v>0</v>
      </c>
      <c r="AA65" s="39">
        <v>0</v>
      </c>
      <c r="AB65" s="38">
        <v>0</v>
      </c>
      <c r="AC65" s="40">
        <f>ROUND(E65/C65*100,1)</f>
        <v>100</v>
      </c>
      <c r="AD65" s="59">
        <f>ROUND(F65/D65*100,1)</f>
        <v>100</v>
      </c>
      <c r="AE65" s="58">
        <f>ROUND((E65-F65)/(C65-D65)*100,1)</f>
        <v>100</v>
      </c>
    </row>
    <row r="66" spans="1:31" s="60" customFormat="1" ht="16.5" customHeight="1">
      <c r="A66" s="115"/>
      <c r="B66" s="116"/>
      <c r="C66" s="37"/>
      <c r="D66" s="38"/>
      <c r="E66" s="39"/>
      <c r="F66" s="38"/>
      <c r="G66" s="39"/>
      <c r="H66" s="38"/>
      <c r="I66" s="39"/>
      <c r="J66" s="38"/>
      <c r="K66" s="39"/>
      <c r="L66" s="38"/>
      <c r="M66" s="39"/>
      <c r="N66" s="38"/>
      <c r="O66" s="39"/>
      <c r="P66" s="38"/>
      <c r="Q66" s="39"/>
      <c r="R66" s="38"/>
      <c r="S66" s="39"/>
      <c r="T66" s="38"/>
      <c r="U66" s="39"/>
      <c r="V66" s="38"/>
      <c r="W66" s="39"/>
      <c r="X66" s="38"/>
      <c r="Y66" s="39"/>
      <c r="Z66" s="38"/>
      <c r="AA66" s="39"/>
      <c r="AB66" s="38"/>
      <c r="AC66" s="40"/>
      <c r="AD66" s="59"/>
      <c r="AE66" s="58"/>
    </row>
    <row r="67" spans="1:31" s="60" customFormat="1" ht="16.5" customHeight="1">
      <c r="A67" s="113" t="s">
        <v>71</v>
      </c>
      <c r="B67" s="114"/>
      <c r="C67" s="37"/>
      <c r="D67" s="38"/>
      <c r="E67" s="39"/>
      <c r="F67" s="38"/>
      <c r="G67" s="39"/>
      <c r="H67" s="38"/>
      <c r="I67" s="39"/>
      <c r="J67" s="38"/>
      <c r="K67" s="39"/>
      <c r="L67" s="38"/>
      <c r="M67" s="39"/>
      <c r="N67" s="38"/>
      <c r="O67" s="39"/>
      <c r="P67" s="38"/>
      <c r="Q67" s="39"/>
      <c r="R67" s="38"/>
      <c r="S67" s="39"/>
      <c r="T67" s="38"/>
      <c r="U67" s="39"/>
      <c r="V67" s="38"/>
      <c r="W67" s="39"/>
      <c r="X67" s="38"/>
      <c r="Y67" s="39"/>
      <c r="Z67" s="38"/>
      <c r="AA67" s="39"/>
      <c r="AB67" s="38"/>
      <c r="AC67" s="40"/>
      <c r="AD67" s="59"/>
      <c r="AE67" s="58"/>
    </row>
    <row r="68" spans="1:31" s="60" customFormat="1" ht="16.5" customHeight="1">
      <c r="A68" s="44"/>
      <c r="B68" s="45" t="s">
        <v>72</v>
      </c>
      <c r="C68" s="37">
        <f>SUM(E68,G68,I68,K68,M68,O68,Q68)</f>
        <v>13</v>
      </c>
      <c r="D68" s="38">
        <f>SUM(F68,H68,J68,L68,N68,P68,R68)</f>
        <v>7</v>
      </c>
      <c r="E68" s="39">
        <v>13</v>
      </c>
      <c r="F68" s="38">
        <v>7</v>
      </c>
      <c r="G68" s="39">
        <v>0</v>
      </c>
      <c r="H68" s="38">
        <v>0</v>
      </c>
      <c r="I68" s="39">
        <v>0</v>
      </c>
      <c r="J68" s="38">
        <v>0</v>
      </c>
      <c r="K68" s="39">
        <v>0</v>
      </c>
      <c r="L68" s="38">
        <v>0</v>
      </c>
      <c r="M68" s="39">
        <v>0</v>
      </c>
      <c r="N68" s="38">
        <v>0</v>
      </c>
      <c r="O68" s="39">
        <v>0</v>
      </c>
      <c r="P68" s="38">
        <v>0</v>
      </c>
      <c r="Q68" s="39">
        <v>0</v>
      </c>
      <c r="R68" s="38">
        <v>0</v>
      </c>
      <c r="S68" s="39">
        <f>SUM(U68,W68,Y68,AA68)</f>
        <v>0</v>
      </c>
      <c r="T68" s="38">
        <f>SUM(V68,X68,Z68,AB68)</f>
        <v>0</v>
      </c>
      <c r="U68" s="39">
        <v>0</v>
      </c>
      <c r="V68" s="38">
        <v>0</v>
      </c>
      <c r="W68" s="39">
        <v>0</v>
      </c>
      <c r="X68" s="38">
        <v>0</v>
      </c>
      <c r="Y68" s="39">
        <v>0</v>
      </c>
      <c r="Z68" s="38">
        <v>0</v>
      </c>
      <c r="AA68" s="39">
        <v>0</v>
      </c>
      <c r="AB68" s="38">
        <v>0</v>
      </c>
      <c r="AC68" s="40">
        <f>ROUND(E68/C68*100,1)</f>
        <v>100</v>
      </c>
      <c r="AD68" s="59">
        <f>ROUND(F68/D68*100,1)</f>
        <v>100</v>
      </c>
      <c r="AE68" s="58">
        <f>ROUND((E68-F68)/(C68-D68)*100,1)</f>
        <v>100</v>
      </c>
    </row>
    <row r="69" spans="1:31" s="60" customFormat="1" ht="16.5" customHeight="1">
      <c r="A69" s="115"/>
      <c r="B69" s="116"/>
      <c r="C69" s="37"/>
      <c r="D69" s="38"/>
      <c r="E69" s="39"/>
      <c r="F69" s="38"/>
      <c r="G69" s="39"/>
      <c r="H69" s="38"/>
      <c r="I69" s="39"/>
      <c r="J69" s="38"/>
      <c r="K69" s="39"/>
      <c r="L69" s="38"/>
      <c r="M69" s="39"/>
      <c r="N69" s="38"/>
      <c r="O69" s="39"/>
      <c r="P69" s="38"/>
      <c r="Q69" s="39"/>
      <c r="R69" s="38"/>
      <c r="S69" s="39"/>
      <c r="T69" s="38"/>
      <c r="U69" s="39"/>
      <c r="V69" s="38"/>
      <c r="W69" s="39"/>
      <c r="X69" s="38"/>
      <c r="Y69" s="39"/>
      <c r="Z69" s="38"/>
      <c r="AA69" s="39"/>
      <c r="AB69" s="38"/>
      <c r="AC69" s="40"/>
      <c r="AD69" s="59"/>
      <c r="AE69" s="58"/>
    </row>
    <row r="70" spans="1:31" s="60" customFormat="1" ht="16.5" customHeight="1">
      <c r="A70" s="113" t="s">
        <v>73</v>
      </c>
      <c r="B70" s="114"/>
      <c r="C70" s="37"/>
      <c r="D70" s="38"/>
      <c r="E70" s="39"/>
      <c r="F70" s="38"/>
      <c r="G70" s="39"/>
      <c r="H70" s="38"/>
      <c r="I70" s="39"/>
      <c r="J70" s="38"/>
      <c r="K70" s="39"/>
      <c r="L70" s="38"/>
      <c r="M70" s="39"/>
      <c r="N70" s="38"/>
      <c r="O70" s="39"/>
      <c r="P70" s="38"/>
      <c r="Q70" s="39"/>
      <c r="R70" s="38"/>
      <c r="S70" s="39"/>
      <c r="T70" s="38"/>
      <c r="U70" s="39"/>
      <c r="V70" s="38"/>
      <c r="W70" s="39"/>
      <c r="X70" s="38"/>
      <c r="Y70" s="39"/>
      <c r="Z70" s="38"/>
      <c r="AA70" s="39"/>
      <c r="AB70" s="38"/>
      <c r="AC70" s="40"/>
      <c r="AD70" s="59"/>
      <c r="AE70" s="58"/>
    </row>
    <row r="71" spans="1:31" s="60" customFormat="1" ht="17.25" customHeight="1">
      <c r="A71" s="44"/>
      <c r="B71" s="45" t="s">
        <v>74</v>
      </c>
      <c r="C71" s="37">
        <f>SUM(E71,G71,I71,K71,M71,O71,Q71)</f>
        <v>35</v>
      </c>
      <c r="D71" s="38">
        <f>SUM(F71,H71,J71,L71,N71,P71,R71)</f>
        <v>19</v>
      </c>
      <c r="E71" s="39">
        <v>35</v>
      </c>
      <c r="F71" s="38">
        <v>19</v>
      </c>
      <c r="G71" s="39">
        <v>0</v>
      </c>
      <c r="H71" s="38">
        <v>0</v>
      </c>
      <c r="I71" s="39">
        <v>0</v>
      </c>
      <c r="J71" s="38">
        <v>0</v>
      </c>
      <c r="K71" s="39">
        <v>0</v>
      </c>
      <c r="L71" s="38">
        <v>0</v>
      </c>
      <c r="M71" s="39">
        <v>0</v>
      </c>
      <c r="N71" s="38">
        <v>0</v>
      </c>
      <c r="O71" s="39">
        <v>0</v>
      </c>
      <c r="P71" s="38">
        <v>0</v>
      </c>
      <c r="Q71" s="39">
        <v>0</v>
      </c>
      <c r="R71" s="38">
        <v>0</v>
      </c>
      <c r="S71" s="39">
        <f>SUM(U71,W71,Y71,AA71)</f>
        <v>0</v>
      </c>
      <c r="T71" s="38">
        <f>SUM(V71,X71,Z71,AB71)</f>
        <v>0</v>
      </c>
      <c r="U71" s="39">
        <v>0</v>
      </c>
      <c r="V71" s="38">
        <v>0</v>
      </c>
      <c r="W71" s="39">
        <v>0</v>
      </c>
      <c r="X71" s="38">
        <v>0</v>
      </c>
      <c r="Y71" s="39">
        <v>0</v>
      </c>
      <c r="Z71" s="38">
        <v>0</v>
      </c>
      <c r="AA71" s="39">
        <v>0</v>
      </c>
      <c r="AB71" s="38">
        <v>0</v>
      </c>
      <c r="AC71" s="40">
        <f>ROUND(E71/C71*100,1)</f>
        <v>100</v>
      </c>
      <c r="AD71" s="59">
        <f>ROUND(F71/D71*100,1)</f>
        <v>100</v>
      </c>
      <c r="AE71" s="58">
        <f>ROUND((E71-F71)/(C71-D71)*100,1)</f>
        <v>100</v>
      </c>
    </row>
    <row r="72" spans="1:31" s="60" customFormat="1" ht="17.25" customHeight="1">
      <c r="A72" s="44"/>
      <c r="B72" s="45" t="s">
        <v>75</v>
      </c>
      <c r="C72" s="37">
        <f>SUM(E72,G72,I72,K72,M72,O72,Q72)</f>
        <v>122</v>
      </c>
      <c r="D72" s="38">
        <f>SUM(F72,H72,J72,L72,N72,P72,R72)</f>
        <v>67</v>
      </c>
      <c r="E72" s="39">
        <v>121</v>
      </c>
      <c r="F72" s="38">
        <v>67</v>
      </c>
      <c r="G72" s="39">
        <v>0</v>
      </c>
      <c r="H72" s="38">
        <v>0</v>
      </c>
      <c r="I72" s="39">
        <v>0</v>
      </c>
      <c r="J72" s="38">
        <v>0</v>
      </c>
      <c r="K72" s="39">
        <v>0</v>
      </c>
      <c r="L72" s="38">
        <v>0</v>
      </c>
      <c r="M72" s="39">
        <v>0</v>
      </c>
      <c r="N72" s="38">
        <v>0</v>
      </c>
      <c r="O72" s="39">
        <v>1</v>
      </c>
      <c r="P72" s="38">
        <v>0</v>
      </c>
      <c r="Q72" s="39">
        <v>0</v>
      </c>
      <c r="R72" s="38">
        <v>0</v>
      </c>
      <c r="S72" s="39">
        <f>SUM(U72,W72,Y72,AA72)</f>
        <v>0</v>
      </c>
      <c r="T72" s="38">
        <f>SUM(V72,X72,Z72,AB72)</f>
        <v>0</v>
      </c>
      <c r="U72" s="39">
        <v>0</v>
      </c>
      <c r="V72" s="38">
        <v>0</v>
      </c>
      <c r="W72" s="39">
        <v>0</v>
      </c>
      <c r="X72" s="38">
        <v>0</v>
      </c>
      <c r="Y72" s="39">
        <v>0</v>
      </c>
      <c r="Z72" s="38">
        <v>0</v>
      </c>
      <c r="AA72" s="39">
        <v>0</v>
      </c>
      <c r="AB72" s="38">
        <v>0</v>
      </c>
      <c r="AC72" s="40">
        <f>ROUND(E72/C72*100,1)</f>
        <v>99.2</v>
      </c>
      <c r="AD72" s="59">
        <f>ROUND(F72/D72*100,1)</f>
        <v>100</v>
      </c>
      <c r="AE72" s="58">
        <f>ROUND((E72-F72)/(C72-D72)*100,1)</f>
        <v>98.2</v>
      </c>
    </row>
    <row r="73" spans="1:31" s="60" customFormat="1" ht="16.5" customHeight="1">
      <c r="A73" s="115"/>
      <c r="B73" s="116"/>
      <c r="C73" s="37"/>
      <c r="D73" s="38"/>
      <c r="E73" s="39"/>
      <c r="F73" s="38"/>
      <c r="G73" s="39"/>
      <c r="H73" s="38"/>
      <c r="I73" s="39"/>
      <c r="J73" s="38"/>
      <c r="K73" s="39"/>
      <c r="L73" s="38"/>
      <c r="M73" s="39"/>
      <c r="N73" s="38"/>
      <c r="O73" s="39"/>
      <c r="P73" s="38"/>
      <c r="Q73" s="39"/>
      <c r="R73" s="38"/>
      <c r="S73" s="39"/>
      <c r="T73" s="38"/>
      <c r="U73" s="39"/>
      <c r="V73" s="38"/>
      <c r="W73" s="39"/>
      <c r="X73" s="38"/>
      <c r="Y73" s="39"/>
      <c r="Z73" s="38"/>
      <c r="AA73" s="39"/>
      <c r="AB73" s="38"/>
      <c r="AC73" s="40"/>
      <c r="AD73" s="59"/>
      <c r="AE73" s="58"/>
    </row>
    <row r="74" spans="1:31" s="60" customFormat="1" ht="16.5" customHeight="1">
      <c r="A74" s="113" t="s">
        <v>76</v>
      </c>
      <c r="B74" s="114"/>
      <c r="C74" s="37"/>
      <c r="D74" s="38"/>
      <c r="E74" s="39"/>
      <c r="F74" s="38"/>
      <c r="G74" s="39"/>
      <c r="H74" s="38"/>
      <c r="I74" s="39"/>
      <c r="J74" s="38"/>
      <c r="K74" s="39"/>
      <c r="L74" s="38"/>
      <c r="M74" s="39"/>
      <c r="N74" s="38"/>
      <c r="O74" s="39"/>
      <c r="P74" s="38"/>
      <c r="Q74" s="39"/>
      <c r="R74" s="38"/>
      <c r="S74" s="39"/>
      <c r="T74" s="38"/>
      <c r="U74" s="39"/>
      <c r="V74" s="38"/>
      <c r="W74" s="39"/>
      <c r="X74" s="38"/>
      <c r="Y74" s="39"/>
      <c r="Z74" s="38"/>
      <c r="AA74" s="39"/>
      <c r="AB74" s="38"/>
      <c r="AC74" s="40"/>
      <c r="AD74" s="59"/>
      <c r="AE74" s="58"/>
    </row>
    <row r="75" spans="1:31" s="60" customFormat="1" ht="16.5" customHeight="1">
      <c r="A75" s="44"/>
      <c r="B75" s="45" t="s">
        <v>77</v>
      </c>
      <c r="C75" s="37">
        <f>SUM(E75,G75,I75,K75,M75,O75,Q75)</f>
        <v>86</v>
      </c>
      <c r="D75" s="38">
        <f>SUM(F75,H75,J75,L75,N75,P75,R75)</f>
        <v>48</v>
      </c>
      <c r="E75" s="39">
        <v>86</v>
      </c>
      <c r="F75" s="38">
        <v>48</v>
      </c>
      <c r="G75" s="39">
        <v>0</v>
      </c>
      <c r="H75" s="38">
        <v>0</v>
      </c>
      <c r="I75" s="39">
        <v>0</v>
      </c>
      <c r="J75" s="38">
        <v>0</v>
      </c>
      <c r="K75" s="39">
        <v>0</v>
      </c>
      <c r="L75" s="38">
        <v>0</v>
      </c>
      <c r="M75" s="39">
        <v>0</v>
      </c>
      <c r="N75" s="38">
        <v>0</v>
      </c>
      <c r="O75" s="39">
        <v>0</v>
      </c>
      <c r="P75" s="38">
        <v>0</v>
      </c>
      <c r="Q75" s="39">
        <v>0</v>
      </c>
      <c r="R75" s="38">
        <v>0</v>
      </c>
      <c r="S75" s="39">
        <f>SUM(U75,W75,Y75,AA75)</f>
        <v>0</v>
      </c>
      <c r="T75" s="38">
        <f>SUM(V75,X75,Z75,AB75)</f>
        <v>0</v>
      </c>
      <c r="U75" s="39">
        <v>0</v>
      </c>
      <c r="V75" s="38">
        <v>0</v>
      </c>
      <c r="W75" s="39">
        <v>0</v>
      </c>
      <c r="X75" s="38">
        <v>0</v>
      </c>
      <c r="Y75" s="39">
        <v>0</v>
      </c>
      <c r="Z75" s="38">
        <v>0</v>
      </c>
      <c r="AA75" s="39">
        <v>0</v>
      </c>
      <c r="AB75" s="38">
        <v>0</v>
      </c>
      <c r="AC75" s="40">
        <f>ROUND(E75/C75*100,1)</f>
        <v>100</v>
      </c>
      <c r="AD75" s="59">
        <f>ROUND(F75/D75*100,1)</f>
        <v>100</v>
      </c>
      <c r="AE75" s="58">
        <f>ROUND((E75-F75)/(C75-D75)*100,1)</f>
        <v>100</v>
      </c>
    </row>
    <row r="76" spans="1:31" s="60" customFormat="1" ht="6.75" customHeight="1">
      <c r="A76" s="121"/>
      <c r="B76" s="122"/>
      <c r="C76" s="61"/>
      <c r="D76" s="62"/>
      <c r="E76" s="63"/>
      <c r="F76" s="62"/>
      <c r="G76" s="63"/>
      <c r="H76" s="62"/>
      <c r="I76" s="63"/>
      <c r="J76" s="62"/>
      <c r="K76" s="63"/>
      <c r="L76" s="62"/>
      <c r="M76" s="63"/>
      <c r="N76" s="62"/>
      <c r="O76" s="63"/>
      <c r="P76" s="62"/>
      <c r="Q76" s="63"/>
      <c r="R76" s="62"/>
      <c r="S76" s="63"/>
      <c r="T76" s="62"/>
      <c r="U76" s="63"/>
      <c r="V76" s="62"/>
      <c r="W76" s="63"/>
      <c r="X76" s="62"/>
      <c r="Y76" s="63"/>
      <c r="Z76" s="62"/>
      <c r="AA76" s="63"/>
      <c r="AB76" s="62"/>
      <c r="AC76" s="64"/>
      <c r="AD76" s="65"/>
      <c r="AE76" s="66"/>
    </row>
    <row r="77" spans="1:31" s="16" customFormat="1" ht="22.5" customHeight="1">
      <c r="A77" s="123" t="s">
        <v>78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 t="s">
        <v>78</v>
      </c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20"/>
    </row>
    <row r="78" spans="1:31" s="16" customFormat="1" ht="6.75" customHeight="1">
      <c r="A78" s="124"/>
      <c r="B78" s="125"/>
      <c r="C78" s="67"/>
      <c r="D78" s="38"/>
      <c r="E78" s="68"/>
      <c r="F78" s="69"/>
      <c r="G78" s="70"/>
      <c r="H78" s="38"/>
      <c r="I78" s="70"/>
      <c r="J78" s="38"/>
      <c r="K78" s="70"/>
      <c r="L78" s="38"/>
      <c r="M78" s="70"/>
      <c r="N78" s="38"/>
      <c r="O78" s="70"/>
      <c r="P78" s="38"/>
      <c r="Q78" s="70"/>
      <c r="R78" s="38"/>
      <c r="S78" s="70"/>
      <c r="T78" s="38"/>
      <c r="U78" s="70"/>
      <c r="V78" s="38"/>
      <c r="W78" s="70"/>
      <c r="X78" s="38"/>
      <c r="Y78" s="70"/>
      <c r="Z78" s="38"/>
      <c r="AA78" s="70"/>
      <c r="AB78" s="38"/>
      <c r="AC78" s="71"/>
      <c r="AD78" s="72"/>
      <c r="AE78" s="73"/>
    </row>
    <row r="79" spans="1:31" s="16" customFormat="1" ht="17.25" customHeight="1">
      <c r="A79" s="107" t="s">
        <v>79</v>
      </c>
      <c r="B79" s="126"/>
      <c r="C79" s="37">
        <v>195</v>
      </c>
      <c r="D79" s="38">
        <v>97</v>
      </c>
      <c r="E79" s="39">
        <v>194</v>
      </c>
      <c r="F79" s="38">
        <v>96</v>
      </c>
      <c r="G79" s="39">
        <v>1</v>
      </c>
      <c r="H79" s="38">
        <v>1</v>
      </c>
      <c r="I79" s="39">
        <v>0</v>
      </c>
      <c r="J79" s="38">
        <v>0</v>
      </c>
      <c r="K79" s="39">
        <v>0</v>
      </c>
      <c r="L79" s="38">
        <v>0</v>
      </c>
      <c r="M79" s="39">
        <v>0</v>
      </c>
      <c r="N79" s="38">
        <v>0</v>
      </c>
      <c r="O79" s="39">
        <v>0</v>
      </c>
      <c r="P79" s="38">
        <v>0</v>
      </c>
      <c r="Q79" s="39">
        <v>0</v>
      </c>
      <c r="R79" s="38">
        <v>0</v>
      </c>
      <c r="S79" s="39">
        <v>0</v>
      </c>
      <c r="T79" s="38">
        <v>0</v>
      </c>
      <c r="U79" s="39">
        <v>0</v>
      </c>
      <c r="V79" s="38">
        <v>0</v>
      </c>
      <c r="W79" s="39">
        <v>0</v>
      </c>
      <c r="X79" s="38">
        <v>0</v>
      </c>
      <c r="Y79" s="39">
        <v>0</v>
      </c>
      <c r="Z79" s="38">
        <v>0</v>
      </c>
      <c r="AA79" s="39">
        <v>0</v>
      </c>
      <c r="AB79" s="38">
        <v>0</v>
      </c>
      <c r="AC79" s="40">
        <f t="shared" ref="AC79:AD81" si="11">ROUND(E79/C79*100,1)</f>
        <v>99.5</v>
      </c>
      <c r="AD79" s="40">
        <f t="shared" si="11"/>
        <v>99</v>
      </c>
      <c r="AE79" s="41">
        <f>ROUND((E79-F79)/(C79-D79)*100,1)</f>
        <v>100</v>
      </c>
    </row>
    <row r="80" spans="1:31" s="16" customFormat="1" ht="17.25" customHeight="1">
      <c r="A80" s="107" t="s">
        <v>80</v>
      </c>
      <c r="B80" s="126"/>
      <c r="C80" s="37">
        <v>17945</v>
      </c>
      <c r="D80" s="38">
        <v>9178</v>
      </c>
      <c r="E80" s="39">
        <v>17581</v>
      </c>
      <c r="F80" s="38">
        <v>8946</v>
      </c>
      <c r="G80" s="39">
        <v>20</v>
      </c>
      <c r="H80" s="38">
        <v>6</v>
      </c>
      <c r="I80" s="39">
        <v>5</v>
      </c>
      <c r="J80" s="38">
        <v>1</v>
      </c>
      <c r="K80" s="39">
        <v>22</v>
      </c>
      <c r="L80" s="38">
        <v>20</v>
      </c>
      <c r="M80" s="39">
        <v>53</v>
      </c>
      <c r="N80" s="38">
        <v>40</v>
      </c>
      <c r="O80" s="39">
        <v>264</v>
      </c>
      <c r="P80" s="38">
        <v>165</v>
      </c>
      <c r="Q80" s="39">
        <v>0</v>
      </c>
      <c r="R80" s="38">
        <v>0</v>
      </c>
      <c r="S80" s="39">
        <v>1</v>
      </c>
      <c r="T80" s="38">
        <v>1</v>
      </c>
      <c r="U80" s="39">
        <v>1</v>
      </c>
      <c r="V80" s="38">
        <v>1</v>
      </c>
      <c r="W80" s="39">
        <v>0</v>
      </c>
      <c r="X80" s="38">
        <v>0</v>
      </c>
      <c r="Y80" s="39">
        <v>0</v>
      </c>
      <c r="Z80" s="38">
        <v>0</v>
      </c>
      <c r="AA80" s="39">
        <v>0</v>
      </c>
      <c r="AB80" s="38">
        <v>0</v>
      </c>
      <c r="AC80" s="40">
        <f t="shared" si="11"/>
        <v>98</v>
      </c>
      <c r="AD80" s="40">
        <f t="shared" si="11"/>
        <v>97.5</v>
      </c>
      <c r="AE80" s="41">
        <f>ROUND((E80-F80)/(C80-D80)*100,1)</f>
        <v>98.5</v>
      </c>
    </row>
    <row r="81" spans="1:31" s="16" customFormat="1" ht="17.25" customHeight="1">
      <c r="A81" s="107" t="s">
        <v>81</v>
      </c>
      <c r="B81" s="126"/>
      <c r="C81" s="37">
        <v>781</v>
      </c>
      <c r="D81" s="38">
        <v>319</v>
      </c>
      <c r="E81" s="39">
        <v>780</v>
      </c>
      <c r="F81" s="38">
        <v>318</v>
      </c>
      <c r="G81" s="39">
        <v>0</v>
      </c>
      <c r="H81" s="38">
        <v>0</v>
      </c>
      <c r="I81" s="39">
        <v>0</v>
      </c>
      <c r="J81" s="38">
        <v>0</v>
      </c>
      <c r="K81" s="39">
        <v>0</v>
      </c>
      <c r="L81" s="38">
        <v>0</v>
      </c>
      <c r="M81" s="39">
        <v>0</v>
      </c>
      <c r="N81" s="38">
        <v>0</v>
      </c>
      <c r="O81" s="39">
        <v>1</v>
      </c>
      <c r="P81" s="38">
        <v>1</v>
      </c>
      <c r="Q81" s="39">
        <v>0</v>
      </c>
      <c r="R81" s="38">
        <v>0</v>
      </c>
      <c r="S81" s="39">
        <v>0</v>
      </c>
      <c r="T81" s="38">
        <v>0</v>
      </c>
      <c r="U81" s="39">
        <v>0</v>
      </c>
      <c r="V81" s="38">
        <v>0</v>
      </c>
      <c r="W81" s="39">
        <v>0</v>
      </c>
      <c r="X81" s="38">
        <v>0</v>
      </c>
      <c r="Y81" s="39">
        <v>0</v>
      </c>
      <c r="Z81" s="38">
        <v>0</v>
      </c>
      <c r="AA81" s="39">
        <v>0</v>
      </c>
      <c r="AB81" s="38">
        <v>0</v>
      </c>
      <c r="AC81" s="40">
        <f t="shared" si="11"/>
        <v>99.9</v>
      </c>
      <c r="AD81" s="40">
        <f t="shared" si="11"/>
        <v>99.7</v>
      </c>
      <c r="AE81" s="41">
        <f>ROUND((E81-F81)/(C81-D81)*100,1)</f>
        <v>100</v>
      </c>
    </row>
    <row r="82" spans="1:31" s="16" customFormat="1" ht="6.75" customHeight="1">
      <c r="A82" s="127"/>
      <c r="B82" s="128"/>
      <c r="C82" s="61"/>
      <c r="D82" s="38"/>
      <c r="E82" s="63"/>
      <c r="F82" s="38"/>
      <c r="G82" s="63"/>
      <c r="H82" s="38"/>
      <c r="I82" s="63"/>
      <c r="J82" s="38"/>
      <c r="K82" s="63"/>
      <c r="L82" s="38"/>
      <c r="M82" s="63"/>
      <c r="N82" s="38"/>
      <c r="O82" s="63"/>
      <c r="P82" s="38"/>
      <c r="Q82" s="63"/>
      <c r="R82" s="38"/>
      <c r="S82" s="63"/>
      <c r="T82" s="38"/>
      <c r="U82" s="63"/>
      <c r="V82" s="38"/>
      <c r="W82" s="63"/>
      <c r="X82" s="38"/>
      <c r="Y82" s="63"/>
      <c r="Z82" s="38"/>
      <c r="AA82" s="63"/>
      <c r="AB82" s="38"/>
      <c r="AC82" s="64"/>
      <c r="AD82" s="65"/>
      <c r="AE82" s="66"/>
    </row>
    <row r="83" spans="1:31" s="16" customFormat="1" ht="22.5" customHeight="1">
      <c r="A83" s="123" t="s">
        <v>82</v>
      </c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 t="s">
        <v>82</v>
      </c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20"/>
    </row>
    <row r="84" spans="1:31" s="16" customFormat="1" ht="6.75" customHeight="1">
      <c r="A84" s="124"/>
      <c r="B84" s="125"/>
      <c r="C84" s="67"/>
      <c r="D84" s="38"/>
      <c r="E84" s="70"/>
      <c r="F84" s="38"/>
      <c r="G84" s="70"/>
      <c r="H84" s="38"/>
      <c r="I84" s="70"/>
      <c r="J84" s="38"/>
      <c r="K84" s="70"/>
      <c r="L84" s="38"/>
      <c r="M84" s="70"/>
      <c r="N84" s="38"/>
      <c r="O84" s="70"/>
      <c r="P84" s="38"/>
      <c r="Q84" s="70"/>
      <c r="R84" s="38"/>
      <c r="S84" s="70"/>
      <c r="T84" s="38"/>
      <c r="U84" s="70"/>
      <c r="V84" s="38"/>
      <c r="W84" s="70"/>
      <c r="X84" s="38"/>
      <c r="Y84" s="70"/>
      <c r="Z84" s="38"/>
      <c r="AA84" s="68"/>
      <c r="AB84" s="69"/>
      <c r="AC84" s="71"/>
      <c r="AD84" s="72"/>
      <c r="AE84" s="73"/>
    </row>
    <row r="85" spans="1:31" s="16" customFormat="1" ht="17.25" customHeight="1">
      <c r="A85" s="107" t="s">
        <v>83</v>
      </c>
      <c r="B85" s="108"/>
      <c r="C85" s="37">
        <f>SUM(C16,C23,C29:C31,C37,C75)</f>
        <v>8964</v>
      </c>
      <c r="D85" s="38">
        <f t="shared" ref="D85:AB85" si="12">SUM(D16,D23,D29:D31,D37,D75)</f>
        <v>4531</v>
      </c>
      <c r="E85" s="39">
        <f t="shared" si="12"/>
        <v>8806</v>
      </c>
      <c r="F85" s="38">
        <f t="shared" si="12"/>
        <v>4425</v>
      </c>
      <c r="G85" s="39">
        <f t="shared" si="12"/>
        <v>14</v>
      </c>
      <c r="H85" s="38">
        <f t="shared" si="12"/>
        <v>7</v>
      </c>
      <c r="I85" s="39">
        <f t="shared" si="12"/>
        <v>5</v>
      </c>
      <c r="J85" s="38">
        <f t="shared" si="12"/>
        <v>1</v>
      </c>
      <c r="K85" s="39">
        <f t="shared" si="12"/>
        <v>9</v>
      </c>
      <c r="L85" s="38">
        <f t="shared" si="12"/>
        <v>9</v>
      </c>
      <c r="M85" s="39">
        <f t="shared" si="12"/>
        <v>18</v>
      </c>
      <c r="N85" s="38">
        <f t="shared" si="12"/>
        <v>15</v>
      </c>
      <c r="O85" s="39">
        <f t="shared" si="12"/>
        <v>112</v>
      </c>
      <c r="P85" s="38">
        <f t="shared" si="12"/>
        <v>74</v>
      </c>
      <c r="Q85" s="39">
        <f t="shared" si="12"/>
        <v>0</v>
      </c>
      <c r="R85" s="38">
        <f t="shared" si="12"/>
        <v>0</v>
      </c>
      <c r="S85" s="39">
        <f t="shared" si="12"/>
        <v>0</v>
      </c>
      <c r="T85" s="38">
        <f t="shared" si="12"/>
        <v>0</v>
      </c>
      <c r="U85" s="39">
        <f t="shared" si="12"/>
        <v>0</v>
      </c>
      <c r="V85" s="38">
        <f t="shared" si="12"/>
        <v>0</v>
      </c>
      <c r="W85" s="39">
        <f t="shared" si="12"/>
        <v>0</v>
      </c>
      <c r="X85" s="38">
        <f t="shared" si="12"/>
        <v>0</v>
      </c>
      <c r="Y85" s="39">
        <f t="shared" si="12"/>
        <v>0</v>
      </c>
      <c r="Z85" s="38">
        <f t="shared" si="12"/>
        <v>0</v>
      </c>
      <c r="AA85" s="39">
        <f t="shared" si="12"/>
        <v>0</v>
      </c>
      <c r="AB85" s="38">
        <f t="shared" si="12"/>
        <v>0</v>
      </c>
      <c r="AC85" s="40">
        <f t="shared" ref="AC85:AD87" si="13">ROUND(E85/C85*100,1)</f>
        <v>98.2</v>
      </c>
      <c r="AD85" s="40">
        <f t="shared" si="13"/>
        <v>97.7</v>
      </c>
      <c r="AE85" s="41">
        <f>ROUND((E85-F85)/(C85-D85)*100,1)</f>
        <v>98.8</v>
      </c>
    </row>
    <row r="86" spans="1:31" s="16" customFormat="1" ht="17.25" customHeight="1">
      <c r="A86" s="107" t="s">
        <v>84</v>
      </c>
      <c r="B86" s="108"/>
      <c r="C86" s="37">
        <f>SUM(C21,C24:C28,C34,C40,C43,C55)</f>
        <v>7849</v>
      </c>
      <c r="D86" s="38">
        <f t="shared" ref="D86:AB86" si="14">SUM(D21,D24:D28,D34,D40,D43,D55)</f>
        <v>3984</v>
      </c>
      <c r="E86" s="39">
        <f t="shared" si="14"/>
        <v>7669</v>
      </c>
      <c r="F86" s="38">
        <f t="shared" si="14"/>
        <v>3866</v>
      </c>
      <c r="G86" s="39">
        <f t="shared" si="14"/>
        <v>6</v>
      </c>
      <c r="H86" s="38">
        <f t="shared" si="14"/>
        <v>0</v>
      </c>
      <c r="I86" s="39">
        <f t="shared" si="14"/>
        <v>0</v>
      </c>
      <c r="J86" s="38">
        <f t="shared" si="14"/>
        <v>0</v>
      </c>
      <c r="K86" s="39">
        <f t="shared" si="14"/>
        <v>10</v>
      </c>
      <c r="L86" s="38">
        <f t="shared" si="14"/>
        <v>10</v>
      </c>
      <c r="M86" s="39">
        <f t="shared" si="14"/>
        <v>32</v>
      </c>
      <c r="N86" s="38">
        <f t="shared" si="14"/>
        <v>25</v>
      </c>
      <c r="O86" s="39">
        <f t="shared" si="14"/>
        <v>132</v>
      </c>
      <c r="P86" s="38">
        <f t="shared" si="14"/>
        <v>83</v>
      </c>
      <c r="Q86" s="39">
        <f t="shared" si="14"/>
        <v>0</v>
      </c>
      <c r="R86" s="38">
        <f t="shared" si="14"/>
        <v>0</v>
      </c>
      <c r="S86" s="39">
        <f t="shared" si="14"/>
        <v>0</v>
      </c>
      <c r="T86" s="38">
        <f t="shared" si="14"/>
        <v>0</v>
      </c>
      <c r="U86" s="39">
        <f t="shared" si="14"/>
        <v>0</v>
      </c>
      <c r="V86" s="38">
        <f t="shared" si="14"/>
        <v>0</v>
      </c>
      <c r="W86" s="39">
        <f t="shared" si="14"/>
        <v>0</v>
      </c>
      <c r="X86" s="38">
        <f t="shared" si="14"/>
        <v>0</v>
      </c>
      <c r="Y86" s="39">
        <f t="shared" si="14"/>
        <v>0</v>
      </c>
      <c r="Z86" s="38">
        <f t="shared" si="14"/>
        <v>0</v>
      </c>
      <c r="AA86" s="39">
        <f t="shared" si="14"/>
        <v>0</v>
      </c>
      <c r="AB86" s="38">
        <f t="shared" si="14"/>
        <v>0</v>
      </c>
      <c r="AC86" s="40">
        <f t="shared" si="13"/>
        <v>97.7</v>
      </c>
      <c r="AD86" s="40">
        <f t="shared" si="13"/>
        <v>97</v>
      </c>
      <c r="AE86" s="41">
        <f>ROUND((E86-F86)/(C86-D86)*100,1)</f>
        <v>98.4</v>
      </c>
    </row>
    <row r="87" spans="1:31" s="16" customFormat="1" ht="17.25" customHeight="1">
      <c r="A87" s="107" t="s">
        <v>85</v>
      </c>
      <c r="B87" s="108"/>
      <c r="C87" s="37">
        <f>SUM(C22,C32:C33,C58,C61,C64:C65,C68,C71:C72)</f>
        <v>2108</v>
      </c>
      <c r="D87" s="38">
        <f t="shared" ref="D87:AB87" si="15">SUM(D22,D32:D33,D58,D61,D64:D65,D68,D71:D72)</f>
        <v>1079</v>
      </c>
      <c r="E87" s="39">
        <f t="shared" si="15"/>
        <v>2080</v>
      </c>
      <c r="F87" s="38">
        <f t="shared" si="15"/>
        <v>1069</v>
      </c>
      <c r="G87" s="39">
        <f t="shared" si="15"/>
        <v>1</v>
      </c>
      <c r="H87" s="38">
        <f t="shared" si="15"/>
        <v>0</v>
      </c>
      <c r="I87" s="39">
        <f t="shared" si="15"/>
        <v>0</v>
      </c>
      <c r="J87" s="38">
        <f t="shared" si="15"/>
        <v>0</v>
      </c>
      <c r="K87" s="39">
        <f t="shared" si="15"/>
        <v>3</v>
      </c>
      <c r="L87" s="38">
        <f t="shared" si="15"/>
        <v>1</v>
      </c>
      <c r="M87" s="39">
        <f t="shared" si="15"/>
        <v>3</v>
      </c>
      <c r="N87" s="38">
        <f t="shared" si="15"/>
        <v>0</v>
      </c>
      <c r="O87" s="39">
        <f t="shared" si="15"/>
        <v>21</v>
      </c>
      <c r="P87" s="38">
        <f t="shared" si="15"/>
        <v>9</v>
      </c>
      <c r="Q87" s="39">
        <f t="shared" si="15"/>
        <v>0</v>
      </c>
      <c r="R87" s="38">
        <f t="shared" si="15"/>
        <v>0</v>
      </c>
      <c r="S87" s="39">
        <f t="shared" si="15"/>
        <v>1</v>
      </c>
      <c r="T87" s="38">
        <f t="shared" si="15"/>
        <v>1</v>
      </c>
      <c r="U87" s="39">
        <f t="shared" si="15"/>
        <v>1</v>
      </c>
      <c r="V87" s="38">
        <f t="shared" si="15"/>
        <v>1</v>
      </c>
      <c r="W87" s="39">
        <f t="shared" si="15"/>
        <v>0</v>
      </c>
      <c r="X87" s="38">
        <f t="shared" si="15"/>
        <v>0</v>
      </c>
      <c r="Y87" s="39">
        <f t="shared" si="15"/>
        <v>0</v>
      </c>
      <c r="Z87" s="38">
        <f t="shared" si="15"/>
        <v>0</v>
      </c>
      <c r="AA87" s="39">
        <f t="shared" si="15"/>
        <v>0</v>
      </c>
      <c r="AB87" s="38">
        <f t="shared" si="15"/>
        <v>0</v>
      </c>
      <c r="AC87" s="40">
        <f t="shared" si="13"/>
        <v>98.7</v>
      </c>
      <c r="AD87" s="40">
        <f t="shared" si="13"/>
        <v>99.1</v>
      </c>
      <c r="AE87" s="41">
        <f>ROUND((E87-F87)/(C87-D87)*100,1)</f>
        <v>98.3</v>
      </c>
    </row>
    <row r="88" spans="1:31" s="53" customFormat="1" ht="6.75" customHeight="1" thickBot="1">
      <c r="A88" s="129"/>
      <c r="B88" s="130"/>
      <c r="C88" s="74"/>
      <c r="D88" s="75"/>
      <c r="E88" s="76"/>
      <c r="F88" s="75"/>
      <c r="G88" s="76"/>
      <c r="H88" s="75"/>
      <c r="I88" s="76"/>
      <c r="J88" s="75"/>
      <c r="K88" s="76"/>
      <c r="L88" s="75"/>
      <c r="M88" s="76"/>
      <c r="N88" s="75"/>
      <c r="O88" s="76"/>
      <c r="P88" s="75"/>
      <c r="Q88" s="76"/>
      <c r="R88" s="75"/>
      <c r="S88" s="76"/>
      <c r="T88" s="75"/>
      <c r="U88" s="76"/>
      <c r="V88" s="75"/>
      <c r="W88" s="76"/>
      <c r="X88" s="75"/>
      <c r="Y88" s="76"/>
      <c r="Z88" s="75"/>
      <c r="AA88" s="76"/>
      <c r="AB88" s="75"/>
      <c r="AC88" s="77"/>
      <c r="AD88" s="78"/>
      <c r="AE88" s="79"/>
    </row>
  </sheetData>
  <mergeCells count="97">
    <mergeCell ref="A84:B84"/>
    <mergeCell ref="A85:B85"/>
    <mergeCell ref="A86:B86"/>
    <mergeCell ref="A87:B87"/>
    <mergeCell ref="A88:B88"/>
    <mergeCell ref="O83:AE83"/>
    <mergeCell ref="A73:B73"/>
    <mergeCell ref="A74:B74"/>
    <mergeCell ref="A76:B76"/>
    <mergeCell ref="A77:N77"/>
    <mergeCell ref="O77:AE77"/>
    <mergeCell ref="A78:B78"/>
    <mergeCell ref="A79:B79"/>
    <mergeCell ref="A80:B80"/>
    <mergeCell ref="A81:B81"/>
    <mergeCell ref="A82:B82"/>
    <mergeCell ref="A83:N83"/>
    <mergeCell ref="A70:B70"/>
    <mergeCell ref="A53:B53"/>
    <mergeCell ref="A54:B54"/>
    <mergeCell ref="A56:B56"/>
    <mergeCell ref="A57:B57"/>
    <mergeCell ref="A59:B59"/>
    <mergeCell ref="A60:B60"/>
    <mergeCell ref="A62:B62"/>
    <mergeCell ref="A63:B63"/>
    <mergeCell ref="A66:B66"/>
    <mergeCell ref="A67:B67"/>
    <mergeCell ref="A69:B69"/>
    <mergeCell ref="A41:B41"/>
    <mergeCell ref="A42:B42"/>
    <mergeCell ref="A44:B44"/>
    <mergeCell ref="A50:B52"/>
    <mergeCell ref="S50:AB50"/>
    <mergeCell ref="K51:L51"/>
    <mergeCell ref="M51:N51"/>
    <mergeCell ref="O51:P51"/>
    <mergeCell ref="Q51:R51"/>
    <mergeCell ref="S51:T51"/>
    <mergeCell ref="U51:V51"/>
    <mergeCell ref="W51:X51"/>
    <mergeCell ref="Y51:Z51"/>
    <mergeCell ref="AA51:AB51"/>
    <mergeCell ref="AC50:AE50"/>
    <mergeCell ref="C51:D51"/>
    <mergeCell ref="E51:F51"/>
    <mergeCell ref="G51:H51"/>
    <mergeCell ref="I51:J51"/>
    <mergeCell ref="AE51:AE52"/>
    <mergeCell ref="AC51:AC52"/>
    <mergeCell ref="AD51:AD52"/>
    <mergeCell ref="A39:B39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B38"/>
    <mergeCell ref="A26:B26"/>
    <mergeCell ref="A11:B11"/>
    <mergeCell ref="A12:B12"/>
    <mergeCell ref="A13:B13"/>
    <mergeCell ref="A14:B14"/>
    <mergeCell ref="A15:B15"/>
    <mergeCell ref="A16:B16"/>
    <mergeCell ref="A21:B21"/>
    <mergeCell ref="A22:B22"/>
    <mergeCell ref="A23:B23"/>
    <mergeCell ref="A24:B24"/>
    <mergeCell ref="A25:B25"/>
    <mergeCell ref="A10:B10"/>
    <mergeCell ref="O7:P7"/>
    <mergeCell ref="Q7:R7"/>
    <mergeCell ref="S7:T7"/>
    <mergeCell ref="U7:V7"/>
    <mergeCell ref="A9:B9"/>
    <mergeCell ref="A2:G2"/>
    <mergeCell ref="A6:B8"/>
    <mergeCell ref="S6:AB6"/>
    <mergeCell ref="AC6:AE6"/>
    <mergeCell ref="C7:D7"/>
    <mergeCell ref="E7:F7"/>
    <mergeCell ref="G7:H7"/>
    <mergeCell ref="I7:J7"/>
    <mergeCell ref="K7:L7"/>
    <mergeCell ref="M7:N7"/>
    <mergeCell ref="AA7:AB7"/>
    <mergeCell ref="AC7:AC8"/>
    <mergeCell ref="AD7:AD8"/>
    <mergeCell ref="AE7:AE8"/>
    <mergeCell ref="W7:X7"/>
    <mergeCell ref="Y7:Z7"/>
  </mergeCells>
  <phoneticPr fontId="3"/>
  <printOptions horizontalCentered="1" gridLinesSet="0"/>
  <pageMargins left="0.59055118110236227" right="0.59055118110236227" top="0.78740157480314965" bottom="0.78740157480314965" header="0.19685039370078741" footer="0.23622047244094491"/>
  <pageSetup paperSize="9" firstPageNumber="64" fitToWidth="2" fitToHeight="2" pageOrder="overThenDown" orientation="portrait" useFirstPageNumber="1" r:id="rId1"/>
  <headerFooter scaleWithDoc="0" alignWithMargins="0">
    <oddFooter>&amp;C&amp;"ＭＳ Ｐ明朝,標準"&amp;10-  &amp;P  -</oddFooter>
  </headerFooter>
  <rowBreaks count="1" manualBreakCount="1">
    <brk id="44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第24表</vt:lpstr>
      <vt:lpstr>第24表!Print_Area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2022-07-20T07:06:16Z</dcterms:created>
  <dcterms:modified xsi:type="dcterms:W3CDTF">2022-07-20T07:06:26Z</dcterms:modified>
</cp:coreProperties>
</file>