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110" windowWidth="15080" windowHeight="8270"/>
  </bookViews>
  <sheets>
    <sheet name="第15表" sheetId="1" r:id="rId1"/>
  </sheets>
  <definedNames>
    <definedName name="_xlnm.Print_Area" localSheetId="0">第15表!$A$1:$X$99</definedName>
  </definedNames>
  <calcPr calcId="162913"/>
</workbook>
</file>

<file path=xl/calcChain.xml><?xml version="1.0" encoding="utf-8"?>
<calcChain xmlns="http://schemas.openxmlformats.org/spreadsheetml/2006/main">
  <c r="X98" i="1" l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C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C97" i="1"/>
  <c r="E92" i="1"/>
  <c r="D92" i="1"/>
  <c r="F92" i="1" s="1"/>
  <c r="E91" i="1"/>
  <c r="D91" i="1"/>
  <c r="F91" i="1" s="1"/>
  <c r="E90" i="1"/>
  <c r="D90" i="1"/>
  <c r="F90" i="1" s="1"/>
  <c r="E89" i="1"/>
  <c r="D89" i="1"/>
  <c r="F89" i="1" s="1"/>
  <c r="E88" i="1"/>
  <c r="D88" i="1"/>
  <c r="F88" i="1" s="1"/>
  <c r="E87" i="1"/>
  <c r="D87" i="1"/>
  <c r="F87" i="1" s="1"/>
  <c r="E86" i="1"/>
  <c r="D86" i="1"/>
  <c r="F86" i="1" s="1"/>
  <c r="E85" i="1"/>
  <c r="D85" i="1"/>
  <c r="F85" i="1" s="1"/>
  <c r="E84" i="1"/>
  <c r="E82" i="1" s="1"/>
  <c r="D84" i="1"/>
  <c r="F84" i="1" s="1"/>
  <c r="E83" i="1"/>
  <c r="D83" i="1"/>
  <c r="F83" i="1" s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C82" i="1"/>
  <c r="E78" i="1"/>
  <c r="D78" i="1"/>
  <c r="E75" i="1"/>
  <c r="D75" i="1"/>
  <c r="F75" i="1" s="1"/>
  <c r="E74" i="1"/>
  <c r="D74" i="1"/>
  <c r="E71" i="1"/>
  <c r="D71" i="1"/>
  <c r="F71" i="1" s="1"/>
  <c r="E68" i="1"/>
  <c r="D68" i="1"/>
  <c r="E67" i="1"/>
  <c r="D67" i="1"/>
  <c r="F67" i="1" s="1"/>
  <c r="E64" i="1"/>
  <c r="D64" i="1"/>
  <c r="E61" i="1"/>
  <c r="D61" i="1"/>
  <c r="F61" i="1" s="1"/>
  <c r="E58" i="1"/>
  <c r="D58" i="1"/>
  <c r="E45" i="1"/>
  <c r="D45" i="1"/>
  <c r="F45" i="1" s="1"/>
  <c r="E42" i="1"/>
  <c r="E16" i="1" s="1"/>
  <c r="D42" i="1"/>
  <c r="E39" i="1"/>
  <c r="D39" i="1"/>
  <c r="F39" i="1" s="1"/>
  <c r="E36" i="1"/>
  <c r="D36" i="1"/>
  <c r="E35" i="1"/>
  <c r="D35" i="1"/>
  <c r="F35" i="1" s="1"/>
  <c r="E34" i="1"/>
  <c r="D34" i="1"/>
  <c r="E33" i="1"/>
  <c r="D33" i="1"/>
  <c r="F33" i="1" s="1"/>
  <c r="E32" i="1"/>
  <c r="D32" i="1"/>
  <c r="E31" i="1"/>
  <c r="D31" i="1"/>
  <c r="F31" i="1" s="1"/>
  <c r="E30" i="1"/>
  <c r="D30" i="1"/>
  <c r="E29" i="1"/>
  <c r="D29" i="1"/>
  <c r="F29" i="1" s="1"/>
  <c r="E28" i="1"/>
  <c r="D28" i="1"/>
  <c r="E27" i="1"/>
  <c r="D27" i="1"/>
  <c r="F27" i="1" s="1"/>
  <c r="E26" i="1"/>
  <c r="D26" i="1"/>
  <c r="E25" i="1"/>
  <c r="D25" i="1"/>
  <c r="F25" i="1" s="1"/>
  <c r="E24" i="1"/>
  <c r="E98" i="1" s="1"/>
  <c r="D24" i="1"/>
  <c r="E23" i="1"/>
  <c r="D23" i="1"/>
  <c r="D97" i="1" s="1"/>
  <c r="E22" i="1"/>
  <c r="D22" i="1"/>
  <c r="E21" i="1"/>
  <c r="D21" i="1"/>
  <c r="F21" i="1" s="1"/>
  <c r="E20" i="1"/>
  <c r="E18" i="1" s="1"/>
  <c r="D20" i="1"/>
  <c r="E19" i="1"/>
  <c r="D19" i="1"/>
  <c r="F19" i="1" s="1"/>
  <c r="X18" i="1"/>
  <c r="X96" i="1" s="1"/>
  <c r="W18" i="1"/>
  <c r="W96" i="1" s="1"/>
  <c r="V18" i="1"/>
  <c r="V96" i="1" s="1"/>
  <c r="U18" i="1"/>
  <c r="U96" i="1" s="1"/>
  <c r="T18" i="1"/>
  <c r="T96" i="1" s="1"/>
  <c r="S18" i="1"/>
  <c r="S96" i="1" s="1"/>
  <c r="R18" i="1"/>
  <c r="R96" i="1" s="1"/>
  <c r="Q18" i="1"/>
  <c r="Q96" i="1" s="1"/>
  <c r="P18" i="1"/>
  <c r="P96" i="1" s="1"/>
  <c r="O18" i="1"/>
  <c r="O96" i="1" s="1"/>
  <c r="N18" i="1"/>
  <c r="N96" i="1" s="1"/>
  <c r="M18" i="1"/>
  <c r="M96" i="1" s="1"/>
  <c r="L18" i="1"/>
  <c r="L96" i="1" s="1"/>
  <c r="K18" i="1"/>
  <c r="K96" i="1" s="1"/>
  <c r="J18" i="1"/>
  <c r="J96" i="1" s="1"/>
  <c r="I18" i="1"/>
  <c r="I96" i="1" s="1"/>
  <c r="H18" i="1"/>
  <c r="H96" i="1" s="1"/>
  <c r="G18" i="1"/>
  <c r="G96" i="1" s="1"/>
  <c r="D18" i="1"/>
  <c r="D96" i="1" s="1"/>
  <c r="C18" i="1"/>
  <c r="C96" i="1" s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D16" i="1"/>
  <c r="C16" i="1"/>
  <c r="W14" i="1"/>
  <c r="V14" i="1"/>
  <c r="V12" i="1" s="1"/>
  <c r="S14" i="1"/>
  <c r="R14" i="1"/>
  <c r="R12" i="1" s="1"/>
  <c r="O14" i="1"/>
  <c r="N14" i="1"/>
  <c r="N12" i="1" s="1"/>
  <c r="K14" i="1"/>
  <c r="J14" i="1"/>
  <c r="J12" i="1" s="1"/>
  <c r="G14" i="1"/>
  <c r="W12" i="1"/>
  <c r="S12" i="1"/>
  <c r="O12" i="1"/>
  <c r="K12" i="1"/>
  <c r="G12" i="1"/>
  <c r="E96" i="1" l="1"/>
  <c r="E14" i="1"/>
  <c r="E12" i="1" s="1"/>
  <c r="C14" i="1"/>
  <c r="C12" i="1" s="1"/>
  <c r="H14" i="1"/>
  <c r="H12" i="1" s="1"/>
  <c r="L14" i="1"/>
  <c r="L12" i="1" s="1"/>
  <c r="P14" i="1"/>
  <c r="P12" i="1" s="1"/>
  <c r="T14" i="1"/>
  <c r="T12" i="1" s="1"/>
  <c r="X14" i="1"/>
  <c r="X12" i="1" s="1"/>
  <c r="E97" i="1"/>
  <c r="D82" i="1"/>
  <c r="F82" i="1"/>
  <c r="D14" i="1"/>
  <c r="D12" i="1" s="1"/>
  <c r="I14" i="1"/>
  <c r="I12" i="1" s="1"/>
  <c r="M14" i="1"/>
  <c r="M12" i="1" s="1"/>
  <c r="Q14" i="1"/>
  <c r="Q12" i="1" s="1"/>
  <c r="U14" i="1"/>
  <c r="U12" i="1" s="1"/>
  <c r="F20" i="1"/>
  <c r="F22" i="1"/>
  <c r="F18" i="1" s="1"/>
  <c r="F96" i="1" s="1"/>
  <c r="D98" i="1"/>
  <c r="F26" i="1"/>
  <c r="F28" i="1"/>
  <c r="F30" i="1"/>
  <c r="F32" i="1"/>
  <c r="F34" i="1"/>
  <c r="F36" i="1"/>
  <c r="F42" i="1"/>
  <c r="F16" i="1" s="1"/>
  <c r="F58" i="1"/>
  <c r="F64" i="1"/>
  <c r="F68" i="1"/>
  <c r="F74" i="1"/>
  <c r="F78" i="1"/>
  <c r="F23" i="1"/>
  <c r="F24" i="1"/>
  <c r="F98" i="1" s="1"/>
  <c r="F97" i="1" l="1"/>
  <c r="F14" i="1"/>
  <c r="F12" i="1" s="1"/>
</calcChain>
</file>

<file path=xl/sharedStrings.xml><?xml version="1.0" encoding="utf-8"?>
<sst xmlns="http://schemas.openxmlformats.org/spreadsheetml/2006/main" count="126" uniqueCount="82">
  <si>
    <t>５　高　等　学　校</t>
    <rPh sb="2" eb="3">
      <t>タカ</t>
    </rPh>
    <rPh sb="4" eb="5">
      <t>トウ</t>
    </rPh>
    <rPh sb="6" eb="7">
      <t>ガク</t>
    </rPh>
    <rPh sb="8" eb="9">
      <t>コウ</t>
    </rPh>
    <phoneticPr fontId="0"/>
  </si>
  <si>
    <t>第１５表　市町村別学校数、生徒数、教員数</t>
    <phoneticPr fontId="7"/>
  </si>
  <si>
    <t>平成２５年５月１日現在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</si>
  <si>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 xml:space="preserve">   （単位：校、人）</t>
  </si>
  <si>
    <t>市町村名</t>
    <rPh sb="0" eb="3">
      <t>シチョウソン</t>
    </rPh>
    <rPh sb="3" eb="4">
      <t>メイ</t>
    </rPh>
    <phoneticPr fontId="0"/>
  </si>
  <si>
    <t>学校数</t>
    <rPh sb="0" eb="3">
      <t>ガッコウスウ</t>
    </rPh>
    <phoneticPr fontId="0"/>
  </si>
  <si>
    <t>生徒数</t>
    <rPh sb="0" eb="3">
      <t>セイトスウ</t>
    </rPh>
    <phoneticPr fontId="0"/>
  </si>
  <si>
    <r>
      <t xml:space="preserve">本科の
うち帰国
生徒数
</t>
    </r>
    <r>
      <rPr>
        <sz val="8"/>
        <rFont val="ＭＳ Ｐ明朝"/>
        <family val="1"/>
        <charset val="128"/>
      </rPr>
      <t>（再掲）</t>
    </r>
    <rPh sb="0" eb="2">
      <t>ホンカ</t>
    </rPh>
    <rPh sb="6" eb="8">
      <t>キコク</t>
    </rPh>
    <rPh sb="14" eb="16">
      <t>サイケイ</t>
    </rPh>
    <phoneticPr fontId="0"/>
  </si>
  <si>
    <t>教員数
(本務者)</t>
    <rPh sb="0" eb="3">
      <t>キョウインスウ</t>
    </rPh>
    <phoneticPr fontId="0"/>
  </si>
  <si>
    <t>総数</t>
    <rPh sb="0" eb="2">
      <t>ソウスウ</t>
    </rPh>
    <phoneticPr fontId="0"/>
  </si>
  <si>
    <t>本科</t>
    <rPh sb="0" eb="2">
      <t>ホンカ</t>
    </rPh>
    <phoneticPr fontId="0"/>
  </si>
  <si>
    <t>専攻科</t>
    <rPh sb="0" eb="2">
      <t>センコウ</t>
    </rPh>
    <rPh sb="2" eb="3">
      <t>カ</t>
    </rPh>
    <phoneticPr fontId="0"/>
  </si>
  <si>
    <t>全日制</t>
    <rPh sb="0" eb="3">
      <t>ゼンニチセイ</t>
    </rPh>
    <phoneticPr fontId="0"/>
  </si>
  <si>
    <t>定時制</t>
    <rPh sb="0" eb="3">
      <t>テイジセイ</t>
    </rPh>
    <phoneticPr fontId="0"/>
  </si>
  <si>
    <t>男</t>
    <rPh sb="0" eb="1">
      <t>オトコ</t>
    </rPh>
    <phoneticPr fontId="0"/>
  </si>
  <si>
    <t>女</t>
    <rPh sb="0" eb="1">
      <t>オンナ</t>
    </rPh>
    <phoneticPr fontId="0"/>
  </si>
  <si>
    <t>計</t>
    <rPh sb="0" eb="1">
      <t>ケイ</t>
    </rPh>
    <phoneticPr fontId="0"/>
  </si>
  <si>
    <t>1年</t>
    <phoneticPr fontId="0"/>
  </si>
  <si>
    <t>2年</t>
    <phoneticPr fontId="0"/>
  </si>
  <si>
    <t>3年</t>
    <phoneticPr fontId="0"/>
  </si>
  <si>
    <t>4年</t>
    <phoneticPr fontId="0"/>
  </si>
  <si>
    <t>うち男</t>
    <rPh sb="2" eb="3">
      <t>オトコ</t>
    </rPh>
    <phoneticPr fontId="0"/>
  </si>
  <si>
    <t>県計</t>
    <rPh sb="0" eb="1">
      <t>ケン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</si>
  <si>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</si>
  <si>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郡計</t>
    <rPh sb="0" eb="1">
      <t>コオリ</t>
    </rPh>
    <rPh sb="1" eb="2">
      <t>ケイ</t>
    </rPh>
    <phoneticPr fontId="3"/>
  </si>
  <si>
    <t>岡山市</t>
    <rPh sb="0" eb="3">
      <t>オカヤマシ</t>
    </rPh>
    <phoneticPr fontId="3"/>
  </si>
  <si>
    <t>　北区</t>
    <phoneticPr fontId="0"/>
  </si>
  <si>
    <t>　中区</t>
    <phoneticPr fontId="0"/>
  </si>
  <si>
    <t>　東区</t>
    <phoneticPr fontId="0"/>
  </si>
  <si>
    <t>　南区</t>
    <phoneticPr fontId="0"/>
  </si>
  <si>
    <t>倉敷市</t>
    <rPh sb="0" eb="3">
      <t>クラシキシ</t>
    </rPh>
    <phoneticPr fontId="3"/>
  </si>
  <si>
    <t>津山市</t>
    <phoneticPr fontId="3"/>
  </si>
  <si>
    <t>玉野市</t>
    <phoneticPr fontId="3"/>
  </si>
  <si>
    <t>笠岡市</t>
    <phoneticPr fontId="3"/>
  </si>
  <si>
    <t>井原市</t>
    <phoneticPr fontId="3"/>
  </si>
  <si>
    <t>総社市</t>
    <phoneticPr fontId="3"/>
  </si>
  <si>
    <t>高梁市</t>
    <phoneticPr fontId="3"/>
  </si>
  <si>
    <t>新見市</t>
    <phoneticPr fontId="3"/>
  </si>
  <si>
    <t>備前市</t>
    <phoneticPr fontId="3"/>
  </si>
  <si>
    <t>瀬戸内市</t>
    <rPh sb="0" eb="3">
      <t>セトウチ</t>
    </rPh>
    <rPh sb="3" eb="4">
      <t>シ</t>
    </rPh>
    <phoneticPr fontId="0"/>
  </si>
  <si>
    <t>赤磐市</t>
    <rPh sb="0" eb="2">
      <t>アカイワ</t>
    </rPh>
    <rPh sb="2" eb="3">
      <t>シ</t>
    </rPh>
    <phoneticPr fontId="0"/>
  </si>
  <si>
    <t>真庭市</t>
    <rPh sb="0" eb="2">
      <t>マニワ</t>
    </rPh>
    <rPh sb="2" eb="3">
      <t>シ</t>
    </rPh>
    <phoneticPr fontId="0"/>
  </si>
  <si>
    <t>美作市</t>
    <rPh sb="0" eb="2">
      <t>ミマサカ</t>
    </rPh>
    <rPh sb="2" eb="3">
      <t>シ</t>
    </rPh>
    <phoneticPr fontId="0"/>
  </si>
  <si>
    <t>浅口市</t>
    <rPh sb="0" eb="2">
      <t>アサクチ</t>
    </rPh>
    <rPh sb="2" eb="3">
      <t>シ</t>
    </rPh>
    <phoneticPr fontId="0"/>
  </si>
  <si>
    <t>和気郡</t>
    <phoneticPr fontId="3"/>
  </si>
  <si>
    <t>和気町</t>
    <phoneticPr fontId="3"/>
  </si>
  <si>
    <t>都窪郡</t>
    <phoneticPr fontId="3"/>
  </si>
  <si>
    <t>早島町</t>
    <phoneticPr fontId="3"/>
  </si>
  <si>
    <t>浅口郡</t>
    <phoneticPr fontId="3"/>
  </si>
  <si>
    <t>里庄町</t>
    <phoneticPr fontId="3"/>
  </si>
  <si>
    <t>第１５表　市町村別学校数、生徒数、教員数（つづき）</t>
    <phoneticPr fontId="7"/>
  </si>
  <si>
    <t>教員数
（本務者）</t>
    <rPh sb="0" eb="3">
      <t>キョウインスウ</t>
    </rPh>
    <phoneticPr fontId="0"/>
  </si>
  <si>
    <t>小田郡</t>
    <phoneticPr fontId="3"/>
  </si>
  <si>
    <t>矢掛町</t>
    <phoneticPr fontId="3"/>
  </si>
  <si>
    <t>真庭郡</t>
    <phoneticPr fontId="3"/>
  </si>
  <si>
    <t>新庄村</t>
    <phoneticPr fontId="3"/>
  </si>
  <si>
    <t>苫田郡</t>
    <phoneticPr fontId="3"/>
  </si>
  <si>
    <t>鏡野町</t>
    <phoneticPr fontId="3"/>
  </si>
  <si>
    <t>勝田郡</t>
    <phoneticPr fontId="3"/>
  </si>
  <si>
    <t>勝央町</t>
    <phoneticPr fontId="3"/>
  </si>
  <si>
    <t>奈義町</t>
    <phoneticPr fontId="3"/>
  </si>
  <si>
    <t>英田郡</t>
    <phoneticPr fontId="3"/>
  </si>
  <si>
    <t>西粟倉村</t>
    <phoneticPr fontId="3"/>
  </si>
  <si>
    <t>久米郡</t>
    <phoneticPr fontId="3"/>
  </si>
  <si>
    <t>久米南町</t>
    <rPh sb="0" eb="1">
      <t>ヒサシ</t>
    </rPh>
    <rPh sb="1" eb="2">
      <t>ベイ</t>
    </rPh>
    <rPh sb="2" eb="3">
      <t>ミナミ</t>
    </rPh>
    <rPh sb="3" eb="4">
      <t>マチ</t>
    </rPh>
    <phoneticPr fontId="0"/>
  </si>
  <si>
    <t>美咲町</t>
    <rPh sb="0" eb="1">
      <t>ビ</t>
    </rPh>
    <rPh sb="1" eb="2">
      <t>サキ</t>
    </rPh>
    <rPh sb="2" eb="3">
      <t>マチ</t>
    </rPh>
    <phoneticPr fontId="0"/>
  </si>
  <si>
    <t>加賀郡</t>
    <rPh sb="0" eb="2">
      <t>カガ</t>
    </rPh>
    <rPh sb="2" eb="3">
      <t>グン</t>
    </rPh>
    <phoneticPr fontId="0"/>
  </si>
  <si>
    <t>吉備中央町</t>
    <rPh sb="0" eb="1">
      <t>キチ</t>
    </rPh>
    <rPh sb="1" eb="2">
      <t>ソナエ</t>
    </rPh>
    <rPh sb="2" eb="3">
      <t>ナカ</t>
    </rPh>
    <rPh sb="3" eb="4">
      <t>ヒサシ</t>
    </rPh>
    <rPh sb="4" eb="5">
      <t>マチ</t>
    </rPh>
    <phoneticPr fontId="0"/>
  </si>
  <si>
    <t>〈 再　　　　　　　　　　掲 〉</t>
    <phoneticPr fontId="0"/>
  </si>
  <si>
    <t>（　私　　立　）</t>
    <phoneticPr fontId="0"/>
  </si>
  <si>
    <t>岡　山　市</t>
  </si>
  <si>
    <t>倉　敷　市</t>
  </si>
  <si>
    <t>津　山　市</t>
  </si>
  <si>
    <t>笠　岡　市</t>
  </si>
  <si>
    <t>井　原　市</t>
  </si>
  <si>
    <t>高　梁　市</t>
  </si>
  <si>
    <t>新　見　市</t>
  </si>
  <si>
    <t>吉備中央町</t>
    <rPh sb="0" eb="2">
      <t>キビ</t>
    </rPh>
    <rPh sb="2" eb="5">
      <t>チュウオウチョウ</t>
    </rPh>
    <phoneticPr fontId="0"/>
  </si>
  <si>
    <t>〈 再　　　掲 （県民局別） 〉</t>
    <phoneticPr fontId="0"/>
  </si>
  <si>
    <t>備前県民局</t>
    <rPh sb="0" eb="2">
      <t>ビゼン</t>
    </rPh>
    <rPh sb="2" eb="4">
      <t>ケンミン</t>
    </rPh>
    <rPh sb="4" eb="5">
      <t>キョク</t>
    </rPh>
    <phoneticPr fontId="0"/>
  </si>
  <si>
    <t>備中県民局</t>
    <rPh sb="0" eb="2">
      <t>ビッチュウ</t>
    </rPh>
    <rPh sb="2" eb="4">
      <t>ケンミン</t>
    </rPh>
    <rPh sb="4" eb="5">
      <t>キョク</t>
    </rPh>
    <phoneticPr fontId="0"/>
  </si>
  <si>
    <t>美作県民局</t>
    <rPh sb="0" eb="2">
      <t>ミマサカ</t>
    </rPh>
    <rPh sb="2" eb="4">
      <t>ケンミン</t>
    </rPh>
    <rPh sb="4" eb="5">
      <t>キョク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</si>
</sst>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\ ;_ &quot;△&quot;* #,##0\ ;_ * &quot;-&quot;\ ;_ @_ "/>
    <numFmt numFmtId="177" formatCode="_ * #,###,##0;_ * \-#\ ###\ ##0;_ * &quot; -&quot;;_ @_ 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Ｐ明朝"/>
      <family val="1"/>
      <charset val="128"/>
    </font>
    <font>
      <sz val="6"/>
      <name val="明朝"/>
      <family val="1"/>
      <charset val="128"/>
    </font>
    <font>
      <b/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明朝"/>
      <family val="1"/>
      <charset val="128"/>
    </font>
    <font>
      <sz val="9.5"/>
      <name val="ＭＳ Ｐ明朝"/>
      <family val="1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quotePrefix="1" applyFont="1" applyFill="1" applyAlignment="1">
      <alignment horizontal="left"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18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76" fontId="10" fillId="0" borderId="7" xfId="0" applyNumberFormat="1" applyFont="1" applyFill="1" applyBorder="1" applyAlignment="1">
      <alignment vertical="center"/>
    </xf>
    <xf numFmtId="176" fontId="10" fillId="0" borderId="13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22" xfId="0" applyNumberFormat="1" applyFont="1" applyFill="1" applyBorder="1" applyAlignment="1">
      <alignment vertical="center"/>
    </xf>
    <xf numFmtId="176" fontId="10" fillId="0" borderId="23" xfId="0" applyNumberFormat="1" applyFont="1" applyFill="1" applyBorder="1" applyAlignment="1">
      <alignment vertical="center"/>
    </xf>
    <xf numFmtId="176" fontId="10" fillId="0" borderId="24" xfId="0" applyNumberFormat="1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vertical="center"/>
    </xf>
    <xf numFmtId="176" fontId="15" fillId="0" borderId="7" xfId="0" applyNumberFormat="1" applyFont="1" applyFill="1" applyBorder="1" applyAlignment="1">
      <alignment vertical="center"/>
    </xf>
    <xf numFmtId="176" fontId="15" fillId="0" borderId="13" xfId="0" applyNumberFormat="1" applyFont="1" applyFill="1" applyBorder="1" applyAlignment="1">
      <alignment vertical="center"/>
    </xf>
    <xf numFmtId="176" fontId="15" fillId="0" borderId="22" xfId="0" applyNumberFormat="1" applyFont="1" applyFill="1" applyBorder="1" applyAlignment="1">
      <alignment vertical="center"/>
    </xf>
    <xf numFmtId="176" fontId="15" fillId="0" borderId="23" xfId="0" applyNumberFormat="1" applyFont="1" applyFill="1" applyBorder="1" applyAlignment="1">
      <alignment vertical="center"/>
    </xf>
    <xf numFmtId="176" fontId="15" fillId="0" borderId="2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76" fontId="9" fillId="0" borderId="7" xfId="0" applyNumberFormat="1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vertical="center"/>
    </xf>
    <xf numFmtId="176" fontId="9" fillId="0" borderId="22" xfId="0" applyNumberFormat="1" applyFont="1" applyFill="1" applyBorder="1" applyAlignment="1">
      <alignment vertical="center"/>
    </xf>
    <xf numFmtId="176" fontId="9" fillId="0" borderId="23" xfId="0" applyNumberFormat="1" applyFont="1" applyFill="1" applyBorder="1" applyAlignment="1">
      <alignment vertical="center"/>
    </xf>
    <xf numFmtId="176" fontId="9" fillId="0" borderId="25" xfId="0" applyNumberFormat="1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horizontal="distributed"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24" xfId="0" applyNumberFormat="1" applyFont="1" applyFill="1" applyBorder="1" applyAlignment="1">
      <alignment vertical="center"/>
    </xf>
    <xf numFmtId="176" fontId="9" fillId="0" borderId="8" xfId="0" applyNumberFormat="1" applyFont="1" applyFill="1" applyBorder="1" applyAlignment="1">
      <alignment vertical="center"/>
    </xf>
    <xf numFmtId="176" fontId="10" fillId="0" borderId="26" xfId="0" applyNumberFormat="1" applyFont="1" applyFill="1" applyBorder="1" applyAlignment="1">
      <alignment vertical="center"/>
    </xf>
    <xf numFmtId="176" fontId="10" fillId="0" borderId="28" xfId="0" applyNumberFormat="1" applyFont="1" applyFill="1" applyBorder="1" applyAlignment="1">
      <alignment vertical="center"/>
    </xf>
    <xf numFmtId="176" fontId="10" fillId="0" borderId="29" xfId="0" applyNumberFormat="1" applyFont="1" applyFill="1" applyBorder="1" applyAlignment="1">
      <alignment vertical="center"/>
    </xf>
    <xf numFmtId="176" fontId="10" fillId="0" borderId="30" xfId="0" applyNumberFormat="1" applyFont="1" applyFill="1" applyBorder="1" applyAlignment="1">
      <alignment vertical="center"/>
    </xf>
    <xf numFmtId="176" fontId="10" fillId="0" borderId="31" xfId="0" applyNumberFormat="1" applyFont="1" applyFill="1" applyBorder="1" applyAlignment="1">
      <alignment vertical="center"/>
    </xf>
    <xf numFmtId="176" fontId="10" fillId="0" borderId="32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vertical="center"/>
    </xf>
    <xf numFmtId="0" fontId="10" fillId="0" borderId="0" xfId="0" quotePrefix="1" applyFont="1" applyBorder="1" applyAlignment="1">
      <alignment horizontal="right" vertical="center"/>
    </xf>
    <xf numFmtId="177" fontId="10" fillId="0" borderId="0" xfId="0" quotePrefix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9" fillId="0" borderId="33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vertical="center"/>
    </xf>
    <xf numFmtId="176" fontId="10" fillId="0" borderId="36" xfId="0" applyNumberFormat="1" applyFont="1" applyFill="1" applyBorder="1" applyAlignment="1">
      <alignment vertical="center"/>
    </xf>
    <xf numFmtId="176" fontId="10" fillId="0" borderId="37" xfId="0" applyNumberFormat="1" applyFont="1" applyFill="1" applyBorder="1" applyAlignment="1">
      <alignment vertical="center"/>
    </xf>
    <xf numFmtId="176" fontId="9" fillId="0" borderId="38" xfId="0" applyNumberFormat="1" applyFont="1" applyFill="1" applyBorder="1" applyAlignment="1">
      <alignment vertical="center"/>
    </xf>
    <xf numFmtId="176" fontId="10" fillId="0" borderId="39" xfId="0" applyNumberFormat="1" applyFont="1" applyFill="1" applyBorder="1" applyAlignment="1">
      <alignment vertical="center"/>
    </xf>
    <xf numFmtId="176" fontId="10" fillId="0" borderId="4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10" fillId="0" borderId="6" xfId="0" applyFont="1" applyBorder="1" applyAlignment="1">
      <alignment horizontal="center" vertical="center" wrapText="1" justifyLastLine="1"/>
    </xf>
    <xf numFmtId="0" fontId="10" fillId="0" borderId="13" xfId="0" applyFont="1" applyBorder="1" applyAlignment="1">
      <alignment horizontal="center" vertical="center" wrapText="1" justifyLastLine="1"/>
    </xf>
    <xf numFmtId="0" fontId="10" fillId="0" borderId="11" xfId="0" applyFont="1" applyBorder="1" applyAlignment="1">
      <alignment horizontal="center" vertical="center" wrapText="1" justifyLastLine="1"/>
    </xf>
    <xf numFmtId="0" fontId="10" fillId="0" borderId="2" xfId="0" applyFont="1" applyBorder="1" applyAlignment="1">
      <alignment horizontal="center" vertical="center" wrapText="1" justifyLastLine="1"/>
    </xf>
    <xf numFmtId="0" fontId="10" fillId="0" borderId="8" xfId="0" applyFont="1" applyBorder="1" applyAlignment="1">
      <alignment horizontal="center" vertical="center" wrapText="1" justifyLastLine="1"/>
    </xf>
    <xf numFmtId="0" fontId="10" fillId="0" borderId="17" xfId="0" applyFont="1" applyBorder="1" applyAlignment="1">
      <alignment horizontal="center" vertical="center" wrapText="1" justifyLastLine="1"/>
    </xf>
    <xf numFmtId="0" fontId="10" fillId="0" borderId="9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0" fillId="0" borderId="10" xfId="0" applyFont="1" applyBorder="1" applyAlignment="1">
      <alignment horizontal="distributed" vertical="center" justifyLastLine="1"/>
    </xf>
    <xf numFmtId="0" fontId="10" fillId="0" borderId="11" xfId="0" applyFont="1" applyBorder="1" applyAlignment="1">
      <alignment horizontal="distributed" vertical="center" justifyLastLine="1"/>
    </xf>
    <xf numFmtId="0" fontId="10" fillId="0" borderId="12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justifyLastLine="1"/>
    </xf>
    <xf numFmtId="0" fontId="10" fillId="0" borderId="15" xfId="0" applyFont="1" applyBorder="1" applyAlignment="1">
      <alignment horizontal="distributed" justifyLastLine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distributed" vertical="center" indent="1"/>
    </xf>
    <xf numFmtId="0" fontId="14" fillId="0" borderId="8" xfId="0" applyFont="1" applyBorder="1" applyAlignment="1">
      <alignment horizontal="distributed" vertical="center" indent="1"/>
    </xf>
    <xf numFmtId="0" fontId="10" fillId="0" borderId="7" xfId="0" quotePrefix="1" applyFont="1" applyBorder="1" applyAlignment="1">
      <alignment horizontal="distributed" vertical="center" indent="1"/>
    </xf>
    <xf numFmtId="0" fontId="10" fillId="0" borderId="8" xfId="0" quotePrefix="1" applyFont="1" applyBorder="1" applyAlignment="1">
      <alignment horizontal="distributed" vertical="center" indent="1"/>
    </xf>
    <xf numFmtId="0" fontId="10" fillId="0" borderId="7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17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distributed" vertical="center" justifyLastLine="1"/>
    </xf>
    <xf numFmtId="0" fontId="10" fillId="0" borderId="4" xfId="0" applyFont="1" applyBorder="1" applyAlignment="1">
      <alignment horizontal="distributed" vertical="center" justifyLastLine="1"/>
    </xf>
    <xf numFmtId="0" fontId="10" fillId="0" borderId="5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10" fillId="0" borderId="7" xfId="0" applyNumberFormat="1" applyFont="1" applyBorder="1" applyAlignment="1">
      <alignment horizontal="distributed" vertical="center"/>
    </xf>
    <xf numFmtId="0" fontId="10" fillId="0" borderId="8" xfId="0" applyNumberFormat="1" applyFont="1" applyBorder="1" applyAlignment="1">
      <alignment horizontal="distributed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14" xfId="0" applyFont="1" applyBorder="1" applyAlignment="1">
      <alignment horizontal="distributed" vertical="center" justifyLastLine="1"/>
    </xf>
    <xf numFmtId="0" fontId="10" fillId="0" borderId="15" xfId="0" applyFont="1" applyBorder="1" applyAlignment="1">
      <alignment horizontal="distributed" vertical="center" justifyLastLine="1"/>
    </xf>
    <xf numFmtId="0" fontId="10" fillId="0" borderId="7" xfId="0" quotePrefix="1" applyFont="1" applyBorder="1" applyAlignment="1">
      <alignment horizontal="distributed" vertical="center"/>
    </xf>
    <xf numFmtId="0" fontId="10" fillId="0" borderId="8" xfId="0" quotePrefix="1" applyFont="1" applyBorder="1" applyAlignment="1">
      <alignment horizontal="distributed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 vertical="center"/>
    </xf>
    <xf numFmtId="0" fontId="14" fillId="0" borderId="8" xfId="0" quotePrefix="1" applyFont="1" applyBorder="1" applyAlignment="1">
      <alignment horizontal="center" vertical="center"/>
    </xf>
    <xf numFmtId="0" fontId="10" fillId="0" borderId="26" xfId="0" applyFont="1" applyBorder="1" applyAlignment="1">
      <alignment horizontal="distributed" vertical="center"/>
    </xf>
    <xf numFmtId="0" fontId="10" fillId="0" borderId="27" xfId="0" applyFont="1" applyBorder="1" applyAlignment="1">
      <alignment horizontal="distributed" vertical="center"/>
    </xf>
  </cellXfs>
  <cellStyles count="2">
    <cellStyle name="標準" xfId="0" builtinId="0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abSelected="1" zoomScaleNormal="100" zoomScaleSheetLayoutView="100" workbookViewId="0">
      <selection activeCell="A101" sqref="A101:IV107"/>
    </sheetView>
  </sheetViews>
  <sheetFormatPr defaultColWidth="9" defaultRowHeight="21.75" customHeight="1"/>
  <cols>
    <col min="1" max="1" width="3.6328125" style="6" customWidth="1"/>
    <col min="2" max="2" width="13.7265625" style="6" customWidth="1"/>
    <col min="3" max="3" width="6.90625" style="6" customWidth="1"/>
    <col min="4" max="6" width="7.453125" style="6" customWidth="1"/>
    <col min="7" max="7" width="8" style="6" customWidth="1"/>
    <col min="8" max="8" width="7" style="6" customWidth="1"/>
    <col min="9" max="9" width="8" style="6" customWidth="1"/>
    <col min="10" max="10" width="7" style="6" customWidth="1"/>
    <col min="11" max="11" width="8" style="6" customWidth="1"/>
    <col min="12" max="12" width="7" style="6" customWidth="1"/>
    <col min="13" max="13" width="8" style="6" customWidth="1"/>
    <col min="14" max="14" width="7" style="6" customWidth="1"/>
    <col min="15" max="15" width="8" style="6" customWidth="1"/>
    <col min="16" max="16" width="7" style="6" customWidth="1"/>
    <col min="17" max="17" width="8" style="6" customWidth="1"/>
    <col min="18" max="18" width="7" style="6" customWidth="1"/>
    <col min="19" max="19" width="8" style="6" customWidth="1"/>
    <col min="20" max="20" width="7" style="6" customWidth="1"/>
    <col min="21" max="22" width="7.6328125" style="6" customWidth="1"/>
    <col min="23" max="24" width="8.453125" style="6" customWidth="1"/>
    <col min="25" max="25" width="10.36328125" style="6" customWidth="1"/>
    <col min="26" max="16384" width="9" style="6"/>
  </cols>
  <sheetData>
    <row r="1" spans="1:24" s="1" customFormat="1" ht="24" customHeight="1"/>
    <row r="2" spans="1:24" s="1" customFormat="1" ht="24" customHeight="1">
      <c r="A2" s="2" t="s">
        <v>0</v>
      </c>
      <c r="B2" s="3"/>
      <c r="H2" s="3"/>
      <c r="I2" s="3"/>
      <c r="J2" s="3"/>
      <c r="K2" s="3"/>
      <c r="M2" s="3"/>
      <c r="N2" s="3"/>
      <c r="O2" s="3"/>
      <c r="Q2" s="3"/>
    </row>
    <row r="3" spans="1:24" s="1" customFormat="1" ht="12" customHeight="1">
      <c r="I3" s="3"/>
      <c r="J3" s="3"/>
      <c r="K3" s="3"/>
      <c r="L3" s="3"/>
      <c r="M3" s="3"/>
      <c r="O3" s="3"/>
      <c r="P3" s="3"/>
      <c r="Q3" s="3"/>
    </row>
    <row r="4" spans="1:24" ht="18" customHeight="1">
      <c r="A4" s="4" t="s">
        <v>1</v>
      </c>
      <c r="B4" s="5"/>
    </row>
    <row r="5" spans="1:24" s="9" customFormat="1" ht="18" customHeight="1" thickBot="1">
      <c r="A5" s="7" t="s">
        <v>2</v>
      </c>
      <c r="B5" s="8"/>
      <c r="W5" s="8"/>
      <c r="X5" s="10" t="s">
        <v>3</v>
      </c>
    </row>
    <row r="6" spans="1:24" s="11" customFormat="1" ht="19.5" customHeight="1">
      <c r="A6" s="83" t="s">
        <v>4</v>
      </c>
      <c r="B6" s="84"/>
      <c r="C6" s="89" t="s">
        <v>5</v>
      </c>
      <c r="D6" s="92" t="s">
        <v>6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4"/>
      <c r="W6" s="60" t="s">
        <v>7</v>
      </c>
      <c r="X6" s="63" t="s">
        <v>8</v>
      </c>
    </row>
    <row r="7" spans="1:24" s="11" customFormat="1" ht="19.5" customHeight="1">
      <c r="A7" s="85"/>
      <c r="B7" s="86"/>
      <c r="C7" s="90"/>
      <c r="D7" s="66" t="s">
        <v>9</v>
      </c>
      <c r="E7" s="67"/>
      <c r="F7" s="67"/>
      <c r="G7" s="68" t="s">
        <v>10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9" t="s">
        <v>11</v>
      </c>
      <c r="V7" s="70"/>
      <c r="W7" s="61"/>
      <c r="X7" s="64"/>
    </row>
    <row r="8" spans="1:24" s="11" customFormat="1" ht="19.5" customHeight="1">
      <c r="A8" s="85"/>
      <c r="B8" s="86"/>
      <c r="C8" s="90"/>
      <c r="D8" s="67"/>
      <c r="E8" s="67"/>
      <c r="F8" s="67"/>
      <c r="G8" s="66" t="s">
        <v>12</v>
      </c>
      <c r="H8" s="66"/>
      <c r="I8" s="66"/>
      <c r="J8" s="66"/>
      <c r="K8" s="66"/>
      <c r="L8" s="66"/>
      <c r="M8" s="66" t="s">
        <v>13</v>
      </c>
      <c r="N8" s="66"/>
      <c r="O8" s="66"/>
      <c r="P8" s="66"/>
      <c r="Q8" s="66"/>
      <c r="R8" s="66"/>
      <c r="S8" s="66"/>
      <c r="T8" s="66"/>
      <c r="U8" s="81" t="s">
        <v>14</v>
      </c>
      <c r="V8" s="81" t="s">
        <v>15</v>
      </c>
      <c r="W8" s="61"/>
      <c r="X8" s="64"/>
    </row>
    <row r="9" spans="1:24" s="11" customFormat="1" ht="17.25" customHeight="1">
      <c r="A9" s="85"/>
      <c r="B9" s="86"/>
      <c r="C9" s="90"/>
      <c r="D9" s="81" t="s">
        <v>16</v>
      </c>
      <c r="E9" s="82" t="s">
        <v>14</v>
      </c>
      <c r="F9" s="81" t="s">
        <v>15</v>
      </c>
      <c r="G9" s="71" t="s">
        <v>17</v>
      </c>
      <c r="H9" s="72"/>
      <c r="I9" s="71" t="s">
        <v>18</v>
      </c>
      <c r="J9" s="72"/>
      <c r="K9" s="71" t="s">
        <v>19</v>
      </c>
      <c r="L9" s="72"/>
      <c r="M9" s="71" t="s">
        <v>17</v>
      </c>
      <c r="N9" s="72"/>
      <c r="O9" s="71" t="s">
        <v>18</v>
      </c>
      <c r="P9" s="72"/>
      <c r="Q9" s="71" t="s">
        <v>19</v>
      </c>
      <c r="R9" s="72"/>
      <c r="S9" s="71" t="s">
        <v>20</v>
      </c>
      <c r="T9" s="72"/>
      <c r="U9" s="81"/>
      <c r="V9" s="81"/>
      <c r="W9" s="61"/>
      <c r="X9" s="64"/>
    </row>
    <row r="10" spans="1:24" s="11" customFormat="1" ht="17.25" customHeight="1">
      <c r="A10" s="87"/>
      <c r="B10" s="88"/>
      <c r="C10" s="91"/>
      <c r="D10" s="81"/>
      <c r="E10" s="82"/>
      <c r="F10" s="81"/>
      <c r="G10" s="12"/>
      <c r="H10" s="13" t="s">
        <v>21</v>
      </c>
      <c r="I10" s="14"/>
      <c r="J10" s="13" t="s">
        <v>21</v>
      </c>
      <c r="K10" s="14"/>
      <c r="L10" s="13" t="s">
        <v>21</v>
      </c>
      <c r="M10" s="14"/>
      <c r="N10" s="13" t="s">
        <v>21</v>
      </c>
      <c r="O10" s="14"/>
      <c r="P10" s="13" t="s">
        <v>21</v>
      </c>
      <c r="Q10" s="14"/>
      <c r="R10" s="13" t="s">
        <v>21</v>
      </c>
      <c r="S10" s="14"/>
      <c r="T10" s="13" t="s">
        <v>21</v>
      </c>
      <c r="U10" s="81"/>
      <c r="V10" s="81"/>
      <c r="W10" s="62"/>
      <c r="X10" s="65"/>
    </row>
    <row r="11" spans="1:24" s="11" customFormat="1" ht="6.75" customHeight="1">
      <c r="A11" s="73"/>
      <c r="B11" s="74"/>
      <c r="C11" s="15"/>
      <c r="D11" s="16"/>
      <c r="E11" s="17"/>
      <c r="F11" s="16"/>
      <c r="G11" s="18"/>
      <c r="H11" s="19"/>
      <c r="I11" s="18"/>
      <c r="J11" s="19"/>
      <c r="K11" s="18"/>
      <c r="L11" s="19"/>
      <c r="M11" s="18"/>
      <c r="N11" s="19"/>
      <c r="O11" s="18"/>
      <c r="P11" s="19"/>
      <c r="Q11" s="18"/>
      <c r="R11" s="19"/>
      <c r="S11" s="18"/>
      <c r="T11" s="19"/>
      <c r="U11" s="16"/>
      <c r="V11" s="20"/>
      <c r="W11" s="16"/>
      <c r="X11" s="21"/>
    </row>
    <row r="12" spans="1:24" s="27" customFormat="1" ht="16.5" customHeight="1">
      <c r="A12" s="75" t="s">
        <v>22</v>
      </c>
      <c r="B12" s="76"/>
      <c r="C12" s="22">
        <f>SUM(C14:C16)</f>
        <v>88</v>
      </c>
      <c r="D12" s="23">
        <f>SUM(D14:D16)</f>
        <v>54805</v>
      </c>
      <c r="E12" s="23">
        <f t="shared" ref="E12:X12" si="0">SUM(E14:E16)</f>
        <v>27411</v>
      </c>
      <c r="F12" s="23">
        <f t="shared" si="0"/>
        <v>27394</v>
      </c>
      <c r="G12" s="24">
        <f t="shared" si="0"/>
        <v>18218</v>
      </c>
      <c r="H12" s="25">
        <f t="shared" si="0"/>
        <v>9191</v>
      </c>
      <c r="I12" s="24">
        <f t="shared" si="0"/>
        <v>17810</v>
      </c>
      <c r="J12" s="25">
        <f t="shared" si="0"/>
        <v>8955</v>
      </c>
      <c r="K12" s="24">
        <f t="shared" si="0"/>
        <v>16651</v>
      </c>
      <c r="L12" s="25">
        <f t="shared" si="0"/>
        <v>8401</v>
      </c>
      <c r="M12" s="24">
        <f t="shared" si="0"/>
        <v>562</v>
      </c>
      <c r="N12" s="25">
        <f t="shared" si="0"/>
        <v>272</v>
      </c>
      <c r="O12" s="24">
        <f t="shared" si="0"/>
        <v>478</v>
      </c>
      <c r="P12" s="25">
        <f t="shared" si="0"/>
        <v>221</v>
      </c>
      <c r="Q12" s="24">
        <f t="shared" si="0"/>
        <v>591</v>
      </c>
      <c r="R12" s="25">
        <f t="shared" si="0"/>
        <v>250</v>
      </c>
      <c r="S12" s="24">
        <f t="shared" si="0"/>
        <v>177</v>
      </c>
      <c r="T12" s="25">
        <f t="shared" si="0"/>
        <v>110</v>
      </c>
      <c r="U12" s="23">
        <f t="shared" si="0"/>
        <v>11</v>
      </c>
      <c r="V12" s="23">
        <f t="shared" si="0"/>
        <v>307</v>
      </c>
      <c r="W12" s="23">
        <f t="shared" si="0"/>
        <v>12</v>
      </c>
      <c r="X12" s="26">
        <f t="shared" si="0"/>
        <v>4017</v>
      </c>
    </row>
    <row r="13" spans="1:24" s="11" customFormat="1" ht="16.5" customHeight="1">
      <c r="A13" s="77"/>
      <c r="B13" s="78"/>
      <c r="C13" s="28"/>
      <c r="D13" s="29"/>
      <c r="E13" s="29"/>
      <c r="F13" s="29"/>
      <c r="G13" s="30"/>
      <c r="H13" s="31"/>
      <c r="I13" s="30"/>
      <c r="J13" s="31"/>
      <c r="K13" s="30"/>
      <c r="L13" s="31"/>
      <c r="M13" s="30"/>
      <c r="N13" s="31"/>
      <c r="O13" s="30"/>
      <c r="P13" s="31"/>
      <c r="Q13" s="30"/>
      <c r="R13" s="31"/>
      <c r="S13" s="30"/>
      <c r="T13" s="31"/>
      <c r="U13" s="29"/>
      <c r="V13" s="29"/>
      <c r="W13" s="29"/>
      <c r="X13" s="32"/>
    </row>
    <row r="14" spans="1:24" s="11" customFormat="1" ht="16.5" customHeight="1">
      <c r="A14" s="79" t="s">
        <v>23</v>
      </c>
      <c r="B14" s="80"/>
      <c r="C14" s="28">
        <f>SUM(C18,C23:C36)</f>
        <v>84</v>
      </c>
      <c r="D14" s="29">
        <f>SUM(D18,D23:D36)</f>
        <v>53229</v>
      </c>
      <c r="E14" s="29">
        <f>SUM(E18,E23:E36)</f>
        <v>26614</v>
      </c>
      <c r="F14" s="29">
        <f>SUM(F18,F23:F36)</f>
        <v>26615</v>
      </c>
      <c r="G14" s="30">
        <f t="shared" ref="G14:X14" si="1">SUM(G18,G23:G36)</f>
        <v>17665</v>
      </c>
      <c r="H14" s="31">
        <f t="shared" si="1"/>
        <v>8898</v>
      </c>
      <c r="I14" s="30">
        <f t="shared" si="1"/>
        <v>17285</v>
      </c>
      <c r="J14" s="31">
        <f t="shared" si="1"/>
        <v>8695</v>
      </c>
      <c r="K14" s="30">
        <f t="shared" si="1"/>
        <v>16153</v>
      </c>
      <c r="L14" s="31">
        <f t="shared" si="1"/>
        <v>8157</v>
      </c>
      <c r="M14" s="30">
        <f t="shared" si="1"/>
        <v>562</v>
      </c>
      <c r="N14" s="31">
        <f t="shared" si="1"/>
        <v>272</v>
      </c>
      <c r="O14" s="30">
        <f t="shared" si="1"/>
        <v>478</v>
      </c>
      <c r="P14" s="31">
        <f t="shared" si="1"/>
        <v>221</v>
      </c>
      <c r="Q14" s="30">
        <f t="shared" si="1"/>
        <v>591</v>
      </c>
      <c r="R14" s="31">
        <f t="shared" si="1"/>
        <v>250</v>
      </c>
      <c r="S14" s="30">
        <f t="shared" si="1"/>
        <v>177</v>
      </c>
      <c r="T14" s="31">
        <f t="shared" si="1"/>
        <v>110</v>
      </c>
      <c r="U14" s="29">
        <f t="shared" si="1"/>
        <v>11</v>
      </c>
      <c r="V14" s="29">
        <f t="shared" si="1"/>
        <v>307</v>
      </c>
      <c r="W14" s="29">
        <f t="shared" si="1"/>
        <v>12</v>
      </c>
      <c r="X14" s="32">
        <f t="shared" si="1"/>
        <v>3873</v>
      </c>
    </row>
    <row r="15" spans="1:24" s="11" customFormat="1" ht="16.5" customHeight="1">
      <c r="A15" s="79"/>
      <c r="B15" s="80"/>
      <c r="C15" s="28"/>
      <c r="D15" s="29"/>
      <c r="E15" s="29"/>
      <c r="F15" s="29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30"/>
      <c r="T15" s="31"/>
      <c r="U15" s="29"/>
      <c r="V15" s="29"/>
      <c r="W15" s="29"/>
      <c r="X15" s="32"/>
    </row>
    <row r="16" spans="1:24" s="11" customFormat="1" ht="16.5" customHeight="1">
      <c r="A16" s="79" t="s">
        <v>24</v>
      </c>
      <c r="B16" s="80"/>
      <c r="C16" s="28">
        <f t="shared" ref="C16:X16" si="2">SUM(C39:C45,C58:C78)</f>
        <v>4</v>
      </c>
      <c r="D16" s="29">
        <f t="shared" si="2"/>
        <v>1576</v>
      </c>
      <c r="E16" s="29">
        <f t="shared" si="2"/>
        <v>797</v>
      </c>
      <c r="F16" s="29">
        <f t="shared" si="2"/>
        <v>779</v>
      </c>
      <c r="G16" s="30">
        <f t="shared" si="2"/>
        <v>553</v>
      </c>
      <c r="H16" s="31">
        <f t="shared" si="2"/>
        <v>293</v>
      </c>
      <c r="I16" s="30">
        <f t="shared" si="2"/>
        <v>525</v>
      </c>
      <c r="J16" s="31">
        <f t="shared" si="2"/>
        <v>260</v>
      </c>
      <c r="K16" s="30">
        <f t="shared" si="2"/>
        <v>498</v>
      </c>
      <c r="L16" s="31">
        <f t="shared" si="2"/>
        <v>244</v>
      </c>
      <c r="M16" s="30">
        <f t="shared" si="2"/>
        <v>0</v>
      </c>
      <c r="N16" s="31">
        <f t="shared" si="2"/>
        <v>0</v>
      </c>
      <c r="O16" s="30">
        <f t="shared" si="2"/>
        <v>0</v>
      </c>
      <c r="P16" s="31">
        <f t="shared" si="2"/>
        <v>0</v>
      </c>
      <c r="Q16" s="30">
        <f t="shared" si="2"/>
        <v>0</v>
      </c>
      <c r="R16" s="31">
        <f t="shared" si="2"/>
        <v>0</v>
      </c>
      <c r="S16" s="30">
        <f t="shared" si="2"/>
        <v>0</v>
      </c>
      <c r="T16" s="31">
        <f t="shared" si="2"/>
        <v>0</v>
      </c>
      <c r="U16" s="29">
        <f t="shared" si="2"/>
        <v>0</v>
      </c>
      <c r="V16" s="29">
        <f t="shared" si="2"/>
        <v>0</v>
      </c>
      <c r="W16" s="29">
        <f t="shared" si="2"/>
        <v>0</v>
      </c>
      <c r="X16" s="32">
        <f t="shared" si="2"/>
        <v>144</v>
      </c>
    </row>
    <row r="17" spans="1:24" s="11" customFormat="1" ht="16.5" customHeight="1">
      <c r="A17" s="95"/>
      <c r="B17" s="96"/>
      <c r="C17" s="28"/>
      <c r="D17" s="29"/>
      <c r="E17" s="31"/>
      <c r="F17" s="29"/>
      <c r="G17" s="30"/>
      <c r="H17" s="31"/>
      <c r="I17" s="30"/>
      <c r="J17" s="31"/>
      <c r="K17" s="30"/>
      <c r="L17" s="31"/>
      <c r="M17" s="30"/>
      <c r="N17" s="31"/>
      <c r="O17" s="30"/>
      <c r="P17" s="31"/>
      <c r="Q17" s="30"/>
      <c r="R17" s="31"/>
      <c r="S17" s="30"/>
      <c r="T17" s="31"/>
      <c r="U17" s="29"/>
      <c r="V17" s="29"/>
      <c r="W17" s="29"/>
      <c r="X17" s="32"/>
    </row>
    <row r="18" spans="1:24" s="11" customFormat="1" ht="17.25" customHeight="1">
      <c r="A18" s="95" t="s">
        <v>25</v>
      </c>
      <c r="B18" s="96"/>
      <c r="C18" s="28">
        <f>SUM(C19:C22)</f>
        <v>27</v>
      </c>
      <c r="D18" s="29">
        <f>SUM(D19:D22)</f>
        <v>22720</v>
      </c>
      <c r="E18" s="31">
        <f>SUM(E19:E22)</f>
        <v>11550</v>
      </c>
      <c r="F18" s="29">
        <f t="shared" ref="F18:X18" si="3">SUM(F19:F22)</f>
        <v>11170</v>
      </c>
      <c r="G18" s="30">
        <f t="shared" si="3"/>
        <v>7596</v>
      </c>
      <c r="H18" s="31">
        <f t="shared" si="3"/>
        <v>3893</v>
      </c>
      <c r="I18" s="30">
        <f t="shared" si="3"/>
        <v>7510</v>
      </c>
      <c r="J18" s="31">
        <f t="shared" si="3"/>
        <v>3836</v>
      </c>
      <c r="K18" s="30">
        <f t="shared" si="3"/>
        <v>6970</v>
      </c>
      <c r="L18" s="31">
        <f t="shared" si="3"/>
        <v>3609</v>
      </c>
      <c r="M18" s="30">
        <f t="shared" si="3"/>
        <v>160</v>
      </c>
      <c r="N18" s="31">
        <f t="shared" si="3"/>
        <v>70</v>
      </c>
      <c r="O18" s="30">
        <f t="shared" si="3"/>
        <v>114</v>
      </c>
      <c r="P18" s="31">
        <f t="shared" si="3"/>
        <v>41</v>
      </c>
      <c r="Q18" s="30">
        <f t="shared" si="3"/>
        <v>257</v>
      </c>
      <c r="R18" s="31">
        <f t="shared" si="3"/>
        <v>83</v>
      </c>
      <c r="S18" s="30">
        <f t="shared" si="3"/>
        <v>36</v>
      </c>
      <c r="T18" s="31">
        <f t="shared" si="3"/>
        <v>18</v>
      </c>
      <c r="U18" s="29">
        <f t="shared" si="3"/>
        <v>0</v>
      </c>
      <c r="V18" s="29">
        <f t="shared" si="3"/>
        <v>77</v>
      </c>
      <c r="W18" s="29">
        <f t="shared" si="3"/>
        <v>8</v>
      </c>
      <c r="X18" s="32">
        <f t="shared" si="3"/>
        <v>1523</v>
      </c>
    </row>
    <row r="19" spans="1:24" s="11" customFormat="1" ht="17.25" customHeight="1">
      <c r="A19" s="33"/>
      <c r="B19" s="34" t="s">
        <v>26</v>
      </c>
      <c r="C19" s="28">
        <v>14</v>
      </c>
      <c r="D19" s="29">
        <f>SUM(G19,I19,K19,M19,O19,Q19,S19,U19:V19)</f>
        <v>12278</v>
      </c>
      <c r="E19" s="35">
        <f>SUM(H19,J19,L19,N19,P19,R19,T19,U19)</f>
        <v>6609</v>
      </c>
      <c r="F19" s="29">
        <f>D19-E19</f>
        <v>5669</v>
      </c>
      <c r="G19" s="30">
        <v>4025</v>
      </c>
      <c r="H19" s="31">
        <v>2221</v>
      </c>
      <c r="I19" s="30">
        <v>3978</v>
      </c>
      <c r="J19" s="31">
        <v>2160</v>
      </c>
      <c r="K19" s="30">
        <v>3631</v>
      </c>
      <c r="L19" s="31">
        <v>2016</v>
      </c>
      <c r="M19" s="30">
        <v>160</v>
      </c>
      <c r="N19" s="31">
        <v>70</v>
      </c>
      <c r="O19" s="30">
        <v>114</v>
      </c>
      <c r="P19" s="31">
        <v>41</v>
      </c>
      <c r="Q19" s="30">
        <v>257</v>
      </c>
      <c r="R19" s="31">
        <v>83</v>
      </c>
      <c r="S19" s="30">
        <v>36</v>
      </c>
      <c r="T19" s="31">
        <v>18</v>
      </c>
      <c r="U19" s="29">
        <v>0</v>
      </c>
      <c r="V19" s="36">
        <v>77</v>
      </c>
      <c r="W19" s="29">
        <v>0</v>
      </c>
      <c r="X19" s="37">
        <v>778</v>
      </c>
    </row>
    <row r="20" spans="1:24" s="11" customFormat="1" ht="17.25" customHeight="1">
      <c r="A20" s="33"/>
      <c r="B20" s="34" t="s">
        <v>27</v>
      </c>
      <c r="C20" s="28">
        <v>6</v>
      </c>
      <c r="D20" s="29">
        <f t="shared" ref="D20:D35" si="4">SUM(G20,I20,K20,M20,O20,Q20,S20,U20:V20)</f>
        <v>5216</v>
      </c>
      <c r="E20" s="35">
        <f t="shared" ref="E20:E36" si="5">SUM(H20,J20,L20,N20,P20,R20,T20,U20)</f>
        <v>2489</v>
      </c>
      <c r="F20" s="29">
        <f t="shared" ref="F20:F36" si="6">D20-E20</f>
        <v>2727</v>
      </c>
      <c r="G20" s="30">
        <v>1811</v>
      </c>
      <c r="H20" s="31">
        <v>848</v>
      </c>
      <c r="I20" s="30">
        <v>1727</v>
      </c>
      <c r="J20" s="31">
        <v>831</v>
      </c>
      <c r="K20" s="30">
        <v>1678</v>
      </c>
      <c r="L20" s="31">
        <v>810</v>
      </c>
      <c r="M20" s="30">
        <v>0</v>
      </c>
      <c r="N20" s="31">
        <v>0</v>
      </c>
      <c r="O20" s="30">
        <v>0</v>
      </c>
      <c r="P20" s="31">
        <v>0</v>
      </c>
      <c r="Q20" s="30">
        <v>0</v>
      </c>
      <c r="R20" s="31">
        <v>0</v>
      </c>
      <c r="S20" s="30">
        <v>0</v>
      </c>
      <c r="T20" s="31">
        <v>0</v>
      </c>
      <c r="U20" s="29">
        <v>0</v>
      </c>
      <c r="V20" s="36">
        <v>0</v>
      </c>
      <c r="W20" s="29">
        <v>5</v>
      </c>
      <c r="X20" s="37">
        <v>380</v>
      </c>
    </row>
    <row r="21" spans="1:24" s="11" customFormat="1" ht="17.25" customHeight="1">
      <c r="A21" s="33"/>
      <c r="B21" s="34" t="s">
        <v>28</v>
      </c>
      <c r="C21" s="28">
        <v>4</v>
      </c>
      <c r="D21" s="29">
        <f t="shared" si="4"/>
        <v>3139</v>
      </c>
      <c r="E21" s="35">
        <f t="shared" si="5"/>
        <v>1423</v>
      </c>
      <c r="F21" s="29">
        <f t="shared" si="6"/>
        <v>1716</v>
      </c>
      <c r="G21" s="30">
        <v>1094</v>
      </c>
      <c r="H21" s="31">
        <v>509</v>
      </c>
      <c r="I21" s="30">
        <v>1055</v>
      </c>
      <c r="J21" s="31">
        <v>484</v>
      </c>
      <c r="K21" s="30">
        <v>990</v>
      </c>
      <c r="L21" s="31">
        <v>430</v>
      </c>
      <c r="M21" s="30">
        <v>0</v>
      </c>
      <c r="N21" s="31">
        <v>0</v>
      </c>
      <c r="O21" s="30">
        <v>0</v>
      </c>
      <c r="P21" s="31">
        <v>0</v>
      </c>
      <c r="Q21" s="30">
        <v>0</v>
      </c>
      <c r="R21" s="31">
        <v>0</v>
      </c>
      <c r="S21" s="30">
        <v>0</v>
      </c>
      <c r="T21" s="31">
        <v>0</v>
      </c>
      <c r="U21" s="29">
        <v>0</v>
      </c>
      <c r="V21" s="36">
        <v>0</v>
      </c>
      <c r="W21" s="29">
        <v>3</v>
      </c>
      <c r="X21" s="37">
        <v>208</v>
      </c>
    </row>
    <row r="22" spans="1:24" s="11" customFormat="1" ht="17.25" customHeight="1">
      <c r="A22" s="33"/>
      <c r="B22" s="34" t="s">
        <v>29</v>
      </c>
      <c r="C22" s="28">
        <v>3</v>
      </c>
      <c r="D22" s="29">
        <f t="shared" si="4"/>
        <v>2087</v>
      </c>
      <c r="E22" s="35">
        <f t="shared" si="5"/>
        <v>1029</v>
      </c>
      <c r="F22" s="29">
        <f t="shared" si="6"/>
        <v>1058</v>
      </c>
      <c r="G22" s="30">
        <v>666</v>
      </c>
      <c r="H22" s="31">
        <v>315</v>
      </c>
      <c r="I22" s="30">
        <v>750</v>
      </c>
      <c r="J22" s="31">
        <v>361</v>
      </c>
      <c r="K22" s="30">
        <v>671</v>
      </c>
      <c r="L22" s="31">
        <v>353</v>
      </c>
      <c r="M22" s="30">
        <v>0</v>
      </c>
      <c r="N22" s="31">
        <v>0</v>
      </c>
      <c r="O22" s="30">
        <v>0</v>
      </c>
      <c r="P22" s="31">
        <v>0</v>
      </c>
      <c r="Q22" s="30">
        <v>0</v>
      </c>
      <c r="R22" s="31">
        <v>0</v>
      </c>
      <c r="S22" s="30">
        <v>0</v>
      </c>
      <c r="T22" s="31">
        <v>0</v>
      </c>
      <c r="U22" s="29">
        <v>0</v>
      </c>
      <c r="V22" s="36">
        <v>0</v>
      </c>
      <c r="W22" s="29">
        <v>0</v>
      </c>
      <c r="X22" s="37">
        <v>157</v>
      </c>
    </row>
    <row r="23" spans="1:24" s="11" customFormat="1" ht="17.25" customHeight="1">
      <c r="A23" s="95" t="s">
        <v>30</v>
      </c>
      <c r="B23" s="96"/>
      <c r="C23" s="28">
        <v>20</v>
      </c>
      <c r="D23" s="29">
        <f t="shared" si="4"/>
        <v>12504</v>
      </c>
      <c r="E23" s="35">
        <f t="shared" si="5"/>
        <v>6075</v>
      </c>
      <c r="F23" s="29">
        <f t="shared" si="6"/>
        <v>6429</v>
      </c>
      <c r="G23" s="30">
        <v>4064</v>
      </c>
      <c r="H23" s="31">
        <v>2018</v>
      </c>
      <c r="I23" s="30">
        <v>3913</v>
      </c>
      <c r="J23" s="31">
        <v>1875</v>
      </c>
      <c r="K23" s="30">
        <v>3513</v>
      </c>
      <c r="L23" s="31">
        <v>1744</v>
      </c>
      <c r="M23" s="30">
        <v>306</v>
      </c>
      <c r="N23" s="31">
        <v>144</v>
      </c>
      <c r="O23" s="30">
        <v>271</v>
      </c>
      <c r="P23" s="31">
        <v>122</v>
      </c>
      <c r="Q23" s="30">
        <v>246</v>
      </c>
      <c r="R23" s="31">
        <v>119</v>
      </c>
      <c r="S23" s="30">
        <v>83</v>
      </c>
      <c r="T23" s="31">
        <v>53</v>
      </c>
      <c r="U23" s="29">
        <v>0</v>
      </c>
      <c r="V23" s="36">
        <v>108</v>
      </c>
      <c r="W23" s="29">
        <v>0</v>
      </c>
      <c r="X23" s="37">
        <v>934</v>
      </c>
    </row>
    <row r="24" spans="1:24" s="11" customFormat="1" ht="17.25" customHeight="1">
      <c r="A24" s="95" t="s">
        <v>31</v>
      </c>
      <c r="B24" s="96"/>
      <c r="C24" s="28">
        <v>6</v>
      </c>
      <c r="D24" s="29">
        <f t="shared" si="4"/>
        <v>4298</v>
      </c>
      <c r="E24" s="35">
        <f t="shared" si="5"/>
        <v>2149</v>
      </c>
      <c r="F24" s="29">
        <f t="shared" si="6"/>
        <v>2149</v>
      </c>
      <c r="G24" s="30">
        <v>1417</v>
      </c>
      <c r="H24" s="31">
        <v>719</v>
      </c>
      <c r="I24" s="30">
        <v>1452</v>
      </c>
      <c r="J24" s="31">
        <v>736</v>
      </c>
      <c r="K24" s="30">
        <v>1352</v>
      </c>
      <c r="L24" s="31">
        <v>691</v>
      </c>
      <c r="M24" s="30">
        <v>0</v>
      </c>
      <c r="N24" s="31">
        <v>0</v>
      </c>
      <c r="O24" s="30">
        <v>0</v>
      </c>
      <c r="P24" s="31">
        <v>0</v>
      </c>
      <c r="Q24" s="30">
        <v>0</v>
      </c>
      <c r="R24" s="31">
        <v>0</v>
      </c>
      <c r="S24" s="30">
        <v>0</v>
      </c>
      <c r="T24" s="31">
        <v>0</v>
      </c>
      <c r="U24" s="29">
        <v>3</v>
      </c>
      <c r="V24" s="36">
        <v>74</v>
      </c>
      <c r="W24" s="29">
        <v>0</v>
      </c>
      <c r="X24" s="37">
        <v>285</v>
      </c>
    </row>
    <row r="25" spans="1:24" s="11" customFormat="1" ht="17.25" customHeight="1">
      <c r="A25" s="95" t="s">
        <v>32</v>
      </c>
      <c r="B25" s="96"/>
      <c r="C25" s="28">
        <v>4</v>
      </c>
      <c r="D25" s="29">
        <f t="shared" si="4"/>
        <v>1908</v>
      </c>
      <c r="E25" s="35">
        <f t="shared" si="5"/>
        <v>1055</v>
      </c>
      <c r="F25" s="29">
        <f t="shared" si="6"/>
        <v>853</v>
      </c>
      <c r="G25" s="30">
        <v>616</v>
      </c>
      <c r="H25" s="31">
        <v>330</v>
      </c>
      <c r="I25" s="30">
        <v>593</v>
      </c>
      <c r="J25" s="31">
        <v>352</v>
      </c>
      <c r="K25" s="30">
        <v>611</v>
      </c>
      <c r="L25" s="31">
        <v>316</v>
      </c>
      <c r="M25" s="30">
        <v>27</v>
      </c>
      <c r="N25" s="31">
        <v>18</v>
      </c>
      <c r="O25" s="30">
        <v>22</v>
      </c>
      <c r="P25" s="31">
        <v>15</v>
      </c>
      <c r="Q25" s="30">
        <v>22</v>
      </c>
      <c r="R25" s="31">
        <v>12</v>
      </c>
      <c r="S25" s="30">
        <v>17</v>
      </c>
      <c r="T25" s="31">
        <v>12</v>
      </c>
      <c r="U25" s="29">
        <v>0</v>
      </c>
      <c r="V25" s="36">
        <v>0</v>
      </c>
      <c r="W25" s="29">
        <v>0</v>
      </c>
      <c r="X25" s="37">
        <v>169</v>
      </c>
    </row>
    <row r="26" spans="1:24" s="11" customFormat="1" ht="17.25" customHeight="1">
      <c r="A26" s="95" t="s">
        <v>33</v>
      </c>
      <c r="B26" s="96"/>
      <c r="C26" s="28">
        <v>4</v>
      </c>
      <c r="D26" s="29">
        <f t="shared" si="4"/>
        <v>2183</v>
      </c>
      <c r="E26" s="35">
        <f t="shared" si="5"/>
        <v>1171</v>
      </c>
      <c r="F26" s="29">
        <f t="shared" si="6"/>
        <v>1012</v>
      </c>
      <c r="G26" s="30">
        <v>749</v>
      </c>
      <c r="H26" s="31">
        <v>403</v>
      </c>
      <c r="I26" s="30">
        <v>741</v>
      </c>
      <c r="J26" s="31">
        <v>398</v>
      </c>
      <c r="K26" s="30">
        <v>693</v>
      </c>
      <c r="L26" s="31">
        <v>370</v>
      </c>
      <c r="M26" s="30">
        <v>0</v>
      </c>
      <c r="N26" s="31">
        <v>0</v>
      </c>
      <c r="O26" s="30">
        <v>0</v>
      </c>
      <c r="P26" s="31">
        <v>0</v>
      </c>
      <c r="Q26" s="30">
        <v>0</v>
      </c>
      <c r="R26" s="31">
        <v>0</v>
      </c>
      <c r="S26" s="30">
        <v>0</v>
      </c>
      <c r="T26" s="31">
        <v>0</v>
      </c>
      <c r="U26" s="29">
        <v>0</v>
      </c>
      <c r="V26" s="36">
        <v>0</v>
      </c>
      <c r="W26" s="29">
        <v>0</v>
      </c>
      <c r="X26" s="37">
        <v>148</v>
      </c>
    </row>
    <row r="27" spans="1:24" s="11" customFormat="1" ht="17.25" customHeight="1">
      <c r="A27" s="95" t="s">
        <v>34</v>
      </c>
      <c r="B27" s="96"/>
      <c r="C27" s="28">
        <v>3</v>
      </c>
      <c r="D27" s="29">
        <f t="shared" si="4"/>
        <v>1049</v>
      </c>
      <c r="E27" s="35">
        <f t="shared" si="5"/>
        <v>489</v>
      </c>
      <c r="F27" s="29">
        <f t="shared" si="6"/>
        <v>560</v>
      </c>
      <c r="G27" s="30">
        <v>322</v>
      </c>
      <c r="H27" s="31">
        <v>152</v>
      </c>
      <c r="I27" s="30">
        <v>283</v>
      </c>
      <c r="J27" s="31">
        <v>125</v>
      </c>
      <c r="K27" s="30">
        <v>332</v>
      </c>
      <c r="L27" s="31">
        <v>149</v>
      </c>
      <c r="M27" s="30">
        <v>29</v>
      </c>
      <c r="N27" s="31">
        <v>16</v>
      </c>
      <c r="O27" s="30">
        <v>35</v>
      </c>
      <c r="P27" s="31">
        <v>20</v>
      </c>
      <c r="Q27" s="30">
        <v>30</v>
      </c>
      <c r="R27" s="31">
        <v>17</v>
      </c>
      <c r="S27" s="30">
        <v>18</v>
      </c>
      <c r="T27" s="31">
        <v>10</v>
      </c>
      <c r="U27" s="29">
        <v>0</v>
      </c>
      <c r="V27" s="36">
        <v>0</v>
      </c>
      <c r="W27" s="29">
        <v>0</v>
      </c>
      <c r="X27" s="37">
        <v>106</v>
      </c>
    </row>
    <row r="28" spans="1:24" s="11" customFormat="1" ht="17.25" customHeight="1">
      <c r="A28" s="95" t="s">
        <v>35</v>
      </c>
      <c r="B28" s="96"/>
      <c r="C28" s="28">
        <v>2</v>
      </c>
      <c r="D28" s="29">
        <f t="shared" si="4"/>
        <v>1664</v>
      </c>
      <c r="E28" s="35">
        <f t="shared" si="5"/>
        <v>649</v>
      </c>
      <c r="F28" s="29">
        <f t="shared" si="6"/>
        <v>1015</v>
      </c>
      <c r="G28" s="30">
        <v>556</v>
      </c>
      <c r="H28" s="31">
        <v>220</v>
      </c>
      <c r="I28" s="30">
        <v>562</v>
      </c>
      <c r="J28" s="31">
        <v>234</v>
      </c>
      <c r="K28" s="30">
        <v>546</v>
      </c>
      <c r="L28" s="31">
        <v>195</v>
      </c>
      <c r="M28" s="30">
        <v>0</v>
      </c>
      <c r="N28" s="31">
        <v>0</v>
      </c>
      <c r="O28" s="30">
        <v>0</v>
      </c>
      <c r="P28" s="31">
        <v>0</v>
      </c>
      <c r="Q28" s="30">
        <v>0</v>
      </c>
      <c r="R28" s="31">
        <v>0</v>
      </c>
      <c r="S28" s="30">
        <v>0</v>
      </c>
      <c r="T28" s="31">
        <v>0</v>
      </c>
      <c r="U28" s="29">
        <v>0</v>
      </c>
      <c r="V28" s="36">
        <v>0</v>
      </c>
      <c r="W28" s="29">
        <v>2</v>
      </c>
      <c r="X28" s="37">
        <v>108</v>
      </c>
    </row>
    <row r="29" spans="1:24" s="11" customFormat="1" ht="17.25" customHeight="1">
      <c r="A29" s="95" t="s">
        <v>36</v>
      </c>
      <c r="B29" s="96"/>
      <c r="C29" s="28">
        <v>5</v>
      </c>
      <c r="D29" s="29">
        <f t="shared" si="4"/>
        <v>1197</v>
      </c>
      <c r="E29" s="35">
        <f t="shared" si="5"/>
        <v>542</v>
      </c>
      <c r="F29" s="29">
        <f t="shared" si="6"/>
        <v>655</v>
      </c>
      <c r="G29" s="30">
        <v>406</v>
      </c>
      <c r="H29" s="31">
        <v>165</v>
      </c>
      <c r="I29" s="30">
        <v>387</v>
      </c>
      <c r="J29" s="31">
        <v>182</v>
      </c>
      <c r="K29" s="30">
        <v>347</v>
      </c>
      <c r="L29" s="31">
        <v>164</v>
      </c>
      <c r="M29" s="30">
        <v>17</v>
      </c>
      <c r="N29" s="31">
        <v>9</v>
      </c>
      <c r="O29" s="30">
        <v>14</v>
      </c>
      <c r="P29" s="31">
        <v>8</v>
      </c>
      <c r="Q29" s="30">
        <v>22</v>
      </c>
      <c r="R29" s="31">
        <v>12</v>
      </c>
      <c r="S29" s="30">
        <v>4</v>
      </c>
      <c r="T29" s="31">
        <v>2</v>
      </c>
      <c r="U29" s="29">
        <v>0</v>
      </c>
      <c r="V29" s="36">
        <v>0</v>
      </c>
      <c r="W29" s="29">
        <v>0</v>
      </c>
      <c r="X29" s="37">
        <v>121</v>
      </c>
    </row>
    <row r="30" spans="1:24" s="11" customFormat="1" ht="17.25" customHeight="1">
      <c r="A30" s="95" t="s">
        <v>37</v>
      </c>
      <c r="B30" s="96"/>
      <c r="C30" s="28">
        <v>2</v>
      </c>
      <c r="D30" s="29">
        <f t="shared" si="4"/>
        <v>796</v>
      </c>
      <c r="E30" s="35">
        <f t="shared" si="5"/>
        <v>470</v>
      </c>
      <c r="F30" s="29">
        <f t="shared" si="6"/>
        <v>326</v>
      </c>
      <c r="G30" s="30">
        <v>279</v>
      </c>
      <c r="H30" s="31">
        <v>160</v>
      </c>
      <c r="I30" s="30">
        <v>263</v>
      </c>
      <c r="J30" s="31">
        <v>154</v>
      </c>
      <c r="K30" s="30">
        <v>254</v>
      </c>
      <c r="L30" s="31">
        <v>156</v>
      </c>
      <c r="M30" s="30">
        <v>0</v>
      </c>
      <c r="N30" s="31">
        <v>0</v>
      </c>
      <c r="O30" s="30">
        <v>0</v>
      </c>
      <c r="P30" s="31">
        <v>0</v>
      </c>
      <c r="Q30" s="30">
        <v>0</v>
      </c>
      <c r="R30" s="31">
        <v>0</v>
      </c>
      <c r="S30" s="30">
        <v>0</v>
      </c>
      <c r="T30" s="31">
        <v>0</v>
      </c>
      <c r="U30" s="29">
        <v>0</v>
      </c>
      <c r="V30" s="36">
        <v>0</v>
      </c>
      <c r="W30" s="29">
        <v>0</v>
      </c>
      <c r="X30" s="37">
        <v>80</v>
      </c>
    </row>
    <row r="31" spans="1:24" s="11" customFormat="1" ht="17.25" customHeight="1">
      <c r="A31" s="95" t="s">
        <v>38</v>
      </c>
      <c r="B31" s="96"/>
      <c r="C31" s="28">
        <v>2</v>
      </c>
      <c r="D31" s="29">
        <f t="shared" si="4"/>
        <v>547</v>
      </c>
      <c r="E31" s="35">
        <f t="shared" si="5"/>
        <v>289</v>
      </c>
      <c r="F31" s="29">
        <f t="shared" si="6"/>
        <v>258</v>
      </c>
      <c r="G31" s="30">
        <v>160</v>
      </c>
      <c r="H31" s="31">
        <v>82</v>
      </c>
      <c r="I31" s="30">
        <v>159</v>
      </c>
      <c r="J31" s="31">
        <v>81</v>
      </c>
      <c r="K31" s="30">
        <v>150</v>
      </c>
      <c r="L31" s="31">
        <v>74</v>
      </c>
      <c r="M31" s="30">
        <v>23</v>
      </c>
      <c r="N31" s="31">
        <v>15</v>
      </c>
      <c r="O31" s="30">
        <v>22</v>
      </c>
      <c r="P31" s="31">
        <v>15</v>
      </c>
      <c r="Q31" s="30">
        <v>14</v>
      </c>
      <c r="R31" s="31">
        <v>7</v>
      </c>
      <c r="S31" s="30">
        <v>19</v>
      </c>
      <c r="T31" s="31">
        <v>15</v>
      </c>
      <c r="U31" s="29">
        <v>0</v>
      </c>
      <c r="V31" s="36">
        <v>0</v>
      </c>
      <c r="W31" s="29">
        <v>0</v>
      </c>
      <c r="X31" s="37">
        <v>52</v>
      </c>
    </row>
    <row r="32" spans="1:24" s="11" customFormat="1" ht="17.25" customHeight="1">
      <c r="A32" s="95" t="s">
        <v>39</v>
      </c>
      <c r="B32" s="96"/>
      <c r="C32" s="28">
        <v>1</v>
      </c>
      <c r="D32" s="29">
        <f t="shared" si="4"/>
        <v>442</v>
      </c>
      <c r="E32" s="35">
        <f t="shared" si="5"/>
        <v>173</v>
      </c>
      <c r="F32" s="29">
        <f t="shared" si="6"/>
        <v>269</v>
      </c>
      <c r="G32" s="30">
        <v>157</v>
      </c>
      <c r="H32" s="31">
        <v>50</v>
      </c>
      <c r="I32" s="30">
        <v>146</v>
      </c>
      <c r="J32" s="31">
        <v>63</v>
      </c>
      <c r="K32" s="30">
        <v>139</v>
      </c>
      <c r="L32" s="31">
        <v>60</v>
      </c>
      <c r="M32" s="30">
        <v>0</v>
      </c>
      <c r="N32" s="31">
        <v>0</v>
      </c>
      <c r="O32" s="30">
        <v>0</v>
      </c>
      <c r="P32" s="31">
        <v>0</v>
      </c>
      <c r="Q32" s="30">
        <v>0</v>
      </c>
      <c r="R32" s="31">
        <v>0</v>
      </c>
      <c r="S32" s="30">
        <v>0</v>
      </c>
      <c r="T32" s="31">
        <v>0</v>
      </c>
      <c r="U32" s="29">
        <v>0</v>
      </c>
      <c r="V32" s="36">
        <v>0</v>
      </c>
      <c r="W32" s="29">
        <v>0</v>
      </c>
      <c r="X32" s="37">
        <v>40</v>
      </c>
    </row>
    <row r="33" spans="1:24" s="11" customFormat="1" ht="17.25" customHeight="1">
      <c r="A33" s="95" t="s">
        <v>40</v>
      </c>
      <c r="B33" s="96"/>
      <c r="C33" s="28">
        <v>1</v>
      </c>
      <c r="D33" s="29">
        <f t="shared" si="4"/>
        <v>532</v>
      </c>
      <c r="E33" s="35">
        <f t="shared" si="5"/>
        <v>303</v>
      </c>
      <c r="F33" s="29">
        <f t="shared" si="6"/>
        <v>229</v>
      </c>
      <c r="G33" s="30">
        <v>196</v>
      </c>
      <c r="H33" s="31">
        <v>106</v>
      </c>
      <c r="I33" s="30">
        <v>183</v>
      </c>
      <c r="J33" s="31">
        <v>107</v>
      </c>
      <c r="K33" s="30">
        <v>153</v>
      </c>
      <c r="L33" s="31">
        <v>90</v>
      </c>
      <c r="M33" s="30">
        <v>0</v>
      </c>
      <c r="N33" s="31">
        <v>0</v>
      </c>
      <c r="O33" s="30">
        <v>0</v>
      </c>
      <c r="P33" s="31">
        <v>0</v>
      </c>
      <c r="Q33" s="30">
        <v>0</v>
      </c>
      <c r="R33" s="31">
        <v>0</v>
      </c>
      <c r="S33" s="30">
        <v>0</v>
      </c>
      <c r="T33" s="31">
        <v>0</v>
      </c>
      <c r="U33" s="29">
        <v>0</v>
      </c>
      <c r="V33" s="36">
        <v>0</v>
      </c>
      <c r="W33" s="29">
        <v>1</v>
      </c>
      <c r="X33" s="37">
        <v>35</v>
      </c>
    </row>
    <row r="34" spans="1:24" s="11" customFormat="1" ht="17.25" customHeight="1">
      <c r="A34" s="95" t="s">
        <v>41</v>
      </c>
      <c r="B34" s="96"/>
      <c r="C34" s="28">
        <v>3</v>
      </c>
      <c r="D34" s="29">
        <f t="shared" si="4"/>
        <v>1037</v>
      </c>
      <c r="E34" s="35">
        <f t="shared" si="5"/>
        <v>477</v>
      </c>
      <c r="F34" s="29">
        <f t="shared" si="6"/>
        <v>560</v>
      </c>
      <c r="G34" s="30">
        <v>288</v>
      </c>
      <c r="H34" s="31">
        <v>128</v>
      </c>
      <c r="I34" s="30">
        <v>350</v>
      </c>
      <c r="J34" s="31">
        <v>177</v>
      </c>
      <c r="K34" s="30">
        <v>343</v>
      </c>
      <c r="L34" s="31">
        <v>164</v>
      </c>
      <c r="M34" s="30">
        <v>0</v>
      </c>
      <c r="N34" s="31">
        <v>0</v>
      </c>
      <c r="O34" s="30">
        <v>0</v>
      </c>
      <c r="P34" s="31">
        <v>0</v>
      </c>
      <c r="Q34" s="30">
        <v>0</v>
      </c>
      <c r="R34" s="31">
        <v>0</v>
      </c>
      <c r="S34" s="30">
        <v>0</v>
      </c>
      <c r="T34" s="31">
        <v>0</v>
      </c>
      <c r="U34" s="29">
        <v>8</v>
      </c>
      <c r="V34" s="36">
        <v>48</v>
      </c>
      <c r="W34" s="29">
        <v>0</v>
      </c>
      <c r="X34" s="37">
        <v>103</v>
      </c>
    </row>
    <row r="35" spans="1:24" s="11" customFormat="1" ht="17.25" customHeight="1">
      <c r="A35" s="95" t="s">
        <v>42</v>
      </c>
      <c r="B35" s="96"/>
      <c r="C35" s="28">
        <v>1</v>
      </c>
      <c r="D35" s="29">
        <f t="shared" si="4"/>
        <v>329</v>
      </c>
      <c r="E35" s="35">
        <f t="shared" si="5"/>
        <v>152</v>
      </c>
      <c r="F35" s="29">
        <f t="shared" si="6"/>
        <v>177</v>
      </c>
      <c r="G35" s="30">
        <v>127</v>
      </c>
      <c r="H35" s="31">
        <v>73</v>
      </c>
      <c r="I35" s="30">
        <v>94</v>
      </c>
      <c r="J35" s="31">
        <v>40</v>
      </c>
      <c r="K35" s="30">
        <v>108</v>
      </c>
      <c r="L35" s="31">
        <v>39</v>
      </c>
      <c r="M35" s="30">
        <v>0</v>
      </c>
      <c r="N35" s="31">
        <v>0</v>
      </c>
      <c r="O35" s="30">
        <v>0</v>
      </c>
      <c r="P35" s="31">
        <v>0</v>
      </c>
      <c r="Q35" s="30">
        <v>0</v>
      </c>
      <c r="R35" s="31">
        <v>0</v>
      </c>
      <c r="S35" s="30">
        <v>0</v>
      </c>
      <c r="T35" s="31">
        <v>0</v>
      </c>
      <c r="U35" s="29">
        <v>0</v>
      </c>
      <c r="V35" s="36">
        <v>0</v>
      </c>
      <c r="W35" s="29">
        <v>0</v>
      </c>
      <c r="X35" s="37">
        <v>35</v>
      </c>
    </row>
    <row r="36" spans="1:24" s="11" customFormat="1" ht="17.25" customHeight="1">
      <c r="A36" s="95" t="s">
        <v>43</v>
      </c>
      <c r="B36" s="96"/>
      <c r="C36" s="28">
        <v>3</v>
      </c>
      <c r="D36" s="29">
        <f>SUM(G36,I36,K36,M36,O36,Q36,S36,U36:V36)</f>
        <v>2023</v>
      </c>
      <c r="E36" s="35">
        <f t="shared" si="5"/>
        <v>1070</v>
      </c>
      <c r="F36" s="29">
        <f t="shared" si="6"/>
        <v>953</v>
      </c>
      <c r="G36" s="30">
        <v>732</v>
      </c>
      <c r="H36" s="31">
        <v>399</v>
      </c>
      <c r="I36" s="30">
        <v>649</v>
      </c>
      <c r="J36" s="31">
        <v>335</v>
      </c>
      <c r="K36" s="30">
        <v>642</v>
      </c>
      <c r="L36" s="31">
        <v>336</v>
      </c>
      <c r="M36" s="30">
        <v>0</v>
      </c>
      <c r="N36" s="31">
        <v>0</v>
      </c>
      <c r="O36" s="30">
        <v>0</v>
      </c>
      <c r="P36" s="31">
        <v>0</v>
      </c>
      <c r="Q36" s="30">
        <v>0</v>
      </c>
      <c r="R36" s="31">
        <v>0</v>
      </c>
      <c r="S36" s="30">
        <v>0</v>
      </c>
      <c r="T36" s="31">
        <v>0</v>
      </c>
      <c r="U36" s="29">
        <v>0</v>
      </c>
      <c r="V36" s="36">
        <v>0</v>
      </c>
      <c r="W36" s="29">
        <v>1</v>
      </c>
      <c r="X36" s="37">
        <v>134</v>
      </c>
    </row>
    <row r="37" spans="1:24" s="11" customFormat="1" ht="16.5" customHeight="1">
      <c r="A37" s="95"/>
      <c r="B37" s="96"/>
      <c r="C37" s="28"/>
      <c r="D37" s="29"/>
      <c r="E37" s="35"/>
      <c r="F37" s="29"/>
      <c r="G37" s="30"/>
      <c r="H37" s="31"/>
      <c r="I37" s="30"/>
      <c r="J37" s="31"/>
      <c r="K37" s="30"/>
      <c r="L37" s="31"/>
      <c r="M37" s="30"/>
      <c r="N37" s="31"/>
      <c r="O37" s="30"/>
      <c r="P37" s="31"/>
      <c r="Q37" s="30"/>
      <c r="R37" s="31"/>
      <c r="S37" s="30"/>
      <c r="T37" s="31"/>
      <c r="U37" s="29"/>
      <c r="V37" s="36"/>
      <c r="W37" s="29"/>
      <c r="X37" s="37"/>
    </row>
    <row r="38" spans="1:24" s="11" customFormat="1" ht="16.5" customHeight="1">
      <c r="A38" s="97" t="s">
        <v>44</v>
      </c>
      <c r="B38" s="98"/>
      <c r="C38" s="28"/>
      <c r="D38" s="29"/>
      <c r="E38" s="35"/>
      <c r="F38" s="29"/>
      <c r="G38" s="30"/>
      <c r="H38" s="31"/>
      <c r="I38" s="30"/>
      <c r="J38" s="31"/>
      <c r="K38" s="30"/>
      <c r="L38" s="31"/>
      <c r="M38" s="30"/>
      <c r="N38" s="31"/>
      <c r="O38" s="30"/>
      <c r="P38" s="31"/>
      <c r="Q38" s="30"/>
      <c r="R38" s="31"/>
      <c r="S38" s="30"/>
      <c r="T38" s="31"/>
      <c r="U38" s="29"/>
      <c r="V38" s="36"/>
      <c r="W38" s="29"/>
      <c r="X38" s="37"/>
    </row>
    <row r="39" spans="1:24" s="11" customFormat="1" ht="16.5" customHeight="1">
      <c r="A39" s="33"/>
      <c r="B39" s="34" t="s">
        <v>45</v>
      </c>
      <c r="C39" s="28">
        <v>1</v>
      </c>
      <c r="D39" s="29">
        <f>SUM(G39,I39,K39,M39,O39,Q39,S39,U39:V39)</f>
        <v>461</v>
      </c>
      <c r="E39" s="35">
        <f>SUM(H39,J39,L39,N39,P39,R39,T39,U39)</f>
        <v>176</v>
      </c>
      <c r="F39" s="29">
        <f>D39-E39</f>
        <v>285</v>
      </c>
      <c r="G39" s="30">
        <v>156</v>
      </c>
      <c r="H39" s="31">
        <v>65</v>
      </c>
      <c r="I39" s="30">
        <v>158</v>
      </c>
      <c r="J39" s="31">
        <v>58</v>
      </c>
      <c r="K39" s="30">
        <v>147</v>
      </c>
      <c r="L39" s="31">
        <v>53</v>
      </c>
      <c r="M39" s="30">
        <v>0</v>
      </c>
      <c r="N39" s="31">
        <v>0</v>
      </c>
      <c r="O39" s="30">
        <v>0</v>
      </c>
      <c r="P39" s="31">
        <v>0</v>
      </c>
      <c r="Q39" s="30">
        <v>0</v>
      </c>
      <c r="R39" s="31">
        <v>0</v>
      </c>
      <c r="S39" s="30">
        <v>0</v>
      </c>
      <c r="T39" s="31">
        <v>0</v>
      </c>
      <c r="U39" s="29">
        <v>0</v>
      </c>
      <c r="V39" s="36">
        <v>0</v>
      </c>
      <c r="W39" s="29">
        <v>0</v>
      </c>
      <c r="X39" s="37">
        <v>42</v>
      </c>
    </row>
    <row r="40" spans="1:24" s="11" customFormat="1" ht="16.5" customHeight="1">
      <c r="A40" s="99"/>
      <c r="B40" s="100"/>
      <c r="C40" s="28"/>
      <c r="D40" s="29"/>
      <c r="E40" s="35"/>
      <c r="F40" s="29"/>
      <c r="G40" s="30"/>
      <c r="H40" s="31"/>
      <c r="I40" s="30"/>
      <c r="J40" s="31"/>
      <c r="K40" s="30"/>
      <c r="L40" s="31"/>
      <c r="M40" s="30"/>
      <c r="N40" s="31"/>
      <c r="O40" s="30"/>
      <c r="P40" s="31"/>
      <c r="Q40" s="30"/>
      <c r="R40" s="31"/>
      <c r="S40" s="30"/>
      <c r="T40" s="31"/>
      <c r="U40" s="29"/>
      <c r="V40" s="36"/>
      <c r="W40" s="29"/>
      <c r="X40" s="37"/>
    </row>
    <row r="41" spans="1:24" s="11" customFormat="1" ht="16.5" customHeight="1">
      <c r="A41" s="97" t="s">
        <v>46</v>
      </c>
      <c r="B41" s="98"/>
      <c r="C41" s="28"/>
      <c r="D41" s="29"/>
      <c r="E41" s="35"/>
      <c r="F41" s="29"/>
      <c r="G41" s="30"/>
      <c r="H41" s="31"/>
      <c r="I41" s="30"/>
      <c r="J41" s="31"/>
      <c r="K41" s="30"/>
      <c r="L41" s="31"/>
      <c r="M41" s="30"/>
      <c r="N41" s="31"/>
      <c r="O41" s="30"/>
      <c r="P41" s="31"/>
      <c r="Q41" s="30"/>
      <c r="R41" s="31"/>
      <c r="S41" s="30"/>
      <c r="T41" s="31"/>
      <c r="U41" s="29"/>
      <c r="V41" s="36"/>
      <c r="W41" s="29"/>
      <c r="X41" s="37"/>
    </row>
    <row r="42" spans="1:24" s="11" customFormat="1" ht="16.5" customHeight="1">
      <c r="A42" s="33"/>
      <c r="B42" s="34" t="s">
        <v>47</v>
      </c>
      <c r="C42" s="28">
        <v>0</v>
      </c>
      <c r="D42" s="29">
        <f>SUM(G42,I42,K42,M42,O42,Q42,S42,U42:V42)</f>
        <v>0</v>
      </c>
      <c r="E42" s="35">
        <f>SUM(H42,J42,L42,N42,P42,R42,T42,U42)</f>
        <v>0</v>
      </c>
      <c r="F42" s="29">
        <f>D42-E42</f>
        <v>0</v>
      </c>
      <c r="G42" s="30">
        <v>0</v>
      </c>
      <c r="H42" s="31">
        <v>0</v>
      </c>
      <c r="I42" s="30">
        <v>0</v>
      </c>
      <c r="J42" s="31">
        <v>0</v>
      </c>
      <c r="K42" s="30">
        <v>0</v>
      </c>
      <c r="L42" s="31">
        <v>0</v>
      </c>
      <c r="M42" s="30">
        <v>0</v>
      </c>
      <c r="N42" s="31">
        <v>0</v>
      </c>
      <c r="O42" s="30">
        <v>0</v>
      </c>
      <c r="P42" s="31">
        <v>0</v>
      </c>
      <c r="Q42" s="30">
        <v>0</v>
      </c>
      <c r="R42" s="31">
        <v>0</v>
      </c>
      <c r="S42" s="30">
        <v>0</v>
      </c>
      <c r="T42" s="31">
        <v>0</v>
      </c>
      <c r="U42" s="29">
        <v>0</v>
      </c>
      <c r="V42" s="36">
        <v>0</v>
      </c>
      <c r="W42" s="29">
        <v>0</v>
      </c>
      <c r="X42" s="37">
        <v>0</v>
      </c>
    </row>
    <row r="43" spans="1:24" s="11" customFormat="1" ht="16.5" customHeight="1">
      <c r="A43" s="99"/>
      <c r="B43" s="100"/>
      <c r="C43" s="28"/>
      <c r="D43" s="29"/>
      <c r="E43" s="35"/>
      <c r="F43" s="29"/>
      <c r="G43" s="30"/>
      <c r="H43" s="31"/>
      <c r="I43" s="30"/>
      <c r="J43" s="31"/>
      <c r="K43" s="30"/>
      <c r="L43" s="31"/>
      <c r="M43" s="30"/>
      <c r="N43" s="31"/>
      <c r="O43" s="30"/>
      <c r="P43" s="31"/>
      <c r="Q43" s="30"/>
      <c r="R43" s="31"/>
      <c r="S43" s="30"/>
      <c r="T43" s="31"/>
      <c r="U43" s="29"/>
      <c r="V43" s="36"/>
      <c r="W43" s="29"/>
      <c r="X43" s="37"/>
    </row>
    <row r="44" spans="1:24" s="11" customFormat="1" ht="16.5" customHeight="1">
      <c r="A44" s="97" t="s">
        <v>48</v>
      </c>
      <c r="B44" s="98"/>
      <c r="C44" s="28"/>
      <c r="D44" s="29"/>
      <c r="E44" s="35"/>
      <c r="F44" s="29"/>
      <c r="G44" s="30"/>
      <c r="H44" s="31"/>
      <c r="I44" s="30"/>
      <c r="J44" s="31"/>
      <c r="K44" s="30"/>
      <c r="L44" s="31"/>
      <c r="M44" s="30"/>
      <c r="N44" s="31"/>
      <c r="O44" s="30"/>
      <c r="P44" s="31"/>
      <c r="Q44" s="30"/>
      <c r="R44" s="31"/>
      <c r="S44" s="30"/>
      <c r="T44" s="31"/>
      <c r="U44" s="29"/>
      <c r="V44" s="36"/>
      <c r="W44" s="29"/>
      <c r="X44" s="37"/>
    </row>
    <row r="45" spans="1:24" s="11" customFormat="1" ht="16.5" customHeight="1">
      <c r="A45" s="33"/>
      <c r="B45" s="34" t="s">
        <v>49</v>
      </c>
      <c r="C45" s="28">
        <v>0</v>
      </c>
      <c r="D45" s="29">
        <f>SUM(G45,I45,K45,M45,O45,Q45,S45,U45:V45)</f>
        <v>0</v>
      </c>
      <c r="E45" s="35">
        <f>SUM(H45,J45,L45,N45,P45,R45,T45,U45)</f>
        <v>0</v>
      </c>
      <c r="F45" s="29">
        <f>D45-E45</f>
        <v>0</v>
      </c>
      <c r="G45" s="30">
        <v>0</v>
      </c>
      <c r="H45" s="31">
        <v>0</v>
      </c>
      <c r="I45" s="30">
        <v>0</v>
      </c>
      <c r="J45" s="31">
        <v>0</v>
      </c>
      <c r="K45" s="30">
        <v>0</v>
      </c>
      <c r="L45" s="31">
        <v>0</v>
      </c>
      <c r="M45" s="30">
        <v>0</v>
      </c>
      <c r="N45" s="31">
        <v>0</v>
      </c>
      <c r="O45" s="30">
        <v>0</v>
      </c>
      <c r="P45" s="31">
        <v>0</v>
      </c>
      <c r="Q45" s="30">
        <v>0</v>
      </c>
      <c r="R45" s="31">
        <v>0</v>
      </c>
      <c r="S45" s="30">
        <v>0</v>
      </c>
      <c r="T45" s="31">
        <v>0</v>
      </c>
      <c r="U45" s="29">
        <v>0</v>
      </c>
      <c r="V45" s="36">
        <v>0</v>
      </c>
      <c r="W45" s="29">
        <v>0</v>
      </c>
      <c r="X45" s="37">
        <v>0</v>
      </c>
    </row>
    <row r="46" spans="1:24" s="11" customFormat="1" ht="6.75" customHeight="1" thickBot="1">
      <c r="A46" s="101"/>
      <c r="B46" s="102"/>
      <c r="C46" s="38"/>
      <c r="D46" s="39"/>
      <c r="E46" s="40"/>
      <c r="F46" s="39"/>
      <c r="G46" s="41"/>
      <c r="H46" s="42"/>
      <c r="I46" s="41"/>
      <c r="J46" s="42"/>
      <c r="K46" s="41"/>
      <c r="L46" s="42"/>
      <c r="M46" s="41"/>
      <c r="N46" s="42"/>
      <c r="O46" s="41"/>
      <c r="P46" s="42"/>
      <c r="Q46" s="41"/>
      <c r="R46" s="42"/>
      <c r="S46" s="41"/>
      <c r="T46" s="42"/>
      <c r="U46" s="39"/>
      <c r="V46" s="43"/>
      <c r="W46" s="39"/>
      <c r="X46" s="44"/>
    </row>
    <row r="47" spans="1:24" s="11" customFormat="1" ht="23.25" customHeight="1">
      <c r="A47" s="45"/>
      <c r="B47" s="45"/>
      <c r="C47" s="46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</row>
    <row r="48" spans="1:24" s="11" customFormat="1" ht="23.25" customHeight="1">
      <c r="A48" s="45"/>
      <c r="B48" s="45"/>
      <c r="C48" s="46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</row>
    <row r="49" spans="1:24" s="11" customFormat="1" ht="18" customHeight="1">
      <c r="A49" s="8" t="s">
        <v>50</v>
      </c>
      <c r="B49" s="48"/>
      <c r="C49" s="49"/>
    </row>
    <row r="50" spans="1:24" s="9" customFormat="1" ht="18" customHeight="1" thickBot="1">
      <c r="A50" s="8"/>
      <c r="B50" s="8"/>
      <c r="C50" s="8"/>
      <c r="X50" s="10" t="s">
        <v>3</v>
      </c>
    </row>
    <row r="51" spans="1:24" s="11" customFormat="1" ht="19.5" customHeight="1">
      <c r="A51" s="83" t="s">
        <v>4</v>
      </c>
      <c r="B51" s="84"/>
      <c r="C51" s="89" t="s">
        <v>5</v>
      </c>
      <c r="D51" s="92" t="s">
        <v>6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4"/>
      <c r="W51" s="60" t="s">
        <v>7</v>
      </c>
      <c r="X51" s="63" t="s">
        <v>51</v>
      </c>
    </row>
    <row r="52" spans="1:24" s="11" customFormat="1" ht="19.5" customHeight="1">
      <c r="A52" s="85"/>
      <c r="B52" s="86"/>
      <c r="C52" s="90"/>
      <c r="D52" s="66" t="s">
        <v>9</v>
      </c>
      <c r="E52" s="67"/>
      <c r="F52" s="67"/>
      <c r="G52" s="68" t="s">
        <v>10</v>
      </c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9" t="s">
        <v>11</v>
      </c>
      <c r="V52" s="70"/>
      <c r="W52" s="61"/>
      <c r="X52" s="64"/>
    </row>
    <row r="53" spans="1:24" s="11" customFormat="1" ht="19.5" customHeight="1">
      <c r="A53" s="85"/>
      <c r="B53" s="86"/>
      <c r="C53" s="90"/>
      <c r="D53" s="67"/>
      <c r="E53" s="67"/>
      <c r="F53" s="67"/>
      <c r="G53" s="66" t="s">
        <v>12</v>
      </c>
      <c r="H53" s="66"/>
      <c r="I53" s="66"/>
      <c r="J53" s="66"/>
      <c r="K53" s="66"/>
      <c r="L53" s="66"/>
      <c r="M53" s="66" t="s">
        <v>13</v>
      </c>
      <c r="N53" s="66"/>
      <c r="O53" s="66"/>
      <c r="P53" s="66"/>
      <c r="Q53" s="66"/>
      <c r="R53" s="66"/>
      <c r="S53" s="66"/>
      <c r="T53" s="66"/>
      <c r="U53" s="81" t="s">
        <v>14</v>
      </c>
      <c r="V53" s="81" t="s">
        <v>15</v>
      </c>
      <c r="W53" s="61"/>
      <c r="X53" s="64"/>
    </row>
    <row r="54" spans="1:24" s="11" customFormat="1" ht="17.25" customHeight="1">
      <c r="A54" s="85"/>
      <c r="B54" s="86"/>
      <c r="C54" s="90"/>
      <c r="D54" s="81" t="s">
        <v>16</v>
      </c>
      <c r="E54" s="82" t="s">
        <v>14</v>
      </c>
      <c r="F54" s="81" t="s">
        <v>15</v>
      </c>
      <c r="G54" s="103" t="s">
        <v>17</v>
      </c>
      <c r="H54" s="104"/>
      <c r="I54" s="103" t="s">
        <v>18</v>
      </c>
      <c r="J54" s="104"/>
      <c r="K54" s="103" t="s">
        <v>19</v>
      </c>
      <c r="L54" s="104"/>
      <c r="M54" s="103" t="s">
        <v>17</v>
      </c>
      <c r="N54" s="104"/>
      <c r="O54" s="103" t="s">
        <v>18</v>
      </c>
      <c r="P54" s="104"/>
      <c r="Q54" s="103" t="s">
        <v>19</v>
      </c>
      <c r="R54" s="104"/>
      <c r="S54" s="103" t="s">
        <v>20</v>
      </c>
      <c r="T54" s="104"/>
      <c r="U54" s="81"/>
      <c r="V54" s="81"/>
      <c r="W54" s="61"/>
      <c r="X54" s="64"/>
    </row>
    <row r="55" spans="1:24" s="11" customFormat="1" ht="17.25" customHeight="1">
      <c r="A55" s="87"/>
      <c r="B55" s="88"/>
      <c r="C55" s="91"/>
      <c r="D55" s="81"/>
      <c r="E55" s="82"/>
      <c r="F55" s="81"/>
      <c r="G55" s="12"/>
      <c r="H55" s="13" t="s">
        <v>21</v>
      </c>
      <c r="I55" s="14"/>
      <c r="J55" s="13" t="s">
        <v>21</v>
      </c>
      <c r="K55" s="14"/>
      <c r="L55" s="13" t="s">
        <v>21</v>
      </c>
      <c r="M55" s="14"/>
      <c r="N55" s="13" t="s">
        <v>21</v>
      </c>
      <c r="O55" s="14"/>
      <c r="P55" s="13" t="s">
        <v>21</v>
      </c>
      <c r="Q55" s="14"/>
      <c r="R55" s="13" t="s">
        <v>21</v>
      </c>
      <c r="S55" s="14"/>
      <c r="T55" s="13" t="s">
        <v>21</v>
      </c>
      <c r="U55" s="81"/>
      <c r="V55" s="81"/>
      <c r="W55" s="62"/>
      <c r="X55" s="65"/>
    </row>
    <row r="56" spans="1:24" s="11" customFormat="1" ht="6.75" customHeight="1">
      <c r="A56" s="73"/>
      <c r="B56" s="74"/>
      <c r="C56" s="50"/>
      <c r="D56" s="16"/>
      <c r="E56" s="16"/>
      <c r="F56" s="16"/>
      <c r="G56" s="18"/>
      <c r="H56" s="19"/>
      <c r="I56" s="18"/>
      <c r="J56" s="19"/>
      <c r="K56" s="18"/>
      <c r="L56" s="19"/>
      <c r="M56" s="18"/>
      <c r="N56" s="19"/>
      <c r="O56" s="18"/>
      <c r="P56" s="19"/>
      <c r="Q56" s="18"/>
      <c r="R56" s="19"/>
      <c r="S56" s="18"/>
      <c r="T56" s="19"/>
      <c r="U56" s="16"/>
      <c r="V56" s="16"/>
      <c r="W56" s="16"/>
      <c r="X56" s="51"/>
    </row>
    <row r="57" spans="1:24" s="11" customFormat="1" ht="16.5" customHeight="1">
      <c r="A57" s="97" t="s">
        <v>52</v>
      </c>
      <c r="B57" s="98"/>
      <c r="C57" s="52"/>
      <c r="D57" s="29"/>
      <c r="E57" s="29"/>
      <c r="F57" s="29"/>
      <c r="G57" s="30"/>
      <c r="H57" s="31"/>
      <c r="I57" s="30"/>
      <c r="J57" s="31"/>
      <c r="K57" s="30"/>
      <c r="L57" s="31"/>
      <c r="M57" s="30"/>
      <c r="N57" s="31"/>
      <c r="O57" s="30"/>
      <c r="P57" s="31"/>
      <c r="Q57" s="30"/>
      <c r="R57" s="31"/>
      <c r="S57" s="30"/>
      <c r="T57" s="31"/>
      <c r="U57" s="29"/>
      <c r="V57" s="29"/>
      <c r="W57" s="29"/>
      <c r="X57" s="32"/>
    </row>
    <row r="58" spans="1:24" s="11" customFormat="1" ht="16.5" customHeight="1">
      <c r="A58" s="33"/>
      <c r="B58" s="34" t="s">
        <v>53</v>
      </c>
      <c r="C58" s="52">
        <v>1</v>
      </c>
      <c r="D58" s="29">
        <f>SUM(G58,I58,K58,M58,O58,Q58,S58,U58:V58)</f>
        <v>427</v>
      </c>
      <c r="E58" s="35">
        <f>SUM(H58,J58,L58,N58,P58,R58,T58,U58)</f>
        <v>199</v>
      </c>
      <c r="F58" s="29">
        <f>D58-E58</f>
        <v>228</v>
      </c>
      <c r="G58" s="30">
        <v>148</v>
      </c>
      <c r="H58" s="31">
        <v>70</v>
      </c>
      <c r="I58" s="30">
        <v>138</v>
      </c>
      <c r="J58" s="31">
        <v>66</v>
      </c>
      <c r="K58" s="30">
        <v>141</v>
      </c>
      <c r="L58" s="31">
        <v>63</v>
      </c>
      <c r="M58" s="30">
        <v>0</v>
      </c>
      <c r="N58" s="31">
        <v>0</v>
      </c>
      <c r="O58" s="30">
        <v>0</v>
      </c>
      <c r="P58" s="31">
        <v>0</v>
      </c>
      <c r="Q58" s="30">
        <v>0</v>
      </c>
      <c r="R58" s="31">
        <v>0</v>
      </c>
      <c r="S58" s="30">
        <v>0</v>
      </c>
      <c r="T58" s="31">
        <v>0</v>
      </c>
      <c r="U58" s="29">
        <v>0</v>
      </c>
      <c r="V58" s="29">
        <v>0</v>
      </c>
      <c r="W58" s="29">
        <v>0</v>
      </c>
      <c r="X58" s="32">
        <v>33</v>
      </c>
    </row>
    <row r="59" spans="1:24" s="11" customFormat="1" ht="12.75" customHeight="1">
      <c r="A59" s="99"/>
      <c r="B59" s="100"/>
      <c r="C59" s="52"/>
      <c r="D59" s="29"/>
      <c r="E59" s="29"/>
      <c r="F59" s="29"/>
      <c r="G59" s="30"/>
      <c r="H59" s="31"/>
      <c r="I59" s="30"/>
      <c r="J59" s="31"/>
      <c r="K59" s="30"/>
      <c r="L59" s="31"/>
      <c r="M59" s="30"/>
      <c r="N59" s="31"/>
      <c r="O59" s="30"/>
      <c r="P59" s="31"/>
      <c r="Q59" s="30"/>
      <c r="R59" s="31"/>
      <c r="S59" s="30"/>
      <c r="T59" s="31"/>
      <c r="U59" s="29"/>
      <c r="V59" s="29"/>
      <c r="W59" s="29"/>
      <c r="X59" s="32"/>
    </row>
    <row r="60" spans="1:24" s="11" customFormat="1" ht="16.5" customHeight="1">
      <c r="A60" s="97" t="s">
        <v>54</v>
      </c>
      <c r="B60" s="98"/>
      <c r="C60" s="52"/>
      <c r="D60" s="29"/>
      <c r="E60" s="29"/>
      <c r="F60" s="29"/>
      <c r="G60" s="30"/>
      <c r="H60" s="31"/>
      <c r="I60" s="30"/>
      <c r="J60" s="31"/>
      <c r="K60" s="30"/>
      <c r="L60" s="31"/>
      <c r="M60" s="30"/>
      <c r="N60" s="31"/>
      <c r="O60" s="30"/>
      <c r="P60" s="31"/>
      <c r="Q60" s="30"/>
      <c r="R60" s="31"/>
      <c r="S60" s="30"/>
      <c r="T60" s="31"/>
      <c r="U60" s="29"/>
      <c r="V60" s="29"/>
      <c r="W60" s="29"/>
      <c r="X60" s="32"/>
    </row>
    <row r="61" spans="1:24" s="11" customFormat="1" ht="16.5" customHeight="1">
      <c r="A61" s="33"/>
      <c r="B61" s="34" t="s">
        <v>55</v>
      </c>
      <c r="C61" s="52">
        <v>0</v>
      </c>
      <c r="D61" s="29">
        <f>SUM(G61,I61,K61,M61,O61,Q61,S61,U61:V61)</f>
        <v>0</v>
      </c>
      <c r="E61" s="35">
        <f>SUM(H61,J61,L61,N61,P61,R61,T61,U61)</f>
        <v>0</v>
      </c>
      <c r="F61" s="29">
        <f>D61-E61</f>
        <v>0</v>
      </c>
      <c r="G61" s="30">
        <v>0</v>
      </c>
      <c r="H61" s="31">
        <v>0</v>
      </c>
      <c r="I61" s="30">
        <v>0</v>
      </c>
      <c r="J61" s="31">
        <v>0</v>
      </c>
      <c r="K61" s="30">
        <v>0</v>
      </c>
      <c r="L61" s="31">
        <v>0</v>
      </c>
      <c r="M61" s="30">
        <v>0</v>
      </c>
      <c r="N61" s="31">
        <v>0</v>
      </c>
      <c r="O61" s="30">
        <v>0</v>
      </c>
      <c r="P61" s="31">
        <v>0</v>
      </c>
      <c r="Q61" s="30">
        <v>0</v>
      </c>
      <c r="R61" s="31">
        <v>0</v>
      </c>
      <c r="S61" s="30">
        <v>0</v>
      </c>
      <c r="T61" s="31">
        <v>0</v>
      </c>
      <c r="U61" s="29">
        <v>0</v>
      </c>
      <c r="V61" s="29">
        <v>0</v>
      </c>
      <c r="W61" s="29">
        <v>0</v>
      </c>
      <c r="X61" s="32">
        <v>0</v>
      </c>
    </row>
    <row r="62" spans="1:24" s="11" customFormat="1" ht="12.75" customHeight="1">
      <c r="A62" s="99"/>
      <c r="B62" s="100"/>
      <c r="C62" s="52"/>
      <c r="D62" s="29"/>
      <c r="E62" s="29"/>
      <c r="F62" s="29"/>
      <c r="G62" s="30"/>
      <c r="H62" s="31"/>
      <c r="I62" s="30"/>
      <c r="J62" s="31"/>
      <c r="K62" s="30"/>
      <c r="L62" s="31"/>
      <c r="M62" s="30"/>
      <c r="N62" s="31"/>
      <c r="O62" s="30"/>
      <c r="P62" s="31"/>
      <c r="Q62" s="30"/>
      <c r="R62" s="31"/>
      <c r="S62" s="30"/>
      <c r="T62" s="31"/>
      <c r="U62" s="29"/>
      <c r="V62" s="29"/>
      <c r="W62" s="29"/>
      <c r="X62" s="32"/>
    </row>
    <row r="63" spans="1:24" s="11" customFormat="1" ht="16.5" customHeight="1">
      <c r="A63" s="97" t="s">
        <v>56</v>
      </c>
      <c r="B63" s="98"/>
      <c r="C63" s="52"/>
      <c r="D63" s="29"/>
      <c r="E63" s="29"/>
      <c r="F63" s="29"/>
      <c r="G63" s="30"/>
      <c r="H63" s="31"/>
      <c r="I63" s="30"/>
      <c r="J63" s="31"/>
      <c r="K63" s="30"/>
      <c r="L63" s="31"/>
      <c r="M63" s="30"/>
      <c r="N63" s="31"/>
      <c r="O63" s="30"/>
      <c r="P63" s="31"/>
      <c r="Q63" s="30"/>
      <c r="R63" s="31"/>
      <c r="S63" s="30"/>
      <c r="T63" s="31"/>
      <c r="U63" s="29"/>
      <c r="V63" s="29"/>
      <c r="W63" s="29"/>
      <c r="X63" s="32"/>
    </row>
    <row r="64" spans="1:24" s="11" customFormat="1" ht="16.5" customHeight="1">
      <c r="A64" s="33"/>
      <c r="B64" s="34" t="s">
        <v>57</v>
      </c>
      <c r="C64" s="52">
        <v>0</v>
      </c>
      <c r="D64" s="29">
        <f>SUM(G64,I64,K64,M64,O64,Q64,S64,U64:V64)</f>
        <v>0</v>
      </c>
      <c r="E64" s="35">
        <f>SUM(H64,J64,L64,N64,P64,R64,T64,U64)</f>
        <v>0</v>
      </c>
      <c r="F64" s="29">
        <f>D64-E64</f>
        <v>0</v>
      </c>
      <c r="G64" s="30">
        <v>0</v>
      </c>
      <c r="H64" s="31">
        <v>0</v>
      </c>
      <c r="I64" s="30">
        <v>0</v>
      </c>
      <c r="J64" s="31">
        <v>0</v>
      </c>
      <c r="K64" s="30">
        <v>0</v>
      </c>
      <c r="L64" s="31">
        <v>0</v>
      </c>
      <c r="M64" s="30">
        <v>0</v>
      </c>
      <c r="N64" s="31">
        <v>0</v>
      </c>
      <c r="O64" s="30">
        <v>0</v>
      </c>
      <c r="P64" s="31">
        <v>0</v>
      </c>
      <c r="Q64" s="30">
        <v>0</v>
      </c>
      <c r="R64" s="31">
        <v>0</v>
      </c>
      <c r="S64" s="30">
        <v>0</v>
      </c>
      <c r="T64" s="31">
        <v>0</v>
      </c>
      <c r="U64" s="29">
        <v>0</v>
      </c>
      <c r="V64" s="29">
        <v>0</v>
      </c>
      <c r="W64" s="29">
        <v>0</v>
      </c>
      <c r="X64" s="32">
        <v>0</v>
      </c>
    </row>
    <row r="65" spans="1:24" s="11" customFormat="1" ht="12.75" customHeight="1">
      <c r="A65" s="99"/>
      <c r="B65" s="100"/>
      <c r="C65" s="52"/>
      <c r="D65" s="29"/>
      <c r="E65" s="29"/>
      <c r="F65" s="29"/>
      <c r="G65" s="30"/>
      <c r="H65" s="31"/>
      <c r="I65" s="30"/>
      <c r="J65" s="31"/>
      <c r="K65" s="30"/>
      <c r="L65" s="31"/>
      <c r="M65" s="30"/>
      <c r="N65" s="31"/>
      <c r="O65" s="30"/>
      <c r="P65" s="31"/>
      <c r="Q65" s="30"/>
      <c r="R65" s="31"/>
      <c r="S65" s="30"/>
      <c r="T65" s="31"/>
      <c r="U65" s="29"/>
      <c r="V65" s="29"/>
      <c r="W65" s="29"/>
      <c r="X65" s="32"/>
    </row>
    <row r="66" spans="1:24" s="11" customFormat="1" ht="16.5" customHeight="1">
      <c r="A66" s="97" t="s">
        <v>58</v>
      </c>
      <c r="B66" s="98"/>
      <c r="C66" s="52"/>
      <c r="D66" s="29"/>
      <c r="E66" s="29"/>
      <c r="F66" s="29"/>
      <c r="G66" s="30"/>
      <c r="H66" s="31"/>
      <c r="I66" s="30"/>
      <c r="J66" s="31"/>
      <c r="K66" s="30"/>
      <c r="L66" s="31"/>
      <c r="M66" s="30"/>
      <c r="N66" s="31"/>
      <c r="O66" s="30"/>
      <c r="P66" s="31"/>
      <c r="Q66" s="30"/>
      <c r="R66" s="31"/>
      <c r="S66" s="30"/>
      <c r="T66" s="31"/>
      <c r="U66" s="29"/>
      <c r="V66" s="29"/>
      <c r="W66" s="29"/>
      <c r="X66" s="32"/>
    </row>
    <row r="67" spans="1:24" s="11" customFormat="1" ht="16.5" customHeight="1">
      <c r="A67" s="33"/>
      <c r="B67" s="34" t="s">
        <v>59</v>
      </c>
      <c r="C67" s="52">
        <v>1</v>
      </c>
      <c r="D67" s="29">
        <f>SUM(G67,I67,K67,M67,O67,Q67,S67,U67:V67)</f>
        <v>427</v>
      </c>
      <c r="E67" s="35">
        <f>SUM(H67,J67,L67,N67,P67,R67,T67,U67)</f>
        <v>234</v>
      </c>
      <c r="F67" s="29">
        <f>D67-E67</f>
        <v>193</v>
      </c>
      <c r="G67" s="30">
        <v>158</v>
      </c>
      <c r="H67" s="31">
        <v>92</v>
      </c>
      <c r="I67" s="30">
        <v>131</v>
      </c>
      <c r="J67" s="31">
        <v>70</v>
      </c>
      <c r="K67" s="30">
        <v>138</v>
      </c>
      <c r="L67" s="31">
        <v>72</v>
      </c>
      <c r="M67" s="30">
        <v>0</v>
      </c>
      <c r="N67" s="31">
        <v>0</v>
      </c>
      <c r="O67" s="30">
        <v>0</v>
      </c>
      <c r="P67" s="31">
        <v>0</v>
      </c>
      <c r="Q67" s="30">
        <v>0</v>
      </c>
      <c r="R67" s="31">
        <v>0</v>
      </c>
      <c r="S67" s="30">
        <v>0</v>
      </c>
      <c r="T67" s="31">
        <v>0</v>
      </c>
      <c r="U67" s="29">
        <v>0</v>
      </c>
      <c r="V67" s="29">
        <v>0</v>
      </c>
      <c r="W67" s="29">
        <v>0</v>
      </c>
      <c r="X67" s="32">
        <v>44</v>
      </c>
    </row>
    <row r="68" spans="1:24" s="11" customFormat="1" ht="16.5" customHeight="1">
      <c r="A68" s="33"/>
      <c r="B68" s="34" t="s">
        <v>60</v>
      </c>
      <c r="C68" s="52">
        <v>0</v>
      </c>
      <c r="D68" s="29">
        <f>SUM(G68,I68,K68,M68,O68,Q68,S68,U68:V68)</f>
        <v>0</v>
      </c>
      <c r="E68" s="35">
        <f>SUM(H68,J68,L68,N68,P68,R68,T68,U68)</f>
        <v>0</v>
      </c>
      <c r="F68" s="29">
        <f>D68-E68</f>
        <v>0</v>
      </c>
      <c r="G68" s="30">
        <v>0</v>
      </c>
      <c r="H68" s="31">
        <v>0</v>
      </c>
      <c r="I68" s="30">
        <v>0</v>
      </c>
      <c r="J68" s="31">
        <v>0</v>
      </c>
      <c r="K68" s="30">
        <v>0</v>
      </c>
      <c r="L68" s="31">
        <v>0</v>
      </c>
      <c r="M68" s="30">
        <v>0</v>
      </c>
      <c r="N68" s="31">
        <v>0</v>
      </c>
      <c r="O68" s="30">
        <v>0</v>
      </c>
      <c r="P68" s="31">
        <v>0</v>
      </c>
      <c r="Q68" s="30">
        <v>0</v>
      </c>
      <c r="R68" s="31">
        <v>0</v>
      </c>
      <c r="S68" s="30">
        <v>0</v>
      </c>
      <c r="T68" s="31">
        <v>0</v>
      </c>
      <c r="U68" s="29">
        <v>0</v>
      </c>
      <c r="V68" s="29">
        <v>0</v>
      </c>
      <c r="W68" s="29">
        <v>0</v>
      </c>
      <c r="X68" s="32">
        <v>0</v>
      </c>
    </row>
    <row r="69" spans="1:24" s="11" customFormat="1" ht="12.75" customHeight="1">
      <c r="A69" s="99"/>
      <c r="B69" s="100"/>
      <c r="C69" s="52"/>
      <c r="D69" s="29"/>
      <c r="E69" s="29"/>
      <c r="F69" s="29"/>
      <c r="G69" s="30"/>
      <c r="H69" s="31"/>
      <c r="I69" s="30"/>
      <c r="J69" s="31"/>
      <c r="K69" s="30"/>
      <c r="L69" s="31"/>
      <c r="M69" s="30"/>
      <c r="N69" s="31"/>
      <c r="O69" s="30"/>
      <c r="P69" s="31"/>
      <c r="Q69" s="30"/>
      <c r="R69" s="31"/>
      <c r="S69" s="30"/>
      <c r="T69" s="31"/>
      <c r="U69" s="29"/>
      <c r="V69" s="29"/>
      <c r="W69" s="29"/>
      <c r="X69" s="32"/>
    </row>
    <row r="70" spans="1:24" s="11" customFormat="1" ht="16.5" customHeight="1">
      <c r="A70" s="97" t="s">
        <v>61</v>
      </c>
      <c r="B70" s="98"/>
      <c r="C70" s="52"/>
      <c r="D70" s="29"/>
      <c r="E70" s="29"/>
      <c r="F70" s="29"/>
      <c r="G70" s="30"/>
      <c r="H70" s="31"/>
      <c r="I70" s="30"/>
      <c r="J70" s="31"/>
      <c r="K70" s="30"/>
      <c r="L70" s="31"/>
      <c r="M70" s="30"/>
      <c r="N70" s="31"/>
      <c r="O70" s="30"/>
      <c r="P70" s="31"/>
      <c r="Q70" s="30"/>
      <c r="R70" s="31"/>
      <c r="S70" s="30"/>
      <c r="T70" s="31"/>
      <c r="U70" s="29"/>
      <c r="V70" s="29"/>
      <c r="W70" s="29"/>
      <c r="X70" s="32"/>
    </row>
    <row r="71" spans="1:24" s="11" customFormat="1" ht="16.5" customHeight="1">
      <c r="A71" s="33"/>
      <c r="B71" s="34" t="s">
        <v>62</v>
      </c>
      <c r="C71" s="52">
        <v>0</v>
      </c>
      <c r="D71" s="29">
        <f>SUM(G71,I71,K71,M71,O71,Q71,S71,U71:V71)</f>
        <v>0</v>
      </c>
      <c r="E71" s="35">
        <f>SUM(H71,J71,L71,N71,P71,R71,T71,U71)</f>
        <v>0</v>
      </c>
      <c r="F71" s="29">
        <f>D71-E71</f>
        <v>0</v>
      </c>
      <c r="G71" s="30">
        <v>0</v>
      </c>
      <c r="H71" s="31">
        <v>0</v>
      </c>
      <c r="I71" s="30">
        <v>0</v>
      </c>
      <c r="J71" s="31">
        <v>0</v>
      </c>
      <c r="K71" s="30">
        <v>0</v>
      </c>
      <c r="L71" s="31">
        <v>0</v>
      </c>
      <c r="M71" s="30">
        <v>0</v>
      </c>
      <c r="N71" s="31">
        <v>0</v>
      </c>
      <c r="O71" s="30">
        <v>0</v>
      </c>
      <c r="P71" s="31">
        <v>0</v>
      </c>
      <c r="Q71" s="30">
        <v>0</v>
      </c>
      <c r="R71" s="31">
        <v>0</v>
      </c>
      <c r="S71" s="30">
        <v>0</v>
      </c>
      <c r="T71" s="31">
        <v>0</v>
      </c>
      <c r="U71" s="29">
        <v>0</v>
      </c>
      <c r="V71" s="29">
        <v>0</v>
      </c>
      <c r="W71" s="29">
        <v>0</v>
      </c>
      <c r="X71" s="32">
        <v>0</v>
      </c>
    </row>
    <row r="72" spans="1:24" s="11" customFormat="1" ht="12.75" customHeight="1">
      <c r="A72" s="99"/>
      <c r="B72" s="100"/>
      <c r="C72" s="52"/>
      <c r="D72" s="29"/>
      <c r="E72" s="29"/>
      <c r="F72" s="29"/>
      <c r="G72" s="30"/>
      <c r="H72" s="31"/>
      <c r="I72" s="30"/>
      <c r="J72" s="31"/>
      <c r="K72" s="30"/>
      <c r="L72" s="31"/>
      <c r="M72" s="30"/>
      <c r="N72" s="31"/>
      <c r="O72" s="30"/>
      <c r="P72" s="31"/>
      <c r="Q72" s="30"/>
      <c r="R72" s="31"/>
      <c r="S72" s="30"/>
      <c r="T72" s="31"/>
      <c r="U72" s="29"/>
      <c r="V72" s="29"/>
      <c r="W72" s="29"/>
      <c r="X72" s="32"/>
    </row>
    <row r="73" spans="1:24" s="11" customFormat="1" ht="16.5" customHeight="1">
      <c r="A73" s="97" t="s">
        <v>63</v>
      </c>
      <c r="B73" s="98"/>
      <c r="C73" s="52"/>
      <c r="D73" s="29"/>
      <c r="E73" s="29"/>
      <c r="F73" s="29"/>
      <c r="G73" s="30"/>
      <c r="H73" s="31"/>
      <c r="I73" s="30"/>
      <c r="J73" s="31"/>
      <c r="K73" s="30"/>
      <c r="L73" s="31"/>
      <c r="M73" s="30"/>
      <c r="N73" s="31"/>
      <c r="O73" s="30"/>
      <c r="P73" s="31"/>
      <c r="Q73" s="30"/>
      <c r="R73" s="31"/>
      <c r="S73" s="30"/>
      <c r="T73" s="31"/>
      <c r="U73" s="29"/>
      <c r="V73" s="29"/>
      <c r="W73" s="29"/>
      <c r="X73" s="32"/>
    </row>
    <row r="74" spans="1:24" s="11" customFormat="1" ht="16.5" customHeight="1">
      <c r="A74" s="33"/>
      <c r="B74" s="34" t="s">
        <v>64</v>
      </c>
      <c r="C74" s="52">
        <v>0</v>
      </c>
      <c r="D74" s="29">
        <f>SUM(G74,I74,K74,M74,O74,Q74,S74,U74:V74)</f>
        <v>0</v>
      </c>
      <c r="E74" s="35">
        <f>SUM(H74,J74,L74,N74,P74,R74,T74,U74)</f>
        <v>0</v>
      </c>
      <c r="F74" s="29">
        <f>D74-E74</f>
        <v>0</v>
      </c>
      <c r="G74" s="30">
        <v>0</v>
      </c>
      <c r="H74" s="31">
        <v>0</v>
      </c>
      <c r="I74" s="30">
        <v>0</v>
      </c>
      <c r="J74" s="31">
        <v>0</v>
      </c>
      <c r="K74" s="30">
        <v>0</v>
      </c>
      <c r="L74" s="31">
        <v>0</v>
      </c>
      <c r="M74" s="30">
        <v>0</v>
      </c>
      <c r="N74" s="31">
        <v>0</v>
      </c>
      <c r="O74" s="30">
        <v>0</v>
      </c>
      <c r="P74" s="31">
        <v>0</v>
      </c>
      <c r="Q74" s="30">
        <v>0</v>
      </c>
      <c r="R74" s="31">
        <v>0</v>
      </c>
      <c r="S74" s="30">
        <v>0</v>
      </c>
      <c r="T74" s="31">
        <v>0</v>
      </c>
      <c r="U74" s="29">
        <v>0</v>
      </c>
      <c r="V74" s="29">
        <v>0</v>
      </c>
      <c r="W74" s="29">
        <v>0</v>
      </c>
      <c r="X74" s="32">
        <v>0</v>
      </c>
    </row>
    <row r="75" spans="1:24" s="11" customFormat="1" ht="16.5" customHeight="1">
      <c r="A75" s="33"/>
      <c r="B75" s="34" t="s">
        <v>65</v>
      </c>
      <c r="C75" s="52">
        <v>0</v>
      </c>
      <c r="D75" s="29">
        <f>SUM(G75,I75,K75,M75,O75,Q75,S75,U75:V75)</f>
        <v>0</v>
      </c>
      <c r="E75" s="35">
        <f>SUM(H75,J75,L75,N75,P75,R75,T75,U75)</f>
        <v>0</v>
      </c>
      <c r="F75" s="29">
        <f>D75-E75</f>
        <v>0</v>
      </c>
      <c r="G75" s="30">
        <v>0</v>
      </c>
      <c r="H75" s="31">
        <v>0</v>
      </c>
      <c r="I75" s="30">
        <v>0</v>
      </c>
      <c r="J75" s="31">
        <v>0</v>
      </c>
      <c r="K75" s="30">
        <v>0</v>
      </c>
      <c r="L75" s="31">
        <v>0</v>
      </c>
      <c r="M75" s="30">
        <v>0</v>
      </c>
      <c r="N75" s="31">
        <v>0</v>
      </c>
      <c r="O75" s="30">
        <v>0</v>
      </c>
      <c r="P75" s="31">
        <v>0</v>
      </c>
      <c r="Q75" s="30">
        <v>0</v>
      </c>
      <c r="R75" s="31">
        <v>0</v>
      </c>
      <c r="S75" s="30">
        <v>0</v>
      </c>
      <c r="T75" s="31">
        <v>0</v>
      </c>
      <c r="U75" s="29">
        <v>0</v>
      </c>
      <c r="V75" s="29">
        <v>0</v>
      </c>
      <c r="W75" s="29">
        <v>0</v>
      </c>
      <c r="X75" s="32">
        <v>0</v>
      </c>
    </row>
    <row r="76" spans="1:24" s="11" customFormat="1" ht="12.75" customHeight="1">
      <c r="A76" s="99"/>
      <c r="B76" s="100"/>
      <c r="C76" s="52"/>
      <c r="D76" s="29"/>
      <c r="E76" s="29"/>
      <c r="F76" s="29"/>
      <c r="G76" s="30"/>
      <c r="H76" s="31"/>
      <c r="I76" s="30"/>
      <c r="J76" s="31"/>
      <c r="K76" s="30"/>
      <c r="L76" s="31"/>
      <c r="M76" s="30"/>
      <c r="N76" s="31"/>
      <c r="O76" s="30"/>
      <c r="P76" s="31"/>
      <c r="Q76" s="30"/>
      <c r="R76" s="31"/>
      <c r="S76" s="30"/>
      <c r="T76" s="31"/>
      <c r="U76" s="29"/>
      <c r="V76" s="29"/>
      <c r="W76" s="29"/>
      <c r="X76" s="32"/>
    </row>
    <row r="77" spans="1:24" s="11" customFormat="1" ht="16.5" customHeight="1">
      <c r="A77" s="97" t="s">
        <v>66</v>
      </c>
      <c r="B77" s="98"/>
      <c r="C77" s="52"/>
      <c r="D77" s="29"/>
      <c r="E77" s="29"/>
      <c r="F77" s="29"/>
      <c r="G77" s="30"/>
      <c r="H77" s="31"/>
      <c r="I77" s="30"/>
      <c r="J77" s="31"/>
      <c r="K77" s="30"/>
      <c r="L77" s="31"/>
      <c r="M77" s="30"/>
      <c r="N77" s="31"/>
      <c r="O77" s="30"/>
      <c r="P77" s="31"/>
      <c r="Q77" s="30"/>
      <c r="R77" s="31"/>
      <c r="S77" s="30"/>
      <c r="T77" s="31"/>
      <c r="U77" s="29"/>
      <c r="V77" s="29"/>
      <c r="W77" s="29"/>
      <c r="X77" s="32"/>
    </row>
    <row r="78" spans="1:24" s="11" customFormat="1" ht="16.5" customHeight="1">
      <c r="A78" s="33"/>
      <c r="B78" s="34" t="s">
        <v>67</v>
      </c>
      <c r="C78" s="52">
        <v>1</v>
      </c>
      <c r="D78" s="29">
        <f>SUM(G78,I78,K78,M78,O78,Q78,S78,U78:V78)</f>
        <v>261</v>
      </c>
      <c r="E78" s="35">
        <f>SUM(H78,J78,L78,N78,P78,R78,T78,U78)</f>
        <v>188</v>
      </c>
      <c r="F78" s="29">
        <f>D78-E78</f>
        <v>73</v>
      </c>
      <c r="G78" s="30">
        <v>91</v>
      </c>
      <c r="H78" s="31">
        <v>66</v>
      </c>
      <c r="I78" s="30">
        <v>98</v>
      </c>
      <c r="J78" s="31">
        <v>66</v>
      </c>
      <c r="K78" s="30">
        <v>72</v>
      </c>
      <c r="L78" s="31">
        <v>56</v>
      </c>
      <c r="M78" s="30">
        <v>0</v>
      </c>
      <c r="N78" s="31">
        <v>0</v>
      </c>
      <c r="O78" s="30">
        <v>0</v>
      </c>
      <c r="P78" s="31">
        <v>0</v>
      </c>
      <c r="Q78" s="30">
        <v>0</v>
      </c>
      <c r="R78" s="31">
        <v>0</v>
      </c>
      <c r="S78" s="30">
        <v>0</v>
      </c>
      <c r="T78" s="31">
        <v>0</v>
      </c>
      <c r="U78" s="29">
        <v>0</v>
      </c>
      <c r="V78" s="29">
        <v>0</v>
      </c>
      <c r="W78" s="29">
        <v>0</v>
      </c>
      <c r="X78" s="32">
        <v>25</v>
      </c>
    </row>
    <row r="79" spans="1:24" s="11" customFormat="1" ht="4.5" customHeight="1">
      <c r="A79" s="99"/>
      <c r="B79" s="100"/>
      <c r="C79" s="50"/>
      <c r="D79" s="16"/>
      <c r="E79" s="16"/>
      <c r="F79" s="16"/>
      <c r="G79" s="53"/>
      <c r="H79" s="19"/>
      <c r="I79" s="53"/>
      <c r="J79" s="19"/>
      <c r="K79" s="53"/>
      <c r="L79" s="19"/>
      <c r="M79" s="53"/>
      <c r="N79" s="19"/>
      <c r="O79" s="53"/>
      <c r="P79" s="19"/>
      <c r="Q79" s="53"/>
      <c r="R79" s="19"/>
      <c r="S79" s="53"/>
      <c r="T79" s="19"/>
      <c r="U79" s="16"/>
      <c r="V79" s="16"/>
      <c r="W79" s="16"/>
      <c r="X79" s="51"/>
    </row>
    <row r="80" spans="1:24" s="11" customFormat="1" ht="17.25" customHeight="1">
      <c r="A80" s="107" t="s">
        <v>68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 t="s">
        <v>68</v>
      </c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108"/>
    </row>
    <row r="81" spans="1:24" s="11" customFormat="1" ht="4.5" customHeight="1">
      <c r="A81" s="73"/>
      <c r="B81" s="74"/>
      <c r="C81" s="50"/>
      <c r="D81" s="16"/>
      <c r="E81" s="16"/>
      <c r="F81" s="16"/>
      <c r="G81" s="54"/>
      <c r="H81" s="19"/>
      <c r="I81" s="54"/>
      <c r="J81" s="19"/>
      <c r="K81" s="54"/>
      <c r="L81" s="19"/>
      <c r="M81" s="54"/>
      <c r="N81" s="19"/>
      <c r="O81" s="54"/>
      <c r="P81" s="19"/>
      <c r="Q81" s="54"/>
      <c r="R81" s="19"/>
      <c r="S81" s="20"/>
      <c r="T81" s="55"/>
      <c r="U81" s="16"/>
      <c r="V81" s="16"/>
      <c r="W81" s="16"/>
      <c r="X81" s="51"/>
    </row>
    <row r="82" spans="1:24" s="27" customFormat="1" ht="15.75" customHeight="1">
      <c r="A82" s="109" t="s">
        <v>69</v>
      </c>
      <c r="B82" s="110"/>
      <c r="C82" s="22">
        <f>SUM(C83:C92)</f>
        <v>23</v>
      </c>
      <c r="D82" s="23">
        <f>SUM(D83:D92)</f>
        <v>16487</v>
      </c>
      <c r="E82" s="23">
        <f>SUM(E83:E92)</f>
        <v>8758</v>
      </c>
      <c r="F82" s="23">
        <f t="shared" ref="F82:X82" si="7">SUM(F83:F92)</f>
        <v>7729</v>
      </c>
      <c r="G82" s="24">
        <f t="shared" si="7"/>
        <v>5818</v>
      </c>
      <c r="H82" s="25">
        <f t="shared" si="7"/>
        <v>3078</v>
      </c>
      <c r="I82" s="24">
        <f t="shared" si="7"/>
        <v>5495</v>
      </c>
      <c r="J82" s="25">
        <f t="shared" si="7"/>
        <v>2915</v>
      </c>
      <c r="K82" s="24">
        <f t="shared" si="7"/>
        <v>5060</v>
      </c>
      <c r="L82" s="25">
        <f t="shared" si="7"/>
        <v>2765</v>
      </c>
      <c r="M82" s="24">
        <f t="shared" si="7"/>
        <v>0</v>
      </c>
      <c r="N82" s="25">
        <f t="shared" si="7"/>
        <v>0</v>
      </c>
      <c r="O82" s="24">
        <f t="shared" si="7"/>
        <v>0</v>
      </c>
      <c r="P82" s="25">
        <f t="shared" si="7"/>
        <v>0</v>
      </c>
      <c r="Q82" s="24">
        <f t="shared" si="7"/>
        <v>0</v>
      </c>
      <c r="R82" s="25">
        <f t="shared" si="7"/>
        <v>0</v>
      </c>
      <c r="S82" s="24">
        <f t="shared" si="7"/>
        <v>0</v>
      </c>
      <c r="T82" s="25">
        <f t="shared" si="7"/>
        <v>0</v>
      </c>
      <c r="U82" s="23">
        <f t="shared" si="7"/>
        <v>0</v>
      </c>
      <c r="V82" s="23">
        <f t="shared" si="7"/>
        <v>114</v>
      </c>
      <c r="W82" s="23">
        <f t="shared" si="7"/>
        <v>4</v>
      </c>
      <c r="X82" s="26">
        <f t="shared" si="7"/>
        <v>1009</v>
      </c>
    </row>
    <row r="83" spans="1:24" s="11" customFormat="1" ht="15.75" customHeight="1">
      <c r="A83" s="105" t="s">
        <v>70</v>
      </c>
      <c r="B83" s="106"/>
      <c r="C83" s="52">
        <v>9</v>
      </c>
      <c r="D83" s="29">
        <f>SUM(G83,I83,K83,M83,O83,Q83,S83,U83:V83)</f>
        <v>9139</v>
      </c>
      <c r="E83" s="35">
        <f>SUM(H83,J83,L83,N83,P83,R83,T83,U83)</f>
        <v>5015</v>
      </c>
      <c r="F83" s="29">
        <f>SUM(D83-E83)</f>
        <v>4124</v>
      </c>
      <c r="G83" s="30">
        <v>3187</v>
      </c>
      <c r="H83" s="31">
        <v>1767</v>
      </c>
      <c r="I83" s="30">
        <v>3025</v>
      </c>
      <c r="J83" s="31">
        <v>1665</v>
      </c>
      <c r="K83" s="30">
        <v>2850</v>
      </c>
      <c r="L83" s="31">
        <v>1583</v>
      </c>
      <c r="M83" s="30">
        <v>0</v>
      </c>
      <c r="N83" s="31">
        <v>0</v>
      </c>
      <c r="O83" s="30">
        <v>0</v>
      </c>
      <c r="P83" s="31">
        <v>0</v>
      </c>
      <c r="Q83" s="30">
        <v>0</v>
      </c>
      <c r="R83" s="31">
        <v>0</v>
      </c>
      <c r="S83" s="30">
        <v>0</v>
      </c>
      <c r="T83" s="31">
        <v>0</v>
      </c>
      <c r="U83" s="29">
        <v>0</v>
      </c>
      <c r="V83" s="29">
        <v>77</v>
      </c>
      <c r="W83" s="29">
        <v>2</v>
      </c>
      <c r="X83" s="32">
        <v>513</v>
      </c>
    </row>
    <row r="84" spans="1:24" s="11" customFormat="1" ht="15.75" customHeight="1">
      <c r="A84" s="105" t="s">
        <v>71</v>
      </c>
      <c r="B84" s="106"/>
      <c r="C84" s="52">
        <v>4</v>
      </c>
      <c r="D84" s="29">
        <f>SUM(G84,I84,K84,M84,O84,Q84,S84,U84:V84)</f>
        <v>2140</v>
      </c>
      <c r="E84" s="35">
        <f t="shared" ref="E84:E92" si="8">SUM(H84,J84,L84,N84,P84,R84,T84,U84)</f>
        <v>864</v>
      </c>
      <c r="F84" s="29">
        <f t="shared" ref="F84:F92" si="9">SUM(D84-E84)</f>
        <v>1276</v>
      </c>
      <c r="G84" s="30">
        <v>777</v>
      </c>
      <c r="H84" s="31">
        <v>316</v>
      </c>
      <c r="I84" s="30">
        <v>719</v>
      </c>
      <c r="J84" s="31">
        <v>277</v>
      </c>
      <c r="K84" s="30">
        <v>607</v>
      </c>
      <c r="L84" s="31">
        <v>271</v>
      </c>
      <c r="M84" s="30">
        <v>0</v>
      </c>
      <c r="N84" s="31">
        <v>0</v>
      </c>
      <c r="O84" s="30">
        <v>0</v>
      </c>
      <c r="P84" s="31">
        <v>0</v>
      </c>
      <c r="Q84" s="30">
        <v>0</v>
      </c>
      <c r="R84" s="31">
        <v>0</v>
      </c>
      <c r="S84" s="30">
        <v>0</v>
      </c>
      <c r="T84" s="31">
        <v>0</v>
      </c>
      <c r="U84" s="29">
        <v>0</v>
      </c>
      <c r="V84" s="29">
        <v>37</v>
      </c>
      <c r="W84" s="29">
        <v>0</v>
      </c>
      <c r="X84" s="32">
        <v>155</v>
      </c>
    </row>
    <row r="85" spans="1:24" s="11" customFormat="1" ht="15.75" customHeight="1">
      <c r="A85" s="105" t="s">
        <v>72</v>
      </c>
      <c r="B85" s="106"/>
      <c r="C85" s="52">
        <v>2</v>
      </c>
      <c r="D85" s="29">
        <f t="shared" ref="D85:D92" si="10">SUM(G85,I85,K85,M85,O85,Q85,S85,U85:V85)</f>
        <v>1399</v>
      </c>
      <c r="E85" s="35">
        <f t="shared" si="8"/>
        <v>734</v>
      </c>
      <c r="F85" s="29">
        <f t="shared" si="9"/>
        <v>665</v>
      </c>
      <c r="G85" s="30">
        <v>484</v>
      </c>
      <c r="H85" s="31">
        <v>243</v>
      </c>
      <c r="I85" s="30">
        <v>496</v>
      </c>
      <c r="J85" s="31">
        <v>258</v>
      </c>
      <c r="K85" s="30">
        <v>419</v>
      </c>
      <c r="L85" s="31">
        <v>233</v>
      </c>
      <c r="M85" s="30">
        <v>0</v>
      </c>
      <c r="N85" s="31">
        <v>0</v>
      </c>
      <c r="O85" s="30">
        <v>0</v>
      </c>
      <c r="P85" s="31">
        <v>0</v>
      </c>
      <c r="Q85" s="30">
        <v>0</v>
      </c>
      <c r="R85" s="31">
        <v>0</v>
      </c>
      <c r="S85" s="30">
        <v>0</v>
      </c>
      <c r="T85" s="31">
        <v>0</v>
      </c>
      <c r="U85" s="29">
        <v>0</v>
      </c>
      <c r="V85" s="29">
        <v>0</v>
      </c>
      <c r="W85" s="29">
        <v>0</v>
      </c>
      <c r="X85" s="32">
        <v>74</v>
      </c>
    </row>
    <row r="86" spans="1:24" s="11" customFormat="1" ht="15.75" customHeight="1">
      <c r="A86" s="105" t="s">
        <v>73</v>
      </c>
      <c r="B86" s="106"/>
      <c r="C86" s="52">
        <v>1</v>
      </c>
      <c r="D86" s="29">
        <f t="shared" si="10"/>
        <v>659</v>
      </c>
      <c r="E86" s="35">
        <f t="shared" si="8"/>
        <v>291</v>
      </c>
      <c r="F86" s="29">
        <f t="shared" si="9"/>
        <v>368</v>
      </c>
      <c r="G86" s="30">
        <v>229</v>
      </c>
      <c r="H86" s="31">
        <v>107</v>
      </c>
      <c r="I86" s="30">
        <v>231</v>
      </c>
      <c r="J86" s="31">
        <v>110</v>
      </c>
      <c r="K86" s="30">
        <v>199</v>
      </c>
      <c r="L86" s="31">
        <v>74</v>
      </c>
      <c r="M86" s="30">
        <v>0</v>
      </c>
      <c r="N86" s="31">
        <v>0</v>
      </c>
      <c r="O86" s="30">
        <v>0</v>
      </c>
      <c r="P86" s="31">
        <v>0</v>
      </c>
      <c r="Q86" s="30">
        <v>0</v>
      </c>
      <c r="R86" s="31">
        <v>0</v>
      </c>
      <c r="S86" s="30">
        <v>0</v>
      </c>
      <c r="T86" s="31">
        <v>0</v>
      </c>
      <c r="U86" s="29">
        <v>0</v>
      </c>
      <c r="V86" s="29">
        <v>0</v>
      </c>
      <c r="W86" s="29">
        <v>0</v>
      </c>
      <c r="X86" s="32">
        <v>39</v>
      </c>
    </row>
    <row r="87" spans="1:24" s="11" customFormat="1" ht="15.75" customHeight="1">
      <c r="A87" s="105" t="s">
        <v>74</v>
      </c>
      <c r="B87" s="106"/>
      <c r="C87" s="52">
        <v>1</v>
      </c>
      <c r="D87" s="29">
        <f t="shared" si="10"/>
        <v>354</v>
      </c>
      <c r="E87" s="35">
        <f t="shared" si="8"/>
        <v>195</v>
      </c>
      <c r="F87" s="29">
        <f t="shared" si="9"/>
        <v>159</v>
      </c>
      <c r="G87" s="30">
        <v>128</v>
      </c>
      <c r="H87" s="31">
        <v>67</v>
      </c>
      <c r="I87" s="30">
        <v>88</v>
      </c>
      <c r="J87" s="31">
        <v>48</v>
      </c>
      <c r="K87" s="30">
        <v>138</v>
      </c>
      <c r="L87" s="31">
        <v>80</v>
      </c>
      <c r="M87" s="30">
        <v>0</v>
      </c>
      <c r="N87" s="31">
        <v>0</v>
      </c>
      <c r="O87" s="30">
        <v>0</v>
      </c>
      <c r="P87" s="31">
        <v>0</v>
      </c>
      <c r="Q87" s="30">
        <v>0</v>
      </c>
      <c r="R87" s="31">
        <v>0</v>
      </c>
      <c r="S87" s="30">
        <v>0</v>
      </c>
      <c r="T87" s="31">
        <v>0</v>
      </c>
      <c r="U87" s="29">
        <v>0</v>
      </c>
      <c r="V87" s="29">
        <v>0</v>
      </c>
      <c r="W87" s="29">
        <v>0</v>
      </c>
      <c r="X87" s="32">
        <v>34</v>
      </c>
    </row>
    <row r="88" spans="1:24" s="11" customFormat="1" ht="15.75" customHeight="1">
      <c r="A88" s="105" t="s">
        <v>75</v>
      </c>
      <c r="B88" s="106"/>
      <c r="C88" s="52">
        <v>1</v>
      </c>
      <c r="D88" s="29">
        <f t="shared" si="10"/>
        <v>244</v>
      </c>
      <c r="E88" s="35">
        <f t="shared" si="8"/>
        <v>75</v>
      </c>
      <c r="F88" s="29">
        <f t="shared" si="9"/>
        <v>169</v>
      </c>
      <c r="G88" s="30">
        <v>95</v>
      </c>
      <c r="H88" s="31">
        <v>20</v>
      </c>
      <c r="I88" s="30">
        <v>87</v>
      </c>
      <c r="J88" s="31">
        <v>30</v>
      </c>
      <c r="K88" s="30">
        <v>62</v>
      </c>
      <c r="L88" s="31">
        <v>25</v>
      </c>
      <c r="M88" s="30">
        <v>0</v>
      </c>
      <c r="N88" s="31">
        <v>0</v>
      </c>
      <c r="O88" s="30">
        <v>0</v>
      </c>
      <c r="P88" s="31">
        <v>0</v>
      </c>
      <c r="Q88" s="30">
        <v>0</v>
      </c>
      <c r="R88" s="31">
        <v>0</v>
      </c>
      <c r="S88" s="30">
        <v>0</v>
      </c>
      <c r="T88" s="31">
        <v>0</v>
      </c>
      <c r="U88" s="29">
        <v>0</v>
      </c>
      <c r="V88" s="29">
        <v>0</v>
      </c>
      <c r="W88" s="29">
        <v>0</v>
      </c>
      <c r="X88" s="32">
        <v>22</v>
      </c>
    </row>
    <row r="89" spans="1:24" s="11" customFormat="1" ht="15.75" customHeight="1">
      <c r="A89" s="105" t="s">
        <v>76</v>
      </c>
      <c r="B89" s="106"/>
      <c r="C89" s="52">
        <v>1</v>
      </c>
      <c r="D89" s="29">
        <f t="shared" si="10"/>
        <v>197</v>
      </c>
      <c r="E89" s="35">
        <f t="shared" si="8"/>
        <v>145</v>
      </c>
      <c r="F89" s="29">
        <f t="shared" si="9"/>
        <v>52</v>
      </c>
      <c r="G89" s="30">
        <v>59</v>
      </c>
      <c r="H89" s="31">
        <v>39</v>
      </c>
      <c r="I89" s="30">
        <v>69</v>
      </c>
      <c r="J89" s="31">
        <v>54</v>
      </c>
      <c r="K89" s="30">
        <v>69</v>
      </c>
      <c r="L89" s="31">
        <v>52</v>
      </c>
      <c r="M89" s="30">
        <v>0</v>
      </c>
      <c r="N89" s="31">
        <v>0</v>
      </c>
      <c r="O89" s="30">
        <v>0</v>
      </c>
      <c r="P89" s="31">
        <v>0</v>
      </c>
      <c r="Q89" s="30">
        <v>0</v>
      </c>
      <c r="R89" s="31">
        <v>0</v>
      </c>
      <c r="S89" s="30">
        <v>0</v>
      </c>
      <c r="T89" s="31">
        <v>0</v>
      </c>
      <c r="U89" s="29">
        <v>0</v>
      </c>
      <c r="V89" s="29">
        <v>0</v>
      </c>
      <c r="W89" s="29">
        <v>0</v>
      </c>
      <c r="X89" s="32">
        <v>19</v>
      </c>
    </row>
    <row r="90" spans="1:24" s="11" customFormat="1" ht="15.75" customHeight="1">
      <c r="A90" s="95" t="s">
        <v>40</v>
      </c>
      <c r="B90" s="96"/>
      <c r="C90" s="52">
        <v>1</v>
      </c>
      <c r="D90" s="29">
        <f t="shared" si="10"/>
        <v>532</v>
      </c>
      <c r="E90" s="35">
        <f t="shared" si="8"/>
        <v>303</v>
      </c>
      <c r="F90" s="29">
        <f t="shared" si="9"/>
        <v>229</v>
      </c>
      <c r="G90" s="30">
        <v>196</v>
      </c>
      <c r="H90" s="31">
        <v>106</v>
      </c>
      <c r="I90" s="30">
        <v>183</v>
      </c>
      <c r="J90" s="31">
        <v>107</v>
      </c>
      <c r="K90" s="30">
        <v>153</v>
      </c>
      <c r="L90" s="31">
        <v>90</v>
      </c>
      <c r="M90" s="30">
        <v>0</v>
      </c>
      <c r="N90" s="31">
        <v>0</v>
      </c>
      <c r="O90" s="30">
        <v>0</v>
      </c>
      <c r="P90" s="31">
        <v>0</v>
      </c>
      <c r="Q90" s="30">
        <v>0</v>
      </c>
      <c r="R90" s="31">
        <v>0</v>
      </c>
      <c r="S90" s="30">
        <v>0</v>
      </c>
      <c r="T90" s="31">
        <v>0</v>
      </c>
      <c r="U90" s="29">
        <v>0</v>
      </c>
      <c r="V90" s="29">
        <v>0</v>
      </c>
      <c r="W90" s="29">
        <v>1</v>
      </c>
      <c r="X90" s="32">
        <v>35</v>
      </c>
    </row>
    <row r="91" spans="1:24" s="11" customFormat="1" ht="15.75" customHeight="1">
      <c r="A91" s="95" t="s">
        <v>43</v>
      </c>
      <c r="B91" s="96"/>
      <c r="C91" s="52">
        <v>2</v>
      </c>
      <c r="D91" s="29">
        <f t="shared" si="10"/>
        <v>1562</v>
      </c>
      <c r="E91" s="35">
        <f t="shared" si="8"/>
        <v>948</v>
      </c>
      <c r="F91" s="29">
        <f t="shared" si="9"/>
        <v>614</v>
      </c>
      <c r="G91" s="30">
        <v>572</v>
      </c>
      <c r="H91" s="31">
        <v>347</v>
      </c>
      <c r="I91" s="30">
        <v>499</v>
      </c>
      <c r="J91" s="31">
        <v>300</v>
      </c>
      <c r="K91" s="30">
        <v>491</v>
      </c>
      <c r="L91" s="31">
        <v>301</v>
      </c>
      <c r="M91" s="30">
        <v>0</v>
      </c>
      <c r="N91" s="31">
        <v>0</v>
      </c>
      <c r="O91" s="30">
        <v>0</v>
      </c>
      <c r="P91" s="31">
        <v>0</v>
      </c>
      <c r="Q91" s="30">
        <v>0</v>
      </c>
      <c r="R91" s="31">
        <v>0</v>
      </c>
      <c r="S91" s="30">
        <v>0</v>
      </c>
      <c r="T91" s="31">
        <v>0</v>
      </c>
      <c r="U91" s="29">
        <v>0</v>
      </c>
      <c r="V91" s="29">
        <v>0</v>
      </c>
      <c r="W91" s="29">
        <v>1</v>
      </c>
      <c r="X91" s="32">
        <v>93</v>
      </c>
    </row>
    <row r="92" spans="1:24" s="11" customFormat="1" ht="15.75" customHeight="1">
      <c r="A92" s="95" t="s">
        <v>77</v>
      </c>
      <c r="B92" s="96"/>
      <c r="C92" s="52">
        <v>1</v>
      </c>
      <c r="D92" s="29">
        <f t="shared" si="10"/>
        <v>261</v>
      </c>
      <c r="E92" s="35">
        <f t="shared" si="8"/>
        <v>188</v>
      </c>
      <c r="F92" s="29">
        <f t="shared" si="9"/>
        <v>73</v>
      </c>
      <c r="G92" s="30">
        <v>91</v>
      </c>
      <c r="H92" s="31">
        <v>66</v>
      </c>
      <c r="I92" s="30">
        <v>98</v>
      </c>
      <c r="J92" s="31">
        <v>66</v>
      </c>
      <c r="K92" s="30">
        <v>72</v>
      </c>
      <c r="L92" s="31">
        <v>56</v>
      </c>
      <c r="M92" s="30">
        <v>0</v>
      </c>
      <c r="N92" s="31">
        <v>0</v>
      </c>
      <c r="O92" s="30">
        <v>0</v>
      </c>
      <c r="P92" s="31">
        <v>0</v>
      </c>
      <c r="Q92" s="30">
        <v>0</v>
      </c>
      <c r="R92" s="31">
        <v>0</v>
      </c>
      <c r="S92" s="30">
        <v>0</v>
      </c>
      <c r="T92" s="31">
        <v>0</v>
      </c>
      <c r="U92" s="29">
        <v>0</v>
      </c>
      <c r="V92" s="29">
        <v>0</v>
      </c>
      <c r="W92" s="29">
        <v>0</v>
      </c>
      <c r="X92" s="32">
        <v>25</v>
      </c>
    </row>
    <row r="93" spans="1:24" s="11" customFormat="1" ht="4.5" customHeight="1">
      <c r="A93" s="95"/>
      <c r="B93" s="96"/>
      <c r="C93" s="50"/>
      <c r="D93" s="16"/>
      <c r="E93" s="16"/>
      <c r="F93" s="16"/>
      <c r="G93" s="53"/>
      <c r="H93" s="19"/>
      <c r="I93" s="53"/>
      <c r="J93" s="19"/>
      <c r="K93" s="53"/>
      <c r="L93" s="19"/>
      <c r="M93" s="53"/>
      <c r="N93" s="19"/>
      <c r="O93" s="53"/>
      <c r="P93" s="19"/>
      <c r="Q93" s="53"/>
      <c r="R93" s="19"/>
      <c r="S93" s="53"/>
      <c r="T93" s="19"/>
      <c r="U93" s="16"/>
      <c r="V93" s="16"/>
      <c r="W93" s="16"/>
      <c r="X93" s="51"/>
    </row>
    <row r="94" spans="1:24" s="11" customFormat="1" ht="17.25" customHeight="1">
      <c r="A94" s="107" t="s">
        <v>78</v>
      </c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 t="s">
        <v>78</v>
      </c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108"/>
    </row>
    <row r="95" spans="1:24" s="11" customFormat="1" ht="4.5" customHeight="1">
      <c r="A95" s="73"/>
      <c r="B95" s="74"/>
      <c r="C95" s="50"/>
      <c r="D95" s="16"/>
      <c r="E95" s="16"/>
      <c r="F95" s="16"/>
      <c r="G95" s="20"/>
      <c r="H95" s="55"/>
      <c r="I95" s="20"/>
      <c r="J95" s="55"/>
      <c r="K95" s="20"/>
      <c r="L95" s="55"/>
      <c r="M95" s="54"/>
      <c r="N95" s="19"/>
      <c r="O95" s="20"/>
      <c r="P95" s="55"/>
      <c r="Q95" s="20"/>
      <c r="R95" s="55"/>
      <c r="S95" s="54"/>
      <c r="T95" s="19"/>
      <c r="U95" s="16"/>
      <c r="V95" s="16"/>
      <c r="W95" s="16"/>
      <c r="X95" s="51"/>
    </row>
    <row r="96" spans="1:24" s="11" customFormat="1" ht="17.25" customHeight="1">
      <c r="A96" s="95" t="s">
        <v>79</v>
      </c>
      <c r="B96" s="96"/>
      <c r="C96" s="28">
        <f t="shared" ref="C96:X96" si="11">SUM(C18,C25,C31:C33,C39,C78)</f>
        <v>37</v>
      </c>
      <c r="D96" s="29">
        <f t="shared" si="11"/>
        <v>26871</v>
      </c>
      <c r="E96" s="29">
        <f t="shared" si="11"/>
        <v>13734</v>
      </c>
      <c r="F96" s="29">
        <f t="shared" si="11"/>
        <v>13137</v>
      </c>
      <c r="G96" s="30">
        <f t="shared" si="11"/>
        <v>8972</v>
      </c>
      <c r="H96" s="31">
        <f t="shared" si="11"/>
        <v>4592</v>
      </c>
      <c r="I96" s="36">
        <f t="shared" si="11"/>
        <v>8847</v>
      </c>
      <c r="J96" s="56">
        <f t="shared" si="11"/>
        <v>4563</v>
      </c>
      <c r="K96" s="30">
        <f t="shared" si="11"/>
        <v>8242</v>
      </c>
      <c r="L96" s="31">
        <f t="shared" si="11"/>
        <v>4258</v>
      </c>
      <c r="M96" s="30">
        <f t="shared" si="11"/>
        <v>210</v>
      </c>
      <c r="N96" s="31">
        <f t="shared" si="11"/>
        <v>103</v>
      </c>
      <c r="O96" s="30">
        <f t="shared" si="11"/>
        <v>158</v>
      </c>
      <c r="P96" s="31">
        <f t="shared" si="11"/>
        <v>71</v>
      </c>
      <c r="Q96" s="30">
        <f t="shared" si="11"/>
        <v>293</v>
      </c>
      <c r="R96" s="31">
        <f t="shared" si="11"/>
        <v>102</v>
      </c>
      <c r="S96" s="30">
        <f t="shared" si="11"/>
        <v>72</v>
      </c>
      <c r="T96" s="31">
        <f t="shared" si="11"/>
        <v>45</v>
      </c>
      <c r="U96" s="29">
        <f t="shared" si="11"/>
        <v>0</v>
      </c>
      <c r="V96" s="29">
        <f t="shared" si="11"/>
        <v>77</v>
      </c>
      <c r="W96" s="29">
        <f t="shared" si="11"/>
        <v>9</v>
      </c>
      <c r="X96" s="32">
        <f t="shared" si="11"/>
        <v>1886</v>
      </c>
    </row>
    <row r="97" spans="1:24" s="11" customFormat="1" ht="17.25" customHeight="1">
      <c r="A97" s="95" t="s">
        <v>80</v>
      </c>
      <c r="B97" s="96"/>
      <c r="C97" s="28">
        <f t="shared" ref="C97:X97" si="12">SUM(C23,C26:C30,C36,C42,C45,C58)</f>
        <v>40</v>
      </c>
      <c r="D97" s="29">
        <f t="shared" si="12"/>
        <v>21843</v>
      </c>
      <c r="E97" s="29">
        <f t="shared" si="12"/>
        <v>10665</v>
      </c>
      <c r="F97" s="29">
        <f t="shared" si="12"/>
        <v>11178</v>
      </c>
      <c r="G97" s="30">
        <f t="shared" si="12"/>
        <v>7256</v>
      </c>
      <c r="H97" s="31">
        <f t="shared" si="12"/>
        <v>3587</v>
      </c>
      <c r="I97" s="30">
        <f t="shared" si="12"/>
        <v>6936</v>
      </c>
      <c r="J97" s="31">
        <f t="shared" si="12"/>
        <v>3369</v>
      </c>
      <c r="K97" s="30">
        <f t="shared" si="12"/>
        <v>6468</v>
      </c>
      <c r="L97" s="31">
        <f t="shared" si="12"/>
        <v>3177</v>
      </c>
      <c r="M97" s="30">
        <f t="shared" si="12"/>
        <v>352</v>
      </c>
      <c r="N97" s="31">
        <f t="shared" si="12"/>
        <v>169</v>
      </c>
      <c r="O97" s="30">
        <f t="shared" si="12"/>
        <v>320</v>
      </c>
      <c r="P97" s="31">
        <f t="shared" si="12"/>
        <v>150</v>
      </c>
      <c r="Q97" s="30">
        <f t="shared" si="12"/>
        <v>298</v>
      </c>
      <c r="R97" s="31">
        <f t="shared" si="12"/>
        <v>148</v>
      </c>
      <c r="S97" s="30">
        <f t="shared" si="12"/>
        <v>105</v>
      </c>
      <c r="T97" s="31">
        <f t="shared" si="12"/>
        <v>65</v>
      </c>
      <c r="U97" s="29">
        <f t="shared" si="12"/>
        <v>0</v>
      </c>
      <c r="V97" s="29">
        <f t="shared" si="12"/>
        <v>108</v>
      </c>
      <c r="W97" s="29">
        <f t="shared" si="12"/>
        <v>3</v>
      </c>
      <c r="X97" s="32">
        <f t="shared" si="12"/>
        <v>1664</v>
      </c>
    </row>
    <row r="98" spans="1:24" s="11" customFormat="1" ht="17.25" customHeight="1">
      <c r="A98" s="95" t="s">
        <v>81</v>
      </c>
      <c r="B98" s="96"/>
      <c r="C98" s="28">
        <f t="shared" ref="C98:X98" si="13">SUM(C24,C34:C35,C61,C64,C67:C68,C71,C74:C75)</f>
        <v>11</v>
      </c>
      <c r="D98" s="29">
        <f t="shared" si="13"/>
        <v>6091</v>
      </c>
      <c r="E98" s="29">
        <f t="shared" si="13"/>
        <v>3012</v>
      </c>
      <c r="F98" s="29">
        <f t="shared" si="13"/>
        <v>3079</v>
      </c>
      <c r="G98" s="30">
        <f t="shared" si="13"/>
        <v>1990</v>
      </c>
      <c r="H98" s="31">
        <f t="shared" si="13"/>
        <v>1012</v>
      </c>
      <c r="I98" s="30">
        <f t="shared" si="13"/>
        <v>2027</v>
      </c>
      <c r="J98" s="31">
        <f t="shared" si="13"/>
        <v>1023</v>
      </c>
      <c r="K98" s="30">
        <f t="shared" si="13"/>
        <v>1941</v>
      </c>
      <c r="L98" s="31">
        <f t="shared" si="13"/>
        <v>966</v>
      </c>
      <c r="M98" s="30">
        <f t="shared" si="13"/>
        <v>0</v>
      </c>
      <c r="N98" s="31">
        <f t="shared" si="13"/>
        <v>0</v>
      </c>
      <c r="O98" s="30">
        <f t="shared" si="13"/>
        <v>0</v>
      </c>
      <c r="P98" s="31">
        <f t="shared" si="13"/>
        <v>0</v>
      </c>
      <c r="Q98" s="30">
        <f t="shared" si="13"/>
        <v>0</v>
      </c>
      <c r="R98" s="31">
        <f t="shared" si="13"/>
        <v>0</v>
      </c>
      <c r="S98" s="30">
        <f t="shared" si="13"/>
        <v>0</v>
      </c>
      <c r="T98" s="31">
        <f t="shared" si="13"/>
        <v>0</v>
      </c>
      <c r="U98" s="29">
        <f t="shared" si="13"/>
        <v>11</v>
      </c>
      <c r="V98" s="29">
        <f t="shared" si="13"/>
        <v>122</v>
      </c>
      <c r="W98" s="29">
        <f t="shared" si="13"/>
        <v>0</v>
      </c>
      <c r="X98" s="32">
        <f t="shared" si="13"/>
        <v>467</v>
      </c>
    </row>
    <row r="99" spans="1:24" s="11" customFormat="1" ht="4.5" customHeight="1" thickBot="1">
      <c r="A99" s="111"/>
      <c r="B99" s="112"/>
      <c r="C99" s="57"/>
      <c r="D99" s="39"/>
      <c r="E99" s="39"/>
      <c r="F99" s="39"/>
      <c r="G99" s="41"/>
      <c r="H99" s="42"/>
      <c r="I99" s="41"/>
      <c r="J99" s="42"/>
      <c r="K99" s="41"/>
      <c r="L99" s="42"/>
      <c r="M99" s="41"/>
      <c r="N99" s="42"/>
      <c r="O99" s="41"/>
      <c r="P99" s="42"/>
      <c r="Q99" s="41"/>
      <c r="R99" s="42"/>
      <c r="S99" s="41"/>
      <c r="T99" s="42"/>
      <c r="U99" s="39"/>
      <c r="V99" s="39"/>
      <c r="W99" s="39"/>
      <c r="X99" s="58"/>
    </row>
    <row r="100" spans="1:24" ht="21.75" customHeight="1">
      <c r="A100" s="59"/>
      <c r="B100" s="59"/>
    </row>
  </sheetData>
  <mergeCells count="110">
    <mergeCell ref="A96:B96"/>
    <mergeCell ref="A97:B97"/>
    <mergeCell ref="A98:B98"/>
    <mergeCell ref="A99:B99"/>
    <mergeCell ref="A91:B91"/>
    <mergeCell ref="A92:B92"/>
    <mergeCell ref="A93:B93"/>
    <mergeCell ref="A94:L94"/>
    <mergeCell ref="M94:X94"/>
    <mergeCell ref="A95:B95"/>
    <mergeCell ref="A85:B85"/>
    <mergeCell ref="A86:B86"/>
    <mergeCell ref="A87:B87"/>
    <mergeCell ref="A88:B88"/>
    <mergeCell ref="A89:B89"/>
    <mergeCell ref="A90:B90"/>
    <mergeCell ref="A80:L80"/>
    <mergeCell ref="M80:X80"/>
    <mergeCell ref="A81:B81"/>
    <mergeCell ref="A82:B82"/>
    <mergeCell ref="A83:B83"/>
    <mergeCell ref="A84:B84"/>
    <mergeCell ref="A70:B70"/>
    <mergeCell ref="A72:B72"/>
    <mergeCell ref="A73:B73"/>
    <mergeCell ref="A76:B76"/>
    <mergeCell ref="A77:B77"/>
    <mergeCell ref="A79:B79"/>
    <mergeCell ref="A60:B60"/>
    <mergeCell ref="A62:B62"/>
    <mergeCell ref="A63:B63"/>
    <mergeCell ref="A65:B65"/>
    <mergeCell ref="A66:B66"/>
    <mergeCell ref="A69:B69"/>
    <mergeCell ref="A56:B56"/>
    <mergeCell ref="A57:B57"/>
    <mergeCell ref="A59:B59"/>
    <mergeCell ref="M53:T53"/>
    <mergeCell ref="U53:U55"/>
    <mergeCell ref="V53:V55"/>
    <mergeCell ref="D54:D55"/>
    <mergeCell ref="E54:E55"/>
    <mergeCell ref="F54:F55"/>
    <mergeCell ref="G54:H54"/>
    <mergeCell ref="I54:J54"/>
    <mergeCell ref="K54:L54"/>
    <mergeCell ref="M54:N54"/>
    <mergeCell ref="A46:B46"/>
    <mergeCell ref="A51:B55"/>
    <mergeCell ref="C51:C55"/>
    <mergeCell ref="D51:V51"/>
    <mergeCell ref="W51:W55"/>
    <mergeCell ref="X51:X55"/>
    <mergeCell ref="D52:F53"/>
    <mergeCell ref="G52:T52"/>
    <mergeCell ref="U52:V52"/>
    <mergeCell ref="G53:L53"/>
    <mergeCell ref="O54:P54"/>
    <mergeCell ref="Q54:R54"/>
    <mergeCell ref="S54:T54"/>
    <mergeCell ref="A37:B37"/>
    <mergeCell ref="A38:B38"/>
    <mergeCell ref="A40:B40"/>
    <mergeCell ref="A41:B41"/>
    <mergeCell ref="A43:B43"/>
    <mergeCell ref="A44:B44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15:B15"/>
    <mergeCell ref="A16:B16"/>
    <mergeCell ref="A17:B17"/>
    <mergeCell ref="A18:B18"/>
    <mergeCell ref="A23:B23"/>
    <mergeCell ref="A24:B24"/>
    <mergeCell ref="A11:B11"/>
    <mergeCell ref="A12:B12"/>
    <mergeCell ref="A13:B13"/>
    <mergeCell ref="A14:B14"/>
    <mergeCell ref="U8:U10"/>
    <mergeCell ref="V8:V10"/>
    <mergeCell ref="D9:D10"/>
    <mergeCell ref="E9:E10"/>
    <mergeCell ref="F9:F10"/>
    <mergeCell ref="G9:H9"/>
    <mergeCell ref="I9:J9"/>
    <mergeCell ref="K9:L9"/>
    <mergeCell ref="M9:N9"/>
    <mergeCell ref="O9:P9"/>
    <mergeCell ref="A6:B10"/>
    <mergeCell ref="C6:C10"/>
    <mergeCell ref="D6:V6"/>
    <mergeCell ref="W6:W10"/>
    <mergeCell ref="X6:X10"/>
    <mergeCell ref="D7:F8"/>
    <mergeCell ref="G7:T7"/>
    <mergeCell ref="U7:V7"/>
    <mergeCell ref="G8:L8"/>
    <mergeCell ref="M8:T8"/>
    <mergeCell ref="Q9:R9"/>
    <mergeCell ref="S9:T9"/>
  </mergeCells>
  <phoneticPr fontId="3"/>
  <printOptions gridLinesSet="0"/>
  <pageMargins left="0.59055118110236227" right="0.59055118110236227" top="0.78740157480314965" bottom="0.78740157480314965" header="0.19685039370078741" footer="0.23622047244094491"/>
  <pageSetup paperSize="9" firstPageNumber="54" fitToWidth="2" fitToHeight="2" pageOrder="overThenDown" orientation="portrait" useFirstPageNumber="1" r:id="rId1"/>
  <headerFooter scaleWithDoc="0" alignWithMargins="0">
    <oddFooter>&amp;C&amp;"ＭＳ Ｐ明朝,標準"&amp;10-  &amp;P  -</oddFooter>
  </headerFooter>
  <rowBreaks count="1" manualBreakCount="1">
    <brk id="46" max="2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第15表</vt:lpstr>
      <vt:lpstr>第15表!Print_Area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2022-07-20T06:57:08Z</dcterms:created>
  <dcterms:modified xsi:type="dcterms:W3CDTF">2022-07-20T06:57:23Z</dcterms:modified>
</cp:coreProperties>
</file>