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3表" sheetId="1" r:id="rId1"/>
  </sheets>
  <definedNames>
    <definedName name="_xlnm.Print_Area" localSheetId="0">第3表!$A$1:$AA$95</definedName>
  </definedNames>
  <calcPr calcId="162913"/>
</workbook>
</file>

<file path=xl/calcChain.xml><?xml version="1.0" encoding="utf-8"?>
<calcChain xmlns="http://schemas.openxmlformats.org/spreadsheetml/2006/main">
  <c r="AA93" i="1" l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I93" i="1"/>
  <c r="H93" i="1"/>
  <c r="G93" i="1"/>
  <c r="E93" i="1"/>
  <c r="D93" i="1"/>
  <c r="C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I92" i="1"/>
  <c r="H92" i="1"/>
  <c r="G92" i="1"/>
  <c r="E92" i="1"/>
  <c r="D92" i="1"/>
  <c r="C92" i="1"/>
  <c r="K87" i="1"/>
  <c r="J87" i="1"/>
  <c r="L87" i="1" s="1"/>
  <c r="F87" i="1"/>
  <c r="K86" i="1"/>
  <c r="J86" i="1"/>
  <c r="L86" i="1" s="1"/>
  <c r="F86" i="1"/>
  <c r="F85" i="1" s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K85" i="1"/>
  <c r="I85" i="1"/>
  <c r="H85" i="1"/>
  <c r="G85" i="1"/>
  <c r="E85" i="1"/>
  <c r="D85" i="1"/>
  <c r="C85" i="1"/>
  <c r="K83" i="1"/>
  <c r="J83" i="1"/>
  <c r="L83" i="1" s="1"/>
  <c r="L82" i="1" s="1"/>
  <c r="F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K82" i="1"/>
  <c r="J82" i="1"/>
  <c r="I82" i="1"/>
  <c r="H82" i="1"/>
  <c r="G82" i="1"/>
  <c r="F82" i="1"/>
  <c r="E82" i="1"/>
  <c r="D82" i="1"/>
  <c r="C82" i="1"/>
  <c r="K78" i="1"/>
  <c r="J78" i="1"/>
  <c r="F78" i="1"/>
  <c r="K75" i="1"/>
  <c r="J75" i="1"/>
  <c r="L75" i="1" s="1"/>
  <c r="F75" i="1"/>
  <c r="K74" i="1"/>
  <c r="J74" i="1"/>
  <c r="L74" i="1" s="1"/>
  <c r="F74" i="1"/>
  <c r="K71" i="1"/>
  <c r="J71" i="1"/>
  <c r="L71" i="1" s="1"/>
  <c r="F71" i="1"/>
  <c r="K68" i="1"/>
  <c r="J68" i="1"/>
  <c r="F68" i="1"/>
  <c r="K67" i="1"/>
  <c r="J67" i="1"/>
  <c r="L67" i="1" s="1"/>
  <c r="F67" i="1"/>
  <c r="K64" i="1"/>
  <c r="J64" i="1"/>
  <c r="L64" i="1" s="1"/>
  <c r="F64" i="1"/>
  <c r="K61" i="1"/>
  <c r="J61" i="1"/>
  <c r="L61" i="1" s="1"/>
  <c r="F61" i="1"/>
  <c r="K58" i="1"/>
  <c r="K15" i="1" s="1"/>
  <c r="J58" i="1"/>
  <c r="F58" i="1"/>
  <c r="K44" i="1"/>
  <c r="J44" i="1"/>
  <c r="L44" i="1" s="1"/>
  <c r="F44" i="1"/>
  <c r="K41" i="1"/>
  <c r="J41" i="1"/>
  <c r="L41" i="1" s="1"/>
  <c r="F41" i="1"/>
  <c r="F15" i="1" s="1"/>
  <c r="K38" i="1"/>
  <c r="J38" i="1"/>
  <c r="L38" i="1" s="1"/>
  <c r="F38" i="1"/>
  <c r="K35" i="1"/>
  <c r="J35" i="1"/>
  <c r="F35" i="1"/>
  <c r="K34" i="1"/>
  <c r="J34" i="1"/>
  <c r="L34" i="1" s="1"/>
  <c r="F34" i="1"/>
  <c r="K33" i="1"/>
  <c r="J33" i="1"/>
  <c r="F33" i="1"/>
  <c r="K32" i="1"/>
  <c r="J32" i="1"/>
  <c r="L32" i="1" s="1"/>
  <c r="F32" i="1"/>
  <c r="K31" i="1"/>
  <c r="J31" i="1"/>
  <c r="F31" i="1"/>
  <c r="K30" i="1"/>
  <c r="J30" i="1"/>
  <c r="L30" i="1" s="1"/>
  <c r="F30" i="1"/>
  <c r="K29" i="1"/>
  <c r="J29" i="1"/>
  <c r="F29" i="1"/>
  <c r="K28" i="1"/>
  <c r="J28" i="1"/>
  <c r="L28" i="1" s="1"/>
  <c r="F28" i="1"/>
  <c r="K27" i="1"/>
  <c r="J27" i="1"/>
  <c r="F27" i="1"/>
  <c r="K26" i="1"/>
  <c r="J26" i="1"/>
  <c r="L26" i="1" s="1"/>
  <c r="F26" i="1"/>
  <c r="K25" i="1"/>
  <c r="J25" i="1"/>
  <c r="F25" i="1"/>
  <c r="K24" i="1"/>
  <c r="J24" i="1"/>
  <c r="L24" i="1" s="1"/>
  <c r="F24" i="1"/>
  <c r="K23" i="1"/>
  <c r="K93" i="1" s="1"/>
  <c r="J23" i="1"/>
  <c r="F23" i="1"/>
  <c r="K22" i="1"/>
  <c r="J22" i="1"/>
  <c r="J92" i="1" s="1"/>
  <c r="F22" i="1"/>
  <c r="K21" i="1"/>
  <c r="J21" i="1"/>
  <c r="F21" i="1"/>
  <c r="F17" i="1" s="1"/>
  <c r="K20" i="1"/>
  <c r="J20" i="1"/>
  <c r="L20" i="1" s="1"/>
  <c r="F20" i="1"/>
  <c r="K19" i="1"/>
  <c r="K17" i="1" s="1"/>
  <c r="J19" i="1"/>
  <c r="F19" i="1"/>
  <c r="K18" i="1"/>
  <c r="J18" i="1"/>
  <c r="L18" i="1" s="1"/>
  <c r="F18" i="1"/>
  <c r="AA17" i="1"/>
  <c r="AA91" i="1" s="1"/>
  <c r="Z17" i="1"/>
  <c r="Z91" i="1" s="1"/>
  <c r="Y17" i="1"/>
  <c r="Y91" i="1" s="1"/>
  <c r="X17" i="1"/>
  <c r="X91" i="1" s="1"/>
  <c r="W17" i="1"/>
  <c r="W91" i="1" s="1"/>
  <c r="V17" i="1"/>
  <c r="V91" i="1" s="1"/>
  <c r="U17" i="1"/>
  <c r="U91" i="1" s="1"/>
  <c r="T17" i="1"/>
  <c r="T91" i="1" s="1"/>
  <c r="S17" i="1"/>
  <c r="S91" i="1" s="1"/>
  <c r="R17" i="1"/>
  <c r="R91" i="1" s="1"/>
  <c r="Q17" i="1"/>
  <c r="Q91" i="1" s="1"/>
  <c r="P17" i="1"/>
  <c r="P91" i="1" s="1"/>
  <c r="O17" i="1"/>
  <c r="O91" i="1" s="1"/>
  <c r="N17" i="1"/>
  <c r="N91" i="1" s="1"/>
  <c r="M17" i="1"/>
  <c r="M91" i="1" s="1"/>
  <c r="I17" i="1"/>
  <c r="I91" i="1" s="1"/>
  <c r="H17" i="1"/>
  <c r="H91" i="1" s="1"/>
  <c r="G17" i="1"/>
  <c r="G91" i="1" s="1"/>
  <c r="E17" i="1"/>
  <c r="E91" i="1" s="1"/>
  <c r="D17" i="1"/>
  <c r="D91" i="1" s="1"/>
  <c r="C17" i="1"/>
  <c r="C91" i="1" s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I15" i="1"/>
  <c r="H15" i="1"/>
  <c r="G15" i="1"/>
  <c r="E15" i="1"/>
  <c r="D15" i="1"/>
  <c r="C15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I13" i="1"/>
  <c r="H13" i="1"/>
  <c r="G13" i="1"/>
  <c r="E13" i="1"/>
  <c r="D13" i="1"/>
  <c r="C13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I11" i="1"/>
  <c r="H11" i="1"/>
  <c r="G11" i="1"/>
  <c r="E11" i="1"/>
  <c r="D11" i="1"/>
  <c r="C11" i="1"/>
  <c r="K91" i="1" l="1"/>
  <c r="K13" i="1"/>
  <c r="K11" i="1" s="1"/>
  <c r="F91" i="1"/>
  <c r="F13" i="1"/>
  <c r="F11" i="1" s="1"/>
  <c r="L21" i="1"/>
  <c r="K92" i="1"/>
  <c r="L25" i="1"/>
  <c r="L29" i="1"/>
  <c r="L33" i="1"/>
  <c r="L85" i="1"/>
  <c r="J15" i="1"/>
  <c r="J17" i="1"/>
  <c r="F93" i="1"/>
  <c r="L19" i="1"/>
  <c r="L17" i="1" s="1"/>
  <c r="L91" i="1" s="1"/>
  <c r="F92" i="1"/>
  <c r="J93" i="1"/>
  <c r="L27" i="1"/>
  <c r="L31" i="1"/>
  <c r="L35" i="1"/>
  <c r="L58" i="1"/>
  <c r="L15" i="1" s="1"/>
  <c r="L68" i="1"/>
  <c r="L78" i="1"/>
  <c r="J85" i="1"/>
  <c r="L22" i="1"/>
  <c r="L92" i="1" s="1"/>
  <c r="L23" i="1"/>
  <c r="L93" i="1" s="1"/>
  <c r="J91" i="1" l="1"/>
  <c r="J13" i="1"/>
  <c r="J11" i="1" s="1"/>
  <c r="L13" i="1"/>
  <c r="L11" i="1" s="1"/>
</calcChain>
</file>

<file path=xl/sharedStrings.xml><?xml version="1.0" encoding="utf-8"?>
<sst xmlns="http://schemas.openxmlformats.org/spreadsheetml/2006/main" count="123" uniqueCount="82">
  <si>
    <t>３　小　学　校</t>
    <rPh sb="2" eb="3">
      <t>ショウ</t>
    </rPh>
    <rPh sb="4" eb="5">
      <t>ガク</t>
    </rPh>
    <rPh sb="6" eb="7">
      <t>コウ</t>
    </rPh>
    <phoneticPr fontId="0"/>
  </si>
  <si>
    <t>第３表　市町村別学校数、学級数、児童数</t>
    <phoneticPr fontId="0"/>
  </si>
  <si>
    <t>平成２５年５月１日現在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</si>
  <si>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（単位：校、学級、人）</t>
    <rPh sb="4" eb="5">
      <t>コウ</t>
    </rPh>
    <phoneticPr fontId="3"/>
  </si>
  <si>
    <t>市町村名</t>
    <phoneticPr fontId="0"/>
  </si>
  <si>
    <t>学校数</t>
    <rPh sb="0" eb="2">
      <t>ガッコウ</t>
    </rPh>
    <rPh sb="2" eb="3">
      <t>スウ</t>
    </rPh>
    <phoneticPr fontId="0"/>
  </si>
  <si>
    <t>学級数</t>
    <rPh sb="0" eb="2">
      <t>ガッキュウ</t>
    </rPh>
    <rPh sb="2" eb="3">
      <t>スウ</t>
    </rPh>
    <phoneticPr fontId="0"/>
  </si>
  <si>
    <t>児童数</t>
    <phoneticPr fontId="0"/>
  </si>
  <si>
    <r>
      <t>特別支援学級児童数</t>
    </r>
    <r>
      <rPr>
        <sz val="8"/>
        <rFont val="ＭＳ Ｐ明朝"/>
        <family val="1"/>
        <charset val="128"/>
      </rPr>
      <t>（再掲）</t>
    </r>
    <rPh sb="0" eb="2">
      <t>トクベツ</t>
    </rPh>
    <rPh sb="2" eb="4">
      <t>シエン</t>
    </rPh>
    <rPh sb="4" eb="6">
      <t>ガッキュウ</t>
    </rPh>
    <rPh sb="6" eb="8">
      <t>ジドウ</t>
    </rPh>
    <rPh sb="8" eb="9">
      <t>スウ</t>
    </rPh>
    <rPh sb="10" eb="12">
      <t>サイケイ</t>
    </rPh>
    <phoneticPr fontId="0"/>
  </si>
  <si>
    <r>
      <t>長期欠席者数</t>
    </r>
    <r>
      <rPr>
        <sz val="8"/>
        <rFont val="ＭＳ Ｐ明朝"/>
        <family val="1"/>
        <charset val="128"/>
      </rPr>
      <t>（再掲）</t>
    </r>
    <rPh sb="5" eb="6">
      <t>スウ</t>
    </rPh>
    <phoneticPr fontId="0"/>
  </si>
  <si>
    <r>
      <t xml:space="preserve">帰国
児童数
</t>
    </r>
    <r>
      <rPr>
        <sz val="8"/>
        <rFont val="ＭＳ Ｐ明朝"/>
        <family val="1"/>
        <charset val="128"/>
      </rPr>
      <t>（再掲）</t>
    </r>
    <rPh sb="0" eb="2">
      <t>キコク</t>
    </rPh>
    <rPh sb="3" eb="5">
      <t>ジドウ</t>
    </rPh>
    <rPh sb="5" eb="6">
      <t>スウ</t>
    </rPh>
    <rPh sb="8" eb="10">
      <t>サイケイ</t>
    </rPh>
    <phoneticPr fontId="0"/>
  </si>
  <si>
    <t>計</t>
  </si>
  <si>
    <t>本校</t>
  </si>
  <si>
    <t>分校</t>
  </si>
  <si>
    <t>単式</t>
    <phoneticPr fontId="0"/>
  </si>
  <si>
    <t>複式</t>
  </si>
  <si>
    <t>特別
支援</t>
    <rPh sb="0" eb="2">
      <t>トクベツ</t>
    </rPh>
    <rPh sb="3" eb="5">
      <t>シエン</t>
    </rPh>
    <phoneticPr fontId="0"/>
  </si>
  <si>
    <t>総数</t>
    <rPh sb="0" eb="2">
      <t>ソウスウ</t>
    </rPh>
    <phoneticPr fontId="0"/>
  </si>
  <si>
    <t>１年</t>
    <phoneticPr fontId="0"/>
  </si>
  <si>
    <t>２年</t>
    <phoneticPr fontId="0"/>
  </si>
  <si>
    <t>３年</t>
    <phoneticPr fontId="0"/>
  </si>
  <si>
    <t>４年</t>
    <phoneticPr fontId="0"/>
  </si>
  <si>
    <t>５年</t>
    <phoneticPr fontId="0"/>
  </si>
  <si>
    <t>６年</t>
    <phoneticPr fontId="0"/>
  </si>
  <si>
    <t>男</t>
  </si>
  <si>
    <t>女</t>
  </si>
  <si>
    <t>うち男</t>
  </si>
  <si>
    <t>県　　　計</t>
    <rPh sb="0" eb="1">
      <t>ケン</t>
    </rPh>
    <rPh sb="4" eb="5">
      <t>ケイ</t>
    </rPh>
    <phoneticPr fontId="3"/>
  </si>
  <si>
    <t>市　　　計</t>
    <rPh sb="0" eb="1">
      <t>シ</t>
    </rPh>
    <rPh sb="4" eb="5">
      <t>ケイ</t>
    </rPh>
    <phoneticPr fontId="3"/>
  </si>
  <si>
    <t>郡　　　計</t>
    <rPh sb="0" eb="1">
      <t>コオリ</t>
    </rPh>
    <rPh sb="4" eb="5">
      <t>ケイ</t>
    </rPh>
    <phoneticPr fontId="3"/>
  </si>
  <si>
    <t>岡山市</t>
    <rPh sb="0" eb="3">
      <t>オカヤマシ</t>
    </rPh>
    <phoneticPr fontId="3"/>
  </si>
  <si>
    <t>　北区</t>
    <phoneticPr fontId="0"/>
  </si>
  <si>
    <t>　中区</t>
    <phoneticPr fontId="0"/>
  </si>
  <si>
    <t>　東区</t>
    <phoneticPr fontId="0"/>
  </si>
  <si>
    <t>　南区</t>
    <phoneticPr fontId="0"/>
  </si>
  <si>
    <t>倉敷市</t>
    <rPh sb="0" eb="3">
      <t>クラシキシ</t>
    </rPh>
    <phoneticPr fontId="3"/>
  </si>
  <si>
    <t>津山市</t>
    <phoneticPr fontId="3"/>
  </si>
  <si>
    <t>玉野市</t>
    <phoneticPr fontId="3"/>
  </si>
  <si>
    <t>笠岡市</t>
    <phoneticPr fontId="3"/>
  </si>
  <si>
    <t>井原市</t>
    <phoneticPr fontId="3"/>
  </si>
  <si>
    <t>総社市</t>
    <phoneticPr fontId="3"/>
  </si>
  <si>
    <t>高梁市</t>
    <phoneticPr fontId="3"/>
  </si>
  <si>
    <t>新見市</t>
    <phoneticPr fontId="3"/>
  </si>
  <si>
    <t>備前市</t>
    <phoneticPr fontId="3"/>
  </si>
  <si>
    <t>瀬戸内市</t>
    <rPh sb="0" eb="3">
      <t>セトウチ</t>
    </rPh>
    <rPh sb="3" eb="4">
      <t>シ</t>
    </rPh>
    <phoneticPr fontId="0"/>
  </si>
  <si>
    <t>赤磐市</t>
    <rPh sb="0" eb="2">
      <t>アカイワ</t>
    </rPh>
    <rPh sb="2" eb="3">
      <t>シ</t>
    </rPh>
    <phoneticPr fontId="0"/>
  </si>
  <si>
    <t>真庭市</t>
    <rPh sb="0" eb="2">
      <t>マニワ</t>
    </rPh>
    <rPh sb="2" eb="3">
      <t>シ</t>
    </rPh>
    <phoneticPr fontId="0"/>
  </si>
  <si>
    <t>美作市</t>
    <rPh sb="0" eb="2">
      <t>ミマサカ</t>
    </rPh>
    <rPh sb="2" eb="3">
      <t>シ</t>
    </rPh>
    <phoneticPr fontId="0"/>
  </si>
  <si>
    <t>浅口市</t>
    <rPh sb="0" eb="2">
      <t>アサクチ</t>
    </rPh>
    <rPh sb="2" eb="3">
      <t>シ</t>
    </rPh>
    <phoneticPr fontId="0"/>
  </si>
  <si>
    <t>和気郡</t>
    <phoneticPr fontId="3"/>
  </si>
  <si>
    <t>和気町</t>
    <phoneticPr fontId="3"/>
  </si>
  <si>
    <t>都窪郡</t>
    <phoneticPr fontId="3"/>
  </si>
  <si>
    <t>早島町</t>
    <phoneticPr fontId="3"/>
  </si>
  <si>
    <t>浅口郡</t>
    <phoneticPr fontId="3"/>
  </si>
  <si>
    <t>里庄町</t>
    <phoneticPr fontId="3"/>
  </si>
  <si>
    <t>※長期欠席者とは、前年度間に連続し、又は断続して30日以上欠席した者をいう。</t>
    <rPh sb="1" eb="3">
      <t>チョウキ</t>
    </rPh>
    <rPh sb="3" eb="6">
      <t>ケッセキシャ</t>
    </rPh>
    <rPh sb="9" eb="12">
      <t>ゼンネンド</t>
    </rPh>
    <rPh sb="12" eb="13">
      <t>カン</t>
    </rPh>
    <rPh sb="14" eb="16">
      <t>レンゾク</t>
    </rPh>
    <rPh sb="18" eb="19">
      <t>マタ</t>
    </rPh>
    <rPh sb="20" eb="22">
      <t>ダンゾク</t>
    </rPh>
    <rPh sb="26" eb="27">
      <t>ヒ</t>
    </rPh>
    <rPh sb="27" eb="29">
      <t>イジョウ</t>
    </rPh>
    <rPh sb="29" eb="31">
      <t>ケッセキ</t>
    </rPh>
    <rPh sb="33" eb="34">
      <t>モノ</t>
    </rPh>
    <phoneticPr fontId="3"/>
  </si>
  <si>
    <t>第３表　市町村別学校数、学級数、児童数(つづき）</t>
    <phoneticPr fontId="0"/>
  </si>
  <si>
    <t>小田郡</t>
    <phoneticPr fontId="3"/>
  </si>
  <si>
    <t>矢掛町</t>
    <phoneticPr fontId="3"/>
  </si>
  <si>
    <t>真庭郡</t>
    <phoneticPr fontId="3"/>
  </si>
  <si>
    <t>新庄村</t>
    <phoneticPr fontId="3"/>
  </si>
  <si>
    <t>苫田郡</t>
    <phoneticPr fontId="3"/>
  </si>
  <si>
    <t>鏡野町</t>
    <phoneticPr fontId="3"/>
  </si>
  <si>
    <t>勝田郡</t>
    <phoneticPr fontId="3"/>
  </si>
  <si>
    <t>勝央町</t>
    <phoneticPr fontId="3"/>
  </si>
  <si>
    <t>奈義町</t>
    <phoneticPr fontId="3"/>
  </si>
  <si>
    <t>英田郡</t>
    <phoneticPr fontId="3"/>
  </si>
  <si>
    <t>西粟倉村</t>
    <phoneticPr fontId="3"/>
  </si>
  <si>
    <t>久米郡</t>
    <phoneticPr fontId="3"/>
  </si>
  <si>
    <t>久米南町</t>
    <rPh sb="0" eb="1">
      <t>ヒサシ</t>
    </rPh>
    <rPh sb="1" eb="2">
      <t>ベイ</t>
    </rPh>
    <rPh sb="2" eb="3">
      <t>ミナミ</t>
    </rPh>
    <rPh sb="3" eb="4">
      <t>マチ</t>
    </rPh>
    <phoneticPr fontId="0"/>
  </si>
  <si>
    <t>美咲町</t>
    <rPh sb="0" eb="1">
      <t>ビ</t>
    </rPh>
    <rPh sb="1" eb="2">
      <t>サキ</t>
    </rPh>
    <rPh sb="2" eb="3">
      <t>マチ</t>
    </rPh>
    <phoneticPr fontId="0"/>
  </si>
  <si>
    <t>加賀郡</t>
    <rPh sb="0" eb="2">
      <t>カガ</t>
    </rPh>
    <rPh sb="2" eb="3">
      <t>グン</t>
    </rPh>
    <phoneticPr fontId="0"/>
  </si>
  <si>
    <t>吉備中央町</t>
    <rPh sb="0" eb="1">
      <t>キチ</t>
    </rPh>
    <rPh sb="1" eb="2">
      <t>ソナエ</t>
    </rPh>
    <rPh sb="2" eb="3">
      <t>ナカ</t>
    </rPh>
    <rPh sb="3" eb="4">
      <t>ヒサシ</t>
    </rPh>
    <rPh sb="4" eb="5">
      <t>マチ</t>
    </rPh>
    <phoneticPr fontId="0"/>
  </si>
  <si>
    <t>〈 再　　　　　　　　　　掲 〉</t>
    <rPh sb="2" eb="3">
      <t>サイ</t>
    </rPh>
    <phoneticPr fontId="0"/>
  </si>
  <si>
    <t>〈 再　　　　　　　　　　掲 〉</t>
    <phoneticPr fontId="0"/>
  </si>
  <si>
    <t>（国立）</t>
    <rPh sb="1" eb="3">
      <t>コクリツ</t>
    </rPh>
    <phoneticPr fontId="3"/>
  </si>
  <si>
    <t>岡　山　市</t>
  </si>
  <si>
    <t>（私立）</t>
    <rPh sb="1" eb="3">
      <t>ワタクシリツ</t>
    </rPh>
    <phoneticPr fontId="3"/>
  </si>
  <si>
    <t>〈 再　　　掲 （県民局別） 〉</t>
    <rPh sb="9" eb="10">
      <t>ケン</t>
    </rPh>
    <rPh sb="10" eb="11">
      <t>タミ</t>
    </rPh>
    <rPh sb="11" eb="12">
      <t>キョク</t>
    </rPh>
    <rPh sb="12" eb="13">
      <t>ベツ</t>
    </rPh>
    <phoneticPr fontId="0"/>
  </si>
  <si>
    <t>備前県民局</t>
    <rPh sb="0" eb="2">
      <t>ビゼン</t>
    </rPh>
    <rPh sb="2" eb="4">
      <t>ケンミン</t>
    </rPh>
    <rPh sb="4" eb="5">
      <t>キョク</t>
    </rPh>
    <phoneticPr fontId="0"/>
  </si>
  <si>
    <t>備中県民局</t>
    <rPh sb="0" eb="2">
      <t>ビッチュウ</t>
    </rPh>
    <rPh sb="2" eb="4">
      <t>ケンミン</t>
    </rPh>
    <rPh sb="4" eb="5">
      <t>キョク</t>
    </rPh>
    <phoneticPr fontId="0"/>
  </si>
  <si>
    <t>美作県民局</t>
    <rPh sb="0" eb="2">
      <t>ミマサカ</t>
    </rPh>
    <rPh sb="2" eb="4">
      <t>ケンミン</t>
    </rPh>
    <rPh sb="4" eb="5">
      <t>キョク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</si>
</sst>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#,##0;_ * \-#\ ###\ ##0;_ * &quot; -&quot;;_ @_ "/>
    <numFmt numFmtId="177" formatCode="_ * #,##0\ ;_ &quot;△&quot;* #,##0\ ;_ * &quot;-&quot;\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6"/>
      <name val="明朝"/>
      <family val="1"/>
      <charset val="128"/>
    </font>
    <font>
      <b/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25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13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177" fontId="11" fillId="0" borderId="30" xfId="0" applyNumberFormat="1" applyFont="1" applyFill="1" applyBorder="1" applyAlignment="1">
      <alignment vertical="center"/>
    </xf>
    <xf numFmtId="177" fontId="11" fillId="0" borderId="31" xfId="0" applyNumberFormat="1" applyFont="1" applyFill="1" applyBorder="1" applyAlignment="1">
      <alignment vertical="center"/>
    </xf>
    <xf numFmtId="177" fontId="11" fillId="0" borderId="14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7" fontId="7" fillId="0" borderId="3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33" xfId="0" applyNumberFormat="1" applyFont="1" applyFill="1" applyBorder="1" applyAlignment="1">
      <alignment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31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distributed" vertical="center"/>
    </xf>
    <xf numFmtId="177" fontId="7" fillId="0" borderId="9" xfId="0" applyNumberFormat="1" applyFont="1" applyFill="1" applyBorder="1" applyAlignment="1">
      <alignment vertical="center"/>
    </xf>
    <xf numFmtId="0" fontId="8" fillId="0" borderId="0" xfId="0" applyNumberFormat="1" applyFont="1" applyAlignment="1">
      <alignment vertical="center"/>
    </xf>
    <xf numFmtId="176" fontId="7" fillId="0" borderId="36" xfId="0" applyNumberFormat="1" applyFont="1" applyBorder="1" applyAlignment="1">
      <alignment vertical="center"/>
    </xf>
    <xf numFmtId="176" fontId="7" fillId="0" borderId="37" xfId="0" applyNumberFormat="1" applyFont="1" applyBorder="1" applyAlignment="1">
      <alignment vertical="center"/>
    </xf>
    <xf numFmtId="176" fontId="7" fillId="0" borderId="38" xfId="0" applyNumberFormat="1" applyFont="1" applyBorder="1" applyAlignment="1">
      <alignment vertical="center"/>
    </xf>
    <xf numFmtId="176" fontId="7" fillId="0" borderId="39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right"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distributed" textRotation="255" justifyLastLine="1"/>
    </xf>
    <xf numFmtId="0" fontId="2" fillId="0" borderId="20" xfId="0" applyFont="1" applyBorder="1" applyAlignment="1">
      <alignment horizontal="center" vertical="distributed" textRotation="255" justifyLastLine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7" fontId="7" fillId="0" borderId="25" xfId="0" applyNumberFormat="1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177" fontId="13" fillId="0" borderId="28" xfId="0" applyNumberFormat="1" applyFont="1" applyFill="1" applyBorder="1" applyAlignment="1">
      <alignment vertical="center"/>
    </xf>
    <xf numFmtId="177" fontId="13" fillId="0" borderId="17" xfId="0" applyNumberFormat="1" applyFont="1" applyFill="1" applyBorder="1" applyAlignment="1">
      <alignment vertical="center"/>
    </xf>
    <xf numFmtId="177" fontId="13" fillId="0" borderId="20" xfId="0" applyNumberFormat="1" applyFont="1" applyFill="1" applyBorder="1" applyAlignment="1">
      <alignment vertical="center"/>
    </xf>
    <xf numFmtId="177" fontId="13" fillId="0" borderId="32" xfId="0" applyNumberFormat="1" applyFont="1" applyFill="1" applyBorder="1" applyAlignment="1">
      <alignment vertical="center"/>
    </xf>
    <xf numFmtId="177" fontId="13" fillId="0" borderId="15" xfId="0" applyNumberFormat="1" applyFont="1" applyFill="1" applyBorder="1" applyAlignment="1">
      <alignment vertical="center"/>
    </xf>
    <xf numFmtId="0" fontId="13" fillId="0" borderId="29" xfId="0" applyFont="1" applyBorder="1" applyAlignment="1">
      <alignment vertical="center"/>
    </xf>
    <xf numFmtId="177" fontId="11" fillId="0" borderId="33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14" fillId="0" borderId="0" xfId="0" applyNumberFormat="1" applyFont="1" applyAlignment="1">
      <alignment vertical="center"/>
    </xf>
    <xf numFmtId="177" fontId="13" fillId="0" borderId="8" xfId="0" applyNumberFormat="1" applyFont="1" applyFill="1" applyBorder="1" applyAlignment="1">
      <alignment vertical="center"/>
    </xf>
    <xf numFmtId="177" fontId="13" fillId="0" borderId="13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7" fontId="13" fillId="0" borderId="25" xfId="0" applyNumberFormat="1" applyFont="1" applyFill="1" applyBorder="1" applyAlignment="1">
      <alignment vertical="center"/>
    </xf>
    <xf numFmtId="177" fontId="13" fillId="0" borderId="12" xfId="0" applyNumberFormat="1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37" xfId="0" applyNumberFormat="1" applyFont="1" applyBorder="1" applyAlignment="1">
      <alignment vertical="center"/>
    </xf>
    <xf numFmtId="176" fontId="13" fillId="0" borderId="38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176" fontId="13" fillId="0" borderId="36" xfId="0" applyNumberFormat="1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13" fillId="0" borderId="34" xfId="0" applyFont="1" applyBorder="1" applyAlignment="1">
      <alignment horizontal="distributed" vertical="center"/>
    </xf>
    <xf numFmtId="0" fontId="13" fillId="0" borderId="35" xfId="0" applyFont="1" applyBorder="1" applyAlignment="1">
      <alignment horizontal="distributed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0" fillId="0" borderId="8" xfId="0" applyNumberFormat="1" applyFont="1" applyBorder="1" applyAlignment="1">
      <alignment horizontal="distributed" vertical="center" justifyLastLine="1"/>
    </xf>
    <xf numFmtId="0" fontId="10" fillId="0" borderId="9" xfId="0" quotePrefix="1" applyNumberFormat="1" applyFont="1" applyBorder="1" applyAlignment="1">
      <alignment horizontal="distributed" vertical="center" justifyLastLine="1"/>
    </xf>
    <xf numFmtId="0" fontId="8" fillId="0" borderId="8" xfId="0" quotePrefix="1" applyFont="1" applyBorder="1" applyAlignment="1">
      <alignment horizontal="distributed" vertical="center"/>
    </xf>
    <xf numFmtId="0" fontId="8" fillId="0" borderId="9" xfId="0" quotePrefix="1" applyFont="1" applyBorder="1" applyAlignment="1">
      <alignment horizontal="distributed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NumberFormat="1" applyFont="1" applyBorder="1" applyAlignment="1">
      <alignment horizontal="distributed" vertical="center"/>
    </xf>
    <xf numFmtId="0" fontId="8" fillId="0" borderId="9" xfId="0" applyNumberFormat="1" applyFont="1" applyBorder="1" applyAlignment="1">
      <alignment horizontal="distributed"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33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8" xfId="0" quotePrefix="1" applyFont="1" applyBorder="1" applyAlignment="1">
      <alignment horizontal="distributed" vertical="center" justifyLastLine="1"/>
    </xf>
    <xf numFmtId="0" fontId="8" fillId="0" borderId="19" xfId="0" quotePrefix="1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3" xfId="0" quotePrefix="1" applyFont="1" applyBorder="1" applyAlignment="1">
      <alignment horizontal="distributed" vertical="center" justifyLastLine="1"/>
    </xf>
    <xf numFmtId="0" fontId="8" fillId="0" borderId="10" xfId="0" quotePrefix="1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distributed" vertical="center" wrapText="1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0" xfId="0" quotePrefix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zoomScaleNormal="100" zoomScaleSheetLayoutView="100" workbookViewId="0">
      <selection activeCell="B1" sqref="B1"/>
    </sheetView>
  </sheetViews>
  <sheetFormatPr defaultColWidth="9" defaultRowHeight="14"/>
  <cols>
    <col min="1" max="1" width="2.36328125" style="1" customWidth="1"/>
    <col min="2" max="2" width="10.6328125" style="1" customWidth="1"/>
    <col min="3" max="4" width="5.36328125" style="1" customWidth="1"/>
    <col min="5" max="5" width="5.08984375" style="1" customWidth="1"/>
    <col min="6" max="7" width="6.90625" style="1" customWidth="1"/>
    <col min="8" max="9" width="6.08984375" style="1" customWidth="1"/>
    <col min="10" max="10" width="8.08984375" style="1" customWidth="1"/>
    <col min="11" max="13" width="7.453125" style="1" customWidth="1"/>
    <col min="14" max="14" width="6.453125" style="1" customWidth="1"/>
    <col min="15" max="15" width="7.453125" style="1" customWidth="1"/>
    <col min="16" max="16" width="6.453125" style="1" customWidth="1"/>
    <col min="17" max="17" width="7.453125" style="1" customWidth="1"/>
    <col min="18" max="18" width="6.453125" style="1" customWidth="1"/>
    <col min="19" max="19" width="7.453125" style="1" customWidth="1"/>
    <col min="20" max="20" width="6.453125" style="1" customWidth="1"/>
    <col min="21" max="21" width="7.453125" style="1" customWidth="1"/>
    <col min="22" max="22" width="6.453125" style="1" customWidth="1"/>
    <col min="23" max="23" width="7.453125" style="1" customWidth="1"/>
    <col min="24" max="24" width="6.453125" style="1" customWidth="1"/>
    <col min="25" max="27" width="7.36328125" style="1" customWidth="1"/>
    <col min="28" max="16384" width="9" style="1"/>
  </cols>
  <sheetData>
    <row r="1" spans="1:27" ht="24" customHeight="1"/>
    <row r="2" spans="1:27" ht="24" customHeight="1">
      <c r="A2" s="2" t="s">
        <v>0</v>
      </c>
      <c r="B2" s="3"/>
      <c r="C2" s="3"/>
      <c r="G2" s="4"/>
      <c r="J2" s="3"/>
      <c r="L2" s="3"/>
      <c r="M2" s="3"/>
      <c r="N2" s="3"/>
      <c r="P2" s="3"/>
      <c r="Q2" s="3"/>
      <c r="R2" s="3"/>
    </row>
    <row r="3" spans="1:27" ht="11.25" customHeight="1">
      <c r="K3" s="3"/>
      <c r="L3" s="3"/>
      <c r="M3" s="3"/>
      <c r="N3" s="3"/>
      <c r="O3" s="3"/>
      <c r="P3" s="3"/>
      <c r="Q3" s="3"/>
      <c r="R3" s="3"/>
      <c r="S3" s="3"/>
    </row>
    <row r="4" spans="1:27" s="7" customFormat="1" ht="18" customHeight="1">
      <c r="A4" s="5" t="s">
        <v>1</v>
      </c>
      <c r="B4" s="5"/>
      <c r="C4" s="6"/>
    </row>
    <row r="5" spans="1:27" s="7" customFormat="1" ht="18" customHeight="1" thickBot="1">
      <c r="A5" s="8" t="s">
        <v>2</v>
      </c>
      <c r="M5" s="5"/>
      <c r="AA5" s="9" t="s">
        <v>3</v>
      </c>
    </row>
    <row r="6" spans="1:27" s="10" customFormat="1" ht="14.25" customHeight="1">
      <c r="A6" s="148" t="s">
        <v>4</v>
      </c>
      <c r="B6" s="149"/>
      <c r="C6" s="154" t="s">
        <v>5</v>
      </c>
      <c r="D6" s="155"/>
      <c r="E6" s="155"/>
      <c r="F6" s="157" t="s">
        <v>6</v>
      </c>
      <c r="G6" s="154"/>
      <c r="H6" s="154"/>
      <c r="I6" s="158"/>
      <c r="J6" s="154" t="s">
        <v>7</v>
      </c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9" t="s">
        <v>8</v>
      </c>
      <c r="Z6" s="159" t="s">
        <v>9</v>
      </c>
      <c r="AA6" s="175" t="s">
        <v>10</v>
      </c>
    </row>
    <row r="7" spans="1:27" s="10" customFormat="1" ht="14.25" customHeight="1">
      <c r="A7" s="150"/>
      <c r="B7" s="151"/>
      <c r="C7" s="180"/>
      <c r="D7" s="156"/>
      <c r="E7" s="156"/>
      <c r="F7" s="143"/>
      <c r="G7" s="136"/>
      <c r="H7" s="136"/>
      <c r="I7" s="140"/>
      <c r="J7" s="130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30"/>
      <c r="Y7" s="160"/>
      <c r="Z7" s="162"/>
      <c r="AA7" s="176"/>
    </row>
    <row r="8" spans="1:27" s="10" customFormat="1" ht="27" customHeight="1">
      <c r="A8" s="150"/>
      <c r="B8" s="151"/>
      <c r="C8" s="147" t="s">
        <v>11</v>
      </c>
      <c r="D8" s="147" t="s">
        <v>12</v>
      </c>
      <c r="E8" s="144" t="s">
        <v>13</v>
      </c>
      <c r="F8" s="137" t="s">
        <v>11</v>
      </c>
      <c r="G8" s="147" t="s">
        <v>14</v>
      </c>
      <c r="H8" s="137" t="s">
        <v>15</v>
      </c>
      <c r="I8" s="178" t="s">
        <v>16</v>
      </c>
      <c r="J8" s="179" t="s">
        <v>17</v>
      </c>
      <c r="K8" s="145"/>
      <c r="L8" s="146"/>
      <c r="M8" s="144" t="s">
        <v>18</v>
      </c>
      <c r="N8" s="147"/>
      <c r="O8" s="144" t="s">
        <v>19</v>
      </c>
      <c r="P8" s="147"/>
      <c r="Q8" s="144" t="s">
        <v>20</v>
      </c>
      <c r="R8" s="147"/>
      <c r="S8" s="144" t="s">
        <v>21</v>
      </c>
      <c r="T8" s="147"/>
      <c r="U8" s="144" t="s">
        <v>22</v>
      </c>
      <c r="V8" s="147"/>
      <c r="W8" s="144" t="s">
        <v>23</v>
      </c>
      <c r="X8" s="168"/>
      <c r="Y8" s="160"/>
      <c r="Z8" s="162"/>
      <c r="AA8" s="176"/>
    </row>
    <row r="9" spans="1:27" s="10" customFormat="1" ht="22.5" customHeight="1">
      <c r="A9" s="152"/>
      <c r="B9" s="153"/>
      <c r="C9" s="140"/>
      <c r="D9" s="140"/>
      <c r="E9" s="143"/>
      <c r="F9" s="138"/>
      <c r="G9" s="140"/>
      <c r="H9" s="138"/>
      <c r="I9" s="138"/>
      <c r="J9" s="11" t="s">
        <v>11</v>
      </c>
      <c r="K9" s="12" t="s">
        <v>24</v>
      </c>
      <c r="L9" s="13" t="s">
        <v>25</v>
      </c>
      <c r="M9" s="14"/>
      <c r="N9" s="15" t="s">
        <v>26</v>
      </c>
      <c r="O9" s="16"/>
      <c r="P9" s="15" t="s">
        <v>26</v>
      </c>
      <c r="Q9" s="16"/>
      <c r="R9" s="15" t="s">
        <v>26</v>
      </c>
      <c r="S9" s="16"/>
      <c r="T9" s="15" t="s">
        <v>26</v>
      </c>
      <c r="U9" s="16"/>
      <c r="V9" s="15" t="s">
        <v>26</v>
      </c>
      <c r="W9" s="16"/>
      <c r="X9" s="15" t="s">
        <v>26</v>
      </c>
      <c r="Y9" s="161"/>
      <c r="Z9" s="163"/>
      <c r="AA9" s="177"/>
    </row>
    <row r="10" spans="1:27" s="10" customFormat="1" ht="6.75" customHeight="1">
      <c r="A10" s="131"/>
      <c r="B10" s="132"/>
      <c r="C10" s="17"/>
      <c r="D10" s="18"/>
      <c r="E10" s="19"/>
      <c r="F10" s="20"/>
      <c r="G10" s="21"/>
      <c r="H10" s="22"/>
      <c r="I10" s="21"/>
      <c r="J10" s="23"/>
      <c r="K10" s="21"/>
      <c r="L10" s="23"/>
      <c r="M10" s="24"/>
      <c r="N10" s="25"/>
      <c r="O10" s="26"/>
      <c r="P10" s="17"/>
      <c r="Q10" s="24"/>
      <c r="R10" s="17"/>
      <c r="S10" s="24"/>
      <c r="T10" s="17"/>
      <c r="U10" s="24"/>
      <c r="V10" s="17"/>
      <c r="W10" s="24"/>
      <c r="X10" s="21"/>
      <c r="Y10" s="22"/>
      <c r="Z10" s="20"/>
      <c r="AA10" s="27"/>
    </row>
    <row r="11" spans="1:27" s="31" customFormat="1" ht="16.5" customHeight="1">
      <c r="A11" s="169" t="s">
        <v>27</v>
      </c>
      <c r="B11" s="170"/>
      <c r="C11" s="28">
        <f>SUM(C13:C15)</f>
        <v>419</v>
      </c>
      <c r="D11" s="28">
        <f t="shared" ref="D11:AA11" si="0">SUM(D13:D15)</f>
        <v>411</v>
      </c>
      <c r="E11" s="28">
        <f t="shared" si="0"/>
        <v>8</v>
      </c>
      <c r="F11" s="28">
        <f t="shared" si="0"/>
        <v>4742</v>
      </c>
      <c r="G11" s="28">
        <f t="shared" si="0"/>
        <v>3883</v>
      </c>
      <c r="H11" s="28">
        <f t="shared" si="0"/>
        <v>134</v>
      </c>
      <c r="I11" s="28">
        <f t="shared" si="0"/>
        <v>725</v>
      </c>
      <c r="J11" s="28">
        <f t="shared" si="0"/>
        <v>105617</v>
      </c>
      <c r="K11" s="28">
        <f t="shared" si="0"/>
        <v>54401</v>
      </c>
      <c r="L11" s="28">
        <f t="shared" si="0"/>
        <v>51216</v>
      </c>
      <c r="M11" s="29">
        <f t="shared" si="0"/>
        <v>17114</v>
      </c>
      <c r="N11" s="28">
        <f t="shared" si="0"/>
        <v>8883</v>
      </c>
      <c r="O11" s="29">
        <f t="shared" si="0"/>
        <v>16796</v>
      </c>
      <c r="P11" s="28">
        <f t="shared" si="0"/>
        <v>8778</v>
      </c>
      <c r="Q11" s="29">
        <f t="shared" si="0"/>
        <v>17307</v>
      </c>
      <c r="R11" s="28">
        <f t="shared" si="0"/>
        <v>8924</v>
      </c>
      <c r="S11" s="29">
        <f t="shared" si="0"/>
        <v>17606</v>
      </c>
      <c r="T11" s="28">
        <f t="shared" si="0"/>
        <v>9057</v>
      </c>
      <c r="U11" s="29">
        <f t="shared" si="0"/>
        <v>18193</v>
      </c>
      <c r="V11" s="28">
        <f t="shared" si="0"/>
        <v>9193</v>
      </c>
      <c r="W11" s="29">
        <f t="shared" si="0"/>
        <v>18601</v>
      </c>
      <c r="X11" s="28">
        <f t="shared" si="0"/>
        <v>9566</v>
      </c>
      <c r="Y11" s="28">
        <f t="shared" si="0"/>
        <v>3461</v>
      </c>
      <c r="Z11" s="28">
        <f t="shared" si="0"/>
        <v>1260</v>
      </c>
      <c r="AA11" s="30">
        <f t="shared" si="0"/>
        <v>40</v>
      </c>
    </row>
    <row r="12" spans="1:27" s="10" customFormat="1" ht="16.5" customHeight="1">
      <c r="A12" s="171"/>
      <c r="B12" s="172"/>
      <c r="C12" s="32"/>
      <c r="D12" s="33"/>
      <c r="E12" s="34"/>
      <c r="F12" s="35"/>
      <c r="G12" s="33"/>
      <c r="H12" s="34"/>
      <c r="I12" s="34"/>
      <c r="J12" s="34"/>
      <c r="K12" s="34"/>
      <c r="L12" s="35"/>
      <c r="M12" s="36"/>
      <c r="N12" s="32"/>
      <c r="O12" s="36"/>
      <c r="P12" s="33"/>
      <c r="Q12" s="36"/>
      <c r="R12" s="33"/>
      <c r="S12" s="36"/>
      <c r="T12" s="33"/>
      <c r="U12" s="36"/>
      <c r="V12" s="33"/>
      <c r="W12" s="36"/>
      <c r="X12" s="33"/>
      <c r="Y12" s="35"/>
      <c r="Z12" s="35"/>
      <c r="AA12" s="37"/>
    </row>
    <row r="13" spans="1:27" s="10" customFormat="1" ht="16.5" customHeight="1">
      <c r="A13" s="166" t="s">
        <v>28</v>
      </c>
      <c r="B13" s="167"/>
      <c r="C13" s="32">
        <f>SUM(C17,C22:C35)</f>
        <v>371</v>
      </c>
      <c r="D13" s="32">
        <f t="shared" ref="D13:AA13" si="1">SUM(D17,D22:D35)</f>
        <v>363</v>
      </c>
      <c r="E13" s="32">
        <f t="shared" si="1"/>
        <v>8</v>
      </c>
      <c r="F13" s="32">
        <f t="shared" si="1"/>
        <v>4358</v>
      </c>
      <c r="G13" s="32">
        <f t="shared" si="1"/>
        <v>3581</v>
      </c>
      <c r="H13" s="32">
        <f t="shared" si="1"/>
        <v>115</v>
      </c>
      <c r="I13" s="32">
        <f t="shared" si="1"/>
        <v>662</v>
      </c>
      <c r="J13" s="32">
        <f t="shared" si="1"/>
        <v>99692</v>
      </c>
      <c r="K13" s="32">
        <f t="shared" si="1"/>
        <v>51322</v>
      </c>
      <c r="L13" s="32">
        <f t="shared" si="1"/>
        <v>48370</v>
      </c>
      <c r="M13" s="36">
        <f t="shared" si="1"/>
        <v>16160</v>
      </c>
      <c r="N13" s="32">
        <f t="shared" si="1"/>
        <v>8389</v>
      </c>
      <c r="O13" s="36">
        <f t="shared" si="1"/>
        <v>15845</v>
      </c>
      <c r="P13" s="32">
        <f t="shared" si="1"/>
        <v>8292</v>
      </c>
      <c r="Q13" s="36">
        <f t="shared" si="1"/>
        <v>16330</v>
      </c>
      <c r="R13" s="32">
        <f t="shared" si="1"/>
        <v>8405</v>
      </c>
      <c r="S13" s="36">
        <f t="shared" si="1"/>
        <v>16582</v>
      </c>
      <c r="T13" s="32">
        <f t="shared" si="1"/>
        <v>8545</v>
      </c>
      <c r="U13" s="36">
        <f t="shared" si="1"/>
        <v>17177</v>
      </c>
      <c r="V13" s="32">
        <f t="shared" si="1"/>
        <v>8654</v>
      </c>
      <c r="W13" s="36">
        <f t="shared" si="1"/>
        <v>17598</v>
      </c>
      <c r="X13" s="32">
        <f t="shared" si="1"/>
        <v>9037</v>
      </c>
      <c r="Y13" s="32">
        <f t="shared" si="1"/>
        <v>3208</v>
      </c>
      <c r="Z13" s="32">
        <f t="shared" si="1"/>
        <v>1199</v>
      </c>
      <c r="AA13" s="37">
        <f t="shared" si="1"/>
        <v>40</v>
      </c>
    </row>
    <row r="14" spans="1:27" s="10" customFormat="1" ht="16.5" customHeight="1">
      <c r="A14" s="173"/>
      <c r="B14" s="174"/>
      <c r="C14" s="32"/>
      <c r="D14" s="33"/>
      <c r="E14" s="34"/>
      <c r="F14" s="35"/>
      <c r="G14" s="33"/>
      <c r="H14" s="34"/>
      <c r="I14" s="34"/>
      <c r="J14" s="34"/>
      <c r="K14" s="34"/>
      <c r="L14" s="35"/>
      <c r="M14" s="36"/>
      <c r="N14" s="32"/>
      <c r="O14" s="36"/>
      <c r="P14" s="33"/>
      <c r="Q14" s="36"/>
      <c r="R14" s="33"/>
      <c r="S14" s="36"/>
      <c r="T14" s="33"/>
      <c r="U14" s="36"/>
      <c r="V14" s="33"/>
      <c r="W14" s="36"/>
      <c r="X14" s="33"/>
      <c r="Y14" s="35"/>
      <c r="Z14" s="35"/>
      <c r="AA14" s="37"/>
    </row>
    <row r="15" spans="1:27" s="10" customFormat="1" ht="16.5" customHeight="1">
      <c r="A15" s="166" t="s">
        <v>29</v>
      </c>
      <c r="B15" s="167"/>
      <c r="C15" s="32">
        <f>SUM(C38:C44,C58:C78)</f>
        <v>48</v>
      </c>
      <c r="D15" s="32">
        <f t="shared" ref="D15:AA15" si="2">SUM(D38:D44,D58:D78)</f>
        <v>48</v>
      </c>
      <c r="E15" s="32">
        <f t="shared" si="2"/>
        <v>0</v>
      </c>
      <c r="F15" s="32">
        <f t="shared" si="2"/>
        <v>384</v>
      </c>
      <c r="G15" s="32">
        <f t="shared" si="2"/>
        <v>302</v>
      </c>
      <c r="H15" s="32">
        <f t="shared" si="2"/>
        <v>19</v>
      </c>
      <c r="I15" s="32">
        <f t="shared" si="2"/>
        <v>63</v>
      </c>
      <c r="J15" s="32">
        <f t="shared" si="2"/>
        <v>5925</v>
      </c>
      <c r="K15" s="32">
        <f t="shared" si="2"/>
        <v>3079</v>
      </c>
      <c r="L15" s="32">
        <f t="shared" si="2"/>
        <v>2846</v>
      </c>
      <c r="M15" s="36">
        <f t="shared" si="2"/>
        <v>954</v>
      </c>
      <c r="N15" s="32">
        <f t="shared" si="2"/>
        <v>494</v>
      </c>
      <c r="O15" s="36">
        <f t="shared" si="2"/>
        <v>951</v>
      </c>
      <c r="P15" s="32">
        <f t="shared" si="2"/>
        <v>486</v>
      </c>
      <c r="Q15" s="36">
        <f>SUM(Q38:Q44,Q58:Q78)</f>
        <v>977</v>
      </c>
      <c r="R15" s="32">
        <f>SUM(R38:R44,R58:R78)</f>
        <v>519</v>
      </c>
      <c r="S15" s="36">
        <f t="shared" si="2"/>
        <v>1024</v>
      </c>
      <c r="T15" s="32">
        <f t="shared" si="2"/>
        <v>512</v>
      </c>
      <c r="U15" s="36">
        <f t="shared" si="2"/>
        <v>1016</v>
      </c>
      <c r="V15" s="32">
        <f t="shared" si="2"/>
        <v>539</v>
      </c>
      <c r="W15" s="36">
        <f t="shared" si="2"/>
        <v>1003</v>
      </c>
      <c r="X15" s="32">
        <f t="shared" si="2"/>
        <v>529</v>
      </c>
      <c r="Y15" s="32">
        <f t="shared" si="2"/>
        <v>253</v>
      </c>
      <c r="Z15" s="32">
        <f t="shared" si="2"/>
        <v>61</v>
      </c>
      <c r="AA15" s="37">
        <f t="shared" si="2"/>
        <v>0</v>
      </c>
    </row>
    <row r="16" spans="1:27" s="10" customFormat="1" ht="16.5" customHeight="1">
      <c r="A16" s="102"/>
      <c r="B16" s="103"/>
      <c r="C16" s="32"/>
      <c r="D16" s="33"/>
      <c r="E16" s="34"/>
      <c r="F16" s="35"/>
      <c r="G16" s="33"/>
      <c r="H16" s="34"/>
      <c r="I16" s="34"/>
      <c r="J16" s="34"/>
      <c r="K16" s="34"/>
      <c r="L16" s="35"/>
      <c r="M16" s="36"/>
      <c r="N16" s="32"/>
      <c r="O16" s="36"/>
      <c r="P16" s="33"/>
      <c r="Q16" s="36"/>
      <c r="R16" s="33"/>
      <c r="S16" s="36"/>
      <c r="T16" s="33"/>
      <c r="U16" s="36"/>
      <c r="V16" s="33"/>
      <c r="W16" s="36"/>
      <c r="X16" s="33"/>
      <c r="Y16" s="35"/>
      <c r="Z16" s="35"/>
      <c r="AA16" s="37"/>
    </row>
    <row r="17" spans="1:27" s="10" customFormat="1" ht="17.25" customHeight="1">
      <c r="A17" s="102" t="s">
        <v>30</v>
      </c>
      <c r="B17" s="103"/>
      <c r="C17" s="32">
        <f>SUM(C18:C21)</f>
        <v>94</v>
      </c>
      <c r="D17" s="32">
        <f t="shared" ref="D17:AA17" si="3">SUM(D18:D21)</f>
        <v>92</v>
      </c>
      <c r="E17" s="32">
        <f t="shared" si="3"/>
        <v>2</v>
      </c>
      <c r="F17" s="32">
        <f t="shared" si="3"/>
        <v>1547</v>
      </c>
      <c r="G17" s="32">
        <f t="shared" si="3"/>
        <v>1301</v>
      </c>
      <c r="H17" s="32">
        <f t="shared" si="3"/>
        <v>9</v>
      </c>
      <c r="I17" s="32">
        <f t="shared" si="3"/>
        <v>237</v>
      </c>
      <c r="J17" s="32">
        <f t="shared" si="3"/>
        <v>39945</v>
      </c>
      <c r="K17" s="32">
        <f t="shared" si="3"/>
        <v>20389</v>
      </c>
      <c r="L17" s="32">
        <f t="shared" si="3"/>
        <v>19556</v>
      </c>
      <c r="M17" s="36">
        <f t="shared" si="3"/>
        <v>6581</v>
      </c>
      <c r="N17" s="32">
        <f t="shared" si="3"/>
        <v>3396</v>
      </c>
      <c r="O17" s="36">
        <f t="shared" si="3"/>
        <v>6397</v>
      </c>
      <c r="P17" s="32">
        <f t="shared" si="3"/>
        <v>3262</v>
      </c>
      <c r="Q17" s="36">
        <f t="shared" si="3"/>
        <v>6580</v>
      </c>
      <c r="R17" s="32">
        <f t="shared" si="3"/>
        <v>3356</v>
      </c>
      <c r="S17" s="36">
        <f t="shared" si="3"/>
        <v>6565</v>
      </c>
      <c r="T17" s="32">
        <f t="shared" si="3"/>
        <v>3362</v>
      </c>
      <c r="U17" s="36">
        <f t="shared" si="3"/>
        <v>6908</v>
      </c>
      <c r="V17" s="32">
        <f t="shared" si="3"/>
        <v>3489</v>
      </c>
      <c r="W17" s="36">
        <f t="shared" si="3"/>
        <v>6914</v>
      </c>
      <c r="X17" s="32">
        <f t="shared" si="3"/>
        <v>3524</v>
      </c>
      <c r="Y17" s="32">
        <f t="shared" si="3"/>
        <v>1276</v>
      </c>
      <c r="Z17" s="32">
        <f t="shared" si="3"/>
        <v>494</v>
      </c>
      <c r="AA17" s="37">
        <f t="shared" si="3"/>
        <v>27</v>
      </c>
    </row>
    <row r="18" spans="1:27" s="10" customFormat="1" ht="17.25" customHeight="1">
      <c r="A18" s="38"/>
      <c r="B18" s="39" t="s">
        <v>31</v>
      </c>
      <c r="C18" s="32">
        <v>36</v>
      </c>
      <c r="D18" s="33">
        <v>36</v>
      </c>
      <c r="E18" s="34">
        <v>0</v>
      </c>
      <c r="F18" s="35">
        <f>SUM(G18:I18)</f>
        <v>613</v>
      </c>
      <c r="G18" s="33">
        <v>520</v>
      </c>
      <c r="H18" s="34">
        <v>3</v>
      </c>
      <c r="I18" s="34">
        <v>90</v>
      </c>
      <c r="J18" s="34">
        <f>SUM(M18,O18,Q18,S18,U18,W18)</f>
        <v>15992</v>
      </c>
      <c r="K18" s="34">
        <f>SUM(N18,P18,R18,T18,V18,X18)</f>
        <v>8099</v>
      </c>
      <c r="L18" s="35">
        <f>SUM(J18-K18)</f>
        <v>7893</v>
      </c>
      <c r="M18" s="36">
        <v>2666</v>
      </c>
      <c r="N18" s="32">
        <v>1368</v>
      </c>
      <c r="O18" s="36">
        <v>2567</v>
      </c>
      <c r="P18" s="33">
        <v>1273</v>
      </c>
      <c r="Q18" s="36">
        <v>2697</v>
      </c>
      <c r="R18" s="33">
        <v>1360</v>
      </c>
      <c r="S18" s="36">
        <v>2636</v>
      </c>
      <c r="T18" s="33">
        <v>1350</v>
      </c>
      <c r="U18" s="36">
        <v>2698</v>
      </c>
      <c r="V18" s="33">
        <v>1343</v>
      </c>
      <c r="W18" s="36">
        <v>2728</v>
      </c>
      <c r="X18" s="33">
        <v>1405</v>
      </c>
      <c r="Y18" s="35">
        <v>481</v>
      </c>
      <c r="Z18" s="35">
        <v>175</v>
      </c>
      <c r="AA18" s="37">
        <v>17</v>
      </c>
    </row>
    <row r="19" spans="1:27" s="10" customFormat="1" ht="17.25" customHeight="1">
      <c r="A19" s="38"/>
      <c r="B19" s="39" t="s">
        <v>32</v>
      </c>
      <c r="C19" s="32">
        <v>14</v>
      </c>
      <c r="D19" s="33">
        <v>14</v>
      </c>
      <c r="E19" s="34">
        <v>0</v>
      </c>
      <c r="F19" s="35">
        <f>SUM(G19:I19)</f>
        <v>308</v>
      </c>
      <c r="G19" s="33">
        <v>263</v>
      </c>
      <c r="H19" s="34">
        <v>1</v>
      </c>
      <c r="I19" s="34">
        <v>44</v>
      </c>
      <c r="J19" s="34">
        <f>SUM(M19,O19,Q19,S19,U19,W19)</f>
        <v>8585</v>
      </c>
      <c r="K19" s="34">
        <f>SUM(N19,P19,R19,T19,V19,X19)</f>
        <v>4375</v>
      </c>
      <c r="L19" s="35">
        <f t="shared" ref="L19:L44" si="4">SUM(J19-K19)</f>
        <v>4210</v>
      </c>
      <c r="M19" s="36">
        <v>1451</v>
      </c>
      <c r="N19" s="32">
        <v>749</v>
      </c>
      <c r="O19" s="36">
        <v>1372</v>
      </c>
      <c r="P19" s="33">
        <v>707</v>
      </c>
      <c r="Q19" s="36">
        <v>1377</v>
      </c>
      <c r="R19" s="33">
        <v>702</v>
      </c>
      <c r="S19" s="36">
        <v>1424</v>
      </c>
      <c r="T19" s="33">
        <v>722</v>
      </c>
      <c r="U19" s="36">
        <v>1486</v>
      </c>
      <c r="V19" s="33">
        <v>774</v>
      </c>
      <c r="W19" s="36">
        <v>1475</v>
      </c>
      <c r="X19" s="33">
        <v>721</v>
      </c>
      <c r="Y19" s="35">
        <v>283</v>
      </c>
      <c r="Z19" s="35">
        <v>115</v>
      </c>
      <c r="AA19" s="37">
        <v>5</v>
      </c>
    </row>
    <row r="20" spans="1:27" s="10" customFormat="1" ht="17.25" customHeight="1">
      <c r="A20" s="38"/>
      <c r="B20" s="39" t="s">
        <v>33</v>
      </c>
      <c r="C20" s="32">
        <v>20</v>
      </c>
      <c r="D20" s="33">
        <v>20</v>
      </c>
      <c r="E20" s="34">
        <v>0</v>
      </c>
      <c r="F20" s="35">
        <f t="shared" ref="F20:F44" si="5">SUM(G20:I20)</f>
        <v>241</v>
      </c>
      <c r="G20" s="33">
        <v>202</v>
      </c>
      <c r="H20" s="34">
        <v>2</v>
      </c>
      <c r="I20" s="34">
        <v>37</v>
      </c>
      <c r="J20" s="34">
        <f t="shared" ref="J20:K44" si="6">SUM(M20,O20,Q20,S20,U20,W20)</f>
        <v>5432</v>
      </c>
      <c r="K20" s="34">
        <f t="shared" si="6"/>
        <v>2791</v>
      </c>
      <c r="L20" s="35">
        <f t="shared" si="4"/>
        <v>2641</v>
      </c>
      <c r="M20" s="36">
        <v>847</v>
      </c>
      <c r="N20" s="32">
        <v>448</v>
      </c>
      <c r="O20" s="36">
        <v>867</v>
      </c>
      <c r="P20" s="33">
        <v>429</v>
      </c>
      <c r="Q20" s="36">
        <v>914</v>
      </c>
      <c r="R20" s="33">
        <v>458</v>
      </c>
      <c r="S20" s="36">
        <v>849</v>
      </c>
      <c r="T20" s="33">
        <v>440</v>
      </c>
      <c r="U20" s="36">
        <v>959</v>
      </c>
      <c r="V20" s="33">
        <v>492</v>
      </c>
      <c r="W20" s="36">
        <v>996</v>
      </c>
      <c r="X20" s="33">
        <v>524</v>
      </c>
      <c r="Y20" s="35">
        <v>148</v>
      </c>
      <c r="Z20" s="35">
        <v>74</v>
      </c>
      <c r="AA20" s="37">
        <v>2</v>
      </c>
    </row>
    <row r="21" spans="1:27" s="10" customFormat="1" ht="17.25" customHeight="1">
      <c r="A21" s="38"/>
      <c r="B21" s="39" t="s">
        <v>34</v>
      </c>
      <c r="C21" s="32">
        <v>24</v>
      </c>
      <c r="D21" s="33">
        <v>22</v>
      </c>
      <c r="E21" s="34">
        <v>2</v>
      </c>
      <c r="F21" s="35">
        <f t="shared" si="5"/>
        <v>385</v>
      </c>
      <c r="G21" s="33">
        <v>316</v>
      </c>
      <c r="H21" s="34">
        <v>3</v>
      </c>
      <c r="I21" s="34">
        <v>66</v>
      </c>
      <c r="J21" s="34">
        <f t="shared" si="6"/>
        <v>9936</v>
      </c>
      <c r="K21" s="34">
        <f t="shared" si="6"/>
        <v>5124</v>
      </c>
      <c r="L21" s="35">
        <f t="shared" si="4"/>
        <v>4812</v>
      </c>
      <c r="M21" s="36">
        <v>1617</v>
      </c>
      <c r="N21" s="32">
        <v>831</v>
      </c>
      <c r="O21" s="36">
        <v>1591</v>
      </c>
      <c r="P21" s="33">
        <v>853</v>
      </c>
      <c r="Q21" s="36">
        <v>1592</v>
      </c>
      <c r="R21" s="33">
        <v>836</v>
      </c>
      <c r="S21" s="36">
        <v>1656</v>
      </c>
      <c r="T21" s="33">
        <v>850</v>
      </c>
      <c r="U21" s="36">
        <v>1765</v>
      </c>
      <c r="V21" s="33">
        <v>880</v>
      </c>
      <c r="W21" s="36">
        <v>1715</v>
      </c>
      <c r="X21" s="33">
        <v>874</v>
      </c>
      <c r="Y21" s="35">
        <v>364</v>
      </c>
      <c r="Z21" s="35">
        <v>130</v>
      </c>
      <c r="AA21" s="40">
        <v>3</v>
      </c>
    </row>
    <row r="22" spans="1:27" s="10" customFormat="1" ht="17.25" customHeight="1">
      <c r="A22" s="102" t="s">
        <v>35</v>
      </c>
      <c r="B22" s="103"/>
      <c r="C22" s="32">
        <v>64</v>
      </c>
      <c r="D22" s="33">
        <v>63</v>
      </c>
      <c r="E22" s="34">
        <v>1</v>
      </c>
      <c r="F22" s="35">
        <f t="shared" si="5"/>
        <v>1076</v>
      </c>
      <c r="G22" s="33">
        <v>909</v>
      </c>
      <c r="H22" s="34">
        <v>10</v>
      </c>
      <c r="I22" s="34">
        <v>157</v>
      </c>
      <c r="J22" s="34">
        <f t="shared" si="6"/>
        <v>27909</v>
      </c>
      <c r="K22" s="34">
        <f t="shared" si="6"/>
        <v>14351</v>
      </c>
      <c r="L22" s="35">
        <f t="shared" si="4"/>
        <v>13558</v>
      </c>
      <c r="M22" s="36">
        <v>4600</v>
      </c>
      <c r="N22" s="32">
        <v>2322</v>
      </c>
      <c r="O22" s="36">
        <v>4438</v>
      </c>
      <c r="P22" s="33">
        <v>2391</v>
      </c>
      <c r="Q22" s="36">
        <v>4520</v>
      </c>
      <c r="R22" s="33">
        <v>2360</v>
      </c>
      <c r="S22" s="36">
        <v>4687</v>
      </c>
      <c r="T22" s="33">
        <v>2400</v>
      </c>
      <c r="U22" s="36">
        <v>4701</v>
      </c>
      <c r="V22" s="33">
        <v>2325</v>
      </c>
      <c r="W22" s="36">
        <v>4963</v>
      </c>
      <c r="X22" s="33">
        <v>2553</v>
      </c>
      <c r="Y22" s="35">
        <v>812</v>
      </c>
      <c r="Z22" s="35">
        <v>392</v>
      </c>
      <c r="AA22" s="40">
        <v>5</v>
      </c>
    </row>
    <row r="23" spans="1:27" s="10" customFormat="1" ht="17.25" customHeight="1">
      <c r="A23" s="102" t="s">
        <v>36</v>
      </c>
      <c r="B23" s="103"/>
      <c r="C23" s="32">
        <v>28</v>
      </c>
      <c r="D23" s="33">
        <v>28</v>
      </c>
      <c r="E23" s="34">
        <v>0</v>
      </c>
      <c r="F23" s="35">
        <f t="shared" si="5"/>
        <v>311</v>
      </c>
      <c r="G23" s="33">
        <v>253</v>
      </c>
      <c r="H23" s="34">
        <v>2</v>
      </c>
      <c r="I23" s="34">
        <v>56</v>
      </c>
      <c r="J23" s="34">
        <f t="shared" si="6"/>
        <v>6137</v>
      </c>
      <c r="K23" s="34">
        <f t="shared" si="6"/>
        <v>3201</v>
      </c>
      <c r="L23" s="35">
        <f t="shared" si="4"/>
        <v>2936</v>
      </c>
      <c r="M23" s="36">
        <v>1005</v>
      </c>
      <c r="N23" s="32">
        <v>541</v>
      </c>
      <c r="O23" s="36">
        <v>977</v>
      </c>
      <c r="P23" s="33">
        <v>515</v>
      </c>
      <c r="Q23" s="36">
        <v>1018</v>
      </c>
      <c r="R23" s="33">
        <v>503</v>
      </c>
      <c r="S23" s="36">
        <v>1026</v>
      </c>
      <c r="T23" s="33">
        <v>537</v>
      </c>
      <c r="U23" s="36">
        <v>1049</v>
      </c>
      <c r="V23" s="33">
        <v>551</v>
      </c>
      <c r="W23" s="36">
        <v>1062</v>
      </c>
      <c r="X23" s="33">
        <v>554</v>
      </c>
      <c r="Y23" s="35">
        <v>240</v>
      </c>
      <c r="Z23" s="35">
        <v>62</v>
      </c>
      <c r="AA23" s="40">
        <v>5</v>
      </c>
    </row>
    <row r="24" spans="1:27" s="10" customFormat="1" ht="17.25" customHeight="1">
      <c r="A24" s="102" t="s">
        <v>37</v>
      </c>
      <c r="B24" s="103"/>
      <c r="C24" s="32">
        <v>15</v>
      </c>
      <c r="D24" s="33">
        <v>14</v>
      </c>
      <c r="E24" s="34">
        <v>1</v>
      </c>
      <c r="F24" s="35">
        <f t="shared" si="5"/>
        <v>143</v>
      </c>
      <c r="G24" s="33">
        <v>118</v>
      </c>
      <c r="H24" s="34">
        <v>0</v>
      </c>
      <c r="I24" s="34">
        <v>25</v>
      </c>
      <c r="J24" s="34">
        <f t="shared" si="6"/>
        <v>2785</v>
      </c>
      <c r="K24" s="34">
        <f t="shared" si="6"/>
        <v>1479</v>
      </c>
      <c r="L24" s="35">
        <f t="shared" si="4"/>
        <v>1306</v>
      </c>
      <c r="M24" s="36">
        <v>425</v>
      </c>
      <c r="N24" s="32">
        <v>229</v>
      </c>
      <c r="O24" s="36">
        <v>404</v>
      </c>
      <c r="P24" s="33">
        <v>222</v>
      </c>
      <c r="Q24" s="36">
        <v>433</v>
      </c>
      <c r="R24" s="33">
        <v>221</v>
      </c>
      <c r="S24" s="36">
        <v>491</v>
      </c>
      <c r="T24" s="33">
        <v>263</v>
      </c>
      <c r="U24" s="36">
        <v>477</v>
      </c>
      <c r="V24" s="33">
        <v>253</v>
      </c>
      <c r="W24" s="36">
        <v>555</v>
      </c>
      <c r="X24" s="33">
        <v>291</v>
      </c>
      <c r="Y24" s="35">
        <v>119</v>
      </c>
      <c r="Z24" s="35">
        <v>36</v>
      </c>
      <c r="AA24" s="40">
        <v>0</v>
      </c>
    </row>
    <row r="25" spans="1:27" s="10" customFormat="1" ht="17.25" customHeight="1">
      <c r="A25" s="102" t="s">
        <v>38</v>
      </c>
      <c r="B25" s="103"/>
      <c r="C25" s="32">
        <v>19</v>
      </c>
      <c r="D25" s="33">
        <v>19</v>
      </c>
      <c r="E25" s="34">
        <v>0</v>
      </c>
      <c r="F25" s="35">
        <f t="shared" si="5"/>
        <v>132</v>
      </c>
      <c r="G25" s="33">
        <v>99</v>
      </c>
      <c r="H25" s="34">
        <v>14</v>
      </c>
      <c r="I25" s="34">
        <v>19</v>
      </c>
      <c r="J25" s="34">
        <f t="shared" si="6"/>
        <v>2321</v>
      </c>
      <c r="K25" s="34">
        <f t="shared" si="6"/>
        <v>1192</v>
      </c>
      <c r="L25" s="35">
        <f t="shared" si="4"/>
        <v>1129</v>
      </c>
      <c r="M25" s="36">
        <v>348</v>
      </c>
      <c r="N25" s="32">
        <v>182</v>
      </c>
      <c r="O25" s="36">
        <v>382</v>
      </c>
      <c r="P25" s="33">
        <v>208</v>
      </c>
      <c r="Q25" s="36">
        <v>384</v>
      </c>
      <c r="R25" s="33">
        <v>198</v>
      </c>
      <c r="S25" s="36">
        <v>367</v>
      </c>
      <c r="T25" s="33">
        <v>180</v>
      </c>
      <c r="U25" s="36">
        <v>416</v>
      </c>
      <c r="V25" s="33">
        <v>215</v>
      </c>
      <c r="W25" s="36">
        <v>424</v>
      </c>
      <c r="X25" s="33">
        <v>209</v>
      </c>
      <c r="Y25" s="35">
        <v>61</v>
      </c>
      <c r="Z25" s="35">
        <v>11</v>
      </c>
      <c r="AA25" s="40">
        <v>0</v>
      </c>
    </row>
    <row r="26" spans="1:27" s="10" customFormat="1" ht="17.25" customHeight="1">
      <c r="A26" s="102" t="s">
        <v>39</v>
      </c>
      <c r="B26" s="103"/>
      <c r="C26" s="32">
        <v>16</v>
      </c>
      <c r="D26" s="33">
        <v>16</v>
      </c>
      <c r="E26" s="34">
        <v>0</v>
      </c>
      <c r="F26" s="35">
        <f t="shared" si="5"/>
        <v>107</v>
      </c>
      <c r="G26" s="33">
        <v>86</v>
      </c>
      <c r="H26" s="34">
        <v>5</v>
      </c>
      <c r="I26" s="34">
        <v>16</v>
      </c>
      <c r="J26" s="34">
        <f t="shared" si="6"/>
        <v>2108</v>
      </c>
      <c r="K26" s="34">
        <f t="shared" si="6"/>
        <v>1136</v>
      </c>
      <c r="L26" s="35">
        <f t="shared" si="4"/>
        <v>972</v>
      </c>
      <c r="M26" s="36">
        <v>308</v>
      </c>
      <c r="N26" s="32">
        <v>161</v>
      </c>
      <c r="O26" s="36">
        <v>321</v>
      </c>
      <c r="P26" s="33">
        <v>173</v>
      </c>
      <c r="Q26" s="36">
        <v>330</v>
      </c>
      <c r="R26" s="33">
        <v>175</v>
      </c>
      <c r="S26" s="36">
        <v>368</v>
      </c>
      <c r="T26" s="33">
        <v>207</v>
      </c>
      <c r="U26" s="36">
        <v>374</v>
      </c>
      <c r="V26" s="33">
        <v>198</v>
      </c>
      <c r="W26" s="36">
        <v>407</v>
      </c>
      <c r="X26" s="33">
        <v>222</v>
      </c>
      <c r="Y26" s="35">
        <v>45</v>
      </c>
      <c r="Z26" s="35">
        <v>26</v>
      </c>
      <c r="AA26" s="40">
        <v>0</v>
      </c>
    </row>
    <row r="27" spans="1:27" s="10" customFormat="1" ht="17.25" customHeight="1">
      <c r="A27" s="102" t="s">
        <v>40</v>
      </c>
      <c r="B27" s="103"/>
      <c r="C27" s="32">
        <v>15</v>
      </c>
      <c r="D27" s="33">
        <v>15</v>
      </c>
      <c r="E27" s="34">
        <v>0</v>
      </c>
      <c r="F27" s="35">
        <f t="shared" si="5"/>
        <v>182</v>
      </c>
      <c r="G27" s="33">
        <v>148</v>
      </c>
      <c r="H27" s="34">
        <v>2</v>
      </c>
      <c r="I27" s="34">
        <v>32</v>
      </c>
      <c r="J27" s="34">
        <f t="shared" si="6"/>
        <v>3954</v>
      </c>
      <c r="K27" s="34">
        <f t="shared" si="6"/>
        <v>2077</v>
      </c>
      <c r="L27" s="35">
        <f t="shared" si="4"/>
        <v>1877</v>
      </c>
      <c r="M27" s="36">
        <v>638</v>
      </c>
      <c r="N27" s="32">
        <v>340</v>
      </c>
      <c r="O27" s="36">
        <v>635</v>
      </c>
      <c r="P27" s="33">
        <v>342</v>
      </c>
      <c r="Q27" s="36">
        <v>645</v>
      </c>
      <c r="R27" s="33">
        <v>326</v>
      </c>
      <c r="S27" s="36">
        <v>666</v>
      </c>
      <c r="T27" s="33">
        <v>361</v>
      </c>
      <c r="U27" s="36">
        <v>687</v>
      </c>
      <c r="V27" s="33">
        <v>352</v>
      </c>
      <c r="W27" s="36">
        <v>683</v>
      </c>
      <c r="X27" s="33">
        <v>356</v>
      </c>
      <c r="Y27" s="35">
        <v>171</v>
      </c>
      <c r="Z27" s="35">
        <v>49</v>
      </c>
      <c r="AA27" s="40">
        <v>0</v>
      </c>
    </row>
    <row r="28" spans="1:27" s="10" customFormat="1" ht="17.25" customHeight="1">
      <c r="A28" s="102" t="s">
        <v>41</v>
      </c>
      <c r="B28" s="103"/>
      <c r="C28" s="32">
        <v>16</v>
      </c>
      <c r="D28" s="33">
        <v>16</v>
      </c>
      <c r="E28" s="34">
        <v>0</v>
      </c>
      <c r="F28" s="35">
        <f t="shared" si="5"/>
        <v>101</v>
      </c>
      <c r="G28" s="33">
        <v>72</v>
      </c>
      <c r="H28" s="34">
        <v>16</v>
      </c>
      <c r="I28" s="34">
        <v>13</v>
      </c>
      <c r="J28" s="34">
        <f t="shared" si="6"/>
        <v>1386</v>
      </c>
      <c r="K28" s="34">
        <f t="shared" si="6"/>
        <v>745</v>
      </c>
      <c r="L28" s="35">
        <f t="shared" si="4"/>
        <v>641</v>
      </c>
      <c r="M28" s="36">
        <v>223</v>
      </c>
      <c r="N28" s="32">
        <v>131</v>
      </c>
      <c r="O28" s="36">
        <v>226</v>
      </c>
      <c r="P28" s="33">
        <v>116</v>
      </c>
      <c r="Q28" s="36">
        <v>232</v>
      </c>
      <c r="R28" s="33">
        <v>132</v>
      </c>
      <c r="S28" s="36">
        <v>217</v>
      </c>
      <c r="T28" s="33">
        <v>104</v>
      </c>
      <c r="U28" s="36">
        <v>256</v>
      </c>
      <c r="V28" s="33">
        <v>126</v>
      </c>
      <c r="W28" s="36">
        <v>232</v>
      </c>
      <c r="X28" s="33">
        <v>136</v>
      </c>
      <c r="Y28" s="35">
        <v>43</v>
      </c>
      <c r="Z28" s="35">
        <v>12</v>
      </c>
      <c r="AA28" s="40">
        <v>0</v>
      </c>
    </row>
    <row r="29" spans="1:27" s="10" customFormat="1" ht="17.25" customHeight="1">
      <c r="A29" s="102" t="s">
        <v>42</v>
      </c>
      <c r="B29" s="103"/>
      <c r="C29" s="32">
        <v>20</v>
      </c>
      <c r="D29" s="33">
        <v>20</v>
      </c>
      <c r="E29" s="34">
        <v>0</v>
      </c>
      <c r="F29" s="35">
        <f t="shared" si="5"/>
        <v>121</v>
      </c>
      <c r="G29" s="33">
        <v>92</v>
      </c>
      <c r="H29" s="34">
        <v>18</v>
      </c>
      <c r="I29" s="34">
        <v>11</v>
      </c>
      <c r="J29" s="34">
        <f t="shared" si="6"/>
        <v>1550</v>
      </c>
      <c r="K29" s="34">
        <f t="shared" si="6"/>
        <v>816</v>
      </c>
      <c r="L29" s="35">
        <f t="shared" si="4"/>
        <v>734</v>
      </c>
      <c r="M29" s="36">
        <v>226</v>
      </c>
      <c r="N29" s="32">
        <v>120</v>
      </c>
      <c r="O29" s="36">
        <v>249</v>
      </c>
      <c r="P29" s="33">
        <v>135</v>
      </c>
      <c r="Q29" s="36">
        <v>258</v>
      </c>
      <c r="R29" s="33">
        <v>131</v>
      </c>
      <c r="S29" s="36">
        <v>268</v>
      </c>
      <c r="T29" s="33">
        <v>154</v>
      </c>
      <c r="U29" s="36">
        <v>268</v>
      </c>
      <c r="V29" s="33">
        <v>132</v>
      </c>
      <c r="W29" s="36">
        <v>281</v>
      </c>
      <c r="X29" s="33">
        <v>144</v>
      </c>
      <c r="Y29" s="35">
        <v>35</v>
      </c>
      <c r="Z29" s="35">
        <v>6</v>
      </c>
      <c r="AA29" s="40">
        <v>0</v>
      </c>
    </row>
    <row r="30" spans="1:27" s="10" customFormat="1" ht="17.25" customHeight="1">
      <c r="A30" s="102" t="s">
        <v>43</v>
      </c>
      <c r="B30" s="103"/>
      <c r="C30" s="32">
        <v>14</v>
      </c>
      <c r="D30" s="33">
        <v>13</v>
      </c>
      <c r="E30" s="34">
        <v>1</v>
      </c>
      <c r="F30" s="35">
        <f t="shared" si="5"/>
        <v>86</v>
      </c>
      <c r="G30" s="33">
        <v>71</v>
      </c>
      <c r="H30" s="34">
        <v>6</v>
      </c>
      <c r="I30" s="34">
        <v>9</v>
      </c>
      <c r="J30" s="34">
        <f t="shared" si="6"/>
        <v>1602</v>
      </c>
      <c r="K30" s="34">
        <f t="shared" si="6"/>
        <v>849</v>
      </c>
      <c r="L30" s="35">
        <f t="shared" si="4"/>
        <v>753</v>
      </c>
      <c r="M30" s="36">
        <v>246</v>
      </c>
      <c r="N30" s="32">
        <v>144</v>
      </c>
      <c r="O30" s="36">
        <v>208</v>
      </c>
      <c r="P30" s="33">
        <v>101</v>
      </c>
      <c r="Q30" s="36">
        <v>272</v>
      </c>
      <c r="R30" s="33">
        <v>142</v>
      </c>
      <c r="S30" s="36">
        <v>275</v>
      </c>
      <c r="T30" s="33">
        <v>151</v>
      </c>
      <c r="U30" s="36">
        <v>290</v>
      </c>
      <c r="V30" s="33">
        <v>148</v>
      </c>
      <c r="W30" s="36">
        <v>311</v>
      </c>
      <c r="X30" s="33">
        <v>163</v>
      </c>
      <c r="Y30" s="35">
        <v>32</v>
      </c>
      <c r="Z30" s="35">
        <v>16</v>
      </c>
      <c r="AA30" s="40">
        <v>0</v>
      </c>
    </row>
    <row r="31" spans="1:27" s="10" customFormat="1" ht="17.25" customHeight="1">
      <c r="A31" s="102" t="s">
        <v>44</v>
      </c>
      <c r="B31" s="103"/>
      <c r="C31" s="32">
        <v>9</v>
      </c>
      <c r="D31" s="33">
        <v>9</v>
      </c>
      <c r="E31" s="34">
        <v>0</v>
      </c>
      <c r="F31" s="35">
        <f t="shared" si="5"/>
        <v>93</v>
      </c>
      <c r="G31" s="33">
        <v>79</v>
      </c>
      <c r="H31" s="34">
        <v>2</v>
      </c>
      <c r="I31" s="34">
        <v>12</v>
      </c>
      <c r="J31" s="34">
        <f t="shared" si="6"/>
        <v>1923</v>
      </c>
      <c r="K31" s="34">
        <f t="shared" si="6"/>
        <v>946</v>
      </c>
      <c r="L31" s="35">
        <f t="shared" si="4"/>
        <v>977</v>
      </c>
      <c r="M31" s="36">
        <v>285</v>
      </c>
      <c r="N31" s="32">
        <v>154</v>
      </c>
      <c r="O31" s="36">
        <v>286</v>
      </c>
      <c r="P31" s="33">
        <v>127</v>
      </c>
      <c r="Q31" s="36">
        <v>327</v>
      </c>
      <c r="R31" s="33">
        <v>153</v>
      </c>
      <c r="S31" s="36">
        <v>312</v>
      </c>
      <c r="T31" s="33">
        <v>158</v>
      </c>
      <c r="U31" s="36">
        <v>355</v>
      </c>
      <c r="V31" s="33">
        <v>174</v>
      </c>
      <c r="W31" s="36">
        <v>358</v>
      </c>
      <c r="X31" s="33">
        <v>180</v>
      </c>
      <c r="Y31" s="35">
        <v>55</v>
      </c>
      <c r="Z31" s="35">
        <v>22</v>
      </c>
      <c r="AA31" s="40">
        <v>0</v>
      </c>
    </row>
    <row r="32" spans="1:27" s="10" customFormat="1" ht="17.25" customHeight="1">
      <c r="A32" s="102" t="s">
        <v>45</v>
      </c>
      <c r="B32" s="103"/>
      <c r="C32" s="32">
        <v>12</v>
      </c>
      <c r="D32" s="33">
        <v>12</v>
      </c>
      <c r="E32" s="34">
        <v>0</v>
      </c>
      <c r="F32" s="35">
        <f t="shared" si="5"/>
        <v>125</v>
      </c>
      <c r="G32" s="33">
        <v>99</v>
      </c>
      <c r="H32" s="34">
        <v>5</v>
      </c>
      <c r="I32" s="34">
        <v>21</v>
      </c>
      <c r="J32" s="34">
        <f t="shared" si="6"/>
        <v>2493</v>
      </c>
      <c r="K32" s="34">
        <f t="shared" si="6"/>
        <v>1299</v>
      </c>
      <c r="L32" s="35">
        <f t="shared" si="4"/>
        <v>1194</v>
      </c>
      <c r="M32" s="36">
        <v>387</v>
      </c>
      <c r="N32" s="32">
        <v>206</v>
      </c>
      <c r="O32" s="36">
        <v>406</v>
      </c>
      <c r="P32" s="33">
        <v>226</v>
      </c>
      <c r="Q32" s="36">
        <v>397</v>
      </c>
      <c r="R32" s="33">
        <v>221</v>
      </c>
      <c r="S32" s="36">
        <v>421</v>
      </c>
      <c r="T32" s="33">
        <v>205</v>
      </c>
      <c r="U32" s="36">
        <v>472</v>
      </c>
      <c r="V32" s="33">
        <v>239</v>
      </c>
      <c r="W32" s="36">
        <v>410</v>
      </c>
      <c r="X32" s="33">
        <v>202</v>
      </c>
      <c r="Y32" s="35">
        <v>108</v>
      </c>
      <c r="Z32" s="35">
        <v>32</v>
      </c>
      <c r="AA32" s="40">
        <v>0</v>
      </c>
    </row>
    <row r="33" spans="1:27" s="10" customFormat="1" ht="17.25" customHeight="1">
      <c r="A33" s="102" t="s">
        <v>46</v>
      </c>
      <c r="B33" s="103"/>
      <c r="C33" s="32">
        <v>30</v>
      </c>
      <c r="D33" s="33">
        <v>28</v>
      </c>
      <c r="E33" s="34">
        <v>2</v>
      </c>
      <c r="F33" s="35">
        <f t="shared" si="5"/>
        <v>168</v>
      </c>
      <c r="G33" s="33">
        <v>129</v>
      </c>
      <c r="H33" s="34">
        <v>18</v>
      </c>
      <c r="I33" s="34">
        <v>21</v>
      </c>
      <c r="J33" s="34">
        <f t="shared" si="6"/>
        <v>2422</v>
      </c>
      <c r="K33" s="34">
        <f t="shared" si="6"/>
        <v>1243</v>
      </c>
      <c r="L33" s="35">
        <f t="shared" si="4"/>
        <v>1179</v>
      </c>
      <c r="M33" s="36">
        <v>379</v>
      </c>
      <c r="N33" s="32">
        <v>196</v>
      </c>
      <c r="O33" s="36">
        <v>412</v>
      </c>
      <c r="P33" s="33">
        <v>211</v>
      </c>
      <c r="Q33" s="36">
        <v>398</v>
      </c>
      <c r="R33" s="33">
        <v>205</v>
      </c>
      <c r="S33" s="36">
        <v>389</v>
      </c>
      <c r="T33" s="33">
        <v>207</v>
      </c>
      <c r="U33" s="36">
        <v>407</v>
      </c>
      <c r="V33" s="33">
        <v>195</v>
      </c>
      <c r="W33" s="36">
        <v>437</v>
      </c>
      <c r="X33" s="33">
        <v>229</v>
      </c>
      <c r="Y33" s="35">
        <v>55</v>
      </c>
      <c r="Z33" s="35">
        <v>14</v>
      </c>
      <c r="AA33" s="40">
        <v>0</v>
      </c>
    </row>
    <row r="34" spans="1:27" s="10" customFormat="1" ht="17.25" customHeight="1">
      <c r="A34" s="102" t="s">
        <v>47</v>
      </c>
      <c r="B34" s="103"/>
      <c r="C34" s="32">
        <v>11</v>
      </c>
      <c r="D34" s="33">
        <v>11</v>
      </c>
      <c r="E34" s="34">
        <v>0</v>
      </c>
      <c r="F34" s="35">
        <f t="shared" si="5"/>
        <v>89</v>
      </c>
      <c r="G34" s="33">
        <v>61</v>
      </c>
      <c r="H34" s="34">
        <v>8</v>
      </c>
      <c r="I34" s="34">
        <v>20</v>
      </c>
      <c r="J34" s="34">
        <f t="shared" si="6"/>
        <v>1379</v>
      </c>
      <c r="K34" s="34">
        <f t="shared" si="6"/>
        <v>675</v>
      </c>
      <c r="L34" s="35">
        <f t="shared" si="4"/>
        <v>704</v>
      </c>
      <c r="M34" s="36">
        <v>224</v>
      </c>
      <c r="N34" s="32">
        <v>120</v>
      </c>
      <c r="O34" s="36">
        <v>228</v>
      </c>
      <c r="P34" s="33">
        <v>115</v>
      </c>
      <c r="Q34" s="36">
        <v>215</v>
      </c>
      <c r="R34" s="33">
        <v>101</v>
      </c>
      <c r="S34" s="36">
        <v>232</v>
      </c>
      <c r="T34" s="33">
        <v>107</v>
      </c>
      <c r="U34" s="36">
        <v>232</v>
      </c>
      <c r="V34" s="33">
        <v>111</v>
      </c>
      <c r="W34" s="36">
        <v>248</v>
      </c>
      <c r="X34" s="33">
        <v>121</v>
      </c>
      <c r="Y34" s="35">
        <v>104</v>
      </c>
      <c r="Z34" s="35">
        <v>15</v>
      </c>
      <c r="AA34" s="40">
        <v>3</v>
      </c>
    </row>
    <row r="35" spans="1:27" s="10" customFormat="1" ht="17.25" customHeight="1">
      <c r="A35" s="102" t="s">
        <v>48</v>
      </c>
      <c r="B35" s="103"/>
      <c r="C35" s="32">
        <v>8</v>
      </c>
      <c r="D35" s="33">
        <v>7</v>
      </c>
      <c r="E35" s="34">
        <v>1</v>
      </c>
      <c r="F35" s="35">
        <f t="shared" si="5"/>
        <v>77</v>
      </c>
      <c r="G35" s="33">
        <v>64</v>
      </c>
      <c r="H35" s="34">
        <v>0</v>
      </c>
      <c r="I35" s="34">
        <v>13</v>
      </c>
      <c r="J35" s="34">
        <f t="shared" si="6"/>
        <v>1778</v>
      </c>
      <c r="K35" s="34">
        <f t="shared" si="6"/>
        <v>924</v>
      </c>
      <c r="L35" s="35">
        <f t="shared" si="4"/>
        <v>854</v>
      </c>
      <c r="M35" s="36">
        <v>285</v>
      </c>
      <c r="N35" s="32">
        <v>147</v>
      </c>
      <c r="O35" s="36">
        <v>276</v>
      </c>
      <c r="P35" s="33">
        <v>148</v>
      </c>
      <c r="Q35" s="36">
        <v>321</v>
      </c>
      <c r="R35" s="33">
        <v>181</v>
      </c>
      <c r="S35" s="36">
        <v>298</v>
      </c>
      <c r="T35" s="33">
        <v>149</v>
      </c>
      <c r="U35" s="36">
        <v>285</v>
      </c>
      <c r="V35" s="33">
        <v>146</v>
      </c>
      <c r="W35" s="36">
        <v>313</v>
      </c>
      <c r="X35" s="33">
        <v>153</v>
      </c>
      <c r="Y35" s="35">
        <v>52</v>
      </c>
      <c r="Z35" s="35">
        <v>12</v>
      </c>
      <c r="AA35" s="40">
        <v>0</v>
      </c>
    </row>
    <row r="36" spans="1:27" s="10" customFormat="1" ht="16.5" customHeight="1">
      <c r="A36" s="102"/>
      <c r="B36" s="103"/>
      <c r="C36" s="32"/>
      <c r="D36" s="33"/>
      <c r="E36" s="34"/>
      <c r="F36" s="35"/>
      <c r="G36" s="33"/>
      <c r="H36" s="34"/>
      <c r="I36" s="34"/>
      <c r="J36" s="34"/>
      <c r="K36" s="34"/>
      <c r="L36" s="35"/>
      <c r="M36" s="36"/>
      <c r="N36" s="32"/>
      <c r="O36" s="36"/>
      <c r="P36" s="33"/>
      <c r="Q36" s="36"/>
      <c r="R36" s="33"/>
      <c r="S36" s="36"/>
      <c r="T36" s="33"/>
      <c r="U36" s="36"/>
      <c r="V36" s="33"/>
      <c r="W36" s="36"/>
      <c r="X36" s="33"/>
      <c r="Y36" s="35"/>
      <c r="Z36" s="35"/>
      <c r="AA36" s="40"/>
    </row>
    <row r="37" spans="1:27" s="41" customFormat="1" ht="16.5" customHeight="1">
      <c r="A37" s="121" t="s">
        <v>49</v>
      </c>
      <c r="B37" s="122"/>
      <c r="C37" s="32"/>
      <c r="D37" s="33"/>
      <c r="E37" s="34"/>
      <c r="F37" s="35"/>
      <c r="G37" s="33"/>
      <c r="H37" s="34"/>
      <c r="I37" s="34"/>
      <c r="J37" s="34"/>
      <c r="K37" s="34"/>
      <c r="L37" s="35"/>
      <c r="M37" s="36"/>
      <c r="N37" s="32"/>
      <c r="O37" s="36"/>
      <c r="P37" s="33"/>
      <c r="Q37" s="36"/>
      <c r="R37" s="33"/>
      <c r="S37" s="36"/>
      <c r="T37" s="33"/>
      <c r="U37" s="36"/>
      <c r="V37" s="33"/>
      <c r="W37" s="36"/>
      <c r="X37" s="33"/>
      <c r="Y37" s="35"/>
      <c r="Z37" s="35"/>
      <c r="AA37" s="40"/>
    </row>
    <row r="38" spans="1:27" s="10" customFormat="1" ht="16.5" customHeight="1">
      <c r="A38" s="38"/>
      <c r="B38" s="39" t="s">
        <v>50</v>
      </c>
      <c r="C38" s="32">
        <v>7</v>
      </c>
      <c r="D38" s="33">
        <v>7</v>
      </c>
      <c r="E38" s="34">
        <v>0</v>
      </c>
      <c r="F38" s="35">
        <f t="shared" si="5"/>
        <v>52</v>
      </c>
      <c r="G38" s="33">
        <v>44</v>
      </c>
      <c r="H38" s="34">
        <v>2</v>
      </c>
      <c r="I38" s="34">
        <v>6</v>
      </c>
      <c r="J38" s="34">
        <f t="shared" si="6"/>
        <v>724</v>
      </c>
      <c r="K38" s="34">
        <f t="shared" si="6"/>
        <v>367</v>
      </c>
      <c r="L38" s="35">
        <f t="shared" si="4"/>
        <v>357</v>
      </c>
      <c r="M38" s="36">
        <v>101</v>
      </c>
      <c r="N38" s="32">
        <v>47</v>
      </c>
      <c r="O38" s="36">
        <v>124</v>
      </c>
      <c r="P38" s="33">
        <v>60</v>
      </c>
      <c r="Q38" s="36">
        <v>109</v>
      </c>
      <c r="R38" s="33">
        <v>61</v>
      </c>
      <c r="S38" s="36">
        <v>134</v>
      </c>
      <c r="T38" s="33">
        <v>61</v>
      </c>
      <c r="U38" s="36">
        <v>123</v>
      </c>
      <c r="V38" s="33">
        <v>66</v>
      </c>
      <c r="W38" s="36">
        <v>133</v>
      </c>
      <c r="X38" s="33">
        <v>72</v>
      </c>
      <c r="Y38" s="35">
        <v>22</v>
      </c>
      <c r="Z38" s="35">
        <v>6</v>
      </c>
      <c r="AA38" s="40">
        <v>0</v>
      </c>
    </row>
    <row r="39" spans="1:27" s="10" customFormat="1" ht="16.5" customHeight="1">
      <c r="A39" s="119"/>
      <c r="B39" s="120"/>
      <c r="C39" s="32"/>
      <c r="D39" s="33"/>
      <c r="E39" s="34"/>
      <c r="F39" s="35"/>
      <c r="G39" s="33"/>
      <c r="H39" s="34"/>
      <c r="I39" s="34"/>
      <c r="J39" s="34"/>
      <c r="K39" s="34"/>
      <c r="L39" s="35"/>
      <c r="M39" s="36"/>
      <c r="N39" s="32"/>
      <c r="O39" s="36"/>
      <c r="P39" s="33"/>
      <c r="Q39" s="36"/>
      <c r="R39" s="33"/>
      <c r="S39" s="36"/>
      <c r="T39" s="33"/>
      <c r="U39" s="36"/>
      <c r="V39" s="33"/>
      <c r="W39" s="36"/>
      <c r="X39" s="33"/>
      <c r="Y39" s="35"/>
      <c r="Z39" s="35"/>
      <c r="AA39" s="40"/>
    </row>
    <row r="40" spans="1:27" s="41" customFormat="1" ht="16.5" customHeight="1">
      <c r="A40" s="121" t="s">
        <v>51</v>
      </c>
      <c r="B40" s="122"/>
      <c r="C40" s="32"/>
      <c r="D40" s="33"/>
      <c r="E40" s="34"/>
      <c r="F40" s="35"/>
      <c r="G40" s="33"/>
      <c r="H40" s="34"/>
      <c r="I40" s="34"/>
      <c r="J40" s="34"/>
      <c r="K40" s="34"/>
      <c r="L40" s="35"/>
      <c r="M40" s="36"/>
      <c r="N40" s="32"/>
      <c r="O40" s="36"/>
      <c r="P40" s="33"/>
      <c r="Q40" s="36"/>
      <c r="R40" s="33"/>
      <c r="S40" s="36"/>
      <c r="T40" s="33"/>
      <c r="U40" s="36"/>
      <c r="V40" s="33"/>
      <c r="W40" s="36"/>
      <c r="X40" s="33"/>
      <c r="Y40" s="35"/>
      <c r="Z40" s="35"/>
      <c r="AA40" s="40"/>
    </row>
    <row r="41" spans="1:27" s="10" customFormat="1" ht="16.5" customHeight="1">
      <c r="A41" s="38"/>
      <c r="B41" s="39" t="s">
        <v>52</v>
      </c>
      <c r="C41" s="32">
        <v>1</v>
      </c>
      <c r="D41" s="33">
        <v>1</v>
      </c>
      <c r="E41" s="34">
        <v>0</v>
      </c>
      <c r="F41" s="35">
        <f t="shared" si="5"/>
        <v>27</v>
      </c>
      <c r="G41" s="33">
        <v>24</v>
      </c>
      <c r="H41" s="34">
        <v>0</v>
      </c>
      <c r="I41" s="34">
        <v>3</v>
      </c>
      <c r="J41" s="34">
        <f t="shared" si="6"/>
        <v>745</v>
      </c>
      <c r="K41" s="34">
        <f t="shared" si="6"/>
        <v>390</v>
      </c>
      <c r="L41" s="35">
        <f t="shared" si="4"/>
        <v>355</v>
      </c>
      <c r="M41" s="36">
        <v>132</v>
      </c>
      <c r="N41" s="32">
        <v>60</v>
      </c>
      <c r="O41" s="36">
        <v>113</v>
      </c>
      <c r="P41" s="33">
        <v>63</v>
      </c>
      <c r="Q41" s="36">
        <v>126</v>
      </c>
      <c r="R41" s="33">
        <v>69</v>
      </c>
      <c r="S41" s="36">
        <v>122</v>
      </c>
      <c r="T41" s="33">
        <v>63</v>
      </c>
      <c r="U41" s="36">
        <v>121</v>
      </c>
      <c r="V41" s="33">
        <v>64</v>
      </c>
      <c r="W41" s="36">
        <v>131</v>
      </c>
      <c r="X41" s="33">
        <v>71</v>
      </c>
      <c r="Y41" s="35">
        <v>17</v>
      </c>
      <c r="Z41" s="35">
        <v>12</v>
      </c>
      <c r="AA41" s="40">
        <v>0</v>
      </c>
    </row>
    <row r="42" spans="1:27" s="10" customFormat="1" ht="16.5" customHeight="1">
      <c r="A42" s="119"/>
      <c r="B42" s="120"/>
      <c r="C42" s="32"/>
      <c r="D42" s="33"/>
      <c r="E42" s="34"/>
      <c r="F42" s="35"/>
      <c r="G42" s="33"/>
      <c r="H42" s="34"/>
      <c r="I42" s="34"/>
      <c r="J42" s="34"/>
      <c r="K42" s="34"/>
      <c r="L42" s="35"/>
      <c r="M42" s="36"/>
      <c r="N42" s="32"/>
      <c r="O42" s="36"/>
      <c r="P42" s="33"/>
      <c r="Q42" s="36"/>
      <c r="R42" s="33"/>
      <c r="S42" s="36"/>
      <c r="T42" s="33"/>
      <c r="U42" s="36"/>
      <c r="V42" s="33"/>
      <c r="W42" s="36"/>
      <c r="X42" s="33"/>
      <c r="Y42" s="35"/>
      <c r="Z42" s="35"/>
      <c r="AA42" s="40"/>
    </row>
    <row r="43" spans="1:27" s="41" customFormat="1" ht="16.5" customHeight="1">
      <c r="A43" s="121" t="s">
        <v>53</v>
      </c>
      <c r="B43" s="122"/>
      <c r="C43" s="32"/>
      <c r="D43" s="33"/>
      <c r="E43" s="34"/>
      <c r="F43" s="35"/>
      <c r="G43" s="33"/>
      <c r="H43" s="34"/>
      <c r="I43" s="34"/>
      <c r="J43" s="34"/>
      <c r="K43" s="34"/>
      <c r="L43" s="35"/>
      <c r="M43" s="36"/>
      <c r="N43" s="32"/>
      <c r="O43" s="36"/>
      <c r="P43" s="33"/>
      <c r="Q43" s="36"/>
      <c r="R43" s="33"/>
      <c r="S43" s="36"/>
      <c r="T43" s="33"/>
      <c r="U43" s="36"/>
      <c r="V43" s="33"/>
      <c r="W43" s="36"/>
      <c r="X43" s="33"/>
      <c r="Y43" s="35"/>
      <c r="Z43" s="35"/>
      <c r="AA43" s="40"/>
    </row>
    <row r="44" spans="1:27" s="10" customFormat="1" ht="16.5" customHeight="1">
      <c r="A44" s="38"/>
      <c r="B44" s="39" t="s">
        <v>54</v>
      </c>
      <c r="C44" s="32">
        <v>2</v>
      </c>
      <c r="D44" s="33">
        <v>2</v>
      </c>
      <c r="E44" s="34">
        <v>0</v>
      </c>
      <c r="F44" s="35">
        <f t="shared" si="5"/>
        <v>25</v>
      </c>
      <c r="G44" s="33">
        <v>21</v>
      </c>
      <c r="H44" s="34">
        <v>0</v>
      </c>
      <c r="I44" s="34">
        <v>4</v>
      </c>
      <c r="J44" s="34">
        <f t="shared" si="6"/>
        <v>612</v>
      </c>
      <c r="K44" s="34">
        <f t="shared" si="6"/>
        <v>308</v>
      </c>
      <c r="L44" s="35">
        <f t="shared" si="4"/>
        <v>304</v>
      </c>
      <c r="M44" s="36">
        <v>111</v>
      </c>
      <c r="N44" s="32">
        <v>58</v>
      </c>
      <c r="O44" s="36">
        <v>99</v>
      </c>
      <c r="P44" s="33">
        <v>42</v>
      </c>
      <c r="Q44" s="36">
        <v>100</v>
      </c>
      <c r="R44" s="33">
        <v>51</v>
      </c>
      <c r="S44" s="36">
        <v>107</v>
      </c>
      <c r="T44" s="33">
        <v>54</v>
      </c>
      <c r="U44" s="36">
        <v>94</v>
      </c>
      <c r="V44" s="33">
        <v>52</v>
      </c>
      <c r="W44" s="36">
        <v>101</v>
      </c>
      <c r="X44" s="33">
        <v>51</v>
      </c>
      <c r="Y44" s="35">
        <v>15</v>
      </c>
      <c r="Z44" s="35">
        <v>4</v>
      </c>
      <c r="AA44" s="40">
        <v>0</v>
      </c>
    </row>
    <row r="45" spans="1:27" s="10" customFormat="1" ht="6.75" customHeight="1" thickBot="1">
      <c r="A45" s="164"/>
      <c r="B45" s="165"/>
      <c r="C45" s="42"/>
      <c r="D45" s="42"/>
      <c r="E45" s="43"/>
      <c r="F45" s="44"/>
      <c r="G45" s="43"/>
      <c r="H45" s="44"/>
      <c r="I45" s="43"/>
      <c r="J45" s="44"/>
      <c r="K45" s="43"/>
      <c r="L45" s="44"/>
      <c r="M45" s="45"/>
      <c r="N45" s="42"/>
      <c r="O45" s="45"/>
      <c r="P45" s="42"/>
      <c r="Q45" s="45"/>
      <c r="R45" s="42"/>
      <c r="S45" s="45"/>
      <c r="T45" s="42"/>
      <c r="U45" s="45"/>
      <c r="V45" s="42"/>
      <c r="W45" s="45"/>
      <c r="X45" s="43"/>
      <c r="Y45" s="44"/>
      <c r="Z45" s="44"/>
      <c r="AA45" s="46"/>
    </row>
    <row r="46" spans="1:27" s="10" customFormat="1" ht="13.5" customHeight="1">
      <c r="A46" s="47"/>
      <c r="B46" s="48" t="s">
        <v>55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50"/>
    </row>
    <row r="47" spans="1:27" s="53" customFormat="1" ht="24" customHeight="1">
      <c r="A47" s="51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</row>
    <row r="48" spans="1:27" s="53" customFormat="1" ht="24" customHeight="1">
      <c r="A48" s="51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</row>
    <row r="49" spans="1:27" s="53" customFormat="1" ht="11.25" customHeight="1">
      <c r="A49" s="51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</row>
    <row r="50" spans="1:27" s="55" customFormat="1" ht="18" customHeight="1">
      <c r="A50" s="7" t="s">
        <v>56</v>
      </c>
      <c r="B50" s="7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</row>
    <row r="51" spans="1:27" s="56" customFormat="1" ht="18" customHeight="1" thickBot="1">
      <c r="M51" s="57"/>
      <c r="AA51" s="9" t="s">
        <v>3</v>
      </c>
    </row>
    <row r="52" spans="1:27" s="10" customFormat="1" ht="13.5" customHeight="1">
      <c r="A52" s="148" t="s">
        <v>4</v>
      </c>
      <c r="B52" s="149"/>
      <c r="C52" s="154" t="s">
        <v>5</v>
      </c>
      <c r="D52" s="155"/>
      <c r="E52" s="155"/>
      <c r="F52" s="157" t="s">
        <v>6</v>
      </c>
      <c r="G52" s="154"/>
      <c r="H52" s="154"/>
      <c r="I52" s="158"/>
      <c r="J52" s="157" t="s">
        <v>7</v>
      </c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8"/>
      <c r="Y52" s="159" t="s">
        <v>8</v>
      </c>
      <c r="Z52" s="159" t="s">
        <v>9</v>
      </c>
      <c r="AA52" s="133" t="s">
        <v>10</v>
      </c>
    </row>
    <row r="53" spans="1:27" s="10" customFormat="1" ht="13.5" customHeight="1">
      <c r="A53" s="150"/>
      <c r="B53" s="151"/>
      <c r="C53" s="156"/>
      <c r="D53" s="156"/>
      <c r="E53" s="156"/>
      <c r="F53" s="143"/>
      <c r="G53" s="136"/>
      <c r="H53" s="136"/>
      <c r="I53" s="140"/>
      <c r="J53" s="143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40"/>
      <c r="Y53" s="160"/>
      <c r="Z53" s="162"/>
      <c r="AA53" s="134"/>
    </row>
    <row r="54" spans="1:27" s="10" customFormat="1" ht="27" customHeight="1">
      <c r="A54" s="150"/>
      <c r="B54" s="151"/>
      <c r="C54" s="130" t="s">
        <v>11</v>
      </c>
      <c r="D54" s="137" t="s">
        <v>12</v>
      </c>
      <c r="E54" s="130" t="s">
        <v>13</v>
      </c>
      <c r="F54" s="137" t="s">
        <v>11</v>
      </c>
      <c r="G54" s="139" t="s">
        <v>14</v>
      </c>
      <c r="H54" s="141" t="s">
        <v>15</v>
      </c>
      <c r="I54" s="142" t="s">
        <v>16</v>
      </c>
      <c r="J54" s="144" t="s">
        <v>17</v>
      </c>
      <c r="K54" s="145"/>
      <c r="L54" s="146"/>
      <c r="M54" s="144" t="s">
        <v>18</v>
      </c>
      <c r="N54" s="147"/>
      <c r="O54" s="129" t="s">
        <v>19</v>
      </c>
      <c r="P54" s="139"/>
      <c r="Q54" s="129" t="s">
        <v>20</v>
      </c>
      <c r="R54" s="139"/>
      <c r="S54" s="129" t="s">
        <v>21</v>
      </c>
      <c r="T54" s="139"/>
      <c r="U54" s="129" t="s">
        <v>22</v>
      </c>
      <c r="V54" s="139"/>
      <c r="W54" s="129" t="s">
        <v>23</v>
      </c>
      <c r="X54" s="130"/>
      <c r="Y54" s="160"/>
      <c r="Z54" s="162"/>
      <c r="AA54" s="134"/>
    </row>
    <row r="55" spans="1:27" s="10" customFormat="1" ht="22.5" customHeight="1">
      <c r="A55" s="152"/>
      <c r="B55" s="153"/>
      <c r="C55" s="136"/>
      <c r="D55" s="138"/>
      <c r="E55" s="136"/>
      <c r="F55" s="138"/>
      <c r="G55" s="140"/>
      <c r="H55" s="138"/>
      <c r="I55" s="143"/>
      <c r="J55" s="13" t="s">
        <v>11</v>
      </c>
      <c r="K55" s="11" t="s">
        <v>24</v>
      </c>
      <c r="L55" s="12" t="s">
        <v>25</v>
      </c>
      <c r="M55" s="14"/>
      <c r="N55" s="15" t="s">
        <v>26</v>
      </c>
      <c r="O55" s="14"/>
      <c r="P55" s="15" t="s">
        <v>26</v>
      </c>
      <c r="Q55" s="14"/>
      <c r="R55" s="15" t="s">
        <v>26</v>
      </c>
      <c r="S55" s="14"/>
      <c r="T55" s="15" t="s">
        <v>26</v>
      </c>
      <c r="U55" s="14"/>
      <c r="V55" s="15" t="s">
        <v>26</v>
      </c>
      <c r="W55" s="14"/>
      <c r="X55" s="15" t="s">
        <v>26</v>
      </c>
      <c r="Y55" s="161"/>
      <c r="Z55" s="163"/>
      <c r="AA55" s="135"/>
    </row>
    <row r="56" spans="1:27" ht="6.75" customHeight="1">
      <c r="A56" s="131"/>
      <c r="B56" s="132"/>
      <c r="C56" s="58"/>
      <c r="D56" s="59"/>
      <c r="E56" s="60"/>
      <c r="F56" s="61"/>
      <c r="G56" s="62"/>
      <c r="H56" s="58"/>
      <c r="I56" s="63"/>
      <c r="J56" s="64"/>
      <c r="K56" s="62"/>
      <c r="L56" s="65"/>
      <c r="M56" s="66"/>
      <c r="N56" s="67"/>
      <c r="O56" s="66"/>
      <c r="P56" s="58"/>
      <c r="Q56" s="66"/>
      <c r="R56" s="58"/>
      <c r="S56" s="66"/>
      <c r="T56" s="58"/>
      <c r="U56" s="66"/>
      <c r="V56" s="58"/>
      <c r="W56" s="66"/>
      <c r="X56" s="58"/>
      <c r="Y56" s="68"/>
      <c r="Z56" s="69"/>
      <c r="AA56" s="70"/>
    </row>
    <row r="57" spans="1:27" s="71" customFormat="1" ht="16.5" customHeight="1">
      <c r="A57" s="121" t="s">
        <v>57</v>
      </c>
      <c r="B57" s="122"/>
      <c r="C57" s="33"/>
      <c r="D57" s="35"/>
      <c r="E57" s="33"/>
      <c r="F57" s="35"/>
      <c r="G57" s="33"/>
      <c r="H57" s="34"/>
      <c r="I57" s="34"/>
      <c r="J57" s="35"/>
      <c r="K57" s="33"/>
      <c r="L57" s="34"/>
      <c r="M57" s="36"/>
      <c r="N57" s="32"/>
      <c r="O57" s="36"/>
      <c r="P57" s="33"/>
      <c r="Q57" s="36"/>
      <c r="R57" s="33"/>
      <c r="S57" s="36"/>
      <c r="T57" s="33"/>
      <c r="U57" s="36"/>
      <c r="V57" s="33"/>
      <c r="W57" s="36"/>
      <c r="X57" s="33"/>
      <c r="Y57" s="34"/>
      <c r="Z57" s="34"/>
      <c r="AA57" s="37"/>
    </row>
    <row r="58" spans="1:27" s="56" customFormat="1" ht="16.5" customHeight="1">
      <c r="A58" s="38"/>
      <c r="B58" s="39" t="s">
        <v>58</v>
      </c>
      <c r="C58" s="33">
        <v>7</v>
      </c>
      <c r="D58" s="35">
        <v>7</v>
      </c>
      <c r="E58" s="33">
        <v>0</v>
      </c>
      <c r="F58" s="35">
        <f>SUM(G58:I58)</f>
        <v>52</v>
      </c>
      <c r="G58" s="33">
        <v>43</v>
      </c>
      <c r="H58" s="34">
        <v>0</v>
      </c>
      <c r="I58" s="34">
        <v>9</v>
      </c>
      <c r="J58" s="35">
        <f>SUM(M58,O58,Q58,S58,U58,W58)</f>
        <v>687</v>
      </c>
      <c r="K58" s="34">
        <f>SUM(N58,P58,R58,T58,V58,X58)</f>
        <v>365</v>
      </c>
      <c r="L58" s="34">
        <f>SUM(J58-K58)</f>
        <v>322</v>
      </c>
      <c r="M58" s="36">
        <v>114</v>
      </c>
      <c r="N58" s="32">
        <v>53</v>
      </c>
      <c r="O58" s="36">
        <v>105</v>
      </c>
      <c r="P58" s="33">
        <v>46</v>
      </c>
      <c r="Q58" s="36">
        <v>100</v>
      </c>
      <c r="R58" s="33">
        <v>55</v>
      </c>
      <c r="S58" s="36">
        <v>133</v>
      </c>
      <c r="T58" s="33">
        <v>82</v>
      </c>
      <c r="U58" s="36">
        <v>120</v>
      </c>
      <c r="V58" s="33">
        <v>68</v>
      </c>
      <c r="W58" s="36">
        <v>115</v>
      </c>
      <c r="X58" s="33">
        <v>61</v>
      </c>
      <c r="Y58" s="34">
        <v>27</v>
      </c>
      <c r="Z58" s="34">
        <v>11</v>
      </c>
      <c r="AA58" s="37">
        <v>0</v>
      </c>
    </row>
    <row r="59" spans="1:27" s="56" customFormat="1" ht="16.5" customHeight="1">
      <c r="A59" s="119"/>
      <c r="B59" s="120"/>
      <c r="C59" s="33"/>
      <c r="D59" s="35"/>
      <c r="E59" s="33"/>
      <c r="F59" s="35"/>
      <c r="G59" s="33"/>
      <c r="H59" s="34"/>
      <c r="I59" s="34"/>
      <c r="J59" s="35"/>
      <c r="K59" s="33"/>
      <c r="L59" s="34"/>
      <c r="M59" s="36"/>
      <c r="N59" s="32"/>
      <c r="O59" s="36"/>
      <c r="P59" s="33"/>
      <c r="Q59" s="36"/>
      <c r="R59" s="33"/>
      <c r="S59" s="36"/>
      <c r="T59" s="33"/>
      <c r="U59" s="36"/>
      <c r="V59" s="33"/>
      <c r="W59" s="36"/>
      <c r="X59" s="33"/>
      <c r="Y59" s="34"/>
      <c r="Z59" s="34"/>
      <c r="AA59" s="37"/>
    </row>
    <row r="60" spans="1:27" s="71" customFormat="1" ht="16.5" customHeight="1">
      <c r="A60" s="121" t="s">
        <v>59</v>
      </c>
      <c r="B60" s="122"/>
      <c r="C60" s="33"/>
      <c r="D60" s="35"/>
      <c r="E60" s="33"/>
      <c r="F60" s="35"/>
      <c r="G60" s="33"/>
      <c r="H60" s="34"/>
      <c r="I60" s="34"/>
      <c r="J60" s="35"/>
      <c r="K60" s="33"/>
      <c r="L60" s="34"/>
      <c r="M60" s="36"/>
      <c r="N60" s="32"/>
      <c r="O60" s="36"/>
      <c r="P60" s="33"/>
      <c r="Q60" s="36"/>
      <c r="R60" s="33"/>
      <c r="S60" s="36"/>
      <c r="T60" s="33"/>
      <c r="U60" s="36"/>
      <c r="V60" s="33"/>
      <c r="W60" s="36"/>
      <c r="X60" s="33"/>
      <c r="Y60" s="34"/>
      <c r="Z60" s="34"/>
      <c r="AA60" s="37"/>
    </row>
    <row r="61" spans="1:27" s="56" customFormat="1" ht="16.5" customHeight="1">
      <c r="A61" s="38"/>
      <c r="B61" s="39" t="s">
        <v>60</v>
      </c>
      <c r="C61" s="33">
        <v>1</v>
      </c>
      <c r="D61" s="35">
        <v>1</v>
      </c>
      <c r="E61" s="33">
        <v>0</v>
      </c>
      <c r="F61" s="35">
        <f>SUM(G61:I61)</f>
        <v>5</v>
      </c>
      <c r="G61" s="33">
        <v>4</v>
      </c>
      <c r="H61" s="34">
        <v>1</v>
      </c>
      <c r="I61" s="34">
        <v>0</v>
      </c>
      <c r="J61" s="35">
        <f>SUM(M61,O61,Q61,S61,U61,W61)</f>
        <v>42</v>
      </c>
      <c r="K61" s="34">
        <f>SUM(N61,P61,R61,T61,V61,X61)</f>
        <v>18</v>
      </c>
      <c r="L61" s="34">
        <f>SUM(J61-K61)</f>
        <v>24</v>
      </c>
      <c r="M61" s="36">
        <v>6</v>
      </c>
      <c r="N61" s="32">
        <v>3</v>
      </c>
      <c r="O61" s="36">
        <v>7</v>
      </c>
      <c r="P61" s="33">
        <v>2</v>
      </c>
      <c r="Q61" s="36">
        <v>5</v>
      </c>
      <c r="R61" s="33">
        <v>4</v>
      </c>
      <c r="S61" s="36">
        <v>6</v>
      </c>
      <c r="T61" s="33">
        <v>3</v>
      </c>
      <c r="U61" s="36">
        <v>10</v>
      </c>
      <c r="V61" s="33">
        <v>4</v>
      </c>
      <c r="W61" s="36">
        <v>8</v>
      </c>
      <c r="X61" s="33">
        <v>2</v>
      </c>
      <c r="Y61" s="34">
        <v>0</v>
      </c>
      <c r="Z61" s="34">
        <v>0</v>
      </c>
      <c r="AA61" s="37">
        <v>0</v>
      </c>
    </row>
    <row r="62" spans="1:27" s="56" customFormat="1" ht="16.5" customHeight="1">
      <c r="A62" s="119"/>
      <c r="B62" s="120"/>
      <c r="C62" s="33"/>
      <c r="D62" s="35"/>
      <c r="E62" s="33"/>
      <c r="F62" s="35"/>
      <c r="G62" s="33"/>
      <c r="H62" s="34"/>
      <c r="I62" s="34"/>
      <c r="J62" s="35"/>
      <c r="K62" s="33"/>
      <c r="L62" s="34"/>
      <c r="M62" s="36"/>
      <c r="N62" s="32"/>
      <c r="O62" s="36"/>
      <c r="P62" s="33"/>
      <c r="Q62" s="36"/>
      <c r="R62" s="33"/>
      <c r="S62" s="36"/>
      <c r="T62" s="33"/>
      <c r="U62" s="36"/>
      <c r="V62" s="33"/>
      <c r="W62" s="36"/>
      <c r="X62" s="33"/>
      <c r="Y62" s="34"/>
      <c r="Z62" s="34"/>
      <c r="AA62" s="37"/>
    </row>
    <row r="63" spans="1:27" s="72" customFormat="1" ht="16.5" customHeight="1">
      <c r="A63" s="121" t="s">
        <v>61</v>
      </c>
      <c r="B63" s="122"/>
      <c r="C63" s="33"/>
      <c r="D63" s="35"/>
      <c r="E63" s="33"/>
      <c r="F63" s="35"/>
      <c r="G63" s="33"/>
      <c r="H63" s="34"/>
      <c r="I63" s="34"/>
      <c r="J63" s="35"/>
      <c r="K63" s="33"/>
      <c r="L63" s="34"/>
      <c r="M63" s="36"/>
      <c r="N63" s="32"/>
      <c r="O63" s="36"/>
      <c r="P63" s="33"/>
      <c r="Q63" s="36"/>
      <c r="R63" s="33"/>
      <c r="S63" s="36"/>
      <c r="T63" s="33"/>
      <c r="U63" s="36"/>
      <c r="V63" s="33"/>
      <c r="W63" s="36"/>
      <c r="X63" s="33"/>
      <c r="Y63" s="34"/>
      <c r="Z63" s="34"/>
      <c r="AA63" s="37"/>
    </row>
    <row r="64" spans="1:27" s="73" customFormat="1" ht="16.5" customHeight="1">
      <c r="A64" s="38"/>
      <c r="B64" s="39" t="s">
        <v>62</v>
      </c>
      <c r="C64" s="33">
        <v>8</v>
      </c>
      <c r="D64" s="35">
        <v>8</v>
      </c>
      <c r="E64" s="33">
        <v>0</v>
      </c>
      <c r="F64" s="35">
        <f>SUM(G64:I64)</f>
        <v>50</v>
      </c>
      <c r="G64" s="33">
        <v>35</v>
      </c>
      <c r="H64" s="34">
        <v>8</v>
      </c>
      <c r="I64" s="34">
        <v>7</v>
      </c>
      <c r="J64" s="35">
        <f>SUM(M64,O64,Q64,S64,U64,W64)</f>
        <v>649</v>
      </c>
      <c r="K64" s="34">
        <f>SUM(N64,P64,R64,T64,V64,X64)</f>
        <v>335</v>
      </c>
      <c r="L64" s="34">
        <f>SUM(J64-K64)</f>
        <v>314</v>
      </c>
      <c r="M64" s="36">
        <v>96</v>
      </c>
      <c r="N64" s="32">
        <v>58</v>
      </c>
      <c r="O64" s="36">
        <v>105</v>
      </c>
      <c r="P64" s="33">
        <v>58</v>
      </c>
      <c r="Q64" s="36">
        <v>116</v>
      </c>
      <c r="R64" s="33">
        <v>57</v>
      </c>
      <c r="S64" s="36">
        <v>95</v>
      </c>
      <c r="T64" s="33">
        <v>45</v>
      </c>
      <c r="U64" s="36">
        <v>135</v>
      </c>
      <c r="V64" s="33">
        <v>63</v>
      </c>
      <c r="W64" s="36">
        <v>102</v>
      </c>
      <c r="X64" s="33">
        <v>54</v>
      </c>
      <c r="Y64" s="34">
        <v>20</v>
      </c>
      <c r="Z64" s="34">
        <v>4</v>
      </c>
      <c r="AA64" s="37">
        <v>0</v>
      </c>
    </row>
    <row r="65" spans="1:27" s="73" customFormat="1" ht="16.5" customHeight="1">
      <c r="A65" s="119"/>
      <c r="B65" s="120"/>
      <c r="C65" s="33"/>
      <c r="D65" s="35"/>
      <c r="E65" s="33"/>
      <c r="F65" s="35"/>
      <c r="G65" s="33"/>
      <c r="H65" s="34"/>
      <c r="I65" s="34"/>
      <c r="J65" s="35"/>
      <c r="K65" s="33"/>
      <c r="L65" s="34"/>
      <c r="M65" s="36"/>
      <c r="N65" s="32"/>
      <c r="O65" s="36"/>
      <c r="P65" s="33"/>
      <c r="Q65" s="36"/>
      <c r="R65" s="33"/>
      <c r="S65" s="36"/>
      <c r="T65" s="33"/>
      <c r="U65" s="36"/>
      <c r="V65" s="33"/>
      <c r="W65" s="36"/>
      <c r="X65" s="33"/>
      <c r="Y65" s="34"/>
      <c r="Z65" s="34"/>
      <c r="AA65" s="37"/>
    </row>
    <row r="66" spans="1:27" s="72" customFormat="1" ht="16.5" customHeight="1">
      <c r="A66" s="121" t="s">
        <v>63</v>
      </c>
      <c r="B66" s="122"/>
      <c r="C66" s="33"/>
      <c r="D66" s="35"/>
      <c r="E66" s="33"/>
      <c r="F66" s="35"/>
      <c r="G66" s="33"/>
      <c r="H66" s="34"/>
      <c r="I66" s="34"/>
      <c r="J66" s="35"/>
      <c r="K66" s="33"/>
      <c r="L66" s="34"/>
      <c r="M66" s="36"/>
      <c r="N66" s="32"/>
      <c r="O66" s="36"/>
      <c r="P66" s="33"/>
      <c r="Q66" s="36"/>
      <c r="R66" s="33"/>
      <c r="S66" s="36"/>
      <c r="T66" s="33"/>
      <c r="U66" s="36"/>
      <c r="V66" s="33"/>
      <c r="W66" s="36"/>
      <c r="X66" s="33"/>
      <c r="Y66" s="34"/>
      <c r="Z66" s="34"/>
      <c r="AA66" s="37"/>
    </row>
    <row r="67" spans="1:27" s="73" customFormat="1" ht="17.25" customHeight="1">
      <c r="A67" s="38"/>
      <c r="B67" s="39" t="s">
        <v>64</v>
      </c>
      <c r="C67" s="33">
        <v>2</v>
      </c>
      <c r="D67" s="35">
        <v>2</v>
      </c>
      <c r="E67" s="33">
        <v>0</v>
      </c>
      <c r="F67" s="35">
        <f>SUM(G67:I67)</f>
        <v>28</v>
      </c>
      <c r="G67" s="33">
        <v>21</v>
      </c>
      <c r="H67" s="34">
        <v>0</v>
      </c>
      <c r="I67" s="34">
        <v>7</v>
      </c>
      <c r="J67" s="35">
        <f>SUM(M67,O67,Q67,S67,U67,W67)</f>
        <v>597</v>
      </c>
      <c r="K67" s="34">
        <f>SUM(N67,P67,R67,T67,V67,X67)</f>
        <v>318</v>
      </c>
      <c r="L67" s="34">
        <f>SUM(J67-K67)</f>
        <v>279</v>
      </c>
      <c r="M67" s="36">
        <v>104</v>
      </c>
      <c r="N67" s="32">
        <v>54</v>
      </c>
      <c r="O67" s="36">
        <v>106</v>
      </c>
      <c r="P67" s="33">
        <v>59</v>
      </c>
      <c r="Q67" s="36">
        <v>92</v>
      </c>
      <c r="R67" s="33">
        <v>51</v>
      </c>
      <c r="S67" s="36">
        <v>104</v>
      </c>
      <c r="T67" s="33">
        <v>46</v>
      </c>
      <c r="U67" s="36">
        <v>106</v>
      </c>
      <c r="V67" s="33">
        <v>58</v>
      </c>
      <c r="W67" s="36">
        <v>85</v>
      </c>
      <c r="X67" s="33">
        <v>50</v>
      </c>
      <c r="Y67" s="34">
        <v>46</v>
      </c>
      <c r="Z67" s="34">
        <v>4</v>
      </c>
      <c r="AA67" s="37">
        <v>0</v>
      </c>
    </row>
    <row r="68" spans="1:27" s="73" customFormat="1" ht="17.25" customHeight="1">
      <c r="A68" s="38"/>
      <c r="B68" s="39" t="s">
        <v>65</v>
      </c>
      <c r="C68" s="33">
        <v>1</v>
      </c>
      <c r="D68" s="35">
        <v>1</v>
      </c>
      <c r="E68" s="33">
        <v>0</v>
      </c>
      <c r="F68" s="35">
        <f>SUM(G68:I68)</f>
        <v>14</v>
      </c>
      <c r="G68" s="33">
        <v>12</v>
      </c>
      <c r="H68" s="34">
        <v>0</v>
      </c>
      <c r="I68" s="34">
        <v>2</v>
      </c>
      <c r="J68" s="35">
        <f>SUM(M68,O68,Q68,S68,U68,W68)</f>
        <v>290</v>
      </c>
      <c r="K68" s="34">
        <f>SUM(N68,P68,R68,T68,V68,X68)</f>
        <v>152</v>
      </c>
      <c r="L68" s="34">
        <f>SUM(J68-K68)</f>
        <v>138</v>
      </c>
      <c r="M68" s="36">
        <v>44</v>
      </c>
      <c r="N68" s="32">
        <v>19</v>
      </c>
      <c r="O68" s="36">
        <v>41</v>
      </c>
      <c r="P68" s="33">
        <v>26</v>
      </c>
      <c r="Q68" s="36">
        <v>52</v>
      </c>
      <c r="R68" s="33">
        <v>23</v>
      </c>
      <c r="S68" s="36">
        <v>58</v>
      </c>
      <c r="T68" s="33">
        <v>36</v>
      </c>
      <c r="U68" s="36">
        <v>42</v>
      </c>
      <c r="V68" s="33">
        <v>20</v>
      </c>
      <c r="W68" s="36">
        <v>53</v>
      </c>
      <c r="X68" s="33">
        <v>28</v>
      </c>
      <c r="Y68" s="34">
        <v>7</v>
      </c>
      <c r="Z68" s="34">
        <v>0</v>
      </c>
      <c r="AA68" s="37">
        <v>0</v>
      </c>
    </row>
    <row r="69" spans="1:27" s="73" customFormat="1" ht="16.5" customHeight="1">
      <c r="A69" s="119"/>
      <c r="B69" s="120"/>
      <c r="C69" s="33"/>
      <c r="D69" s="35"/>
      <c r="E69" s="33"/>
      <c r="F69" s="35"/>
      <c r="G69" s="33"/>
      <c r="H69" s="34"/>
      <c r="I69" s="34"/>
      <c r="J69" s="35"/>
      <c r="K69" s="33"/>
      <c r="L69" s="34"/>
      <c r="M69" s="36"/>
      <c r="N69" s="32"/>
      <c r="O69" s="36"/>
      <c r="P69" s="33"/>
      <c r="Q69" s="36"/>
      <c r="R69" s="33"/>
      <c r="S69" s="36"/>
      <c r="T69" s="33"/>
      <c r="U69" s="36"/>
      <c r="V69" s="33"/>
      <c r="W69" s="36"/>
      <c r="X69" s="33"/>
      <c r="Y69" s="34"/>
      <c r="Z69" s="34"/>
      <c r="AA69" s="37"/>
    </row>
    <row r="70" spans="1:27" s="72" customFormat="1" ht="16.5" customHeight="1">
      <c r="A70" s="121" t="s">
        <v>66</v>
      </c>
      <c r="B70" s="122"/>
      <c r="C70" s="33"/>
      <c r="D70" s="35"/>
      <c r="E70" s="33"/>
      <c r="F70" s="35"/>
      <c r="G70" s="33"/>
      <c r="H70" s="34"/>
      <c r="I70" s="34"/>
      <c r="J70" s="35"/>
      <c r="K70" s="33"/>
      <c r="L70" s="34"/>
      <c r="M70" s="36"/>
      <c r="N70" s="32"/>
      <c r="O70" s="36"/>
      <c r="P70" s="33"/>
      <c r="Q70" s="36"/>
      <c r="R70" s="33"/>
      <c r="S70" s="36"/>
      <c r="T70" s="33"/>
      <c r="U70" s="36"/>
      <c r="V70" s="33"/>
      <c r="W70" s="36"/>
      <c r="X70" s="33"/>
      <c r="Y70" s="34"/>
      <c r="Z70" s="34"/>
      <c r="AA70" s="37"/>
    </row>
    <row r="71" spans="1:27" s="73" customFormat="1" ht="16.5" customHeight="1">
      <c r="A71" s="38"/>
      <c r="B71" s="39" t="s">
        <v>67</v>
      </c>
      <c r="C71" s="33">
        <v>1</v>
      </c>
      <c r="D71" s="35">
        <v>1</v>
      </c>
      <c r="E71" s="33">
        <v>0</v>
      </c>
      <c r="F71" s="35">
        <f>SUM(G71:I71)</f>
        <v>7</v>
      </c>
      <c r="G71" s="33">
        <v>6</v>
      </c>
      <c r="H71" s="34">
        <v>0</v>
      </c>
      <c r="I71" s="34">
        <v>1</v>
      </c>
      <c r="J71" s="35">
        <f>SUM(M71,O71,Q71,S71,U71,W71)</f>
        <v>70</v>
      </c>
      <c r="K71" s="34">
        <f>SUM(N71,P71,R71,T71,V71,X71)</f>
        <v>36</v>
      </c>
      <c r="L71" s="34">
        <f>SUM(J71-K71)</f>
        <v>34</v>
      </c>
      <c r="M71" s="36">
        <v>10</v>
      </c>
      <c r="N71" s="32">
        <v>7</v>
      </c>
      <c r="O71" s="36">
        <v>16</v>
      </c>
      <c r="P71" s="33">
        <v>8</v>
      </c>
      <c r="Q71" s="36">
        <v>12</v>
      </c>
      <c r="R71" s="33">
        <v>7</v>
      </c>
      <c r="S71" s="36">
        <v>8</v>
      </c>
      <c r="T71" s="33">
        <v>4</v>
      </c>
      <c r="U71" s="36">
        <v>11</v>
      </c>
      <c r="V71" s="33">
        <v>2</v>
      </c>
      <c r="W71" s="36">
        <v>13</v>
      </c>
      <c r="X71" s="33">
        <v>8</v>
      </c>
      <c r="Y71" s="34">
        <v>3</v>
      </c>
      <c r="Z71" s="34">
        <v>0</v>
      </c>
      <c r="AA71" s="37">
        <v>0</v>
      </c>
    </row>
    <row r="72" spans="1:27" s="73" customFormat="1" ht="16.5" customHeight="1">
      <c r="A72" s="119"/>
      <c r="B72" s="120"/>
      <c r="C72" s="33"/>
      <c r="D72" s="35"/>
      <c r="E72" s="33"/>
      <c r="F72" s="35"/>
      <c r="G72" s="33"/>
      <c r="H72" s="34"/>
      <c r="I72" s="34"/>
      <c r="J72" s="35"/>
      <c r="K72" s="33"/>
      <c r="L72" s="34"/>
      <c r="M72" s="36"/>
      <c r="N72" s="32"/>
      <c r="O72" s="36"/>
      <c r="P72" s="33"/>
      <c r="Q72" s="36"/>
      <c r="R72" s="33"/>
      <c r="S72" s="36"/>
      <c r="T72" s="33"/>
      <c r="U72" s="36"/>
      <c r="V72" s="33"/>
      <c r="W72" s="36"/>
      <c r="X72" s="33"/>
      <c r="Y72" s="34"/>
      <c r="Z72" s="34"/>
      <c r="AA72" s="37"/>
    </row>
    <row r="73" spans="1:27" s="72" customFormat="1" ht="16.5" customHeight="1">
      <c r="A73" s="121" t="s">
        <v>68</v>
      </c>
      <c r="B73" s="122"/>
      <c r="C73" s="33"/>
      <c r="D73" s="35"/>
      <c r="E73" s="33"/>
      <c r="F73" s="35"/>
      <c r="G73" s="33"/>
      <c r="H73" s="34"/>
      <c r="I73" s="34"/>
      <c r="J73" s="35"/>
      <c r="K73" s="33"/>
      <c r="L73" s="34"/>
      <c r="M73" s="36"/>
      <c r="N73" s="32"/>
      <c r="O73" s="36"/>
      <c r="P73" s="33"/>
      <c r="Q73" s="36"/>
      <c r="R73" s="33"/>
      <c r="S73" s="36"/>
      <c r="T73" s="33"/>
      <c r="U73" s="36"/>
      <c r="V73" s="33"/>
      <c r="W73" s="36"/>
      <c r="X73" s="33"/>
      <c r="Y73" s="34"/>
      <c r="Z73" s="34"/>
      <c r="AA73" s="37"/>
    </row>
    <row r="74" spans="1:27" s="73" customFormat="1" ht="17.25" customHeight="1">
      <c r="A74" s="38"/>
      <c r="B74" s="39" t="s">
        <v>69</v>
      </c>
      <c r="C74" s="33">
        <v>3</v>
      </c>
      <c r="D74" s="35">
        <v>3</v>
      </c>
      <c r="E74" s="33">
        <v>0</v>
      </c>
      <c r="F74" s="35">
        <f>SUM(G74:I74)</f>
        <v>22</v>
      </c>
      <c r="G74" s="33">
        <v>18</v>
      </c>
      <c r="H74" s="34">
        <v>0</v>
      </c>
      <c r="I74" s="34">
        <v>4</v>
      </c>
      <c r="J74" s="35">
        <f>SUM(M74,O74,Q74,S74,U74,W74)</f>
        <v>231</v>
      </c>
      <c r="K74" s="34">
        <f>SUM(N74,P74,R74,T74,V74,X74)</f>
        <v>110</v>
      </c>
      <c r="L74" s="34">
        <f>SUM(J74-K74)</f>
        <v>121</v>
      </c>
      <c r="M74" s="36">
        <v>34</v>
      </c>
      <c r="N74" s="32">
        <v>19</v>
      </c>
      <c r="O74" s="36">
        <v>37</v>
      </c>
      <c r="P74" s="33">
        <v>13</v>
      </c>
      <c r="Q74" s="36">
        <v>36</v>
      </c>
      <c r="R74" s="33">
        <v>23</v>
      </c>
      <c r="S74" s="36">
        <v>36</v>
      </c>
      <c r="T74" s="33">
        <v>12</v>
      </c>
      <c r="U74" s="36">
        <v>46</v>
      </c>
      <c r="V74" s="33">
        <v>24</v>
      </c>
      <c r="W74" s="36">
        <v>42</v>
      </c>
      <c r="X74" s="33">
        <v>19</v>
      </c>
      <c r="Y74" s="34">
        <v>14</v>
      </c>
      <c r="Z74" s="34">
        <v>0</v>
      </c>
      <c r="AA74" s="37">
        <v>0</v>
      </c>
    </row>
    <row r="75" spans="1:27" s="56" customFormat="1" ht="17.25" customHeight="1">
      <c r="A75" s="38"/>
      <c r="B75" s="39" t="s">
        <v>70</v>
      </c>
      <c r="C75" s="33">
        <v>5</v>
      </c>
      <c r="D75" s="35">
        <v>5</v>
      </c>
      <c r="E75" s="33">
        <v>0</v>
      </c>
      <c r="F75" s="35">
        <f>SUM(G75:I75)</f>
        <v>41</v>
      </c>
      <c r="G75" s="33">
        <v>32</v>
      </c>
      <c r="H75" s="34">
        <v>0</v>
      </c>
      <c r="I75" s="34">
        <v>9</v>
      </c>
      <c r="J75" s="35">
        <f>SUM(M75,O75,Q75,S75,U75,W75)</f>
        <v>763</v>
      </c>
      <c r="K75" s="34">
        <f>SUM(N75,P75,R75,T75,V75,X75)</f>
        <v>404</v>
      </c>
      <c r="L75" s="34">
        <f>SUM(J75-K75)</f>
        <v>359</v>
      </c>
      <c r="M75" s="36">
        <v>118</v>
      </c>
      <c r="N75" s="32">
        <v>71</v>
      </c>
      <c r="O75" s="36">
        <v>115</v>
      </c>
      <c r="P75" s="33">
        <v>62</v>
      </c>
      <c r="Q75" s="36">
        <v>140</v>
      </c>
      <c r="R75" s="33">
        <v>68</v>
      </c>
      <c r="S75" s="36">
        <v>133</v>
      </c>
      <c r="T75" s="33">
        <v>60</v>
      </c>
      <c r="U75" s="36">
        <v>125</v>
      </c>
      <c r="V75" s="33">
        <v>77</v>
      </c>
      <c r="W75" s="36">
        <v>132</v>
      </c>
      <c r="X75" s="33">
        <v>66</v>
      </c>
      <c r="Y75" s="34">
        <v>45</v>
      </c>
      <c r="Z75" s="34">
        <v>10</v>
      </c>
      <c r="AA75" s="37">
        <v>0</v>
      </c>
    </row>
    <row r="76" spans="1:27" s="56" customFormat="1" ht="16.5" customHeight="1">
      <c r="A76" s="119"/>
      <c r="B76" s="120"/>
      <c r="C76" s="33"/>
      <c r="D76" s="35"/>
      <c r="E76" s="33"/>
      <c r="F76" s="35"/>
      <c r="G76" s="33"/>
      <c r="H76" s="34"/>
      <c r="I76" s="34"/>
      <c r="J76" s="35"/>
      <c r="K76" s="33"/>
      <c r="L76" s="34"/>
      <c r="M76" s="36"/>
      <c r="N76" s="32"/>
      <c r="O76" s="36"/>
      <c r="P76" s="33"/>
      <c r="Q76" s="36"/>
      <c r="R76" s="33"/>
      <c r="S76" s="36"/>
      <c r="T76" s="33"/>
      <c r="U76" s="36"/>
      <c r="V76" s="33"/>
      <c r="W76" s="36"/>
      <c r="X76" s="33"/>
      <c r="Y76" s="34"/>
      <c r="Z76" s="34"/>
      <c r="AA76" s="37"/>
    </row>
    <row r="77" spans="1:27" s="56" customFormat="1" ht="16.5" customHeight="1">
      <c r="A77" s="121" t="s">
        <v>71</v>
      </c>
      <c r="B77" s="122"/>
      <c r="C77" s="33"/>
      <c r="D77" s="35"/>
      <c r="E77" s="33"/>
      <c r="F77" s="35"/>
      <c r="G77" s="33"/>
      <c r="H77" s="34"/>
      <c r="I77" s="34"/>
      <c r="J77" s="35"/>
      <c r="K77" s="33"/>
      <c r="L77" s="34"/>
      <c r="M77" s="36"/>
      <c r="N77" s="32"/>
      <c r="O77" s="36"/>
      <c r="P77" s="33"/>
      <c r="Q77" s="36"/>
      <c r="R77" s="33"/>
      <c r="S77" s="36"/>
      <c r="T77" s="33"/>
      <c r="U77" s="36"/>
      <c r="V77" s="33"/>
      <c r="W77" s="36"/>
      <c r="X77" s="33"/>
      <c r="Y77" s="34"/>
      <c r="Z77" s="34"/>
      <c r="AA77" s="37"/>
    </row>
    <row r="78" spans="1:27" s="56" customFormat="1" ht="16.5" customHeight="1">
      <c r="A78" s="38"/>
      <c r="B78" s="39" t="s">
        <v>72</v>
      </c>
      <c r="C78" s="33">
        <v>10</v>
      </c>
      <c r="D78" s="35">
        <v>10</v>
      </c>
      <c r="E78" s="33">
        <v>0</v>
      </c>
      <c r="F78" s="35">
        <f>SUM(G78:I78)</f>
        <v>61</v>
      </c>
      <c r="G78" s="33">
        <v>42</v>
      </c>
      <c r="H78" s="34">
        <v>8</v>
      </c>
      <c r="I78" s="34">
        <v>11</v>
      </c>
      <c r="J78" s="35">
        <f>SUM(M78,O78,Q78,S78,U78,W78)</f>
        <v>515</v>
      </c>
      <c r="K78" s="34">
        <f>SUM(N78,P78,R78,T78,V78,X78)</f>
        <v>276</v>
      </c>
      <c r="L78" s="34">
        <f>SUM(J78-K78)</f>
        <v>239</v>
      </c>
      <c r="M78" s="36">
        <v>84</v>
      </c>
      <c r="N78" s="32">
        <v>45</v>
      </c>
      <c r="O78" s="36">
        <v>83</v>
      </c>
      <c r="P78" s="33">
        <v>47</v>
      </c>
      <c r="Q78" s="36">
        <v>89</v>
      </c>
      <c r="R78" s="33">
        <v>50</v>
      </c>
      <c r="S78" s="36">
        <v>88</v>
      </c>
      <c r="T78" s="33">
        <v>46</v>
      </c>
      <c r="U78" s="36">
        <v>83</v>
      </c>
      <c r="V78" s="33">
        <v>41</v>
      </c>
      <c r="W78" s="36">
        <v>88</v>
      </c>
      <c r="X78" s="33">
        <v>47</v>
      </c>
      <c r="Y78" s="34">
        <v>37</v>
      </c>
      <c r="Z78" s="35">
        <v>10</v>
      </c>
      <c r="AA78" s="40">
        <v>0</v>
      </c>
    </row>
    <row r="79" spans="1:27" s="56" customFormat="1" ht="6.75" customHeight="1">
      <c r="A79" s="123"/>
      <c r="B79" s="124"/>
      <c r="C79" s="33"/>
      <c r="D79" s="35"/>
      <c r="E79" s="33"/>
      <c r="F79" s="35"/>
      <c r="G79" s="32"/>
      <c r="H79" s="33"/>
      <c r="I79" s="34"/>
      <c r="J79" s="35"/>
      <c r="K79" s="32"/>
      <c r="L79" s="33"/>
      <c r="M79" s="74"/>
      <c r="N79" s="32"/>
      <c r="O79" s="74"/>
      <c r="P79" s="33"/>
      <c r="Q79" s="74"/>
      <c r="R79" s="33"/>
      <c r="S79" s="74"/>
      <c r="T79" s="33"/>
      <c r="U79" s="74"/>
      <c r="V79" s="33"/>
      <c r="W79" s="74"/>
      <c r="X79" s="33"/>
      <c r="Y79" s="34"/>
      <c r="Z79" s="35"/>
      <c r="AA79" s="75"/>
    </row>
    <row r="80" spans="1:27" s="56" customFormat="1" ht="18.75" customHeight="1">
      <c r="A80" s="125" t="s">
        <v>73</v>
      </c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7" t="s">
        <v>74</v>
      </c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8"/>
    </row>
    <row r="81" spans="1:27" s="56" customFormat="1" ht="6.75" customHeight="1">
      <c r="A81" s="113"/>
      <c r="B81" s="114"/>
      <c r="C81" s="76"/>
      <c r="D81" s="77"/>
      <c r="E81" s="77"/>
      <c r="F81" s="78"/>
      <c r="G81" s="77"/>
      <c r="H81" s="78"/>
      <c r="I81" s="77"/>
      <c r="J81" s="78"/>
      <c r="K81" s="77"/>
      <c r="L81" s="78"/>
      <c r="M81" s="79"/>
      <c r="N81" s="80"/>
      <c r="O81" s="79"/>
      <c r="P81" s="78"/>
      <c r="Q81" s="79"/>
      <c r="R81" s="78"/>
      <c r="S81" s="79"/>
      <c r="T81" s="78"/>
      <c r="U81" s="79"/>
      <c r="V81" s="78"/>
      <c r="W81" s="79"/>
      <c r="X81" s="78"/>
      <c r="Y81" s="77"/>
      <c r="Z81" s="77"/>
      <c r="AA81" s="81"/>
    </row>
    <row r="82" spans="1:27" s="84" customFormat="1" ht="17.25" customHeight="1">
      <c r="A82" s="115" t="s">
        <v>75</v>
      </c>
      <c r="B82" s="116"/>
      <c r="C82" s="82">
        <f>SUM(C83)</f>
        <v>1</v>
      </c>
      <c r="D82" s="82">
        <f t="shared" ref="D82:AA82" si="7">SUM(D83)</f>
        <v>1</v>
      </c>
      <c r="E82" s="82">
        <f t="shared" si="7"/>
        <v>0</v>
      </c>
      <c r="F82" s="82">
        <f t="shared" si="7"/>
        <v>19</v>
      </c>
      <c r="G82" s="82">
        <f t="shared" si="7"/>
        <v>19</v>
      </c>
      <c r="H82" s="82">
        <f t="shared" si="7"/>
        <v>0</v>
      </c>
      <c r="I82" s="82">
        <f t="shared" si="7"/>
        <v>0</v>
      </c>
      <c r="J82" s="82">
        <f>SUM(J83)</f>
        <v>645</v>
      </c>
      <c r="K82" s="82">
        <f t="shared" si="7"/>
        <v>317</v>
      </c>
      <c r="L82" s="82">
        <f>SUM(L83)</f>
        <v>328</v>
      </c>
      <c r="M82" s="29">
        <f t="shared" si="7"/>
        <v>105</v>
      </c>
      <c r="N82" s="28">
        <f t="shared" si="7"/>
        <v>53</v>
      </c>
      <c r="O82" s="29">
        <f t="shared" si="7"/>
        <v>104</v>
      </c>
      <c r="P82" s="83">
        <f t="shared" si="7"/>
        <v>52</v>
      </c>
      <c r="Q82" s="29">
        <f t="shared" si="7"/>
        <v>107</v>
      </c>
      <c r="R82" s="83">
        <f t="shared" si="7"/>
        <v>53</v>
      </c>
      <c r="S82" s="29">
        <f t="shared" si="7"/>
        <v>102</v>
      </c>
      <c r="T82" s="83">
        <f t="shared" si="7"/>
        <v>50</v>
      </c>
      <c r="U82" s="29">
        <f t="shared" si="7"/>
        <v>105</v>
      </c>
      <c r="V82" s="83">
        <f t="shared" si="7"/>
        <v>51</v>
      </c>
      <c r="W82" s="29">
        <f t="shared" si="7"/>
        <v>122</v>
      </c>
      <c r="X82" s="83">
        <f t="shared" si="7"/>
        <v>58</v>
      </c>
      <c r="Y82" s="82">
        <f t="shared" si="7"/>
        <v>0</v>
      </c>
      <c r="Z82" s="82">
        <f t="shared" si="7"/>
        <v>2</v>
      </c>
      <c r="AA82" s="30">
        <f t="shared" si="7"/>
        <v>0</v>
      </c>
    </row>
    <row r="83" spans="1:27" s="56" customFormat="1" ht="17.25" customHeight="1">
      <c r="A83" s="117" t="s">
        <v>76</v>
      </c>
      <c r="B83" s="118"/>
      <c r="C83" s="34">
        <v>1</v>
      </c>
      <c r="D83" s="34">
        <v>1</v>
      </c>
      <c r="E83" s="34">
        <v>0</v>
      </c>
      <c r="F83" s="34">
        <f>SUM(G83:I83)</f>
        <v>19</v>
      </c>
      <c r="G83" s="34">
        <v>19</v>
      </c>
      <c r="H83" s="34">
        <v>0</v>
      </c>
      <c r="I83" s="34">
        <v>0</v>
      </c>
      <c r="J83" s="35">
        <f>SUM(M83,O83,Q83,S83,U83,W83)</f>
        <v>645</v>
      </c>
      <c r="K83" s="34">
        <f>SUM(N83,P83,R83,T83,V83,X83)</f>
        <v>317</v>
      </c>
      <c r="L83" s="34">
        <f>SUM(J83-K83)</f>
        <v>328</v>
      </c>
      <c r="M83" s="36">
        <v>105</v>
      </c>
      <c r="N83" s="32">
        <v>53</v>
      </c>
      <c r="O83" s="36">
        <v>104</v>
      </c>
      <c r="P83" s="33">
        <v>52</v>
      </c>
      <c r="Q83" s="36">
        <v>107</v>
      </c>
      <c r="R83" s="33">
        <v>53</v>
      </c>
      <c r="S83" s="36">
        <v>102</v>
      </c>
      <c r="T83" s="33">
        <v>50</v>
      </c>
      <c r="U83" s="36">
        <v>105</v>
      </c>
      <c r="V83" s="33">
        <v>51</v>
      </c>
      <c r="W83" s="36">
        <v>122</v>
      </c>
      <c r="X83" s="33">
        <v>58</v>
      </c>
      <c r="Y83" s="34">
        <v>0</v>
      </c>
      <c r="Z83" s="34">
        <v>2</v>
      </c>
      <c r="AA83" s="37">
        <v>0</v>
      </c>
    </row>
    <row r="84" spans="1:27" s="56" customFormat="1" ht="16.5" customHeight="1">
      <c r="A84" s="119"/>
      <c r="B84" s="120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6"/>
      <c r="N84" s="32"/>
      <c r="O84" s="36"/>
      <c r="P84" s="33"/>
      <c r="Q84" s="36"/>
      <c r="R84" s="33"/>
      <c r="S84" s="36"/>
      <c r="T84" s="33"/>
      <c r="U84" s="36"/>
      <c r="V84" s="33"/>
      <c r="W84" s="36"/>
      <c r="X84" s="33"/>
      <c r="Y84" s="34"/>
      <c r="Z84" s="34"/>
      <c r="AA84" s="37"/>
    </row>
    <row r="85" spans="1:27" s="84" customFormat="1" ht="17.25" customHeight="1">
      <c r="A85" s="115" t="s">
        <v>77</v>
      </c>
      <c r="B85" s="116"/>
      <c r="C85" s="82">
        <f t="shared" ref="C85:X85" si="8">SUM(C86:C87)</f>
        <v>3</v>
      </c>
      <c r="D85" s="82">
        <f t="shared" si="8"/>
        <v>3</v>
      </c>
      <c r="E85" s="82">
        <f t="shared" si="8"/>
        <v>0</v>
      </c>
      <c r="F85" s="82">
        <f t="shared" si="8"/>
        <v>33</v>
      </c>
      <c r="G85" s="82">
        <f t="shared" si="8"/>
        <v>30</v>
      </c>
      <c r="H85" s="82">
        <f t="shared" si="8"/>
        <v>2</v>
      </c>
      <c r="I85" s="82">
        <f t="shared" si="8"/>
        <v>1</v>
      </c>
      <c r="J85" s="82">
        <f t="shared" si="8"/>
        <v>923</v>
      </c>
      <c r="K85" s="82">
        <f t="shared" si="8"/>
        <v>385</v>
      </c>
      <c r="L85" s="82">
        <f t="shared" si="8"/>
        <v>538</v>
      </c>
      <c r="M85" s="29">
        <f t="shared" si="8"/>
        <v>128</v>
      </c>
      <c r="N85" s="28">
        <f t="shared" si="8"/>
        <v>56</v>
      </c>
      <c r="O85" s="29">
        <f t="shared" si="8"/>
        <v>144</v>
      </c>
      <c r="P85" s="83">
        <f t="shared" si="8"/>
        <v>63</v>
      </c>
      <c r="Q85" s="29">
        <f t="shared" si="8"/>
        <v>157</v>
      </c>
      <c r="R85" s="83">
        <f t="shared" si="8"/>
        <v>64</v>
      </c>
      <c r="S85" s="29">
        <f t="shared" si="8"/>
        <v>147</v>
      </c>
      <c r="T85" s="83">
        <f t="shared" si="8"/>
        <v>56</v>
      </c>
      <c r="U85" s="29">
        <f t="shared" si="8"/>
        <v>179</v>
      </c>
      <c r="V85" s="83">
        <f t="shared" si="8"/>
        <v>73</v>
      </c>
      <c r="W85" s="29">
        <f t="shared" si="8"/>
        <v>168</v>
      </c>
      <c r="X85" s="83">
        <f t="shared" si="8"/>
        <v>73</v>
      </c>
      <c r="Y85" s="82">
        <f>SUM(Y86:Y87)</f>
        <v>1</v>
      </c>
      <c r="Z85" s="82">
        <f>SUM(Z86:Z87)</f>
        <v>7</v>
      </c>
      <c r="AA85" s="30">
        <f>SUM(AA86:AA87)</f>
        <v>4</v>
      </c>
    </row>
    <row r="86" spans="1:27" s="56" customFormat="1" ht="17.25" customHeight="1">
      <c r="A86" s="117" t="s">
        <v>76</v>
      </c>
      <c r="B86" s="118"/>
      <c r="C86" s="34">
        <v>2</v>
      </c>
      <c r="D86" s="34">
        <v>2</v>
      </c>
      <c r="E86" s="34">
        <v>0</v>
      </c>
      <c r="F86" s="34">
        <f>SUM(G86:I86)</f>
        <v>30</v>
      </c>
      <c r="G86" s="34">
        <v>30</v>
      </c>
      <c r="H86" s="34">
        <v>0</v>
      </c>
      <c r="I86" s="34">
        <v>0</v>
      </c>
      <c r="J86" s="35">
        <f>SUM(M86,O86,Q86,S86,U86,W86)</f>
        <v>916</v>
      </c>
      <c r="K86" s="34">
        <f>SUM(N86,P86,R86,T86,V86,X86)</f>
        <v>383</v>
      </c>
      <c r="L86" s="34">
        <f>SUM(J86-K86)</f>
        <v>533</v>
      </c>
      <c r="M86" s="36">
        <v>128</v>
      </c>
      <c r="N86" s="32">
        <v>56</v>
      </c>
      <c r="O86" s="36">
        <v>143</v>
      </c>
      <c r="P86" s="33">
        <v>62</v>
      </c>
      <c r="Q86" s="36">
        <v>157</v>
      </c>
      <c r="R86" s="33">
        <v>64</v>
      </c>
      <c r="S86" s="36">
        <v>146</v>
      </c>
      <c r="T86" s="33">
        <v>56</v>
      </c>
      <c r="U86" s="36">
        <v>176</v>
      </c>
      <c r="V86" s="33">
        <v>72</v>
      </c>
      <c r="W86" s="36">
        <v>166</v>
      </c>
      <c r="X86" s="33">
        <v>73</v>
      </c>
      <c r="Y86" s="34">
        <v>0</v>
      </c>
      <c r="Z86" s="34">
        <v>6</v>
      </c>
      <c r="AA86" s="37">
        <v>4</v>
      </c>
    </row>
    <row r="87" spans="1:27" s="56" customFormat="1" ht="17.25" customHeight="1">
      <c r="A87" s="102" t="s">
        <v>72</v>
      </c>
      <c r="B87" s="103"/>
      <c r="C87" s="34">
        <v>1</v>
      </c>
      <c r="D87" s="34">
        <v>1</v>
      </c>
      <c r="E87" s="34">
        <v>0</v>
      </c>
      <c r="F87" s="34">
        <f>SUM(G87:I87)</f>
        <v>3</v>
      </c>
      <c r="G87" s="34">
        <v>0</v>
      </c>
      <c r="H87" s="34">
        <v>2</v>
      </c>
      <c r="I87" s="34">
        <v>1</v>
      </c>
      <c r="J87" s="35">
        <f>SUM(M87,O87,Q87,S87,U87,W87)</f>
        <v>7</v>
      </c>
      <c r="K87" s="34">
        <f>SUM(N87,P87,R87,T87,V87,X87)</f>
        <v>2</v>
      </c>
      <c r="L87" s="34">
        <f>SUM(J87-K87)</f>
        <v>5</v>
      </c>
      <c r="M87" s="36">
        <v>0</v>
      </c>
      <c r="N87" s="32">
        <v>0</v>
      </c>
      <c r="O87" s="36">
        <v>1</v>
      </c>
      <c r="P87" s="33">
        <v>1</v>
      </c>
      <c r="Q87" s="36">
        <v>0</v>
      </c>
      <c r="R87" s="33">
        <v>0</v>
      </c>
      <c r="S87" s="36">
        <v>1</v>
      </c>
      <c r="T87" s="33">
        <v>0</v>
      </c>
      <c r="U87" s="36">
        <v>3</v>
      </c>
      <c r="V87" s="33">
        <v>1</v>
      </c>
      <c r="W87" s="36">
        <v>2</v>
      </c>
      <c r="X87" s="33">
        <v>0</v>
      </c>
      <c r="Y87" s="34">
        <v>1</v>
      </c>
      <c r="Z87" s="34">
        <v>1</v>
      </c>
      <c r="AA87" s="37">
        <v>0</v>
      </c>
    </row>
    <row r="88" spans="1:27" s="56" customFormat="1" ht="6.75" customHeight="1">
      <c r="A88" s="106"/>
      <c r="B88" s="107"/>
      <c r="C88" s="85"/>
      <c r="D88" s="86"/>
      <c r="E88" s="86"/>
      <c r="F88" s="87"/>
      <c r="G88" s="86"/>
      <c r="H88" s="87"/>
      <c r="I88" s="86"/>
      <c r="J88" s="87"/>
      <c r="K88" s="86"/>
      <c r="L88" s="87"/>
      <c r="M88" s="88"/>
      <c r="N88" s="89"/>
      <c r="O88" s="88"/>
      <c r="P88" s="87"/>
      <c r="Q88" s="88"/>
      <c r="R88" s="87"/>
      <c r="S88" s="88"/>
      <c r="T88" s="87"/>
      <c r="U88" s="88"/>
      <c r="V88" s="87"/>
      <c r="W88" s="88"/>
      <c r="X88" s="87"/>
      <c r="Y88" s="86"/>
      <c r="Z88" s="86"/>
      <c r="AA88" s="90"/>
    </row>
    <row r="89" spans="1:27" s="56" customFormat="1" ht="18.75" customHeight="1">
      <c r="A89" s="108" t="s">
        <v>78</v>
      </c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 t="s">
        <v>78</v>
      </c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10"/>
    </row>
    <row r="90" spans="1:27" s="56" customFormat="1" ht="6.75" customHeight="1">
      <c r="A90" s="111"/>
      <c r="B90" s="112"/>
      <c r="C90" s="91"/>
      <c r="D90" s="92"/>
      <c r="E90" s="92"/>
      <c r="F90" s="91"/>
      <c r="G90" s="92"/>
      <c r="H90" s="91"/>
      <c r="I90" s="92"/>
      <c r="J90" s="91"/>
      <c r="K90" s="92"/>
      <c r="L90" s="91"/>
      <c r="M90" s="93"/>
      <c r="N90" s="94"/>
      <c r="O90" s="93"/>
      <c r="P90" s="91"/>
      <c r="Q90" s="95"/>
      <c r="R90" s="96"/>
      <c r="S90" s="95"/>
      <c r="T90" s="96"/>
      <c r="U90" s="93"/>
      <c r="V90" s="91"/>
      <c r="W90" s="93"/>
      <c r="X90" s="91"/>
      <c r="Y90" s="92"/>
      <c r="Z90" s="92"/>
      <c r="AA90" s="90"/>
    </row>
    <row r="91" spans="1:27" s="56" customFormat="1" ht="17.25" customHeight="1">
      <c r="A91" s="102" t="s">
        <v>79</v>
      </c>
      <c r="B91" s="103"/>
      <c r="C91" s="33">
        <f>SUM(C17,C24,C30:C32,C38,C78)</f>
        <v>161</v>
      </c>
      <c r="D91" s="35">
        <f t="shared" ref="D91:AA91" si="9">SUM(D17,D24,D30:D32,D38,D78)</f>
        <v>157</v>
      </c>
      <c r="E91" s="35">
        <f t="shared" si="9"/>
        <v>4</v>
      </c>
      <c r="F91" s="35">
        <f t="shared" si="9"/>
        <v>2107</v>
      </c>
      <c r="G91" s="35">
        <f t="shared" si="9"/>
        <v>1754</v>
      </c>
      <c r="H91" s="35">
        <f t="shared" si="9"/>
        <v>32</v>
      </c>
      <c r="I91" s="35">
        <f t="shared" si="9"/>
        <v>321</v>
      </c>
      <c r="J91" s="35">
        <f t="shared" si="9"/>
        <v>49987</v>
      </c>
      <c r="K91" s="35">
        <f t="shared" si="9"/>
        <v>25605</v>
      </c>
      <c r="L91" s="35">
        <f t="shared" si="9"/>
        <v>24382</v>
      </c>
      <c r="M91" s="36">
        <f t="shared" si="9"/>
        <v>8109</v>
      </c>
      <c r="N91" s="32">
        <f t="shared" si="9"/>
        <v>4221</v>
      </c>
      <c r="O91" s="36">
        <f t="shared" si="9"/>
        <v>7908</v>
      </c>
      <c r="P91" s="32">
        <f t="shared" si="9"/>
        <v>4045</v>
      </c>
      <c r="Q91" s="36">
        <f>SUM(Q17,Q24,Q30:Q32,Q38,Q78)</f>
        <v>8207</v>
      </c>
      <c r="R91" s="32">
        <f>SUM(R17,R24,R30:R32,R38,R78)</f>
        <v>4204</v>
      </c>
      <c r="S91" s="36">
        <f t="shared" si="9"/>
        <v>8286</v>
      </c>
      <c r="T91" s="32">
        <f t="shared" si="9"/>
        <v>4246</v>
      </c>
      <c r="U91" s="36">
        <f t="shared" si="9"/>
        <v>8708</v>
      </c>
      <c r="V91" s="32">
        <f t="shared" si="9"/>
        <v>4410</v>
      </c>
      <c r="W91" s="36">
        <f t="shared" si="9"/>
        <v>8769</v>
      </c>
      <c r="X91" s="32">
        <f t="shared" si="9"/>
        <v>4479</v>
      </c>
      <c r="Y91" s="35">
        <f t="shared" si="9"/>
        <v>1649</v>
      </c>
      <c r="Z91" s="35">
        <f t="shared" si="9"/>
        <v>616</v>
      </c>
      <c r="AA91" s="37">
        <f t="shared" si="9"/>
        <v>27</v>
      </c>
    </row>
    <row r="92" spans="1:27" s="56" customFormat="1" ht="17.25" customHeight="1">
      <c r="A92" s="102" t="s">
        <v>80</v>
      </c>
      <c r="B92" s="103"/>
      <c r="C92" s="33">
        <f>SUM(C22,C25:C29,C35,C41,C44,C58)</f>
        <v>168</v>
      </c>
      <c r="D92" s="35">
        <f t="shared" ref="D92:AA92" si="10">SUM(D22,D25:D29,D35,D41,D44,D58)</f>
        <v>166</v>
      </c>
      <c r="E92" s="35">
        <f t="shared" si="10"/>
        <v>2</v>
      </c>
      <c r="F92" s="35">
        <f t="shared" si="10"/>
        <v>1900</v>
      </c>
      <c r="G92" s="35">
        <f t="shared" si="10"/>
        <v>1558</v>
      </c>
      <c r="H92" s="35">
        <f t="shared" si="10"/>
        <v>65</v>
      </c>
      <c r="I92" s="35">
        <f t="shared" si="10"/>
        <v>277</v>
      </c>
      <c r="J92" s="35">
        <f>SUM(J22,J25:J29,J35,J41,J44,J58)</f>
        <v>43050</v>
      </c>
      <c r="K92" s="35">
        <f>SUM(K22,K25:K29,K35,K41,K44,K58)</f>
        <v>22304</v>
      </c>
      <c r="L92" s="35">
        <f t="shared" si="10"/>
        <v>20746</v>
      </c>
      <c r="M92" s="36">
        <f t="shared" si="10"/>
        <v>6985</v>
      </c>
      <c r="N92" s="32">
        <f t="shared" si="10"/>
        <v>3574</v>
      </c>
      <c r="O92" s="36">
        <f t="shared" si="10"/>
        <v>6844</v>
      </c>
      <c r="P92" s="32">
        <f t="shared" si="10"/>
        <v>3664</v>
      </c>
      <c r="Q92" s="36">
        <f>SUM(Q22,Q25:Q29,Q35,Q41,Q44,Q58)</f>
        <v>7016</v>
      </c>
      <c r="R92" s="32">
        <f>SUM(R22,R25:R29,R35,R41,R44,R58)</f>
        <v>3678</v>
      </c>
      <c r="S92" s="36">
        <f t="shared" si="10"/>
        <v>7233</v>
      </c>
      <c r="T92" s="32">
        <f t="shared" si="10"/>
        <v>3754</v>
      </c>
      <c r="U92" s="36">
        <f t="shared" si="10"/>
        <v>7322</v>
      </c>
      <c r="V92" s="32">
        <f t="shared" si="10"/>
        <v>3678</v>
      </c>
      <c r="W92" s="36">
        <f t="shared" si="10"/>
        <v>7650</v>
      </c>
      <c r="X92" s="32">
        <f t="shared" si="10"/>
        <v>3956</v>
      </c>
      <c r="Y92" s="35">
        <f t="shared" si="10"/>
        <v>1278</v>
      </c>
      <c r="Z92" s="35">
        <f t="shared" si="10"/>
        <v>535</v>
      </c>
      <c r="AA92" s="37">
        <f t="shared" si="10"/>
        <v>5</v>
      </c>
    </row>
    <row r="93" spans="1:27" s="56" customFormat="1" ht="17.25" customHeight="1">
      <c r="A93" s="102" t="s">
        <v>81</v>
      </c>
      <c r="B93" s="103"/>
      <c r="C93" s="33">
        <f>SUM(C23,C33:C34,C61,C64,C67:C68,C71,C74:C75)</f>
        <v>90</v>
      </c>
      <c r="D93" s="35">
        <f t="shared" ref="D93:AA93" si="11">SUM(D23,D33:D34,D61,D64,D67:D68,D71,D74:D75)</f>
        <v>88</v>
      </c>
      <c r="E93" s="35">
        <f t="shared" si="11"/>
        <v>2</v>
      </c>
      <c r="F93" s="35">
        <f t="shared" si="11"/>
        <v>735</v>
      </c>
      <c r="G93" s="35">
        <f t="shared" si="11"/>
        <v>571</v>
      </c>
      <c r="H93" s="35">
        <f t="shared" si="11"/>
        <v>37</v>
      </c>
      <c r="I93" s="35">
        <f t="shared" si="11"/>
        <v>127</v>
      </c>
      <c r="J93" s="35">
        <f t="shared" si="11"/>
        <v>12580</v>
      </c>
      <c r="K93" s="35">
        <f t="shared" si="11"/>
        <v>6492</v>
      </c>
      <c r="L93" s="35">
        <f t="shared" si="11"/>
        <v>6088</v>
      </c>
      <c r="M93" s="36">
        <f t="shared" si="11"/>
        <v>2020</v>
      </c>
      <c r="N93" s="32">
        <f t="shared" si="11"/>
        <v>1088</v>
      </c>
      <c r="O93" s="36">
        <f t="shared" si="11"/>
        <v>2044</v>
      </c>
      <c r="P93" s="32">
        <f t="shared" si="11"/>
        <v>1069</v>
      </c>
      <c r="Q93" s="36">
        <f>SUM(Q23,Q33:Q34,Q61,Q64,Q67:Q68,Q71,Q74:Q75)</f>
        <v>2084</v>
      </c>
      <c r="R93" s="32">
        <f>SUM(R23,R33:R34,R61,R64,R67:R68,R71,R74:R75)</f>
        <v>1042</v>
      </c>
      <c r="S93" s="36">
        <f t="shared" si="11"/>
        <v>2087</v>
      </c>
      <c r="T93" s="32">
        <f t="shared" si="11"/>
        <v>1057</v>
      </c>
      <c r="U93" s="36">
        <f t="shared" si="11"/>
        <v>2163</v>
      </c>
      <c r="V93" s="32">
        <f t="shared" si="11"/>
        <v>1105</v>
      </c>
      <c r="W93" s="36">
        <f t="shared" si="11"/>
        <v>2182</v>
      </c>
      <c r="X93" s="32">
        <f t="shared" si="11"/>
        <v>1131</v>
      </c>
      <c r="Y93" s="35">
        <f t="shared" si="11"/>
        <v>534</v>
      </c>
      <c r="Z93" s="35">
        <f t="shared" si="11"/>
        <v>109</v>
      </c>
      <c r="AA93" s="37">
        <f t="shared" si="11"/>
        <v>8</v>
      </c>
    </row>
    <row r="94" spans="1:27" s="7" customFormat="1" ht="6.75" customHeight="1" thickBot="1">
      <c r="A94" s="104"/>
      <c r="B94" s="105"/>
      <c r="C94" s="97"/>
      <c r="D94" s="98"/>
      <c r="E94" s="98"/>
      <c r="F94" s="97"/>
      <c r="G94" s="98"/>
      <c r="H94" s="97"/>
      <c r="I94" s="98"/>
      <c r="J94" s="97"/>
      <c r="K94" s="98"/>
      <c r="L94" s="97"/>
      <c r="M94" s="99"/>
      <c r="N94" s="100"/>
      <c r="O94" s="99"/>
      <c r="P94" s="97"/>
      <c r="Q94" s="99"/>
      <c r="R94" s="97"/>
      <c r="S94" s="99"/>
      <c r="T94" s="97"/>
      <c r="U94" s="99"/>
      <c r="V94" s="97"/>
      <c r="W94" s="99"/>
      <c r="X94" s="97"/>
      <c r="Y94" s="98"/>
      <c r="Z94" s="98"/>
      <c r="AA94" s="101"/>
    </row>
  </sheetData>
  <mergeCells count="103">
    <mergeCell ref="S8:T8"/>
    <mergeCell ref="U8:V8"/>
    <mergeCell ref="W8:X8"/>
    <mergeCell ref="A10:B10"/>
    <mergeCell ref="A11:B11"/>
    <mergeCell ref="A12:B12"/>
    <mergeCell ref="A13:B13"/>
    <mergeCell ref="A14:B14"/>
    <mergeCell ref="AA6:AA9"/>
    <mergeCell ref="C8:C9"/>
    <mergeCell ref="D8:D9"/>
    <mergeCell ref="E8:E9"/>
    <mergeCell ref="F8:F9"/>
    <mergeCell ref="G8:G9"/>
    <mergeCell ref="H8:H9"/>
    <mergeCell ref="I8:I9"/>
    <mergeCell ref="J8:L8"/>
    <mergeCell ref="M8:N8"/>
    <mergeCell ref="A6:B9"/>
    <mergeCell ref="C6:E7"/>
    <mergeCell ref="F6:I7"/>
    <mergeCell ref="J6:X7"/>
    <mergeCell ref="Y6:Y9"/>
    <mergeCell ref="Z6:Z9"/>
    <mergeCell ref="O8:P8"/>
    <mergeCell ref="Q8:R8"/>
    <mergeCell ref="A25:B25"/>
    <mergeCell ref="A26:B26"/>
    <mergeCell ref="A27:B27"/>
    <mergeCell ref="A28:B28"/>
    <mergeCell ref="A29:B29"/>
    <mergeCell ref="A30:B30"/>
    <mergeCell ref="A15:B15"/>
    <mergeCell ref="A16:B16"/>
    <mergeCell ref="A17:B17"/>
    <mergeCell ref="A22:B22"/>
    <mergeCell ref="A23:B23"/>
    <mergeCell ref="A24:B24"/>
    <mergeCell ref="A37:B37"/>
    <mergeCell ref="A39:B39"/>
    <mergeCell ref="A40:B40"/>
    <mergeCell ref="A42:B42"/>
    <mergeCell ref="A43:B43"/>
    <mergeCell ref="A45:B45"/>
    <mergeCell ref="A31:B31"/>
    <mergeCell ref="A32:B32"/>
    <mergeCell ref="A33:B33"/>
    <mergeCell ref="A34:B34"/>
    <mergeCell ref="A35:B35"/>
    <mergeCell ref="A36:B36"/>
    <mergeCell ref="C52:E53"/>
    <mergeCell ref="F52:I53"/>
    <mergeCell ref="J52:X53"/>
    <mergeCell ref="Y52:Y55"/>
    <mergeCell ref="Z52:Z55"/>
    <mergeCell ref="O54:P54"/>
    <mergeCell ref="Q54:R54"/>
    <mergeCell ref="S54:T54"/>
    <mergeCell ref="U54:V54"/>
    <mergeCell ref="O80:AA80"/>
    <mergeCell ref="A63:B63"/>
    <mergeCell ref="A65:B65"/>
    <mergeCell ref="A66:B66"/>
    <mergeCell ref="A69:B69"/>
    <mergeCell ref="A70:B70"/>
    <mergeCell ref="A72:B72"/>
    <mergeCell ref="W54:X54"/>
    <mergeCell ref="A56:B56"/>
    <mergeCell ref="A57:B57"/>
    <mergeCell ref="A59:B59"/>
    <mergeCell ref="A60:B60"/>
    <mergeCell ref="A62:B62"/>
    <mergeCell ref="AA52:AA55"/>
    <mergeCell ref="C54:C55"/>
    <mergeCell ref="D54:D55"/>
    <mergeCell ref="E54:E55"/>
    <mergeCell ref="F54:F55"/>
    <mergeCell ref="G54:G55"/>
    <mergeCell ref="H54:H55"/>
    <mergeCell ref="I54:I55"/>
    <mergeCell ref="J54:L54"/>
    <mergeCell ref="M54:N54"/>
    <mergeCell ref="A52:B55"/>
    <mergeCell ref="A81:B81"/>
    <mergeCell ref="A82:B82"/>
    <mergeCell ref="A83:B83"/>
    <mergeCell ref="A84:B84"/>
    <mergeCell ref="A85:B85"/>
    <mergeCell ref="A86:B86"/>
    <mergeCell ref="A73:B73"/>
    <mergeCell ref="A76:B76"/>
    <mergeCell ref="A77:B77"/>
    <mergeCell ref="A79:B79"/>
    <mergeCell ref="A80:N80"/>
    <mergeCell ref="A92:B92"/>
    <mergeCell ref="A93:B93"/>
    <mergeCell ref="A94:B94"/>
    <mergeCell ref="A87:B87"/>
    <mergeCell ref="A88:B88"/>
    <mergeCell ref="A89:N89"/>
    <mergeCell ref="O89:AA89"/>
    <mergeCell ref="A90:B90"/>
    <mergeCell ref="A91:B91"/>
  </mergeCells>
  <phoneticPr fontId="3"/>
  <printOptions gridLinesSet="0"/>
  <pageMargins left="0.59055118110236227" right="0.59055118110236227" top="0.78740157480314965" bottom="0.78740157480314965" header="0.19685039370078741" footer="0.23622047244094491"/>
  <pageSetup paperSize="9" firstPageNumber="38" fitToWidth="2" fitToHeight="2" pageOrder="overThenDown" orientation="portrait" useFirstPageNumber="1" r:id="rId1"/>
  <headerFooter scaleWithDoc="0" alignWithMargins="0">
    <oddFooter>&amp;C&amp;"ＭＳ Ｐ明朝,標準"&amp;10-  &amp;P  -</oddFooter>
  </headerFooter>
  <rowBreaks count="1" manualBreakCount="1">
    <brk id="46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2022-07-20T06:42:36Z</dcterms:created>
  <dcterms:modified xsi:type="dcterms:W3CDTF">2022-07-20T06:42:50Z</dcterms:modified>
</cp:coreProperties>
</file>