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56\経理班\03　決算担当\19　経営比較分析表\R01決算\回答\"/>
    </mc:Choice>
  </mc:AlternateContent>
  <workbookProtection workbookAlgorithmName="SHA-512" workbookHashValue="KgbFMndbVWpoBxMOewb6VnPZgXJf6U7p+1ItF5pq3NRtQbzYU9wPGnEuhEhgf1ZJ3DFzqsk7MECT/l1SI4e79w==" workbookSaltValue="j8ajUKJhDRMmVueG0u/dCA==" workbookSpinCount="100000" lockStructure="1"/>
  <bookViews>
    <workbookView xWindow="0" yWindow="0" windowWidth="20490" windowHeight="762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Q10" i="5"/>
  <c r="DG10" i="5"/>
  <c r="BY10" i="5"/>
  <c r="BO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Q10" i="5"/>
  <c r="AU10" i="5"/>
  <c r="BE10" i="5"/>
  <c r="CI10" i="5"/>
  <c r="CM10" i="5"/>
  <c r="CW10" i="5"/>
  <c r="EA10" i="5"/>
  <c r="EE10" i="5"/>
  <c r="X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<sst xmlns="http://schemas.openxmlformats.org/spreadsheetml/2006/main" count="262" uniqueCount="107">
  <si>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</si>
  <si>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</si>
  <si>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</si>
  <si>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</si>
  <si>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</si>
  <si>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</si>
  <si>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</si>
  <si>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</si>
  <si>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</si>
  <si>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</si>
  <si>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</si>
  <si>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</si>
  <si>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</si>
  <si>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</si>
  <si>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</si>
  <si>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</si>
  <si>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</si>
  <si>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</si>
  <si>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</si>
  <si>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</si>
  <si>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</si>
  <si>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</si>
  <si>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</si>
  <si>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</si>
  <si>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</si>
  <si>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</si>
  <si>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</si>
  <si>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</si>
  <si>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</si>
  <si>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</si>
  <si>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</si>
  <si>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</si>
  <si>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</si>
  <si>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</si>
  <si>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</si>
  <si>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</si>
  <si>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</si>
  <si>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</si>
  <si>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</si>
  <si>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</si>
  <si>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</si>
  <si>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</si>
  <si>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</si>
  <si>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</si>
  <si>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</si>
  <si>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</si>
  <si>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</si>
  <si>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</si>
  <si>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</si>
  <si>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</si>
  <si>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</si>
  <si>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</si>
  <si>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</si>
  <si>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</si>
  <si>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</si>
  <si>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</si>
  <si>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</si>
  <si>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</si>
  <si>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</si>
  <si>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</si>
  <si>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</si>
  <si>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</si>
  <si>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</si>
  <si>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</si>
  <si>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</si>
  <si>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</si>
  <si>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</si>
  <si>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</si>
  <si>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</si>
  <si>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</si>
  <si>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</si>
  <si>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</si>
  <si>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</si>
  <si>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</si>
  <si>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</si>
  <si>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</si>
  <si>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</si>
  <si>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</si>
  <si>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</si>
  <si>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</si>
  <si>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</si>
  <si>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</si>
  <si>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</si>
  <si>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</si>
  <si>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</si>
  <si>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</si>
  <si>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</si>
  <si>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</si>
  <si>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</si>
  <si>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</si>
  <si>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</si>
  <si>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</si>
  <si>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</si>
  <si>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</si>
  <si>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</si>
  <si>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</si>
  <si>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</si>
  <si>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</si>
  <si>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</si>
  <si>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</si>
  <si>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</si>
  <si>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</si>
  <si>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</si>
  <si>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</si>
  <si>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近年は施設の耐震対策工事を集中的に実施しており、一時的に多額の設備投資を予定していることから、企業債の発行も視野に資金の安定性を図る必要がある。
　また、さらなる経営の合理化を図るため、現状分析や将来見通しを踏まえた経営戦略を平成３１年１月に策定した。引き続き工業用水の安定供給が可能となるよう努めてまいりたい。</t>
    <rPh sb="74" eb="76">
      <t>タイシン</t>
    </rPh>
    <phoneticPr fontId="5"/>
  </si>
  <si>
    <r>
      <t xml:space="preserve">　施設の老朽化対策については、施設整備計画を策定し、計画的に実施している。
</t>
    </r>
    <r>
      <rPr>
        <b/>
        <sz val="11"/>
        <color theme="1"/>
        <rFont val="ＭＳ ゴシック"/>
        <family val="3"/>
        <charset val="128"/>
      </rPr>
      <t>【有形固定資産減価償却率　0.47％増】
【管路経年化率　0.99％増】</t>
    </r>
    <r>
      <rPr>
        <sz val="11"/>
        <color theme="1"/>
        <rFont val="ＭＳ ゴシック"/>
        <family val="3"/>
        <charset val="128"/>
      </rPr>
      <t xml:space="preserve">
　笠岡工業用水道事業の導水施設である笠岡共用導水路は高梁川から笠岡浄水場を結ぶ約22kmの水路であり、平成３０年度に笠岡１・２・３期の共用施設として耐用年数経過管路延長を重複して計上したため急激な増加となった。
</t>
    </r>
    <r>
      <rPr>
        <b/>
        <sz val="11"/>
        <color theme="1"/>
        <rFont val="ＭＳ ゴシック"/>
        <family val="3"/>
        <charset val="128"/>
      </rPr>
      <t>【管路更新率　0.07％増】</t>
    </r>
    <r>
      <rPr>
        <sz val="11"/>
        <color theme="1"/>
        <rFont val="ＭＳ ゴシック"/>
        <family val="3"/>
        <charset val="128"/>
      </rPr>
      <t xml:space="preserve">
　管路更新率については、平成２８年度以降０が続き、更新がなされていないように見えるが、管路の二重化工事や、布設替について、工事に複数年を要する工事が大半であり、単年度では効果が見えにくいことが要因と考えている。本年度の微増分は笠岡地区で実施している工事の一部が竣工したことによるもの。</t>
    </r>
    <rPh sb="127" eb="129">
      <t>ヘイセイ</t>
    </rPh>
    <rPh sb="131" eb="133">
      <t>ネンド</t>
    </rPh>
    <rPh sb="194" eb="195">
      <t>ゾウ</t>
    </rPh>
    <rPh sb="302" eb="305">
      <t>ホンネンド</t>
    </rPh>
    <rPh sb="306" eb="308">
      <t>ビゾウ</t>
    </rPh>
    <rPh sb="308" eb="309">
      <t>ブン</t>
    </rPh>
    <rPh sb="310" eb="312">
      <t>カサオカ</t>
    </rPh>
    <rPh sb="312" eb="314">
      <t>チク</t>
    </rPh>
    <rPh sb="315" eb="317">
      <t>ジッシ</t>
    </rPh>
    <rPh sb="321" eb="323">
      <t>コウジ</t>
    </rPh>
    <rPh sb="324" eb="326">
      <t>イチブ</t>
    </rPh>
    <rPh sb="327" eb="329">
      <t>シュンコウ</t>
    </rPh>
    <phoneticPr fontId="5"/>
  </si>
  <si>
    <r>
      <t xml:space="preserve">　経常収支比率は１００％を超え、料金収入以外の収入に依存することなく黒字経営を維持できており、累積欠損金の計上もない状況である。
</t>
    </r>
    <r>
      <rPr>
        <b/>
        <sz val="11"/>
        <color theme="1"/>
        <rFont val="ＭＳ ゴシック"/>
        <family val="3"/>
        <charset val="128"/>
      </rPr>
      <t>【経常収支比率　　6.38％増】
【累積欠損金比率　0％を維持】</t>
    </r>
    <r>
      <rPr>
        <sz val="11"/>
        <color theme="1"/>
        <rFont val="ＭＳ ゴシック"/>
        <family val="3"/>
        <charset val="128"/>
      </rPr>
      <t xml:space="preserve">
　平成２８年度に受水企業の水需要の減少により基本使用水量が大きく減少したが、新規給水等により平成２９年度以降は徐々に回復している。
　短期的な支払能力については、流動比率が１００％を超え、全国平均を上回っているが、これは近年の設備投資を自己資金で賄い新たな企業債を発行しておらず、流動負債に計上される企業債の償還額が年々減少していることが主な要因と考えている。また、同様の理由により企業債残高対給水収益比率も年々減少している。
</t>
    </r>
    <r>
      <rPr>
        <b/>
        <sz val="11"/>
        <color theme="1"/>
        <rFont val="ＭＳ ゴシック"/>
        <family val="3"/>
        <charset val="128"/>
      </rPr>
      <t>【流動比率　132.59％増】
【企業債残高対給水収益比率　24.53％減】</t>
    </r>
    <r>
      <rPr>
        <sz val="11"/>
        <color theme="1"/>
        <rFont val="ＭＳ ゴシック"/>
        <family val="3"/>
        <charset val="128"/>
      </rPr>
      <t xml:space="preserve">
　給水原価が大きく変動していないこと、水需要が近年は増加傾向にあることから料金回収率は上昇傾向、施設利用率はほぼ横這いとなっている。契約率については、責任水量の変動が小さいため横這いとなっている。
</t>
    </r>
    <r>
      <rPr>
        <b/>
        <sz val="11"/>
        <color theme="1"/>
        <rFont val="ＭＳ ゴシック"/>
        <family val="3"/>
        <charset val="128"/>
      </rPr>
      <t>【料金回収率 7.09％増】【給水原価 0.39円減】
【施設利用率 0.22％減】【契約率　 0.03％増】</t>
    </r>
    <rPh sb="396" eb="398">
      <t>ジョウショウ</t>
    </rPh>
    <rPh sb="398" eb="400">
      <t>ケイコウ</t>
    </rPh>
    <rPh sb="492" eb="493">
      <t>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</si>
</sst>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54.35</c:v>
                </c:pt>
                <c:pt idx="1">
                  <c:v>53.45</c:v>
                </c:pt>
                <c:pt idx="2">
                  <c:v>54.33</c:v>
                </c:pt>
                <c:pt idx="3">
                  <c:v>54.68</c:v>
                </c:pt>
                <c:pt idx="4">
                  <c:v>55.15</c:v>
                </c:pt>
              </c:numCache>
            </c:numRef>
          </c:val>
          <c:extLst>
            <c:ext xmlns:c16="http://schemas.microsoft.com/office/drawing/2014/chart" uri="{C3380CC4-5D6E-409C-BE32-E72D297353CC}">
              <c16:uniqueId val="{00000000-15DD-413F-8A7D-6F99D1B9CF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c:ext xmlns:c16="http://schemas.microsoft.com/office/drawing/2014/chart" uri="{C3380CC4-5D6E-409C-BE32-E72D297353CC}">
              <c16:uniqueId val="{00000001-15DD-413F-8A7D-6F99D1B9CF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F9-411B-9198-A493F28A07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c:ext xmlns:c16="http://schemas.microsoft.com/office/drawing/2014/chart" uri="{C3380CC4-5D6E-409C-BE32-E72D297353CC}">
              <c16:uniqueId val="{00000001-FAF9-411B-9198-A493F28A07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127.94</c:v>
                </c:pt>
                <c:pt idx="1">
                  <c:v>124.53</c:v>
                </c:pt>
                <c:pt idx="2">
                  <c:v>125.57</c:v>
                </c:pt>
                <c:pt idx="3">
                  <c:v>126.52</c:v>
                </c:pt>
                <c:pt idx="4">
                  <c:v>132.9</c:v>
                </c:pt>
              </c:numCache>
            </c:numRef>
          </c:val>
          <c:extLst>
            <c:ext xmlns:c16="http://schemas.microsoft.com/office/drawing/2014/chart" uri="{C3380CC4-5D6E-409C-BE32-E72D297353CC}">
              <c16:uniqueId val="{00000000-FC04-442C-BF25-D4AF82217D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c:ext xmlns:c16="http://schemas.microsoft.com/office/drawing/2014/chart" uri="{C3380CC4-5D6E-409C-BE32-E72D297353CC}">
              <c16:uniqueId val="{00000001-FC04-442C-BF25-D4AF82217D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32.380000000000003</c:v>
                </c:pt>
                <c:pt idx="1">
                  <c:v>36.909999999999997</c:v>
                </c:pt>
                <c:pt idx="2">
                  <c:v>37.14</c:v>
                </c:pt>
                <c:pt idx="3">
                  <c:v>70.86</c:v>
                </c:pt>
                <c:pt idx="4">
                  <c:v>71.849999999999994</c:v>
                </c:pt>
              </c:numCache>
            </c:numRef>
          </c:val>
          <c:extLst>
            <c:ext xmlns:c16="http://schemas.microsoft.com/office/drawing/2014/chart" uri="{C3380CC4-5D6E-409C-BE32-E72D297353CC}">
              <c16:uniqueId val="{00000000-A5EC-4320-B1BD-F28C7F8FD7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c:ext xmlns:c16="http://schemas.microsoft.com/office/drawing/2014/chart" uri="{C3380CC4-5D6E-409C-BE32-E72D297353CC}">
              <c16:uniqueId val="{00000001-A5EC-4320-B1BD-F28C7F8FD7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0.12</c:v>
                </c:pt>
                <c:pt idx="1">
                  <c:v>0</c:v>
                </c:pt>
                <c:pt idx="2">
                  <c:v>0</c:v>
                </c:pt>
                <c:pt idx="3">
                  <c:v>0</c:v>
                </c:pt>
                <c:pt idx="4">
                  <c:v>7.0000000000000007E-2</c:v>
                </c:pt>
              </c:numCache>
            </c:numRef>
          </c:val>
          <c:extLst>
            <c:ext xmlns:c16="http://schemas.microsoft.com/office/drawing/2014/chart" uri="{C3380CC4-5D6E-409C-BE32-E72D297353CC}">
              <c16:uniqueId val="{00000000-37F2-4972-B063-139DC16AC55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c:ext xmlns:c16="http://schemas.microsoft.com/office/drawing/2014/chart" uri="{C3380CC4-5D6E-409C-BE32-E72D297353CC}">
              <c16:uniqueId val="{00000001-37F2-4972-B063-139DC16AC55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531.61</c:v>
                </c:pt>
                <c:pt idx="1">
                  <c:v>589.04</c:v>
                </c:pt>
                <c:pt idx="2">
                  <c:v>501.24</c:v>
                </c:pt>
                <c:pt idx="3">
                  <c:v>667.19</c:v>
                </c:pt>
                <c:pt idx="4">
                  <c:v>799.78</c:v>
                </c:pt>
              </c:numCache>
            </c:numRef>
          </c:val>
          <c:extLst>
            <c:ext xmlns:c16="http://schemas.microsoft.com/office/drawing/2014/chart" uri="{C3380CC4-5D6E-409C-BE32-E72D297353CC}">
              <c16:uniqueId val="{00000000-EAF8-4897-A0F1-766649C68FF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c:ext xmlns:c16="http://schemas.microsoft.com/office/drawing/2014/chart" uri="{C3380CC4-5D6E-409C-BE32-E72D297353CC}">
              <c16:uniqueId val="{00000001-EAF8-4897-A0F1-766649C68FF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158.33000000000001</c:v>
                </c:pt>
                <c:pt idx="1">
                  <c:v>133.74</c:v>
                </c:pt>
                <c:pt idx="2">
                  <c:v>104.37</c:v>
                </c:pt>
                <c:pt idx="3">
                  <c:v>80.47</c:v>
                </c:pt>
                <c:pt idx="4">
                  <c:v>55.94</c:v>
                </c:pt>
              </c:numCache>
            </c:numRef>
          </c:val>
          <c:extLst>
            <c:ext xmlns:c16="http://schemas.microsoft.com/office/drawing/2014/chart" uri="{C3380CC4-5D6E-409C-BE32-E72D297353CC}">
              <c16:uniqueId val="{00000000-4B6C-4476-BFD1-E3AE69E522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c:ext xmlns:c16="http://schemas.microsoft.com/office/drawing/2014/chart" uri="{C3380CC4-5D6E-409C-BE32-E72D297353CC}">
              <c16:uniqueId val="{00000001-4B6C-4476-BFD1-E3AE69E522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127.28</c:v>
                </c:pt>
                <c:pt idx="1">
                  <c:v>123.69</c:v>
                </c:pt>
                <c:pt idx="2">
                  <c:v>124.66</c:v>
                </c:pt>
                <c:pt idx="3">
                  <c:v>125.8</c:v>
                </c:pt>
                <c:pt idx="4">
                  <c:v>132.88999999999999</c:v>
                </c:pt>
              </c:numCache>
            </c:numRef>
          </c:val>
          <c:extLst>
            <c:ext xmlns:c16="http://schemas.microsoft.com/office/drawing/2014/chart" uri="{C3380CC4-5D6E-409C-BE32-E72D297353CC}">
              <c16:uniqueId val="{00000000-DFD4-4F6A-96D6-9462D6CAF7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c:ext xmlns:c16="http://schemas.microsoft.com/office/drawing/2014/chart" uri="{C3380CC4-5D6E-409C-BE32-E72D297353CC}">
              <c16:uniqueId val="{00000001-DFD4-4F6A-96D6-9462D6CAF7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9.61</c:v>
                </c:pt>
                <c:pt idx="1">
                  <c:v>9.69</c:v>
                </c:pt>
                <c:pt idx="2">
                  <c:v>9.84</c:v>
                </c:pt>
                <c:pt idx="3">
                  <c:v>9.66</c:v>
                </c:pt>
                <c:pt idx="4">
                  <c:v>9.27</c:v>
                </c:pt>
              </c:numCache>
            </c:numRef>
          </c:val>
          <c:extLst>
            <c:ext xmlns:c16="http://schemas.microsoft.com/office/drawing/2014/chart" uri="{C3380CC4-5D6E-409C-BE32-E72D297353CC}">
              <c16:uniqueId val="{00000000-CA68-4219-936D-945F99F4D5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c:ext xmlns:c16="http://schemas.microsoft.com/office/drawing/2014/chart" uri="{C3380CC4-5D6E-409C-BE32-E72D297353CC}">
              <c16:uniqueId val="{00000001-CA68-4219-936D-945F99F4D5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57.04</c:v>
                </c:pt>
                <c:pt idx="1">
                  <c:v>57.29</c:v>
                </c:pt>
                <c:pt idx="2">
                  <c:v>58.72</c:v>
                </c:pt>
                <c:pt idx="3">
                  <c:v>59.74</c:v>
                </c:pt>
                <c:pt idx="4">
                  <c:v>59.52</c:v>
                </c:pt>
              </c:numCache>
            </c:numRef>
          </c:val>
          <c:extLst>
            <c:ext xmlns:c16="http://schemas.microsoft.com/office/drawing/2014/chart" uri="{C3380CC4-5D6E-409C-BE32-E72D297353CC}">
              <c16:uniqueId val="{00000000-7DA6-486A-8C9B-8AF0C67149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c:ext xmlns:c16="http://schemas.microsoft.com/office/drawing/2014/chart" uri="{C3380CC4-5D6E-409C-BE32-E72D297353CC}">
              <c16:uniqueId val="{00000001-7DA6-486A-8C9B-8AF0C67149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96.81</c:v>
                </c:pt>
                <c:pt idx="1">
                  <c:v>96.71</c:v>
                </c:pt>
                <c:pt idx="2">
                  <c:v>96</c:v>
                </c:pt>
                <c:pt idx="3">
                  <c:v>96.17</c:v>
                </c:pt>
                <c:pt idx="4">
                  <c:v>96.2</c:v>
                </c:pt>
              </c:numCache>
            </c:numRef>
          </c:val>
          <c:extLst>
            <c:ext xmlns:c16="http://schemas.microsoft.com/office/drawing/2014/chart" uri="{C3380CC4-5D6E-409C-BE32-E72D297353CC}">
              <c16:uniqueId val="{00000000-2D3D-4890-AE9C-39CAFFDC31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c:ext xmlns:c16="http://schemas.microsoft.com/office/drawing/2014/chart" uri="{C3380CC4-5D6E-409C-BE32-E72D297353CC}">
              <c16:uniqueId val="{00000001-2D3D-4890-AE9C-39CAFFDC31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B1" zoomScale="90" zoomScaleNormal="9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岡山県</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761900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大規模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7</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453459</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92</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121</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732920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106</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12"/>
      <c r="M31" s="112"/>
      <c r="N31" s="112"/>
      <c r="O31" s="112"/>
      <c r="P31" s="112"/>
      <c r="Q31" s="112"/>
      <c r="R31" s="112"/>
      <c r="S31" s="112"/>
      <c r="T31" s="112"/>
      <c r="U31" s="112"/>
      <c r="V31" s="112"/>
      <c r="W31" s="113"/>
      <c r="X31" s="109" t="str">
        <f>データ!$B$10</f>
        <v>H27</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H28</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H29</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H30</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R01</v>
      </c>
      <c r="DA31" s="110"/>
      <c r="DB31" s="110"/>
      <c r="DC31" s="110"/>
      <c r="DD31" s="110"/>
      <c r="DE31" s="110"/>
      <c r="DF31" s="110"/>
      <c r="DG31" s="110"/>
      <c r="DH31" s="110"/>
      <c r="DI31" s="110"/>
      <c r="DJ31" s="110"/>
      <c r="DK31" s="110"/>
      <c r="DL31" s="110"/>
      <c r="DM31" s="110"/>
      <c r="DN31" s="110"/>
      <c r="DO31" s="110"/>
      <c r="DP31" s="110"/>
      <c r="DQ31" s="110"/>
      <c r="DR31" s="110"/>
      <c r="DS31" s="111"/>
      <c r="DT31" s="30"/>
      <c r="DU31" s="32"/>
      <c r="DV31" s="2"/>
      <c r="DW31" s="2"/>
      <c r="DX31" s="2"/>
      <c r="DY31" s="2"/>
      <c r="DZ31" s="2"/>
      <c r="EA31" s="2"/>
      <c r="EB31" s="2"/>
      <c r="EC31" s="2"/>
      <c r="ED31" s="28"/>
      <c r="EE31" s="29"/>
      <c r="EF31" s="112"/>
      <c r="EG31" s="112"/>
      <c r="EH31" s="112"/>
      <c r="EI31" s="112"/>
      <c r="EJ31" s="112"/>
      <c r="EK31" s="112"/>
      <c r="EL31" s="112"/>
      <c r="EM31" s="112"/>
      <c r="EN31" s="112"/>
      <c r="EO31" s="112"/>
      <c r="EP31" s="112"/>
      <c r="EQ31" s="113"/>
      <c r="ER31" s="109" t="str">
        <f>データ!$B$10</f>
        <v>H27</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H28</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H29</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H30</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R01</v>
      </c>
      <c r="HU31" s="110"/>
      <c r="HV31" s="110"/>
      <c r="HW31" s="110"/>
      <c r="HX31" s="110"/>
      <c r="HY31" s="110"/>
      <c r="HZ31" s="110"/>
      <c r="IA31" s="110"/>
      <c r="IB31" s="110"/>
      <c r="IC31" s="110"/>
      <c r="ID31" s="110"/>
      <c r="IE31" s="110"/>
      <c r="IF31" s="110"/>
      <c r="IG31" s="110"/>
      <c r="IH31" s="110"/>
      <c r="II31" s="110"/>
      <c r="IJ31" s="110"/>
      <c r="IK31" s="110"/>
      <c r="IL31" s="110"/>
      <c r="IM31" s="111"/>
      <c r="IN31" s="30"/>
      <c r="IO31" s="32"/>
      <c r="IP31" s="2"/>
      <c r="IQ31" s="2"/>
      <c r="IR31" s="2"/>
      <c r="IS31" s="2"/>
      <c r="IT31" s="2"/>
      <c r="IU31" s="2"/>
      <c r="IV31" s="2"/>
      <c r="IW31" s="2"/>
      <c r="IX31" s="28"/>
      <c r="IY31" s="29"/>
      <c r="IZ31" s="112"/>
      <c r="JA31" s="112"/>
      <c r="JB31" s="112"/>
      <c r="JC31" s="112"/>
      <c r="JD31" s="112"/>
      <c r="JE31" s="112"/>
      <c r="JF31" s="112"/>
      <c r="JG31" s="112"/>
      <c r="JH31" s="112"/>
      <c r="JI31" s="112"/>
      <c r="JJ31" s="112"/>
      <c r="JK31" s="113"/>
      <c r="JL31" s="109" t="str">
        <f>データ!$B$10</f>
        <v>H27</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H28</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H29</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H30</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R01</v>
      </c>
      <c r="MO31" s="110"/>
      <c r="MP31" s="110"/>
      <c r="MQ31" s="110"/>
      <c r="MR31" s="110"/>
      <c r="MS31" s="110"/>
      <c r="MT31" s="110"/>
      <c r="MU31" s="110"/>
      <c r="MV31" s="110"/>
      <c r="MW31" s="110"/>
      <c r="MX31" s="110"/>
      <c r="MY31" s="110"/>
      <c r="MZ31" s="110"/>
      <c r="NA31" s="110"/>
      <c r="NB31" s="110"/>
      <c r="NC31" s="110"/>
      <c r="ND31" s="110"/>
      <c r="NE31" s="110"/>
      <c r="NF31" s="110"/>
      <c r="NG31" s="111"/>
      <c r="NH31" s="30"/>
      <c r="NI31" s="32"/>
      <c r="NJ31" s="2"/>
      <c r="NK31" s="2"/>
      <c r="NL31" s="2"/>
      <c r="NM31" s="2"/>
      <c r="NN31" s="2"/>
      <c r="NO31" s="2"/>
      <c r="NP31" s="2"/>
      <c r="NQ31" s="2"/>
      <c r="NR31" s="28"/>
      <c r="NS31" s="29"/>
      <c r="NT31" s="112"/>
      <c r="NU31" s="112"/>
      <c r="NV31" s="112"/>
      <c r="NW31" s="112"/>
      <c r="NX31" s="112"/>
      <c r="NY31" s="112"/>
      <c r="NZ31" s="112"/>
      <c r="OA31" s="112"/>
      <c r="OB31" s="112"/>
      <c r="OC31" s="112"/>
      <c r="OD31" s="112"/>
      <c r="OE31" s="113"/>
      <c r="OF31" s="109" t="str">
        <f>データ!$B$10</f>
        <v>H27</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H28</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H29</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H30</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R01</v>
      </c>
      <c r="RI31" s="110"/>
      <c r="RJ31" s="110"/>
      <c r="RK31" s="110"/>
      <c r="RL31" s="110"/>
      <c r="RM31" s="110"/>
      <c r="RN31" s="110"/>
      <c r="RO31" s="110"/>
      <c r="RP31" s="110"/>
      <c r="RQ31" s="110"/>
      <c r="RR31" s="110"/>
      <c r="RS31" s="110"/>
      <c r="RT31" s="110"/>
      <c r="RU31" s="110"/>
      <c r="RV31" s="110"/>
      <c r="RW31" s="110"/>
      <c r="RX31" s="110"/>
      <c r="RY31" s="110"/>
      <c r="RZ31" s="110"/>
      <c r="SA31" s="111"/>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127.94</v>
      </c>
      <c r="Y32" s="107"/>
      <c r="Z32" s="107"/>
      <c r="AA32" s="107"/>
      <c r="AB32" s="107"/>
      <c r="AC32" s="107"/>
      <c r="AD32" s="107"/>
      <c r="AE32" s="107"/>
      <c r="AF32" s="107"/>
      <c r="AG32" s="107"/>
      <c r="AH32" s="107"/>
      <c r="AI32" s="107"/>
      <c r="AJ32" s="107"/>
      <c r="AK32" s="107"/>
      <c r="AL32" s="107"/>
      <c r="AM32" s="107"/>
      <c r="AN32" s="107"/>
      <c r="AO32" s="107"/>
      <c r="AP32" s="107"/>
      <c r="AQ32" s="108"/>
      <c r="AR32" s="106">
        <f>データ!U6</f>
        <v>124.53</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125.57</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126.52</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132.9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531.61</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589.04</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501.24</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667.19</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799.78</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158.33000000000001</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133.74</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104.37</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80.47</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55.94</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123.35</v>
      </c>
      <c r="Y33" s="107"/>
      <c r="Z33" s="107"/>
      <c r="AA33" s="107"/>
      <c r="AB33" s="107"/>
      <c r="AC33" s="107"/>
      <c r="AD33" s="107"/>
      <c r="AE33" s="107"/>
      <c r="AF33" s="107"/>
      <c r="AG33" s="107"/>
      <c r="AH33" s="107"/>
      <c r="AI33" s="107"/>
      <c r="AJ33" s="107"/>
      <c r="AK33" s="107"/>
      <c r="AL33" s="107"/>
      <c r="AM33" s="107"/>
      <c r="AN33" s="107"/>
      <c r="AO33" s="107"/>
      <c r="AP33" s="107"/>
      <c r="AQ33" s="108"/>
      <c r="AR33" s="106">
        <f>データ!Z6</f>
        <v>121.58</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121.19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120.32</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119.89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23.81</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22.44</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18.82</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17.88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16.670000000000002</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312.67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345.05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379.14</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394.58</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368.36</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272.8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255.89</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242.57</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235.79</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227.51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12"/>
      <c r="M54" s="112"/>
      <c r="N54" s="112"/>
      <c r="O54" s="112"/>
      <c r="P54" s="112"/>
      <c r="Q54" s="112"/>
      <c r="R54" s="112"/>
      <c r="S54" s="112"/>
      <c r="T54" s="112"/>
      <c r="U54" s="112"/>
      <c r="V54" s="112"/>
      <c r="W54" s="113"/>
      <c r="X54" s="109" t="str">
        <f>データ!$B$10</f>
        <v>H27</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H28</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H29</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H30</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R01</v>
      </c>
      <c r="DA54" s="110"/>
      <c r="DB54" s="110"/>
      <c r="DC54" s="110"/>
      <c r="DD54" s="110"/>
      <c r="DE54" s="110"/>
      <c r="DF54" s="110"/>
      <c r="DG54" s="110"/>
      <c r="DH54" s="110"/>
      <c r="DI54" s="110"/>
      <c r="DJ54" s="110"/>
      <c r="DK54" s="110"/>
      <c r="DL54" s="110"/>
      <c r="DM54" s="110"/>
      <c r="DN54" s="110"/>
      <c r="DO54" s="110"/>
      <c r="DP54" s="110"/>
      <c r="DQ54" s="110"/>
      <c r="DR54" s="110"/>
      <c r="DS54" s="111"/>
      <c r="DT54" s="30"/>
      <c r="DU54" s="32"/>
      <c r="DV54" s="2"/>
      <c r="DW54" s="2"/>
      <c r="DX54" s="2"/>
      <c r="DY54" s="2"/>
      <c r="DZ54" s="2"/>
      <c r="EA54" s="2"/>
      <c r="EB54" s="2"/>
      <c r="EC54" s="2"/>
      <c r="ED54" s="28"/>
      <c r="EE54" s="29"/>
      <c r="EF54" s="112"/>
      <c r="EG54" s="112"/>
      <c r="EH54" s="112"/>
      <c r="EI54" s="112"/>
      <c r="EJ54" s="112"/>
      <c r="EK54" s="112"/>
      <c r="EL54" s="112"/>
      <c r="EM54" s="112"/>
      <c r="EN54" s="112"/>
      <c r="EO54" s="112"/>
      <c r="EP54" s="112"/>
      <c r="EQ54" s="113"/>
      <c r="ER54" s="109" t="str">
        <f>データ!$B$10</f>
        <v>H27</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H28</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H29</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H30</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R01</v>
      </c>
      <c r="HU54" s="110"/>
      <c r="HV54" s="110"/>
      <c r="HW54" s="110"/>
      <c r="HX54" s="110"/>
      <c r="HY54" s="110"/>
      <c r="HZ54" s="110"/>
      <c r="IA54" s="110"/>
      <c r="IB54" s="110"/>
      <c r="IC54" s="110"/>
      <c r="ID54" s="110"/>
      <c r="IE54" s="110"/>
      <c r="IF54" s="110"/>
      <c r="IG54" s="110"/>
      <c r="IH54" s="110"/>
      <c r="II54" s="110"/>
      <c r="IJ54" s="110"/>
      <c r="IK54" s="110"/>
      <c r="IL54" s="110"/>
      <c r="IM54" s="111"/>
      <c r="IN54" s="30"/>
      <c r="IO54" s="32"/>
      <c r="IP54" s="2"/>
      <c r="IQ54" s="2"/>
      <c r="IR54" s="2"/>
      <c r="IS54" s="2"/>
      <c r="IT54" s="2"/>
      <c r="IU54" s="2"/>
      <c r="IV54" s="2"/>
      <c r="IW54" s="2"/>
      <c r="IX54" s="28"/>
      <c r="IY54" s="29"/>
      <c r="IZ54" s="112"/>
      <c r="JA54" s="112"/>
      <c r="JB54" s="112"/>
      <c r="JC54" s="112"/>
      <c r="JD54" s="112"/>
      <c r="JE54" s="112"/>
      <c r="JF54" s="112"/>
      <c r="JG54" s="112"/>
      <c r="JH54" s="112"/>
      <c r="JI54" s="112"/>
      <c r="JJ54" s="112"/>
      <c r="JK54" s="113"/>
      <c r="JL54" s="109" t="str">
        <f>データ!$B$10</f>
        <v>H27</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H28</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H29</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H30</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R01</v>
      </c>
      <c r="MO54" s="110"/>
      <c r="MP54" s="110"/>
      <c r="MQ54" s="110"/>
      <c r="MR54" s="110"/>
      <c r="MS54" s="110"/>
      <c r="MT54" s="110"/>
      <c r="MU54" s="110"/>
      <c r="MV54" s="110"/>
      <c r="MW54" s="110"/>
      <c r="MX54" s="110"/>
      <c r="MY54" s="110"/>
      <c r="MZ54" s="110"/>
      <c r="NA54" s="110"/>
      <c r="NB54" s="110"/>
      <c r="NC54" s="110"/>
      <c r="ND54" s="110"/>
      <c r="NE54" s="110"/>
      <c r="NF54" s="110"/>
      <c r="NG54" s="111"/>
      <c r="NH54" s="30"/>
      <c r="NI54" s="32"/>
      <c r="NJ54" s="2"/>
      <c r="NK54" s="2"/>
      <c r="NL54" s="2"/>
      <c r="NM54" s="2"/>
      <c r="NN54" s="2"/>
      <c r="NO54" s="2"/>
      <c r="NP54" s="2"/>
      <c r="NQ54" s="2"/>
      <c r="NR54" s="28"/>
      <c r="NS54" s="29"/>
      <c r="NT54" s="112"/>
      <c r="NU54" s="112"/>
      <c r="NV54" s="112"/>
      <c r="NW54" s="112"/>
      <c r="NX54" s="112"/>
      <c r="NY54" s="112"/>
      <c r="NZ54" s="112"/>
      <c r="OA54" s="112"/>
      <c r="OB54" s="112"/>
      <c r="OC54" s="112"/>
      <c r="OD54" s="112"/>
      <c r="OE54" s="113"/>
      <c r="OF54" s="109" t="str">
        <f>データ!$B$10</f>
        <v>H27</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H28</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H29</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H30</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R01</v>
      </c>
      <c r="RI54" s="110"/>
      <c r="RJ54" s="110"/>
      <c r="RK54" s="110"/>
      <c r="RL54" s="110"/>
      <c r="RM54" s="110"/>
      <c r="RN54" s="110"/>
      <c r="RO54" s="110"/>
      <c r="RP54" s="110"/>
      <c r="RQ54" s="110"/>
      <c r="RR54" s="110"/>
      <c r="RS54" s="110"/>
      <c r="RT54" s="110"/>
      <c r="RU54" s="110"/>
      <c r="RV54" s="110"/>
      <c r="RW54" s="110"/>
      <c r="RX54" s="110"/>
      <c r="RY54" s="110"/>
      <c r="RZ54" s="110"/>
      <c r="SA54" s="111"/>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127.28</v>
      </c>
      <c r="Y55" s="107"/>
      <c r="Z55" s="107"/>
      <c r="AA55" s="107"/>
      <c r="AB55" s="107"/>
      <c r="AC55" s="107"/>
      <c r="AD55" s="107"/>
      <c r="AE55" s="107"/>
      <c r="AF55" s="107"/>
      <c r="AG55" s="107"/>
      <c r="AH55" s="107"/>
      <c r="AI55" s="107"/>
      <c r="AJ55" s="107"/>
      <c r="AK55" s="107"/>
      <c r="AL55" s="107"/>
      <c r="AM55" s="107"/>
      <c r="AN55" s="107"/>
      <c r="AO55" s="107"/>
      <c r="AP55" s="107"/>
      <c r="AQ55" s="108"/>
      <c r="AR55" s="106">
        <f>データ!BM6</f>
        <v>123.69</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124.66</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125.8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132.88999999999999</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9.61</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9.69</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9.84</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9.66</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9.27</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57.04</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57.29</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58.72</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59.74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59.52</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96.81</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96.71</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96</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96.17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96.2</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119.5</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118.99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119.17</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117.72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117.69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16.91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16.850000000000001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16.8</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17.03</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17.07</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57.52</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57.55</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57.69</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58.56</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57.96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79.42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79.2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80.5</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80.540000000000006</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104</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7"/>
      <c r="M79" s="77"/>
      <c r="N79" s="77"/>
      <c r="O79" s="77"/>
      <c r="P79" s="77"/>
      <c r="Q79" s="77"/>
      <c r="R79" s="77"/>
      <c r="S79" s="77"/>
      <c r="T79" s="77"/>
      <c r="U79" s="77"/>
      <c r="V79" s="77"/>
      <c r="W79" s="77"/>
      <c r="X79" s="78"/>
      <c r="Y79" s="74" t="str">
        <f>データ!$B$10</f>
        <v>H27</v>
      </c>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6"/>
      <c r="AZ79" s="74" t="str">
        <f>データ!$C$10</f>
        <v>H28</v>
      </c>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6"/>
      <c r="CA79" s="74" t="str">
        <f>データ!$D$10</f>
        <v>H29</v>
      </c>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6"/>
      <c r="DB79" s="74" t="str">
        <f>データ!$E$10</f>
        <v>H30</v>
      </c>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6"/>
      <c r="EC79" s="74" t="str">
        <f>データ!$F$10</f>
        <v>R01</v>
      </c>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6"/>
      <c r="FD79" s="29"/>
      <c r="FE79" s="32"/>
      <c r="FF79" s="2"/>
      <c r="FG79" s="2"/>
      <c r="FH79" s="2"/>
      <c r="FI79" s="2"/>
      <c r="FJ79" s="2"/>
      <c r="FK79" s="2"/>
      <c r="FL79" s="2"/>
      <c r="FM79" s="2"/>
      <c r="FN79" s="2"/>
      <c r="FO79" s="2"/>
      <c r="FP79" s="2"/>
      <c r="FQ79" s="2"/>
      <c r="FR79" s="2"/>
      <c r="FS79" s="2"/>
      <c r="FT79" s="2"/>
      <c r="FU79" s="2"/>
      <c r="FV79" s="28"/>
      <c r="FW79" s="29"/>
      <c r="FX79" s="77"/>
      <c r="FY79" s="77"/>
      <c r="FZ79" s="77"/>
      <c r="GA79" s="77"/>
      <c r="GB79" s="77"/>
      <c r="GC79" s="77"/>
      <c r="GD79" s="77"/>
      <c r="GE79" s="77"/>
      <c r="GF79" s="77"/>
      <c r="GG79" s="77"/>
      <c r="GH79" s="77"/>
      <c r="GI79" s="77"/>
      <c r="GJ79" s="78"/>
      <c r="GK79" s="74" t="str">
        <f>データ!$B$10</f>
        <v>H27</v>
      </c>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6"/>
      <c r="HL79" s="74" t="str">
        <f>データ!$C$10</f>
        <v>H28</v>
      </c>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6"/>
      <c r="IM79" s="74" t="str">
        <f>データ!$D$10</f>
        <v>H29</v>
      </c>
      <c r="IN79" s="75"/>
      <c r="IO79" s="75"/>
      <c r="IP79" s="75"/>
      <c r="IQ79" s="75"/>
      <c r="IR79" s="75"/>
      <c r="IS79" s="75"/>
      <c r="IT79" s="75"/>
      <c r="IU79" s="75"/>
      <c r="IV79" s="75"/>
      <c r="IW79" s="75"/>
      <c r="IX79" s="75"/>
      <c r="IY79" s="75"/>
      <c r="IZ79" s="75"/>
      <c r="JA79" s="75"/>
      <c r="JB79" s="75"/>
      <c r="JC79" s="75"/>
      <c r="JD79" s="75"/>
      <c r="JE79" s="75"/>
      <c r="JF79" s="75"/>
      <c r="JG79" s="75"/>
      <c r="JH79" s="75"/>
      <c r="JI79" s="75"/>
      <c r="JJ79" s="75"/>
      <c r="JK79" s="75"/>
      <c r="JL79" s="75"/>
      <c r="JM79" s="76"/>
      <c r="JN79" s="74" t="str">
        <f>データ!$E$10</f>
        <v>H30</v>
      </c>
      <c r="JO79" s="75"/>
      <c r="JP79" s="75"/>
      <c r="JQ79" s="75"/>
      <c r="JR79" s="75"/>
      <c r="JS79" s="75"/>
      <c r="JT79" s="75"/>
      <c r="JU79" s="75"/>
      <c r="JV79" s="75"/>
      <c r="JW79" s="75"/>
      <c r="JX79" s="75"/>
      <c r="JY79" s="75"/>
      <c r="JZ79" s="75"/>
      <c r="KA79" s="75"/>
      <c r="KB79" s="75"/>
      <c r="KC79" s="75"/>
      <c r="KD79" s="75"/>
      <c r="KE79" s="75"/>
      <c r="KF79" s="75"/>
      <c r="KG79" s="75"/>
      <c r="KH79" s="75"/>
      <c r="KI79" s="75"/>
      <c r="KJ79" s="75"/>
      <c r="KK79" s="75"/>
      <c r="KL79" s="75"/>
      <c r="KM79" s="75"/>
      <c r="KN79" s="76"/>
      <c r="KO79" s="74" t="str">
        <f>データ!$F$10</f>
        <v>R01</v>
      </c>
      <c r="KP79" s="75"/>
      <c r="KQ79" s="75"/>
      <c r="KR79" s="75"/>
      <c r="KS79" s="75"/>
      <c r="KT79" s="75"/>
      <c r="KU79" s="75"/>
      <c r="KV79" s="75"/>
      <c r="KW79" s="75"/>
      <c r="KX79" s="75"/>
      <c r="KY79" s="75"/>
      <c r="KZ79" s="75"/>
      <c r="LA79" s="75"/>
      <c r="LB79" s="75"/>
      <c r="LC79" s="75"/>
      <c r="LD79" s="75"/>
      <c r="LE79" s="75"/>
      <c r="LF79" s="75"/>
      <c r="LG79" s="75"/>
      <c r="LH79" s="75"/>
      <c r="LI79" s="75"/>
      <c r="LJ79" s="75"/>
      <c r="LK79" s="75"/>
      <c r="LL79" s="75"/>
      <c r="LM79" s="75"/>
      <c r="LN79" s="75"/>
      <c r="LO79" s="76"/>
      <c r="LP79" s="29"/>
      <c r="LQ79" s="32"/>
      <c r="LR79" s="2"/>
      <c r="LS79" s="2"/>
      <c r="LT79" s="2"/>
      <c r="LU79" s="2"/>
      <c r="LV79" s="2"/>
      <c r="LW79" s="2"/>
      <c r="LX79" s="2"/>
      <c r="LY79" s="2"/>
      <c r="LZ79" s="2"/>
      <c r="MA79" s="2"/>
      <c r="MB79" s="2"/>
      <c r="MC79" s="2"/>
      <c r="MD79" s="2"/>
      <c r="ME79" s="2"/>
      <c r="MF79" s="2"/>
      <c r="MG79" s="2"/>
      <c r="MH79" s="28"/>
      <c r="MI79" s="29"/>
      <c r="MJ79" s="77"/>
      <c r="MK79" s="77"/>
      <c r="ML79" s="77"/>
      <c r="MM79" s="77"/>
      <c r="MN79" s="77"/>
      <c r="MO79" s="77"/>
      <c r="MP79" s="77"/>
      <c r="MQ79" s="77"/>
      <c r="MR79" s="77"/>
      <c r="MS79" s="77"/>
      <c r="MT79" s="77"/>
      <c r="MU79" s="77"/>
      <c r="MV79" s="78"/>
      <c r="MW79" s="74" t="str">
        <f>データ!$B$10</f>
        <v>H27</v>
      </c>
      <c r="MX79" s="75"/>
      <c r="MY79" s="75"/>
      <c r="MZ79" s="75"/>
      <c r="NA79" s="75"/>
      <c r="NB79" s="75"/>
      <c r="NC79" s="75"/>
      <c r="ND79" s="75"/>
      <c r="NE79" s="75"/>
      <c r="NF79" s="75"/>
      <c r="NG79" s="75"/>
      <c r="NH79" s="75"/>
      <c r="NI79" s="75"/>
      <c r="NJ79" s="75"/>
      <c r="NK79" s="75"/>
      <c r="NL79" s="75"/>
      <c r="NM79" s="75"/>
      <c r="NN79" s="75"/>
      <c r="NO79" s="75"/>
      <c r="NP79" s="75"/>
      <c r="NQ79" s="75"/>
      <c r="NR79" s="75"/>
      <c r="NS79" s="75"/>
      <c r="NT79" s="75"/>
      <c r="NU79" s="75"/>
      <c r="NV79" s="75"/>
      <c r="NW79" s="76"/>
      <c r="NX79" s="74" t="str">
        <f>データ!$C$10</f>
        <v>H28</v>
      </c>
      <c r="NY79" s="75"/>
      <c r="NZ79" s="75"/>
      <c r="OA79" s="75"/>
      <c r="OB79" s="75"/>
      <c r="OC79" s="75"/>
      <c r="OD79" s="75"/>
      <c r="OE79" s="75"/>
      <c r="OF79" s="75"/>
      <c r="OG79" s="75"/>
      <c r="OH79" s="75"/>
      <c r="OI79" s="75"/>
      <c r="OJ79" s="75"/>
      <c r="OK79" s="75"/>
      <c r="OL79" s="75"/>
      <c r="OM79" s="75"/>
      <c r="ON79" s="75"/>
      <c r="OO79" s="75"/>
      <c r="OP79" s="75"/>
      <c r="OQ79" s="75"/>
      <c r="OR79" s="75"/>
      <c r="OS79" s="75"/>
      <c r="OT79" s="75"/>
      <c r="OU79" s="75"/>
      <c r="OV79" s="75"/>
      <c r="OW79" s="75"/>
      <c r="OX79" s="76"/>
      <c r="OY79" s="74" t="str">
        <f>データ!$D$10</f>
        <v>H29</v>
      </c>
      <c r="OZ79" s="75"/>
      <c r="PA79" s="75"/>
      <c r="PB79" s="75"/>
      <c r="PC79" s="75"/>
      <c r="PD79" s="75"/>
      <c r="PE79" s="75"/>
      <c r="PF79" s="75"/>
      <c r="PG79" s="75"/>
      <c r="PH79" s="75"/>
      <c r="PI79" s="75"/>
      <c r="PJ79" s="75"/>
      <c r="PK79" s="75"/>
      <c r="PL79" s="75"/>
      <c r="PM79" s="75"/>
      <c r="PN79" s="75"/>
      <c r="PO79" s="75"/>
      <c r="PP79" s="75"/>
      <c r="PQ79" s="75"/>
      <c r="PR79" s="75"/>
      <c r="PS79" s="75"/>
      <c r="PT79" s="75"/>
      <c r="PU79" s="75"/>
      <c r="PV79" s="75"/>
      <c r="PW79" s="75"/>
      <c r="PX79" s="75"/>
      <c r="PY79" s="76"/>
      <c r="PZ79" s="74" t="str">
        <f>データ!$E$10</f>
        <v>H30</v>
      </c>
      <c r="QA79" s="75"/>
      <c r="QB79" s="75"/>
      <c r="QC79" s="75"/>
      <c r="QD79" s="75"/>
      <c r="QE79" s="75"/>
      <c r="QF79" s="75"/>
      <c r="QG79" s="75"/>
      <c r="QH79" s="75"/>
      <c r="QI79" s="75"/>
      <c r="QJ79" s="75"/>
      <c r="QK79" s="75"/>
      <c r="QL79" s="75"/>
      <c r="QM79" s="75"/>
      <c r="QN79" s="75"/>
      <c r="QO79" s="75"/>
      <c r="QP79" s="75"/>
      <c r="QQ79" s="75"/>
      <c r="QR79" s="75"/>
      <c r="QS79" s="75"/>
      <c r="QT79" s="75"/>
      <c r="QU79" s="75"/>
      <c r="QV79" s="75"/>
      <c r="QW79" s="75"/>
      <c r="QX79" s="75"/>
      <c r="QY79" s="75"/>
      <c r="QZ79" s="76"/>
      <c r="RA79" s="74" t="str">
        <f>データ!$F$10</f>
        <v>R01</v>
      </c>
      <c r="RB79" s="75"/>
      <c r="RC79" s="75"/>
      <c r="RD79" s="75"/>
      <c r="RE79" s="75"/>
      <c r="RF79" s="75"/>
      <c r="RG79" s="75"/>
      <c r="RH79" s="75"/>
      <c r="RI79" s="75"/>
      <c r="RJ79" s="75"/>
      <c r="RK79" s="75"/>
      <c r="RL79" s="75"/>
      <c r="RM79" s="75"/>
      <c r="RN79" s="75"/>
      <c r="RO79" s="75"/>
      <c r="RP79" s="75"/>
      <c r="RQ79" s="75"/>
      <c r="RR79" s="75"/>
      <c r="RS79" s="75"/>
      <c r="RT79" s="75"/>
      <c r="RU79" s="75"/>
      <c r="RV79" s="75"/>
      <c r="RW79" s="75"/>
      <c r="RX79" s="75"/>
      <c r="RY79" s="75"/>
      <c r="RZ79" s="75"/>
      <c r="SA79" s="76"/>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3">
        <f>データ!DD6</f>
        <v>54.35</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53.45</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54.33</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54.68</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55.15</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3">
        <f>データ!DO6</f>
        <v>32.380000000000003</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36.909999999999997</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37.14</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70.86</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71.849999999999994</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3">
        <f>データ!DZ6</f>
        <v>0.12</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0</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7.0000000000000007E-2</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3">
        <f>データ!DI6</f>
        <v>57.35</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57.93</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58.88</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59.48</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60.09</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3">
        <f>データ!DT6</f>
        <v>37.619999999999997</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41.79</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43.44</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48.09</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50.93</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3">
        <f>データ!EE6</f>
        <v>0.11</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0.32</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0.21</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0.13</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0.22</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37</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【119.03】</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【25.49】</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【420.52】</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【238.81】</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【115.00】</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【18.60】</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【55.21】</v>
      </c>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6" t="str">
        <f>データ!DC6</f>
        <v>【77.39】</v>
      </c>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6" t="str">
        <f>データ!DN6</f>
        <v>【59.23】</v>
      </c>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6" t="str">
        <f>データ!DY6</f>
        <v>【47.77】</v>
      </c>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6" t="str">
        <f>データ!EJ6</f>
        <v>【0.34】</v>
      </c>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S4jrbYlM/+7juywV9SaVTm4YMQi4l3eIjEPQG7lCCMkb2dSFgNVqUipdXZB/VXqNw70oKsU5bJhuDyMJUGkJbw==" saltValue="kCqTRhdb9RZyzKVcmelTo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127.94</v>
      </c>
      <c r="U6" s="52">
        <f>U7</f>
        <v>124.53</v>
      </c>
      <c r="V6" s="52">
        <f>V7</f>
        <v>125.57</v>
      </c>
      <c r="W6" s="52">
        <f>W7</f>
        <v>126.52</v>
      </c>
      <c r="X6" s="52">
        <f t="shared" si="3"/>
        <v>132.9</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531.61</v>
      </c>
      <c r="AQ6" s="52">
        <f>AQ7</f>
        <v>589.04</v>
      </c>
      <c r="AR6" s="52">
        <f>AR7</f>
        <v>501.24</v>
      </c>
      <c r="AS6" s="52">
        <f>AS7</f>
        <v>667.19</v>
      </c>
      <c r="AT6" s="52">
        <f t="shared" si="3"/>
        <v>799.78</v>
      </c>
      <c r="AU6" s="52">
        <f t="shared" si="3"/>
        <v>312.67</v>
      </c>
      <c r="AV6" s="52">
        <f t="shared" si="3"/>
        <v>345.05</v>
      </c>
      <c r="AW6" s="52">
        <f t="shared" si="3"/>
        <v>379.14</v>
      </c>
      <c r="AX6" s="52">
        <f t="shared" si="3"/>
        <v>394.58</v>
      </c>
      <c r="AY6" s="52">
        <f t="shared" si="3"/>
        <v>368.36</v>
      </c>
      <c r="AZ6" s="50" t="str">
        <f>IF(AZ7="-","【-】","【"&amp;SUBSTITUTE(TEXT(AZ7,"#,##0.00"),"-","△")&amp;"】")</f>
        <v>【420.52】</v>
      </c>
      <c r="BA6" s="52">
        <f t="shared" si="3"/>
        <v>158.33000000000001</v>
      </c>
      <c r="BB6" s="52">
        <f>BB7</f>
        <v>133.74</v>
      </c>
      <c r="BC6" s="52">
        <f>BC7</f>
        <v>104.37</v>
      </c>
      <c r="BD6" s="52">
        <f>BD7</f>
        <v>80.47</v>
      </c>
      <c r="BE6" s="52">
        <f t="shared" si="3"/>
        <v>55.94</v>
      </c>
      <c r="BF6" s="52">
        <f t="shared" si="3"/>
        <v>272.8</v>
      </c>
      <c r="BG6" s="52">
        <f t="shared" si="3"/>
        <v>255.89</v>
      </c>
      <c r="BH6" s="52">
        <f t="shared" si="3"/>
        <v>242.57</v>
      </c>
      <c r="BI6" s="52">
        <f t="shared" si="3"/>
        <v>235.79</v>
      </c>
      <c r="BJ6" s="52">
        <f t="shared" si="3"/>
        <v>227.51</v>
      </c>
      <c r="BK6" s="50" t="str">
        <f>IF(BK7="-","【-】","【"&amp;SUBSTITUTE(TEXT(BK7,"#,##0.00"),"-","△")&amp;"】")</f>
        <v>【238.81】</v>
      </c>
      <c r="BL6" s="52">
        <f t="shared" si="3"/>
        <v>127.28</v>
      </c>
      <c r="BM6" s="52">
        <f>BM7</f>
        <v>123.69</v>
      </c>
      <c r="BN6" s="52">
        <f>BN7</f>
        <v>124.66</v>
      </c>
      <c r="BO6" s="52">
        <f>BO7</f>
        <v>125.8</v>
      </c>
      <c r="BP6" s="52">
        <f t="shared" si="3"/>
        <v>132.88999999999999</v>
      </c>
      <c r="BQ6" s="52">
        <f t="shared" si="3"/>
        <v>119.5</v>
      </c>
      <c r="BR6" s="52">
        <f t="shared" si="3"/>
        <v>118.99</v>
      </c>
      <c r="BS6" s="52">
        <f t="shared" si="3"/>
        <v>119.17</v>
      </c>
      <c r="BT6" s="52">
        <f t="shared" si="3"/>
        <v>117.72</v>
      </c>
      <c r="BU6" s="52">
        <f t="shared" si="3"/>
        <v>117.69</v>
      </c>
      <c r="BV6" s="50" t="str">
        <f>IF(BV7="-","【-】","【"&amp;SUBSTITUTE(TEXT(BV7,"#,##0.00"),"-","△")&amp;"】")</f>
        <v>【115.00】</v>
      </c>
      <c r="BW6" s="52">
        <f t="shared" si="3"/>
        <v>9.61</v>
      </c>
      <c r="BX6" s="52">
        <f>BX7</f>
        <v>9.69</v>
      </c>
      <c r="BY6" s="52">
        <f>BY7</f>
        <v>9.84</v>
      </c>
      <c r="BZ6" s="52">
        <f>BZ7</f>
        <v>9.66</v>
      </c>
      <c r="CA6" s="52">
        <f t="shared" si="3"/>
        <v>9.27</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57.04</v>
      </c>
      <c r="CI6" s="52">
        <f>CI7</f>
        <v>57.29</v>
      </c>
      <c r="CJ6" s="52">
        <f>CJ7</f>
        <v>58.72</v>
      </c>
      <c r="CK6" s="52">
        <f>CK7</f>
        <v>59.74</v>
      </c>
      <c r="CL6" s="52">
        <f t="shared" si="5"/>
        <v>59.52</v>
      </c>
      <c r="CM6" s="52">
        <f t="shared" si="5"/>
        <v>57.52</v>
      </c>
      <c r="CN6" s="52">
        <f t="shared" si="5"/>
        <v>57.55</v>
      </c>
      <c r="CO6" s="52">
        <f t="shared" si="5"/>
        <v>57.69</v>
      </c>
      <c r="CP6" s="52">
        <f t="shared" si="5"/>
        <v>58.56</v>
      </c>
      <c r="CQ6" s="52">
        <f t="shared" si="5"/>
        <v>57.96</v>
      </c>
      <c r="CR6" s="50" t="str">
        <f>IF(CR7="-","【-】","【"&amp;SUBSTITUTE(TEXT(CR7,"#,##0.00"),"-","△")&amp;"】")</f>
        <v>【55.21】</v>
      </c>
      <c r="CS6" s="52">
        <f t="shared" ref="CS6:DB6" si="6">CS7</f>
        <v>96.81</v>
      </c>
      <c r="CT6" s="52">
        <f>CT7</f>
        <v>96.71</v>
      </c>
      <c r="CU6" s="52">
        <f>CU7</f>
        <v>96</v>
      </c>
      <c r="CV6" s="52">
        <f>CV7</f>
        <v>96.17</v>
      </c>
      <c r="CW6" s="52">
        <f t="shared" si="6"/>
        <v>96.2</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54.35</v>
      </c>
      <c r="DE6" s="52">
        <f>DE7</f>
        <v>53.45</v>
      </c>
      <c r="DF6" s="52">
        <f>DF7</f>
        <v>54.33</v>
      </c>
      <c r="DG6" s="52">
        <f>DG7</f>
        <v>54.68</v>
      </c>
      <c r="DH6" s="52">
        <f t="shared" si="7"/>
        <v>55.15</v>
      </c>
      <c r="DI6" s="52">
        <f t="shared" si="7"/>
        <v>57.35</v>
      </c>
      <c r="DJ6" s="52">
        <f t="shared" si="7"/>
        <v>57.93</v>
      </c>
      <c r="DK6" s="52">
        <f t="shared" si="7"/>
        <v>58.88</v>
      </c>
      <c r="DL6" s="52">
        <f t="shared" si="7"/>
        <v>59.48</v>
      </c>
      <c r="DM6" s="52">
        <f t="shared" si="7"/>
        <v>60.09</v>
      </c>
      <c r="DN6" s="50" t="str">
        <f>IF(DN7="-","【-】","【"&amp;SUBSTITUTE(TEXT(DN7,"#,##0.00"),"-","△")&amp;"】")</f>
        <v>【59.23】</v>
      </c>
      <c r="DO6" s="52">
        <f t="shared" ref="DO6:DX6" si="8">DO7</f>
        <v>32.380000000000003</v>
      </c>
      <c r="DP6" s="52">
        <f>DP7</f>
        <v>36.909999999999997</v>
      </c>
      <c r="DQ6" s="52">
        <f>DQ7</f>
        <v>37.14</v>
      </c>
      <c r="DR6" s="52">
        <f>DR7</f>
        <v>70.86</v>
      </c>
      <c r="DS6" s="52">
        <f t="shared" si="8"/>
        <v>71.849999999999994</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0.12</v>
      </c>
      <c r="EA6" s="52">
        <f>EA7</f>
        <v>0</v>
      </c>
      <c r="EB6" s="52">
        <f>EB7</f>
        <v>0</v>
      </c>
      <c r="EC6" s="52">
        <f>EC7</f>
        <v>0</v>
      </c>
      <c r="ED6" s="52">
        <f t="shared" si="9"/>
        <v>7.0000000000000007E-2</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761900</v>
      </c>
      <c r="L7" s="54" t="s">
        <v>96</v>
      </c>
      <c r="M7" s="55">
        <v>7</v>
      </c>
      <c r="N7" s="55">
        <v>453459</v>
      </c>
      <c r="O7" s="56" t="s">
        <v>97</v>
      </c>
      <c r="P7" s="56">
        <v>92</v>
      </c>
      <c r="Q7" s="55">
        <v>121</v>
      </c>
      <c r="R7" s="55">
        <v>732920</v>
      </c>
      <c r="S7" s="54" t="s">
        <v>98</v>
      </c>
      <c r="T7" s="57">
        <v>127.94</v>
      </c>
      <c r="U7" s="57">
        <v>124.53</v>
      </c>
      <c r="V7" s="57">
        <v>125.57</v>
      </c>
      <c r="W7" s="57">
        <v>126.52</v>
      </c>
      <c r="X7" s="57">
        <v>132.9</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531.61</v>
      </c>
      <c r="AQ7" s="57">
        <v>589.04</v>
      </c>
      <c r="AR7" s="57">
        <v>501.24</v>
      </c>
      <c r="AS7" s="57">
        <v>667.19</v>
      </c>
      <c r="AT7" s="57">
        <v>799.78</v>
      </c>
      <c r="AU7" s="57">
        <v>312.67</v>
      </c>
      <c r="AV7" s="57">
        <v>345.05</v>
      </c>
      <c r="AW7" s="57">
        <v>379.14</v>
      </c>
      <c r="AX7" s="57">
        <v>394.58</v>
      </c>
      <c r="AY7" s="57">
        <v>368.36</v>
      </c>
      <c r="AZ7" s="57">
        <v>420.52</v>
      </c>
      <c r="BA7" s="57">
        <v>158.33000000000001</v>
      </c>
      <c r="BB7" s="57">
        <v>133.74</v>
      </c>
      <c r="BC7" s="57">
        <v>104.37</v>
      </c>
      <c r="BD7" s="57">
        <v>80.47</v>
      </c>
      <c r="BE7" s="57">
        <v>55.94</v>
      </c>
      <c r="BF7" s="57">
        <v>272.8</v>
      </c>
      <c r="BG7" s="57">
        <v>255.89</v>
      </c>
      <c r="BH7" s="57">
        <v>242.57</v>
      </c>
      <c r="BI7" s="57">
        <v>235.79</v>
      </c>
      <c r="BJ7" s="57">
        <v>227.51</v>
      </c>
      <c r="BK7" s="57">
        <v>238.81</v>
      </c>
      <c r="BL7" s="57">
        <v>127.28</v>
      </c>
      <c r="BM7" s="57">
        <v>123.69</v>
      </c>
      <c r="BN7" s="57">
        <v>124.66</v>
      </c>
      <c r="BO7" s="57">
        <v>125.8</v>
      </c>
      <c r="BP7" s="57">
        <v>132.88999999999999</v>
      </c>
      <c r="BQ7" s="57">
        <v>119.5</v>
      </c>
      <c r="BR7" s="57">
        <v>118.99</v>
      </c>
      <c r="BS7" s="57">
        <v>119.17</v>
      </c>
      <c r="BT7" s="57">
        <v>117.72</v>
      </c>
      <c r="BU7" s="57">
        <v>117.69</v>
      </c>
      <c r="BV7" s="57">
        <v>115</v>
      </c>
      <c r="BW7" s="57">
        <v>9.61</v>
      </c>
      <c r="BX7" s="57">
        <v>9.69</v>
      </c>
      <c r="BY7" s="57">
        <v>9.84</v>
      </c>
      <c r="BZ7" s="57">
        <v>9.66</v>
      </c>
      <c r="CA7" s="57">
        <v>9.27</v>
      </c>
      <c r="CB7" s="57">
        <v>16.91</v>
      </c>
      <c r="CC7" s="57">
        <v>16.850000000000001</v>
      </c>
      <c r="CD7" s="57">
        <v>16.8</v>
      </c>
      <c r="CE7" s="57">
        <v>17.03</v>
      </c>
      <c r="CF7" s="57">
        <v>17.07</v>
      </c>
      <c r="CG7" s="57">
        <v>18.600000000000001</v>
      </c>
      <c r="CH7" s="57">
        <v>57.04</v>
      </c>
      <c r="CI7" s="57">
        <v>57.29</v>
      </c>
      <c r="CJ7" s="57">
        <v>58.72</v>
      </c>
      <c r="CK7" s="57">
        <v>59.74</v>
      </c>
      <c r="CL7" s="57">
        <v>59.52</v>
      </c>
      <c r="CM7" s="57">
        <v>57.52</v>
      </c>
      <c r="CN7" s="57">
        <v>57.55</v>
      </c>
      <c r="CO7" s="57">
        <v>57.69</v>
      </c>
      <c r="CP7" s="57">
        <v>58.56</v>
      </c>
      <c r="CQ7" s="57">
        <v>57.96</v>
      </c>
      <c r="CR7" s="57">
        <v>55.21</v>
      </c>
      <c r="CS7" s="57">
        <v>96.81</v>
      </c>
      <c r="CT7" s="57">
        <v>96.71</v>
      </c>
      <c r="CU7" s="57">
        <v>96</v>
      </c>
      <c r="CV7" s="57">
        <v>96.17</v>
      </c>
      <c r="CW7" s="57">
        <v>96.2</v>
      </c>
      <c r="CX7" s="57">
        <v>79.7</v>
      </c>
      <c r="CY7" s="57">
        <v>79.42</v>
      </c>
      <c r="CZ7" s="57">
        <v>79.2</v>
      </c>
      <c r="DA7" s="57">
        <v>80.5</v>
      </c>
      <c r="DB7" s="57">
        <v>80.540000000000006</v>
      </c>
      <c r="DC7" s="57">
        <v>77.39</v>
      </c>
      <c r="DD7" s="57">
        <v>54.35</v>
      </c>
      <c r="DE7" s="57">
        <v>53.45</v>
      </c>
      <c r="DF7" s="57">
        <v>54.33</v>
      </c>
      <c r="DG7" s="57">
        <v>54.68</v>
      </c>
      <c r="DH7" s="57">
        <v>55.15</v>
      </c>
      <c r="DI7" s="57">
        <v>57.35</v>
      </c>
      <c r="DJ7" s="57">
        <v>57.93</v>
      </c>
      <c r="DK7" s="57">
        <v>58.88</v>
      </c>
      <c r="DL7" s="57">
        <v>59.48</v>
      </c>
      <c r="DM7" s="57">
        <v>60.09</v>
      </c>
      <c r="DN7" s="57">
        <v>59.23</v>
      </c>
      <c r="DO7" s="57">
        <v>32.380000000000003</v>
      </c>
      <c r="DP7" s="57">
        <v>36.909999999999997</v>
      </c>
      <c r="DQ7" s="57">
        <v>37.14</v>
      </c>
      <c r="DR7" s="57">
        <v>70.86</v>
      </c>
      <c r="DS7" s="57">
        <v>71.849999999999994</v>
      </c>
      <c r="DT7" s="57">
        <v>37.619999999999997</v>
      </c>
      <c r="DU7" s="57">
        <v>41.79</v>
      </c>
      <c r="DV7" s="57">
        <v>43.44</v>
      </c>
      <c r="DW7" s="57">
        <v>48.09</v>
      </c>
      <c r="DX7" s="57">
        <v>50.93</v>
      </c>
      <c r="DY7" s="57">
        <v>47.77</v>
      </c>
      <c r="DZ7" s="57">
        <v>0.12</v>
      </c>
      <c r="EA7" s="57">
        <v>0</v>
      </c>
      <c r="EB7" s="57">
        <v>0</v>
      </c>
      <c r="EC7" s="57">
        <v>0</v>
      </c>
      <c r="ED7" s="57">
        <v>7.0000000000000007E-2</v>
      </c>
      <c r="EE7" s="57">
        <v>0.11</v>
      </c>
      <c r="EF7" s="57">
        <v>0.32</v>
      </c>
      <c r="EG7" s="57">
        <v>0.21</v>
      </c>
      <c r="EH7" s="57">
        <v>0.13</v>
      </c>
      <c r="EI7" s="57">
        <v>0.22</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127.94</v>
      </c>
      <c r="V11" s="65">
        <f>IF(U6="-",NA(),U6)</f>
        <v>124.53</v>
      </c>
      <c r="W11" s="65">
        <f>IF(V6="-",NA(),V6)</f>
        <v>125.57</v>
      </c>
      <c r="X11" s="65">
        <f>IF(W6="-",NA(),W6)</f>
        <v>126.52</v>
      </c>
      <c r="Y11" s="65">
        <f>IF(X6="-",NA(),X6)</f>
        <v>132.9</v>
      </c>
      <c r="AE11" s="64" t="s">
        <v>23</v>
      </c>
      <c r="AF11" s="65">
        <f>IF(AE6="-",NA(),AE6)</f>
        <v>0</v>
      </c>
      <c r="AG11" s="65">
        <f>IF(AF6="-",NA(),AF6)</f>
        <v>0</v>
      </c>
      <c r="AH11" s="65">
        <f>IF(AG6="-",NA(),AG6)</f>
        <v>0</v>
      </c>
      <c r="AI11" s="65">
        <f>IF(AH6="-",NA(),AH6)</f>
        <v>0</v>
      </c>
      <c r="AJ11" s="65">
        <f>IF(AI6="-",NA(),AI6)</f>
        <v>0</v>
      </c>
      <c r="AP11" s="64" t="s">
        <v>23</v>
      </c>
      <c r="AQ11" s="65">
        <f>IF(AP6="-",NA(),AP6)</f>
        <v>531.61</v>
      </c>
      <c r="AR11" s="65">
        <f>IF(AQ6="-",NA(),AQ6)</f>
        <v>589.04</v>
      </c>
      <c r="AS11" s="65">
        <f>IF(AR6="-",NA(),AR6)</f>
        <v>501.24</v>
      </c>
      <c r="AT11" s="65">
        <f>IF(AS6="-",NA(),AS6)</f>
        <v>667.19</v>
      </c>
      <c r="AU11" s="65">
        <f>IF(AT6="-",NA(),AT6)</f>
        <v>799.78</v>
      </c>
      <c r="BA11" s="64" t="s">
        <v>23</v>
      </c>
      <c r="BB11" s="65">
        <f>IF(BA6="-",NA(),BA6)</f>
        <v>158.33000000000001</v>
      </c>
      <c r="BC11" s="65">
        <f>IF(BB6="-",NA(),BB6)</f>
        <v>133.74</v>
      </c>
      <c r="BD11" s="65">
        <f>IF(BC6="-",NA(),BC6)</f>
        <v>104.37</v>
      </c>
      <c r="BE11" s="65">
        <f>IF(BD6="-",NA(),BD6)</f>
        <v>80.47</v>
      </c>
      <c r="BF11" s="65">
        <f>IF(BE6="-",NA(),BE6)</f>
        <v>55.94</v>
      </c>
      <c r="BL11" s="64" t="s">
        <v>23</v>
      </c>
      <c r="BM11" s="65">
        <f>IF(BL6="-",NA(),BL6)</f>
        <v>127.28</v>
      </c>
      <c r="BN11" s="65">
        <f>IF(BM6="-",NA(),BM6)</f>
        <v>123.69</v>
      </c>
      <c r="BO11" s="65">
        <f>IF(BN6="-",NA(),BN6)</f>
        <v>124.66</v>
      </c>
      <c r="BP11" s="65">
        <f>IF(BO6="-",NA(),BO6)</f>
        <v>125.8</v>
      </c>
      <c r="BQ11" s="65">
        <f>IF(BP6="-",NA(),BP6)</f>
        <v>132.88999999999999</v>
      </c>
      <c r="BW11" s="64" t="s">
        <v>23</v>
      </c>
      <c r="BX11" s="65">
        <f>IF(BW6="-",NA(),BW6)</f>
        <v>9.61</v>
      </c>
      <c r="BY11" s="65">
        <f>IF(BX6="-",NA(),BX6)</f>
        <v>9.69</v>
      </c>
      <c r="BZ11" s="65">
        <f>IF(BY6="-",NA(),BY6)</f>
        <v>9.84</v>
      </c>
      <c r="CA11" s="65">
        <f>IF(BZ6="-",NA(),BZ6)</f>
        <v>9.66</v>
      </c>
      <c r="CB11" s="65">
        <f>IF(CA6="-",NA(),CA6)</f>
        <v>9.27</v>
      </c>
      <c r="CH11" s="64" t="s">
        <v>23</v>
      </c>
      <c r="CI11" s="65">
        <f>IF(CH6="-",NA(),CH6)</f>
        <v>57.04</v>
      </c>
      <c r="CJ11" s="65">
        <f>IF(CI6="-",NA(),CI6)</f>
        <v>57.29</v>
      </c>
      <c r="CK11" s="65">
        <f>IF(CJ6="-",NA(),CJ6)</f>
        <v>58.72</v>
      </c>
      <c r="CL11" s="65">
        <f>IF(CK6="-",NA(),CK6)</f>
        <v>59.74</v>
      </c>
      <c r="CM11" s="65">
        <f>IF(CL6="-",NA(),CL6)</f>
        <v>59.52</v>
      </c>
      <c r="CS11" s="64" t="s">
        <v>23</v>
      </c>
      <c r="CT11" s="65">
        <f>IF(CS6="-",NA(),CS6)</f>
        <v>96.81</v>
      </c>
      <c r="CU11" s="65">
        <f>IF(CT6="-",NA(),CT6)</f>
        <v>96.71</v>
      </c>
      <c r="CV11" s="65">
        <f>IF(CU6="-",NA(),CU6)</f>
        <v>96</v>
      </c>
      <c r="CW11" s="65">
        <f>IF(CV6="-",NA(),CV6)</f>
        <v>96.17</v>
      </c>
      <c r="CX11" s="65">
        <f>IF(CW6="-",NA(),CW6)</f>
        <v>96.2</v>
      </c>
      <c r="DD11" s="64" t="s">
        <v>23</v>
      </c>
      <c r="DE11" s="65">
        <f>IF(DD6="-",NA(),DD6)</f>
        <v>54.35</v>
      </c>
      <c r="DF11" s="65">
        <f>IF(DE6="-",NA(),DE6)</f>
        <v>53.45</v>
      </c>
      <c r="DG11" s="65">
        <f>IF(DF6="-",NA(),DF6)</f>
        <v>54.33</v>
      </c>
      <c r="DH11" s="65">
        <f>IF(DG6="-",NA(),DG6)</f>
        <v>54.68</v>
      </c>
      <c r="DI11" s="65">
        <f>IF(DH6="-",NA(),DH6)</f>
        <v>55.15</v>
      </c>
      <c r="DO11" s="64" t="s">
        <v>23</v>
      </c>
      <c r="DP11" s="65">
        <f>IF(DO6="-",NA(),DO6)</f>
        <v>32.380000000000003</v>
      </c>
      <c r="DQ11" s="65">
        <f>IF(DP6="-",NA(),DP6)</f>
        <v>36.909999999999997</v>
      </c>
      <c r="DR11" s="65">
        <f>IF(DQ6="-",NA(),DQ6)</f>
        <v>37.14</v>
      </c>
      <c r="DS11" s="65">
        <f>IF(DR6="-",NA(),DR6)</f>
        <v>70.86</v>
      </c>
      <c r="DT11" s="65">
        <f>IF(DS6="-",NA(),DS6)</f>
        <v>71.849999999999994</v>
      </c>
      <c r="DZ11" s="64" t="s">
        <v>23</v>
      </c>
      <c r="EA11" s="65">
        <f>IF(DZ6="-",NA(),DZ6)</f>
        <v>0.12</v>
      </c>
      <c r="EB11" s="65">
        <f>IF(EA6="-",NA(),EA6)</f>
        <v>0</v>
      </c>
      <c r="EC11" s="65">
        <f>IF(EB6="-",NA(),EB6)</f>
        <v>0</v>
      </c>
      <c r="ED11" s="65">
        <f>IF(EC6="-",NA(),EC6)</f>
        <v>0</v>
      </c>
      <c r="EE11" s="65">
        <f>IF(ED6="-",NA(),ED6)</f>
        <v>7.0000000000000007E-2</v>
      </c>
    </row>
    <row r="12" spans="1:140" x14ac:dyDescent="0.15">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2021-01-18T07:58:52Z</cp:lastPrinted>
  <dcterms:created xsi:type="dcterms:W3CDTF">2020-12-04T03:43:08Z</dcterms:created>
  <dcterms:modified xsi:type="dcterms:W3CDTF">2021-01-18T08:04:44Z</dcterms:modified>
  <cp:category/>
</cp:coreProperties>
</file>