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0" documentId="13_ncr:1_{6C0F856B-E7A6-43D8-AC14-A48DD607E158}" xr6:coauthVersionLast="47" xr6:coauthVersionMax="47" xr10:uidLastSave="{00000000-0000-0000-0000-000000000000}"/>
  <bookViews>
    <workbookView xWindow="-120" yWindow="-120" windowWidth="29040" windowHeight="15720" tabRatio="867" xr2:uid="{00000000-000D-0000-FFFF-FFFF00000000}"/>
  </bookViews>
  <sheets>
    <sheet name="第１号様式" sheetId="91" r:id="rId1"/>
    <sheet name="基本情報入力シート" sheetId="73" r:id="rId2"/>
    <sheet name="別紙様式2-1（処遇改善加算対象サービス　総括表）" sheetId="78" r:id="rId3"/>
    <sheet name="別紙様式2-2（処遇改善加算対象外サービス　総括表）" sheetId="90" r:id="rId4"/>
    <sheet name="別紙様式2-3（個表） " sheetId="79"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4" hidden="1">'別紙様式2-3（個表） '!$D$14:$D$114</definedName>
    <definedName name="_xlnm.Print_Area" localSheetId="1">基本情報入力シート!$A$1:$AF$118</definedName>
    <definedName name="_xlnm.Print_Area" localSheetId="5">'参考（キャリアパス要件概要及びキャリアパス・賃金既定例）'!$A$1:$J$29</definedName>
    <definedName name="_xlnm.Print_Area" localSheetId="0">第１号様式!$A$1:$AM$43</definedName>
    <definedName name="_xlnm.Print_Area" localSheetId="2">'別紙様式2-1（処遇改善加算対象サービス　総括表）'!$A$1:$AJ$68</definedName>
    <definedName name="_xlnm.Print_Area" localSheetId="3">'別紙様式2-2（処遇改善加算対象外サービス　総括表）'!$A$1:$AJ$79</definedName>
    <definedName name="_xlnm.Print_Area" localSheetId="4">'別紙様式2-3（個表） '!$A$1:$V$66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4" i="90" l="1"/>
  <c r="H74" i="90"/>
  <c r="AH17" i="90"/>
  <c r="AW46" i="90" l="1"/>
  <c r="AW21" i="90"/>
  <c r="W10" i="91" l="1"/>
  <c r="AN23" i="73"/>
  <c r="W12" i="91"/>
  <c r="W15" i="91"/>
  <c r="W14" i="91"/>
  <c r="W13" i="91"/>
  <c r="W11" i="91"/>
  <c r="AA74" i="90"/>
  <c r="AA63" i="78"/>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158" i="73"/>
  <c r="AE159" i="73"/>
  <c r="AE160" i="73"/>
  <c r="AO62" i="73" l="1"/>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E109" i="73" s="1"/>
  <c r="AO110" i="73"/>
  <c r="AE110" i="73" s="1"/>
  <c r="AO111" i="73"/>
  <c r="AE111" i="73" s="1"/>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158" i="73"/>
  <c r="AO159" i="73"/>
  <c r="AO160" i="73"/>
  <c r="AO61" i="73"/>
  <c r="AE61" i="73" s="1"/>
  <c r="T57" i="73" l="1"/>
  <c r="AW45" i="90"/>
  <c r="AC62" i="73" l="1"/>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158" i="73"/>
  <c r="AC159" i="73"/>
  <c r="AC160" i="73"/>
  <c r="AC61" i="73"/>
  <c r="AF52" i="73"/>
  <c r="AE33" i="73"/>
  <c r="AW33" i="90" l="1"/>
  <c r="T56" i="73"/>
  <c r="AN62" i="73" l="1"/>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158" i="73"/>
  <c r="AN159" i="73"/>
  <c r="AN160" i="73"/>
  <c r="AN61" i="73"/>
  <c r="AD46" i="73"/>
  <c r="AB46" i="73"/>
  <c r="Z45"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5" i="73"/>
  <c r="T54"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4" i="90"/>
  <c r="AW17" i="90" l="1"/>
  <c r="BA23" i="78" s="1"/>
  <c r="AH51" i="90" a="1"/>
  <c r="AH51" i="90" s="1"/>
  <c r="AE67" i="90" s="1"/>
  <c r="AH19" i="90"/>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AH14" i="90"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E53" i="78" s="1"/>
  <c r="AH23" i="78"/>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15" i="79" l="1"/>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T74" i="90" l="1"/>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3" i="73" l="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C63" i="78"/>
  <c r="F6" i="79" l="1"/>
  <c r="R15" i="79"/>
  <c r="E6" i="79"/>
  <c r="M19" i="91" s="1"/>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9" authorId="0" shapeId="0" xr:uid="{0C947B04-1888-4F03-996B-B882144228C9}">
      <text>
        <r>
          <rPr>
            <sz val="9"/>
            <color indexed="81"/>
            <rFont val="MS P ゴシック"/>
            <family val="3"/>
            <charset val="128"/>
          </rPr>
          <t>社会保険労務士事務所等の担当者の
氏名・連絡先を記入しても構いません。</t>
        </r>
      </text>
    </comment>
    <comment ref="A52" authorId="0" shapeId="0" xr:uid="{358B7D0F-8F57-4B69-81F6-EB725448DD05}">
      <text>
        <r>
          <rPr>
            <sz val="8"/>
            <color indexed="81"/>
            <rFont val="MS P ゴシック"/>
            <family val="3"/>
            <charset val="128"/>
          </rPr>
          <t>記入状況については、AG～AK列の表を参考にご確認ください。</t>
        </r>
      </text>
    </comment>
    <comment ref="A55"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9" authorId="0" shapeId="0" xr:uid="{3287E451-CA2D-466D-A142-2C761E338E4B}">
      <text>
        <r>
          <rPr>
            <sz val="8"/>
            <color indexed="81"/>
            <rFont val="MS P ゴシック"/>
            <family val="3"/>
            <charset val="128"/>
          </rPr>
          <t>10桁の事業所番号を入力してください（10桁の入力以外は受け付けません。）</t>
        </r>
      </text>
    </comment>
    <comment ref="L59"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9"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9"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<sst xmlns="http://schemas.openxmlformats.org/spreadsheetml/2006/main" count="6611" uniqueCount="2545">
  <si>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</si>
  <si>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</si>
  <si>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</si>
  <si>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</si>
  <si>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</si>
  <si>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</si>
  <si>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</si>
  <si>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</si>
  <si>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</si>
  <si>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</si>
  <si>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</si>
  <si>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</si>
  <si>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</si>
  <si>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</si>
  <si>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</si>
  <si>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</si>
  <si>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</si>
  <si>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</si>
  <si>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</si>
  <si>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</si>
  <si>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</si>
  <si>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</si>
  <si>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</si>
  <si>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</si>
  <si>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</si>
  <si>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</si>
  <si>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</si>
  <si>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</si>
  <si>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</si>
  <si>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</si>
  <si>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</si>
  <si>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</si>
  <si>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</si>
  <si>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</si>
  <si>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</si>
  <si>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</si>
  <si>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</si>
  <si>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</si>
  <si>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</si>
  <si>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</si>
  <si>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</si>
  <si>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</si>
  <si>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</si>
  <si>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</si>
  <si>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</si>
  <si>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</si>
  <si>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</si>
  <si>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</si>
  <si>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</si>
  <si>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</si>
  <si>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</si>
  <si>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</si>
  <si>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</si>
  <si>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</si>
  <si>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</si>
  <si>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</si>
  <si>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</si>
  <si>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</si>
  <si>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</si>
  <si>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</si>
  <si>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</si>
  <si>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</si>
  <si>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</si>
  <si>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</si>
  <si>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</si>
  <si>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</si>
  <si>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</si>
  <si>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</si>
  <si>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</si>
  <si>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</si>
  <si>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</si>
  <si>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</si>
  <si>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</si>
  <si>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</si>
  <si>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</si>
  <si>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</si>
  <si>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</si>
  <si>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</si>
  <si>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</si>
  <si>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</si>
  <si>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</si>
  <si>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</si>
  <si>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</si>
  <si>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</si>
  <si>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</si>
  <si>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</si>
  <si>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</si>
  <si>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</si>
  <si>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</si>
  <si>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</si>
  <si>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</si>
  <si>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</si>
  <si>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</si>
  <si>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</si>
  <si>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</si>
  <si>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</si>
  <si>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</si>
  <si>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</si>
  <si>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</si>
  <si>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</si>
  <si>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</si>
  <si>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</si>
  <si>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</si>
  <si>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</si>
  <si>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</si>
  <si>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</si>
  <si>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</si>
  <si>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</si>
  <si>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</si>
  <si>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</si>
  <si>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</si>
  <si>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</si>
  <si>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</si>
  <si>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</si>
  <si>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</si>
  <si>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</si>
  <si>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</si>
  <si>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</si>
  <si>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</si>
  <si>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</si>
  <si>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</si>
  <si>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</si>
  <si>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</si>
  <si>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</si>
  <si>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</si>
  <si>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</si>
  <si>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</si>
  <si>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</si>
  <si>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</si>
  <si>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</si>
  <si>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</si>
  <si>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</si>
  <si>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</si>
  <si>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</si>
  <si>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</si>
  <si>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</si>
  <si>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</si>
  <si>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</si>
  <si>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</si>
  <si>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</si>
  <si>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</si>
  <si>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</si>
  <si>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</si>
  <si>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</si>
  <si>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</si>
  <si>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</si>
  <si>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</si>
  <si>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</si>
  <si>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</si>
  <si>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</si>
  <si>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</si>
  <si>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</si>
  <si>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</si>
  <si>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</si>
  <si>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</si>
  <si>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</si>
  <si>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</si>
  <si>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</si>
  <si>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</si>
  <si>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</si>
  <si>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</si>
  <si>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</si>
  <si>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</si>
  <si>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</si>
  <si>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</si>
  <si>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</si>
  <si>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</si>
  <si>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</si>
  <si>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</si>
  <si>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</si>
  <si>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</si>
  <si>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</si>
  <si>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</si>
  <si>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</si>
  <si>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</si>
  <si>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</si>
  <si>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</si>
  <si>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</si>
  <si>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</si>
  <si>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</si>
  <si>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</si>
  <si>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</si>
  <si>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</si>
  <si>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</si>
  <si>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</si>
  <si>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</si>
  <si>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</si>
  <si>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</si>
  <si>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</si>
  <si>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</si>
  <si>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</si>
  <si>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</si>
  <si>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</si>
  <si>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</si>
  <si>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</si>
  <si>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</si>
  <si>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</si>
  <si>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</si>
  <si>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</si>
  <si>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</si>
  <si>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</si>
  <si>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</si>
  <si>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</si>
  <si>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</si>
  <si>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</si>
  <si>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</si>
  <si>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</si>
  <si>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</si>
  <si>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</si>
  <si>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</si>
  <si>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</si>
  <si>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</si>
  <si>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</si>
  <si>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</si>
  <si>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</si>
  <si>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</si>
  <si>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</si>
  <si>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</si>
  <si>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</si>
  <si>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</si>
  <si>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</si>
  <si>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</si>
  <si>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</si>
  <si>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</si>
  <si>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</si>
  <si>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</si>
  <si>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</si>
  <si>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</si>
  <si>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</si>
  <si>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</si>
  <si>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</si>
  <si>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</si>
  <si>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</si>
  <si>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</si>
  <si>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</si>
  <si>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</si>
  <si>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</si>
  <si>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</si>
  <si>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</si>
  <si>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</si>
  <si>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</si>
  <si>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</si>
  <si>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</si>
  <si>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</si>
  <si>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</si>
  <si>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</si>
  <si>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</si>
  <si>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</si>
  <si>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</si>
  <si>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</si>
  <si>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</si>
  <si>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</si>
  <si>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</si>
  <si>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</si>
  <si>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</si>
  <si>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</si>
  <si>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</si>
  <si>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</si>
  <si>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</si>
  <si>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</si>
  <si>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</si>
  <si>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</si>
  <si>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</si>
  <si>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</si>
  <si>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</si>
  <si>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</si>
  <si>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</si>
  <si>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</si>
  <si>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</si>
  <si>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</si>
  <si>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</si>
  <si>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</si>
  <si>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</si>
  <si>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</si>
  <si>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</si>
  <si>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</si>
  <si>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</si>
  <si>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</si>
  <si>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</si>
  <si>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</si>
  <si>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</si>
  <si>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</si>
  <si>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</si>
  <si>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</si>
  <si>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</si>
  <si>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</si>
  <si>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</si>
  <si>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</si>
  <si>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</si>
  <si>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</si>
  <si>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</si>
  <si>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</si>
  <si>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</si>
  <si>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</si>
  <si>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</si>
  <si>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</si>
  <si>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</si>
  <si>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</si>
  <si>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</si>
  <si>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</si>
  <si>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</si>
  <si>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</si>
  <si>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</si>
  <si>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</si>
  <si>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</si>
  <si>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</si>
  <si>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</si>
  <si>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</si>
  <si>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</si>
  <si>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</si>
  <si>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</si>
  <si>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</si>
  <si>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</si>
  <si>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</si>
  <si>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</si>
  <si>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</si>
  <si>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</si>
  <si>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</si>
  <si>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</si>
  <si>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</si>
  <si>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</si>
  <si>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</si>
  <si>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</si>
  <si>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</si>
  <si>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</si>
  <si>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</si>
  <si>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</si>
  <si>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</si>
  <si>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</si>
  <si>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</si>
  <si>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</si>
  <si>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</si>
  <si>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</si>
  <si>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</si>
  <si>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</si>
  <si>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</si>
  <si>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</si>
  <si>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</si>
  <si>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</si>
  <si>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</si>
  <si>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</si>
  <si>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</si>
  <si>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</si>
  <si>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</si>
  <si>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</si>
  <si>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</si>
  <si>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</si>
  <si>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</si>
  <si>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</si>
  <si>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</si>
  <si>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</si>
  <si>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</si>
  <si>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</si>
  <si>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</si>
  <si>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</si>
  <si>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</si>
  <si>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</si>
  <si>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</si>
  <si>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</si>
  <si>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</si>
  <si>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</si>
  <si>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</si>
  <si>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</si>
  <si>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</si>
  <si>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</si>
  <si>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</si>
  <si>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</si>
  <si>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</si>
  <si>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</si>
  <si>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</si>
  <si>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</si>
  <si>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</si>
  <si>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</si>
  <si>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</si>
  <si>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</si>
  <si>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</si>
  <si>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</si>
  <si>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</si>
  <si>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</si>
  <si>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</si>
  <si>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</si>
  <si>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</si>
  <si>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</si>
  <si>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</si>
  <si>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</si>
  <si>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</si>
  <si>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</si>
  <si>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</si>
  <si>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</si>
  <si>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</si>
  <si>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</si>
  <si>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</si>
  <si>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</si>
  <si>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</si>
  <si>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</si>
  <si>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</si>
  <si>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</si>
  <si>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</si>
  <si>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</si>
  <si>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</si>
  <si>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</si>
  <si>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</si>
  <si>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</si>
  <si>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</si>
  <si>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</si>
  <si>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</si>
  <si>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</si>
  <si>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</si>
  <si>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</si>
  <si>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</si>
  <si>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</si>
  <si>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</si>
  <si>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</si>
  <si>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</si>
  <si>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</si>
  <si>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</si>
  <si>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</si>
  <si>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</si>
  <si>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</si>
  <si>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</si>
  <si>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</si>
  <si>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</si>
  <si>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</si>
  <si>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</si>
  <si>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</si>
  <si>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</si>
  <si>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</si>
  <si>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</si>
  <si>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</si>
  <si>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</si>
  <si>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</si>
  <si>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</si>
  <si>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</si>
  <si>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</si>
  <si>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</si>
  <si>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</si>
  <si>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</si>
  <si>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</si>
  <si>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</si>
  <si>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</si>
  <si>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</si>
  <si>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</si>
  <si>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</si>
  <si>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</si>
  <si>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</si>
  <si>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</si>
  <si>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</si>
  <si>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</si>
  <si>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</si>
  <si>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</si>
  <si>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</si>
  <si>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</si>
  <si>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</si>
  <si>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</si>
  <si>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</si>
  <si>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</si>
  <si>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</si>
  <si>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</si>
  <si>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</si>
  <si>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</si>
  <si>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</si>
  <si>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</si>
  <si>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</si>
  <si>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</si>
  <si>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</si>
  <si>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</si>
  <si>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</si>
  <si>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</si>
  <si>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</si>
  <si>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</si>
  <si>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</si>
  <si>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</si>
  <si>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</si>
  <si>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</si>
  <si>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</si>
  <si>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</si>
  <si>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</si>
  <si>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</si>
  <si>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</si>
  <si>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</si>
  <si>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</si>
  <si>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</si>
  <si>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</si>
  <si>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</si>
  <si>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</si>
  <si>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</si>
  <si>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</si>
  <si>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</si>
  <si>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</si>
  <si>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</si>
  <si>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</si>
  <si>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</si>
  <si>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</si>
  <si>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</si>
  <si>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</si>
  <si>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</si>
  <si>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</si>
  <si>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</si>
  <si>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</si>
  <si>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</si>
  <si>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</si>
  <si>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</si>
  <si>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</si>
  <si>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</si>
  <si>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</si>
  <si>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</si>
  <si>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</si>
  <si>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</si>
  <si>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</si>
  <si>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</si>
  <si>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</si>
  <si>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</si>
  <si>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</si>
  <si>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</si>
  <si>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</si>
  <si>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</si>
  <si>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</si>
  <si>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</si>
  <si>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</si>
  <si>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</si>
  <si>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</si>
  <si>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</si>
  <si>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</si>
  <si>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</si>
  <si>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</si>
  <si>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</si>
  <si>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</si>
  <si>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</si>
  <si>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</si>
  <si>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</si>
  <si>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</si>
  <si>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</si>
  <si>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</si>
  <si>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</si>
  <si>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</si>
  <si>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</si>
  <si>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</si>
  <si>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</si>
  <si>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</si>
  <si>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</si>
  <si>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</si>
  <si>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</si>
  <si>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</si>
  <si>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</si>
  <si>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</si>
  <si>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</si>
  <si>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</si>
  <si>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</si>
  <si>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</si>
  <si>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</si>
  <si>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</si>
  <si>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</si>
  <si>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</si>
  <si>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</si>
  <si>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</si>
  <si>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</si>
  <si>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</si>
  <si>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</si>
  <si>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</si>
  <si>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</si>
  <si>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</si>
  <si>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</si>
  <si>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</si>
  <si>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</si>
  <si>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</si>
  <si>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</si>
  <si>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</si>
  <si>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</si>
  <si>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</si>
  <si>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</si>
  <si>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</si>
  <si>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</si>
  <si>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</si>
  <si>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</si>
  <si>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</si>
  <si>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</si>
  <si>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</si>
  <si>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</si>
  <si>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</si>
  <si>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</si>
  <si>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</si>
  <si>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</si>
  <si>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</si>
  <si>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</si>
  <si>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</si>
  <si>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</si>
  <si>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</si>
  <si>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</si>
  <si>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</si>
  <si>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</si>
  <si>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</si>
  <si>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</si>
  <si>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</si>
  <si>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</si>
  <si>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</si>
  <si>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</si>
  <si>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</si>
  <si>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</si>
  <si>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</si>
  <si>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</si>
  <si>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</si>
  <si>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</si>
  <si>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</si>
  <si>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</si>
  <si>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</si>
  <si>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</si>
  <si>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</si>
  <si>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</si>
  <si>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</si>
  <si>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</si>
  <si>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</si>
  <si>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</si>
  <si>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</si>
  <si>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</si>
  <si>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</si>
  <si>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</si>
  <si>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</si>
  <si>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</si>
  <si>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</si>
  <si>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</si>
  <si>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</si>
  <si>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</si>
  <si>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</si>
  <si>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</si>
  <si>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</si>
  <si>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</si>
  <si>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</si>
  <si>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</si>
  <si>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</si>
  <si>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</si>
  <si>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</si>
  <si>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</si>
  <si>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</si>
  <si>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</si>
  <si>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</si>
  <si>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</si>
  <si>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</si>
  <si>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</si>
  <si>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</si>
  <si>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</si>
  <si>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</si>
  <si>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</si>
  <si>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</si>
  <si>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</si>
  <si>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</si>
  <si>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</si>
  <si>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</si>
  <si>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</si>
  <si>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</si>
  <si>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</si>
  <si>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</si>
  <si>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</si>
  <si>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</si>
  <si>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</si>
  <si>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</si>
  <si>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</si>
  <si>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</si>
  <si>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</si>
  <si>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</si>
  <si>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</si>
  <si>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</si>
  <si>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</si>
  <si>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</si>
  <si>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</si>
  <si>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</si>
  <si>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</si>
  <si>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</si>
  <si>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</si>
  <si>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</si>
  <si>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</si>
  <si>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</si>
  <si>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</si>
  <si>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</si>
  <si>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</si>
  <si>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</si>
  <si>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</si>
  <si>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</si>
  <si>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</si>
  <si>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</si>
  <si>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</si>
  <si>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</si>
  <si>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</si>
  <si>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</si>
  <si>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</si>
  <si>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</si>
  <si>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</si>
  <si>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</si>
  <si>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</si>
  <si>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</si>
  <si>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</si>
  <si>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</si>
  <si>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</si>
  <si>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</si>
  <si>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</si>
  <si>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</si>
  <si>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</si>
  <si>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</si>
  <si>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</si>
  <si>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</si>
  <si>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</si>
  <si>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</si>
  <si>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</si>
  <si>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</si>
  <si>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</si>
  <si>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</si>
  <si>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</si>
  <si>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</si>
  <si>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</si>
  <si>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</si>
  <si>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</si>
  <si>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</si>
  <si>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</si>
  <si>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</si>
  <si>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</si>
  <si>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</si>
  <si>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</si>
  <si>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</si>
  <si>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</si>
  <si>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</si>
  <si>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</si>
  <si>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</si>
  <si>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</si>
  <si>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</si>
  <si>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</si>
  <si>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</si>
  <si>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</si>
  <si>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</si>
  <si>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</si>
  <si>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</si>
  <si>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</si>
  <si>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</si>
  <si>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</si>
  <si>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</si>
  <si>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</si>
  <si>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</si>
  <si>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</si>
  <si>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</si>
  <si>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</si>
  <si>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</si>
  <si>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</si>
  <si>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</si>
  <si>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</si>
  <si>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</si>
  <si>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</si>
  <si>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</si>
  <si>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</si>
  <si>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</si>
  <si>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</si>
  <si>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</si>
  <si>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</si>
  <si>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</si>
  <si>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</si>
  <si>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</si>
  <si>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</si>
  <si>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</si>
  <si>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</si>
  <si>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</si>
  <si>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</si>
  <si>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</si>
  <si>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</si>
  <si>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</si>
  <si>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</si>
  <si>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</si>
  <si>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</si>
  <si>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</si>
  <si>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</si>
  <si>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</si>
  <si>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</si>
  <si>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</si>
  <si>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</si>
  <si>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</si>
  <si>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</si>
  <si>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</si>
  <si>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</si>
  <si>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</si>
  <si>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</si>
  <si>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</si>
  <si>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</si>
  <si>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</si>
  <si>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</si>
  <si>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</si>
  <si>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</si>
  <si>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</si>
  <si>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</si>
  <si>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</si>
  <si>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</si>
  <si>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</si>
  <si>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</si>
  <si>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</si>
  <si>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</si>
  <si>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</si>
  <si>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</si>
  <si>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</si>
  <si>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</si>
  <si>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</si>
  <si>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</si>
  <si>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</si>
  <si>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</si>
  <si>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</si>
  <si>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</si>
  <si>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</si>
  <si>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</si>
  <si>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</si>
  <si>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</si>
  <si>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</si>
  <si>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</si>
  <si>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</si>
  <si>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</si>
  <si>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</si>
  <si>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</si>
  <si>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</si>
  <si>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</si>
  <si>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</si>
  <si>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</si>
  <si>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</si>
  <si>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</si>
  <si>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</si>
  <si>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</si>
  <si>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</si>
  <si>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</si>
  <si>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</si>
  <si>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</si>
  <si>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</si>
  <si>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</si>
  <si>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</si>
  <si>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</si>
  <si>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</si>
  <si>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</si>
  <si>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</si>
  <si>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</si>
  <si>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</si>
  <si>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</si>
  <si>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</si>
  <si>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</si>
  <si>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</si>
  <si>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</si>
  <si>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</si>
  <si>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</si>
  <si>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</si>
  <si>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</si>
  <si>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</si>
  <si>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</si>
  <si>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</si>
  <si>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</si>
  <si>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</si>
  <si>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</si>
  <si>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</si>
  <si>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</si>
  <si>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</si>
  <si>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</si>
  <si>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</si>
  <si>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</si>
  <si>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</si>
  <si>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</si>
  <si>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</si>
  <si>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</si>
  <si>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</si>
  <si>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</si>
  <si>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</si>
  <si>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</si>
  <si>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</si>
  <si>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</si>
  <si>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</si>
  <si>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</si>
  <si>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</si>
  <si>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</si>
  <si>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</si>
  <si>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</si>
  <si>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</si>
  <si>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</si>
  <si>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</si>
  <si>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</si>
  <si>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</si>
  <si>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</si>
  <si>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</si>
  <si>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</si>
  <si>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</si>
  <si>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</si>
  <si>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</si>
  <si>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</si>
  <si>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</si>
  <si>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</si>
  <si>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</si>
  <si>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</si>
  <si>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</si>
  <si>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</si>
  <si>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</si>
  <si>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</si>
  <si>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</si>
  <si>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</si>
  <si>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</si>
  <si>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</si>
  <si>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</si>
  <si>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</si>
  <si>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</si>
  <si>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</si>
  <si>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</si>
  <si>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</si>
  <si>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</si>
  <si>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</si>
  <si>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</si>
  <si>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</si>
  <si>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</si>
  <si>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</si>
  <si>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</si>
  <si>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</si>
  <si>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</si>
  <si>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</si>
  <si>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</si>
  <si>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</si>
  <si>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</si>
  <si>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</si>
  <si>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</si>
  <si>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</si>
  <si>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</si>
  <si>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</si>
  <si>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</si>
  <si>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</si>
  <si>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</si>
  <si>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</si>
  <si>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</si>
  <si>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</si>
  <si>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</si>
  <si>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</si>
  <si>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</si>
  <si>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</si>
  <si>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</si>
  <si>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</si>
  <si>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</si>
  <si>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</si>
  <si>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</si>
  <si>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</si>
  <si>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</si>
  <si>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</si>
  <si>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</si>
  <si>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</si>
  <si>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</si>
  <si>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</si>
  <si>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</si>
  <si>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</si>
  <si>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</si>
  <si>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</si>
  <si>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</si>
  <si>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</si>
  <si>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</si>
  <si>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</si>
  <si>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</si>
  <si>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</si>
  <si>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</si>
  <si>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</si>
  <si>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</si>
  <si>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</si>
  <si>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</si>
  <si>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</si>
  <si>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</si>
  <si>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</si>
  <si>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</si>
  <si>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</si>
  <si>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</si>
  <si>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</si>
  <si>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</si>
  <si>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</si>
  <si>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</si>
  <si>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</si>
  <si>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</si>
  <si>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</si>
  <si>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</si>
  <si>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</si>
  <si>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</si>
  <si>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</si>
  <si>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</si>
  <si>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</si>
  <si>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</si>
  <si>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</si>
  <si>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</si>
  <si>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</si>
  <si>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</si>
  <si>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</si>
  <si>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</si>
  <si>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</si>
  <si>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</si>
  <si>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</si>
  <si>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</si>
  <si>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</si>
  <si>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</si>
  <si>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</si>
  <si>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</si>
  <si>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</si>
  <si>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</si>
  <si>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</si>
  <si>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</si>
  <si>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</si>
  <si>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</si>
  <si>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</si>
  <si>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</si>
  <si>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</si>
  <si>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</si>
  <si>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</si>
  <si>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</si>
  <si>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</si>
  <si>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</si>
  <si>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</si>
  <si>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</si>
  <si>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</si>
  <si>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</si>
  <si>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</si>
  <si>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</si>
  <si>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</si>
  <si>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</si>
  <si>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</si>
  <si>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</si>
  <si>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</si>
  <si>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</si>
  <si>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</si>
  <si>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</si>
  <si>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</si>
  <si>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</si>
  <si>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</si>
  <si>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</si>
  <si>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</si>
  <si>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</si>
  <si>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</si>
  <si>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</si>
  <si>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</si>
  <si>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</si>
  <si>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</si>
  <si>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</si>
  <si>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</si>
  <si>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</si>
  <si>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</si>
  <si>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</si>
  <si>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</si>
  <si>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</si>
  <si>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</si>
  <si>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</si>
  <si>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</si>
  <si>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</si>
  <si>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</si>
  <si>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</si>
  <si>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</si>
  <si>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</si>
  <si>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</si>
  <si>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</si>
  <si>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</si>
  <si>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</si>
  <si>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</si>
  <si>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</si>
  <si>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</si>
  <si>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</si>
  <si>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</si>
  <si>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</si>
  <si>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</si>
  <si>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</si>
  <si>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</si>
  <si>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</si>
  <si>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</si>
  <si>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</si>
  <si>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</si>
  <si>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</si>
  <si>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</si>
  <si>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</si>
  <si>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</si>
  <si>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</si>
  <si>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</si>
  <si>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</si>
  <si>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</si>
  <si>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</si>
  <si>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</si>
  <si>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</si>
  <si>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</si>
  <si>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</si>
  <si>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</si>
  <si>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</si>
  <si>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</si>
  <si>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</si>
  <si>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</si>
  <si>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</si>
  <si>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</si>
  <si>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</si>
  <si>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</si>
  <si>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</si>
  <si>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</si>
  <si>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</si>
  <si>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</si>
  <si>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</si>
  <si>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</si>
  <si>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</si>
  <si>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</si>
  <si>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</si>
  <si>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</si>
  <si>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</si>
  <si>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</si>
  <si>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</si>
  <si>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</si>
  <si>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</si>
  <si>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</si>
  <si>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</si>
  <si>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</si>
  <si>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</si>
  <si>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</si>
  <si>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</si>
  <si>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</si>
  <si>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</si>
  <si>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</si>
  <si>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</si>
  <si>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</si>
  <si>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</si>
  <si>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</si>
  <si>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</si>
  <si>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</si>
  <si>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</si>
  <si>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</si>
  <si>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</si>
  <si>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</si>
  <si>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</si>
  <si>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</si>
  <si>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</si>
  <si>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</si>
  <si>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</si>
  <si>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</si>
  <si>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</si>
  <si>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</si>
  <si>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</si>
  <si>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</si>
  <si>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</si>
  <si>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</si>
  <si>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</si>
  <si>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</si>
  <si>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</si>
  <si>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</si>
  <si>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</si>
  <si>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</si>
  <si>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</si>
  <si>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</si>
  <si>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</si>
  <si>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</si>
  <si>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</si>
  <si>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</si>
  <si>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</si>
  <si>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</si>
  <si>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</si>
  <si>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</si>
  <si>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</si>
  <si>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</si>
  <si>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</si>
  <si>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</si>
  <si>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</si>
  <si>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</si>
  <si>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</si>
  <si>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</si>
  <si>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</si>
  <si>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</si>
  <si>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</si>
  <si>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</si>
  <si>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</si>
  <si>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</si>
  <si>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</si>
  <si>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</si>
  <si>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</si>
  <si>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</si>
  <si>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</si>
  <si>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</si>
  <si>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</si>
  <si>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</si>
  <si>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</si>
  <si>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</si>
  <si>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</si>
  <si>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</si>
  <si>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</si>
  <si>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</si>
  <si>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</si>
  <si>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</si>
  <si>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</si>
  <si>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</si>
  <si>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</si>
  <si>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</si>
  <si>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</si>
  <si>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</si>
  <si>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</si>
  <si>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</si>
  <si>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</si>
  <si>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</si>
  <si>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</si>
  <si>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</si>
  <si>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</si>
  <si>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</si>
  <si>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</si>
  <si>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</si>
  <si>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</si>
  <si>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</si>
  <si>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</si>
  <si>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</si>
  <si>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</si>
  <si>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</si>
  <si>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</si>
  <si>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</si>
  <si>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</si>
  <si>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</si>
  <si>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</si>
  <si>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</si>
  <si>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</si>
  <si>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</si>
  <si>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</si>
  <si>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</si>
  <si>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</si>
  <si>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</si>
  <si>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</si>
  <si>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</si>
  <si>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</si>
  <si>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</si>
  <si>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</si>
  <si>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</si>
  <si>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</si>
  <si>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</si>
  <si>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</si>
  <si>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</si>
  <si>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</si>
  <si>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</si>
  <si>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</si>
  <si>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</si>
  <si>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</si>
  <si>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</si>
  <si>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</si>
  <si>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</si>
  <si>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</si>
  <si>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</si>
  <si>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</si>
  <si>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</si>
  <si>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</si>
  <si>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</si>
  <si>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</si>
  <si>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</si>
  <si>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</si>
  <si>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</si>
  <si>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</si>
  <si>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</si>
  <si>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</si>
  <si>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</si>
  <si>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</si>
  <si>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</si>
  <si>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</si>
  <si>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</si>
  <si>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</si>
  <si>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</si>
  <si>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</si>
  <si>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</si>
  <si>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</si>
  <si>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</si>
  <si>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</si>
  <si>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</si>
  <si>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</si>
  <si>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</si>
  <si>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</si>
  <si>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</si>
  <si>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</si>
  <si>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</si>
  <si>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</si>
  <si>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</si>
  <si>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</si>
  <si>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</si>
  <si>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</si>
  <si>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</si>
  <si>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</si>
  <si>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</si>
  <si>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</si>
  <si>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</si>
  <si>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</si>
  <si>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</si>
  <si>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</si>
  <si>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</si>
  <si>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</si>
  <si>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</si>
  <si>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</si>
  <si>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</si>
  <si>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</si>
  <si>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</si>
  <si>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</si>
  <si>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</si>
  <si>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</si>
  <si>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</si>
  <si>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</si>
  <si>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</si>
  <si>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</si>
  <si>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</si>
  <si>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</si>
  <si>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</si>
  <si>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</si>
  <si>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</si>
  <si>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</si>
  <si>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</si>
  <si>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</si>
  <si>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</si>
  <si>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</si>
  <si>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</si>
  <si>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</si>
  <si>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</si>
  <si>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</si>
  <si>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</si>
  <si>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</si>
  <si>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</si>
  <si>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</si>
  <si>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</si>
  <si>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</si>
  <si>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</si>
  <si>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</si>
  <si>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</si>
  <si>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</si>
  <si>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</si>
  <si>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</si>
  <si>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</si>
  <si>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</si>
  <si>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</si>
  <si>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</si>
  <si>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</si>
  <si>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</si>
  <si>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</si>
  <si>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</si>
  <si>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</si>
  <si>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</si>
  <si>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</si>
  <si>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</si>
  <si>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</si>
  <si>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</si>
  <si>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</si>
  <si>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</si>
  <si>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</si>
  <si>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</si>
  <si>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</si>
  <si>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</si>
  <si>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</si>
  <si>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</si>
  <si>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</si>
  <si>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</si>
  <si>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</si>
  <si>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</si>
  <si>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</si>
  <si>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</si>
  <si>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</si>
  <si>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</si>
  <si>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</si>
  <si>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</si>
  <si>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</si>
  <si>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</si>
  <si>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</si>
  <si>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</si>
  <si>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</si>
  <si>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</si>
  <si>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</si>
  <si>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</si>
  <si>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</si>
  <si>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</si>
  <si>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</si>
  <si>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</si>
  <si>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</si>
  <si>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</si>
  <si>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</si>
  <si>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</si>
  <si>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</si>
  <si>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</si>
  <si>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</si>
  <si>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</si>
  <si>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</si>
  <si>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</si>
  <si>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</si>
  <si>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</si>
  <si>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</si>
  <si>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</si>
  <si>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</si>
  <si>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</si>
  <si>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</si>
  <si>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</si>
  <si>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</si>
  <si>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</si>
  <si>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</si>
  <si>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</si>
  <si>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</si>
  <si>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</si>
  <si>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</si>
  <si>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</si>
  <si>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</si>
  <si>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</si>
  <si>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</si>
  <si>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</si>
  <si>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</si>
  <si>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</si>
  <si>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</si>
  <si>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</si>
  <si>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</si>
  <si>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</si>
  <si>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</si>
  <si>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</si>
  <si>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</si>
  <si>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</si>
  <si>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</si>
  <si>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</si>
  <si>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</si>
  <si>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</si>
  <si>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</si>
  <si>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</si>
  <si>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</si>
  <si>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</si>
  <si>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</si>
  <si>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</si>
  <si>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</si>
  <si>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</si>
  <si>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</si>
  <si>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</si>
  <si>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</si>
  <si>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</si>
  <si>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</si>
  <si>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</si>
  <si>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</si>
  <si>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</si>
  <si>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</si>
  <si>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</si>
  <si>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</si>
  <si>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</si>
  <si>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</si>
  <si>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</si>
  <si>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</si>
  <si>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</si>
  <si>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</si>
  <si>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</si>
  <si>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</si>
  <si>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</si>
  <si>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</si>
  <si>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</si>
  <si>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</si>
  <si>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</si>
  <si>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</si>
  <si>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</si>
  <si>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</si>
  <si>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</si>
  <si>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</si>
  <si>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</si>
  <si>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</si>
  <si>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</si>
  <si>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</si>
  <si>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</si>
  <si>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</si>
  <si>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</si>
  <si>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</si>
  <si>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</si>
  <si>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</si>
  <si>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</si>
  <si>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</si>
  <si>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</si>
  <si>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</si>
  <si>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</si>
  <si>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</si>
  <si>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</si>
  <si>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</si>
  <si>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</si>
  <si>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</si>
  <si>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</si>
  <si>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</si>
  <si>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</si>
  <si>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</si>
  <si>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</si>
  <si>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</si>
  <si>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</si>
  <si>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</si>
  <si>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</si>
  <si>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</si>
  <si>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</si>
  <si>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</si>
  <si>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</si>
  <si>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</si>
  <si>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</si>
  <si>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</si>
  <si>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</si>
  <si>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</si>
  <si>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</si>
  <si>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</si>
  <si>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</si>
  <si>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</si>
  <si>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</si>
  <si>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</si>
  <si>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</si>
  <si>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</si>
  <si>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</si>
  <si>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</si>
  <si>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</si>
  <si>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</si>
  <si>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</si>
  <si>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</si>
  <si>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</si>
  <si>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</si>
  <si>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</si>
  <si>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</si>
  <si>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</si>
  <si>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</si>
  <si>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</si>
  <si>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</si>
  <si>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</si>
  <si>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</si>
  <si>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</si>
  <si>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</si>
  <si>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</si>
  <si>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</si>
  <si>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</si>
  <si>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</si>
  <si>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</si>
  <si>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</si>
  <si>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</si>
  <si>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</si>
  <si>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</si>
  <si>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</si>
  <si>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</si>
  <si>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</si>
  <si>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</si>
  <si>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</si>
  <si>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</si>
  <si>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</si>
  <si>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</si>
  <si>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</si>
  <si>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</si>
  <si>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</si>
  <si>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</si>
  <si>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</si>
  <si>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</si>
  <si>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</si>
  <si>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</si>
  <si>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</si>
  <si>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</si>
  <si>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</si>
  <si>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</si>
  <si>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</si>
  <si>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</si>
  <si>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</si>
  <si>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</si>
  <si>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</si>
  <si>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</si>
  <si>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</si>
  <si>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</si>
  <si>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</si>
  <si>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</si>
  <si>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</si>
  <si>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</si>
  <si>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</si>
  <si>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</si>
  <si>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</si>
  <si>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</si>
  <si>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</si>
  <si>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</si>
  <si>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</si>
  <si>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</si>
  <si>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</si>
  <si>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</si>
  <si>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</si>
  <si>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</si>
  <si>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</si>
  <si>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</si>
  <si>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</si>
  <si>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</si>
  <si>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</si>
  <si>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</si>
  <si>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</si>
  <si>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</si>
  <si>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</si>
  <si>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</si>
  <si>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</si>
  <si>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</si>
  <si>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</si>
  <si>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</si>
  <si>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</si>
  <si>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</si>
  <si>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</si>
  <si>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</si>
  <si>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</si>
  <si>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</si>
  <si>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</si>
  <si>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</si>
  <si>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</si>
  <si>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</si>
  <si>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</si>
  <si>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</si>
  <si>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</si>
  <si>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</si>
  <si>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</si>
  <si>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</si>
  <si>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</si>
  <si>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</si>
  <si>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</si>
  <si>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</si>
  <si>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</si>
  <si>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</si>
  <si>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</si>
  <si>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</si>
  <si>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</si>
  <si>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</si>
  <si>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</si>
  <si>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</si>
  <si>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</si>
  <si>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</si>
  <si>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</si>
  <si>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</si>
  <si>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</si>
  <si>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</si>
  <si>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</si>
  <si>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</si>
  <si>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</si>
  <si>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</si>
  <si>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</si>
  <si>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</si>
  <si>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</si>
  <si>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</si>
  <si>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</si>
  <si>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</si>
  <si>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</si>
  <si>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</si>
  <si>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</si>
  <si>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</si>
  <si>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</si>
  <si>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</si>
  <si>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</si>
  <si>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</si>
  <si>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</si>
  <si>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</si>
  <si>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</si>
  <si>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</si>
  <si>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</si>
  <si>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</si>
  <si>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</si>
  <si>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</si>
  <si>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</si>
  <si>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</si>
  <si>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</si>
  <si>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</si>
  <si>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</si>
  <si>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</si>
  <si>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</si>
  <si>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</si>
  <si>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</si>
  <si>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</si>
  <si>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</si>
  <si>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</si>
  <si>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</si>
  <si>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</si>
  <si>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</si>
  <si>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</si>
  <si>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</si>
  <si>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</si>
  <si>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</si>
  <si>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</si>
  <si>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</si>
  <si>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</si>
  <si>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</si>
  <si>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</si>
  <si>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</si>
  <si>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</si>
  <si>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</si>
  <si>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</si>
  <si>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</si>
  <si>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</si>
  <si>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</si>
  <si>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</si>
  <si>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</si>
  <si>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</si>
  <si>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</si>
  <si>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</si>
  <si>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</si>
  <si>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</si>
  <si>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</si>
  <si>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</si>
  <si>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</si>
  <si>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</si>
  <si>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</si>
  <si>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</si>
  <si>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</si>
  <si>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</si>
  <si>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</si>
  <si>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</si>
  <si>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</si>
  <si>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</si>
  <si>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</si>
  <si>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</si>
  <si>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</si>
  <si>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</si>
  <si>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</si>
  <si>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</si>
  <si>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</si>
  <si>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</si>
  <si>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</si>
  <si>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</si>
  <si>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</si>
  <si>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</si>
  <si>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</si>
  <si>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</si>
  <si>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</si>
  <si>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</si>
  <si>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</si>
  <si>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</si>
  <si>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</si>
  <si>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</si>
  <si>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</si>
  <si>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</si>
  <si>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</si>
  <si>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</si>
  <si>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</si>
  <si>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</si>
  <si>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</si>
  <si>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</si>
  <si>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</si>
  <si>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</si>
  <si>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</si>
  <si>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</si>
  <si>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</si>
  <si>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</si>
  <si>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</si>
  <si>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</si>
  <si>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</si>
  <si>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</si>
  <si>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</si>
  <si>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</si>
  <si>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</si>
  <si>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</si>
  <si>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</si>
  <si>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</si>
  <si>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</si>
  <si>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</si>
  <si>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</si>
  <si>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</si>
  <si>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</si>
  <si>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</si>
  <si>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</si>
  <si>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</si>
  <si>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</si>
  <si>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</si>
  <si>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</si>
  <si>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</si>
  <si>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</si>
  <si>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</si>
  <si>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</si>
  <si>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</si>
  <si>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</si>
  <si>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</si>
  <si>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</si>
  <si>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</si>
  <si>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</si>
  <si>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</si>
  <si>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</si>
  <si>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</si>
  <si>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</si>
  <si>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</si>
  <si>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</si>
  <si>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</si>
  <si>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</si>
  <si>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</si>
  <si>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</si>
  <si>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</si>
  <si>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</si>
  <si>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</si>
  <si>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</si>
  <si>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</si>
  <si>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</si>
  <si>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</si>
  <si>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</si>
  <si>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</si>
  <si>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</si>
  <si>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</si>
  <si>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</si>
  <si>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</si>
  <si>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</si>
  <si>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</si>
  <si>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</si>
  <si>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</si>
  <si>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</si>
  <si>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</si>
  <si>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</si>
  <si>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</si>
  <si>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</si>
  <si>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</si>
  <si>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</si>
  <si>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</si>
  <si>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</si>
  <si>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</si>
  <si>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</si>
  <si>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</si>
  <si>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</si>
  <si>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</si>
  <si>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</si>
  <si>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</si>
  <si>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</si>
  <si>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</si>
  <si>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</si>
  <si>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</si>
  <si>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</si>
  <si>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</si>
  <si>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</si>
  <si>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</si>
  <si>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</si>
  <si>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</si>
  <si>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</si>
  <si>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</si>
  <si>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</si>
  <si>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</si>
  <si>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</si>
  <si>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</si>
  <si>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</si>
  <si>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</si>
  <si>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</si>
  <si>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</si>
  <si>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</si>
  <si>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</si>
  <si>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</si>
  <si>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</si>
  <si>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</si>
  <si>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</si>
  <si>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</si>
  <si>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</si>
  <si>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</si>
  <si>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</si>
  <si>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</si>
  <si>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</si>
  <si>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</si>
  <si>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</si>
  <si>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</si>
  <si>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</si>
  <si>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</si>
  <si>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</si>
  <si>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</si>
  <si>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</si>
  <si>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</si>
  <si>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</si>
  <si>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</si>
  <si>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</si>
  <si>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</si>
  <si>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</si>
  <si>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</si>
  <si>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</si>
  <si>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</si>
  <si>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</si>
  <si>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</si>
  <si>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</si>
  <si>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</si>
  <si>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</si>
  <si>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</si>
  <si>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</si>
  <si>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</si>
  <si>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</si>
  <si>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</si>
  <si>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</si>
  <si>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</si>
  <si>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</si>
  <si>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</si>
  <si>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</si>
  <si>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</si>
  <si>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</si>
  <si>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</si>
  <si>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</si>
  <si>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</si>
  <si>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</si>
  <si>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</si>
  <si>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</si>
  <si>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</si>
  <si>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</si>
  <si>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</si>
  <si>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</si>
  <si>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</si>
  <si>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</si>
  <si>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</si>
  <si>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</si>
  <si>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</si>
  <si>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</si>
  <si>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</si>
  <si>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</si>
  <si>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</si>
  <si>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</si>
  <si>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</si>
  <si>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</si>
  <si>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</si>
  <si>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</si>
  <si>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</si>
  <si>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</si>
  <si>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</si>
  <si>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</si>
  <si>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</si>
  <si>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</si>
  <si>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</si>
  <si>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</si>
  <si>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</si>
  <si>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</si>
  <si>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</si>
  <si>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</si>
  <si>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</si>
  <si>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</si>
  <si>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</si>
  <si>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</si>
  <si>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</si>
  <si>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</si>
  <si>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</si>
  <si>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</si>
  <si>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</si>
  <si>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</si>
  <si>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</si>
  <si>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</si>
  <si>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</si>
  <si>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</si>
  <si>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</si>
  <si>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</si>
  <si>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</si>
  <si>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</si>
  <si>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</si>
  <si>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</si>
  <si>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</si>
  <si>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</si>
  <si>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</si>
  <si>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</si>
  <si>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</si>
  <si>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</si>
  <si>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</si>
  <si>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</si>
  <si>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</si>
  <si>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</si>
  <si>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</si>
  <si>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</si>
  <si>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</si>
  <si>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</si>
  <si>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</si>
  <si>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</si>
  <si>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</si>
  <si>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</si>
  <si>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</si>
  <si>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</si>
  <si>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</si>
  <si>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</si>
  <si>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</si>
  <si>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</si>
  <si>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</si>
  <si>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</si>
  <si>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</si>
  <si>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</si>
  <si>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</si>
  <si>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</si>
  <si>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</si>
  <si>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</si>
  <si>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</si>
  <si>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</si>
  <si>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</si>
  <si>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</si>
  <si>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</si>
  <si>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</si>
  <si>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</si>
  <si>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</si>
  <si>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</si>
  <si>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</si>
  <si>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</si>
  <si>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</si>
  <si>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</si>
  <si>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</si>
  <si>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</si>
  <si>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</si>
  <si>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</si>
  <si>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</si>
  <si>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</si>
  <si>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</si>
  <si>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</si>
  <si>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</si>
  <si>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</si>
  <si>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</si>
  <si>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</si>
  <si>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</si>
  <si>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</si>
  <si>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</si>
  <si>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</si>
  <si>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</si>
  <si>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</si>
  <si>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</si>
  <si>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</si>
  <si>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</si>
  <si>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</si>
  <si>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</si>
  <si>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</si>
  <si>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</si>
  <si>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</si>
  <si>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</si>
  <si>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</si>
  <si>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</si>
  <si>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</si>
  <si>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</si>
  <si>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</si>
  <si>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</si>
  <si>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</si>
  <si>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</si>
  <si>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</si>
  <si>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</si>
  <si>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</si>
  <si>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</si>
  <si>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</si>
  <si>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</si>
  <si>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</si>
  <si>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</si>
  <si>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</si>
  <si>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</si>
  <si>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</si>
  <si>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</si>
  <si>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</si>
  <si>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</si>
  <si>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</si>
  <si>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</si>
  <si>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</si>
  <si>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</si>
  <si>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</si>
  <si>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</si>
  <si>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</si>
  <si>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</si>
  <si>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</si>
  <si>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</si>
  <si>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</si>
  <si>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</si>
  <si>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</si>
  <si>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</si>
  <si>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</si>
  <si>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</si>
  <si>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</si>
  <si>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</si>
  <si>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</si>
  <si>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</si>
  <si>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</si>
  <si>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</si>
  <si>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</si>
  <si>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</si>
  <si>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</si>
  <si>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</si>
  <si>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</si>
  <si>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</si>
  <si>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</si>
  <si>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</si>
  <si>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</si>
  <si>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</si>
  <si>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</si>
  <si>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</si>
  <si>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</si>
  <si>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</si>
  <si>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</si>
  <si>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</si>
  <si>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</si>
  <si>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</si>
  <si>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</si>
  <si>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</si>
  <si>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</si>
  <si>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</si>
  <si>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</si>
  <si>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</si>
  <si>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</si>
  <si>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</si>
  <si>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</si>
  <si>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</si>
  <si>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</si>
  <si>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</si>
  <si>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</si>
  <si>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</si>
  <si>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</si>
  <si>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</si>
  <si>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</si>
  <si>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</si>
  <si>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</si>
  <si>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</si>
  <si>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</si>
  <si>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</si>
  <si>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</si>
  <si>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</si>
  <si>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</si>
  <si>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</si>
  <si>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</si>
  <si>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</si>
  <si>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</si>
  <si>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</si>
  <si>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</si>
  <si>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</si>
  <si>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</si>
  <si>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</si>
  <si>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</si>
  <si>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</si>
  <si>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</si>
  <si>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</si>
  <si>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</si>
  <si>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</si>
  <si>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</si>
  <si>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</si>
  <si>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</si>
  <si>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</si>
  <si>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</si>
  <si>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</si>
  <si>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</si>
  <si>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</si>
  <si>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</si>
  <si>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</si>
  <si>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</si>
  <si>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</si>
  <si>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</si>
  <si>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</si>
  <si>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</si>
  <si>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</si>
  <si>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</si>
  <si>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</si>
  <si>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</si>
  <si>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</si>
  <si>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</si>
  <si>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</si>
  <si>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</si>
  <si>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</si>
  <si>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</si>
  <si>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</si>
  <si>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</si>
  <si>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</si>
  <si>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</si>
  <si>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</si>
  <si>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</si>
  <si>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</si>
  <si>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</si>
  <si>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</si>
  <si>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</si>
  <si>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</si>
  <si>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</si>
  <si>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</si>
  <si>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</si>
  <si>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</si>
  <si>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</si>
  <si>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</si>
  <si>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</si>
  <si>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</si>
  <si>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</si>
  <si>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</si>
  <si>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</si>
  <si>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</si>
  <si>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</si>
  <si>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</si>
  <si>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</si>
  <si>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</si>
  <si>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</si>
  <si>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</si>
  <si>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</si>
  <si>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</si>
  <si>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</si>
  <si>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</si>
  <si>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</si>
  <si>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</si>
  <si>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</si>
  <si>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</si>
  <si>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</si>
  <si>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</si>
  <si>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</si>
  <si>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</si>
  <si>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</si>
  <si>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</si>
  <si>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</si>
  <si>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</si>
  <si>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</si>
  <si>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</si>
  <si>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</si>
  <si>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</si>
  <si>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</si>
  <si>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</si>
  <si>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</si>
  <si>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</si>
  <si>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</si>
  <si>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</si>
  <si>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</si>
  <si>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</si>
  <si>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</si>
  <si>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</si>
  <si>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</si>
  <si>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</si>
  <si>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</si>
  <si>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</si>
  <si>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</si>
  <si>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</si>
  <si>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</si>
  <si>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</si>
  <si>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</si>
  <si>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</si>
  <si>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</si>
  <si>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</si>
  <si>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</si>
  <si>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</si>
  <si>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</si>
  <si>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</si>
  <si>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</si>
  <si>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</si>
  <si>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</si>
  <si>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</si>
  <si>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</si>
  <si>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</si>
  <si>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</si>
  <si>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</si>
  <si>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</si>
  <si>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</si>
  <si>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</si>
  <si>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</si>
  <si>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</si>
  <si>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</si>
  <si>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</si>
  <si>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</si>
  <si>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</si>
  <si>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</si>
  <si>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</si>
  <si>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</si>
  <si>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</si>
  <si>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</si>
  <si>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</si>
  <si>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</si>
  <si>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</si>
  <si>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</si>
  <si>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</si>
  <si>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</si>
  <si>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</si>
  <si>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</si>
  <si>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</si>
  <si>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</si>
  <si>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</si>
  <si>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</si>
  <si>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</si>
  <si>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</si>
  <si>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</si>
  <si>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</si>
  <si>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</si>
  <si>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</si>
  <si>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</si>
  <si>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</si>
  <si>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</si>
  <si>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</si>
  <si>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</si>
  <si>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</si>
  <si>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</si>
  <si>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</si>
  <si>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</si>
  <si>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</si>
  <si>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</si>
  <si>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</si>
  <si>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</si>
  <si>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</si>
  <si>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</si>
  <si>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</si>
  <si>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</si>
  <si>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</si>
  <si>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</si>
  <si>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</si>
  <si>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</si>
  <si>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</si>
  <si>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</si>
  <si>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</si>
  <si>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</si>
  <si>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</si>
  <si>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</si>
  <si>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</si>
  <si>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</si>
  <si>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</si>
  <si>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</si>
  <si>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</si>
  <si>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</si>
  <si>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</si>
  <si>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</si>
  <si>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</si>
  <si>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</si>
  <si>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</si>
  <si>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</si>
  <si>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</si>
  <si>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</si>
  <si>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</si>
  <si>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</si>
  <si>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</si>
  <si>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</si>
  <si>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</si>
  <si>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</si>
  <si>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</si>
  <si>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</si>
  <si>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</si>
  <si>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</si>
  <si>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</si>
  <si>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</si>
  <si>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</si>
  <si>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</si>
  <si>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</si>
  <si>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</si>
  <si>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</si>
  <si>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</si>
  <si>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</si>
  <si>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</si>
  <si>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</si>
  <si>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</si>
  <si>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</si>
  <si>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</si>
  <si>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</si>
  <si>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</si>
  <si>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</si>
  <si>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</si>
  <si>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</si>
  <si>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</si>
  <si>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</si>
  <si>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</si>
  <si>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</si>
  <si>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</si>
  <si>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</si>
  <si>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</si>
  <si>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</si>
  <si>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</si>
  <si>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</si>
  <si>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</si>
  <si>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</si>
  <si>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</si>
  <si>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</si>
  <si>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</si>
  <si>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</si>
  <si>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</si>
  <si>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</si>
  <si>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</si>
  <si>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</si>
  <si>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</si>
  <si>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</si>
  <si>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</si>
  <si>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</si>
  <si>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</si>
  <si>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</si>
  <si>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</si>
  <si>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</si>
  <si>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</si>
  <si>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</si>
  <si>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</si>
  <si>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</si>
  <si>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</si>
  <si>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</si>
  <si>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</si>
  <si>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</si>
  <si>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</si>
  <si>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</si>
  <si>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</si>
  <si>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</si>
  <si>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</si>
  <si>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</si>
  <si>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</si>
  <si>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</si>
  <si>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</si>
  <si>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</si>
  <si>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</si>
  <si>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</si>
  <si>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</si>
  <si>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</si>
  <si>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</si>
  <si>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</si>
  <si>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</si>
  <si>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</si>
  <si>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</si>
  <si>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</si>
  <si>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</si>
  <si>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</si>
  <si>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</si>
  <si>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</si>
  <si>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</si>
  <si>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</si>
  <si>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</si>
  <si>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</si>
  <si>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</si>
  <si>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</si>
  <si>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</si>
  <si>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</si>
  <si>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</si>
  <si>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</si>
  <si>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</si>
  <si>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</si>
  <si>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</si>
  <si>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</si>
  <si>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</si>
  <si>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</si>
  <si>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</si>
  <si>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</si>
  <si>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</si>
  <si>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</si>
  <si>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</si>
  <si>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</si>
  <si>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</si>
  <si>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</si>
  <si>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</si>
  <si>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</si>
  <si>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</si>
  <si>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</si>
  <si>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</si>
  <si>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</si>
  <si>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</si>
  <si>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</si>
  <si>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</si>
  <si>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</si>
  <si>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</si>
  <si>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</si>
  <si>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</si>
  <si>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</si>
  <si>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</si>
  <si>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</si>
  <si>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</si>
  <si>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</si>
  <si>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</si>
  <si>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</si>
  <si>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</si>
  <si>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</si>
  <si>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</si>
  <si>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</si>
  <si>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</si>
  <si>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</si>
  <si>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</si>
  <si>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</si>
  <si>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</si>
  <si>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</si>
  <si>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</si>
  <si>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</si>
  <si>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</si>
  <si>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</si>
  <si>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</si>
  <si>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</si>
  <si>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</si>
  <si>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</si>
  <si>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</si>
  <si>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</si>
  <si>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</si>
  <si>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</si>
  <si>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</si>
  <si>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</si>
  <si>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</si>
  <si>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</si>
  <si>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</si>
  <si>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</si>
  <si>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</si>
  <si>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</si>
  <si>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</si>
  <si>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</si>
  <si>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</si>
  <si>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</si>
  <si>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</si>
  <si>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</si>
  <si>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</si>
  <si>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</si>
  <si>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</si>
  <si>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</si>
  <si>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</si>
  <si>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</si>
  <si>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</si>
  <si>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</si>
  <si>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</si>
  <si>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</si>
  <si>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</si>
  <si>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</si>
  <si>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</si>
  <si>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</si>
  <si>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</si>
  <si>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</si>
  <si>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</si>
  <si>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</si>
  <si>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</si>
  <si>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</si>
  <si>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</si>
  <si>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</si>
  <si>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</si>
  <si>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</si>
  <si>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</si>
  <si>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</si>
  <si>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</si>
  <si>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</si>
  <si>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</si>
  <si>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</si>
  <si>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</si>
  <si>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</si>
  <si>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</si>
  <si>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</si>
  <si>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</si>
  <si>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</si>
  <si>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</si>
  <si>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</si>
  <si>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</si>
  <si>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</si>
  <si>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</si>
  <si>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</si>
  <si>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</si>
  <si>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</si>
  <si>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</si>
  <si>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</si>
  <si>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</si>
  <si>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</si>
  <si>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</si>
  <si>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</si>
  <si>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</si>
  <si>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</si>
  <si>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</si>
  <si>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</si>
  <si>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</si>
  <si>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</si>
  <si>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</si>
  <si>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</si>
  <si>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</si>
  <si>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</si>
  <si>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</si>
  <si>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</si>
  <si>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</si>
  <si>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</si>
  <si>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</si>
  <si>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</si>
  <si>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</si>
  <si>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</si>
  <si>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</si>
  <si>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</si>
  <si>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</si>
  <si>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</si>
  <si>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</si>
  <si>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</si>
  <si>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</si>
  <si>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</si>
  <si>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</si>
  <si>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</si>
  <si>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</si>
  <si>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（債権譲渡を行っている等の理由で、振込先を別途登録する必要がある場合に記載）</t>
    <rPh sb="1" eb="5">
      <t>サイケンジョウト</t>
    </rPh>
    <rPh sb="6" eb="7">
      <t>オコナ</t>
    </rPh>
    <rPh sb="11" eb="12">
      <t>トウ</t>
    </rPh>
    <rPh sb="13" eb="15">
      <t>リユウ</t>
    </rPh>
    <rPh sb="17" eb="19">
      <t>フリコミ</t>
    </rPh>
    <rPh sb="19" eb="20">
      <t>サキ</t>
    </rPh>
    <rPh sb="21" eb="23">
      <t>ベット</t>
    </rPh>
    <rPh sb="23" eb="25">
      <t>トウロク</t>
    </rPh>
    <rPh sb="27" eb="29">
      <t>ヒツヨウ</t>
    </rPh>
    <rPh sb="32" eb="34">
      <t>バアイ</t>
    </rPh>
    <rPh sb="35" eb="37">
      <t>キサイ</t>
    </rPh>
    <phoneticPr fontId="10"/>
  </si>
  <si>
    <t>※法人名が明記されている口座情報をご記載ください。</t>
    <rPh sb="1" eb="4">
      <t>ホウジンメイ</t>
    </rPh>
    <rPh sb="5" eb="7">
      <t>メイキ</t>
    </rPh>
    <rPh sb="12" eb="16">
      <t>コウザジョウホウ</t>
    </rPh>
    <rPh sb="18" eb="20">
      <t>キサイ</t>
    </rPh>
    <phoneticPr fontId="10"/>
  </si>
  <si>
    <t>金融機関名</t>
    <rPh sb="0" eb="4">
      <t>キンユウキカン</t>
    </rPh>
    <rPh sb="4" eb="5">
      <t>メイ</t>
    </rPh>
    <phoneticPr fontId="10"/>
  </si>
  <si>
    <t>店舗名</t>
    <rPh sb="0" eb="3">
      <t>テンポメイ</t>
    </rPh>
    <phoneticPr fontId="10"/>
  </si>
  <si>
    <t>金融機関コード
４ケタを半角数字で入力</t>
    <rPh sb="0" eb="4">
      <t>キンユウキカン</t>
    </rPh>
    <rPh sb="12" eb="14">
      <t>ハンカク</t>
    </rPh>
    <rPh sb="14" eb="16">
      <t>スウジ</t>
    </rPh>
    <rPh sb="17" eb="19">
      <t>ニュウリョク</t>
    </rPh>
    <phoneticPr fontId="10"/>
  </si>
  <si>
    <t>支店コード
３ケタを半角数字で入力</t>
    <rPh sb="0" eb="2">
      <t>シテン</t>
    </rPh>
    <rPh sb="10" eb="12">
      <t>ハンカク</t>
    </rPh>
    <rPh sb="12" eb="14">
      <t>スウジ</t>
    </rPh>
    <rPh sb="15" eb="17">
      <t>ニュウリョク</t>
    </rPh>
    <phoneticPr fontId="10"/>
  </si>
  <si>
    <t>預金種別
普通：１
当座：２</t>
    <rPh sb="0" eb="4">
      <t>ヨキンシュベツ</t>
    </rPh>
    <rPh sb="5" eb="7">
      <t>フツウ</t>
    </rPh>
    <rPh sb="10" eb="12">
      <t>トウザ</t>
    </rPh>
    <phoneticPr fontId="10"/>
  </si>
  <si>
    <t>口座番号７ケタを半角数字で入力</t>
    <rPh sb="0" eb="4">
      <t>コウザバンゴウ</t>
    </rPh>
    <rPh sb="8" eb="10">
      <t>ハンカク</t>
    </rPh>
    <rPh sb="10" eb="12">
      <t>スウジ</t>
    </rPh>
    <rPh sb="13" eb="15">
      <t>ニュウリョク</t>
    </rPh>
    <phoneticPr fontId="10"/>
  </si>
  <si>
    <t>口座名義人（カナ）</t>
    <rPh sb="0" eb="5">
      <t>コウザメイギニン</t>
    </rPh>
    <phoneticPr fontId="10"/>
  </si>
  <si>
    <t>第１号様式</t>
    <rPh sb="0" eb="1">
      <t>ダイ</t>
    </rPh>
    <rPh sb="2" eb="3">
      <t>ゴウ</t>
    </rPh>
    <rPh sb="3" eb="5">
      <t>ヨウシキ</t>
    </rPh>
    <phoneticPr fontId="10"/>
  </si>
  <si>
    <t>　　令和</t>
    <rPh sb="2" eb="4">
      <t>レイワ</t>
    </rPh>
    <phoneticPr fontId="10"/>
  </si>
  <si>
    <t>岡山県介護保険事業費補助金（介護分野の職員の賃上げ・職場環境改善支援事業）交付申請書</t>
    <rPh sb="0" eb="3">
      <t>オカヤマケン</t>
    </rPh>
    <rPh sb="3" eb="5">
      <t>カイゴ</t>
    </rPh>
    <rPh sb="5" eb="7">
      <t>ホケン</t>
    </rPh>
    <rPh sb="7" eb="10">
      <t>ジギョウヒ</t>
    </rPh>
    <rPh sb="10" eb="13">
      <t>ホジョキン</t>
    </rPh>
    <rPh sb="14" eb="16">
      <t>カイゴ</t>
    </rPh>
    <rPh sb="16" eb="18">
      <t>ブンヤ</t>
    </rPh>
    <rPh sb="19" eb="21">
      <t>ショクイン</t>
    </rPh>
    <rPh sb="22" eb="24">
      <t>チンア</t>
    </rPh>
    <rPh sb="26" eb="28">
      <t>ショクバ</t>
    </rPh>
    <rPh sb="28" eb="30">
      <t>カンキョウ</t>
    </rPh>
    <rPh sb="30" eb="32">
      <t>カイゼン</t>
    </rPh>
    <rPh sb="32" eb="34">
      <t>シエン</t>
    </rPh>
    <rPh sb="34" eb="36">
      <t>ジギョウ</t>
    </rPh>
    <rPh sb="37" eb="39">
      <t>コウフ</t>
    </rPh>
    <rPh sb="39" eb="42">
      <t>シンセイショ</t>
    </rPh>
    <phoneticPr fontId="10"/>
  </si>
  <si>
    <t>岡山県知事</t>
    <rPh sb="3" eb="5">
      <t>チジ</t>
    </rPh>
    <phoneticPr fontId="10"/>
  </si>
  <si>
    <t>様</t>
    <rPh sb="0" eb="1">
      <t>サマ</t>
    </rPh>
    <phoneticPr fontId="10"/>
  </si>
  <si>
    <t>（申請者）</t>
    <rPh sb="1" eb="4">
      <t>シンセイシャ</t>
    </rPh>
    <phoneticPr fontId="10"/>
  </si>
  <si>
    <t>郵便番号</t>
    <rPh sb="0" eb="2">
      <t>ユウビン</t>
    </rPh>
    <rPh sb="2" eb="4">
      <t>バンゴウ</t>
    </rPh>
    <phoneticPr fontId="10"/>
  </si>
  <si>
    <t>住所</t>
    <rPh sb="0" eb="2">
      <t>ジュウショ</t>
    </rPh>
    <phoneticPr fontId="10"/>
  </si>
  <si>
    <t>代表者の役職</t>
    <rPh sb="0" eb="3">
      <t>ダイヒョウシャ</t>
    </rPh>
    <rPh sb="4" eb="6">
      <t>ヤクショク</t>
    </rPh>
    <phoneticPr fontId="10"/>
  </si>
  <si>
    <t>代表者氏名</t>
    <rPh sb="0" eb="3">
      <t>ダイヒョウシャ</t>
    </rPh>
    <rPh sb="3" eb="5">
      <t>シメイ</t>
    </rPh>
    <phoneticPr fontId="10"/>
  </si>
  <si>
    <t>　標記について、岡山県補助金等交付規則第４条の規定により、関係書類を添えて申請します。</t>
    <rPh sb="1" eb="3">
      <t>ヒョウキ</t>
    </rPh>
    <rPh sb="11" eb="14">
      <t>ホジョキン</t>
    </rPh>
    <rPh sb="14" eb="15">
      <t>トウ</t>
    </rPh>
    <rPh sb="15" eb="17">
      <t>コウフ</t>
    </rPh>
    <rPh sb="17" eb="19">
      <t>キソク</t>
    </rPh>
    <rPh sb="19" eb="20">
      <t>ダイ</t>
    </rPh>
    <rPh sb="21" eb="22">
      <t>ジョウ</t>
    </rPh>
    <rPh sb="23" eb="25">
      <t>キテイ</t>
    </rPh>
    <rPh sb="29" eb="31">
      <t>カンケイ</t>
    </rPh>
    <rPh sb="31" eb="33">
      <t>ショルイ</t>
    </rPh>
    <rPh sb="34" eb="35">
      <t>ソ</t>
    </rPh>
    <rPh sb="37" eb="39">
      <t>シンセイ</t>
    </rPh>
    <phoneticPr fontId="10"/>
  </si>
  <si>
    <t>　　申　請　額　：　</t>
    <rPh sb="2" eb="3">
      <t>サル</t>
    </rPh>
    <rPh sb="4" eb="5">
      <t>ショウ</t>
    </rPh>
    <rPh sb="6" eb="7">
      <t>ガク</t>
    </rPh>
    <phoneticPr fontId="10"/>
  </si>
  <si>
    <t>金</t>
    <rPh sb="0" eb="1">
      <t>キン</t>
    </rPh>
    <phoneticPr fontId="10"/>
  </si>
  <si>
    <t>円</t>
    <rPh sb="0" eb="1">
      <t>エン</t>
    </rPh>
    <phoneticPr fontId="10"/>
  </si>
  <si>
    <t>※別紙様式２－３の「補助金の見込額（合計）」を記載</t>
    <rPh sb="18" eb="20">
      <t>ゴウケイ</t>
    </rPh>
    <phoneticPr fontId="10"/>
  </si>
  <si>
    <t>（添付書類）</t>
    <rPh sb="1" eb="3">
      <t>テンプ</t>
    </rPh>
    <rPh sb="3" eb="5">
      <t>ショルイ</t>
    </rPh>
    <phoneticPr fontId="10"/>
  </si>
  <si>
    <t>　　 岡山県介護保険事業費補助金（介護分野の職員の賃上げ・職場環境改善支援事業）交付要綱</t>
    <phoneticPr fontId="10"/>
  </si>
  <si>
    <r>
      <t>　</t>
    </r>
    <r>
      <rPr>
        <sz val="10"/>
        <color theme="1"/>
        <rFont val="ＭＳ 明朝"/>
        <family val="1"/>
        <charset val="128"/>
      </rPr>
      <t>別紙様式２－１</t>
    </r>
    <r>
      <rPr>
        <b/>
        <sz val="10"/>
        <color theme="1"/>
        <rFont val="ＭＳ 明朝"/>
        <family val="1"/>
        <charset val="128"/>
      </rPr>
      <t>　※処遇改善加算</t>
    </r>
    <r>
      <rPr>
        <b/>
        <u/>
        <sz val="10"/>
        <color theme="1"/>
        <rFont val="ＭＳ 明朝"/>
        <family val="1"/>
        <charset val="128"/>
      </rPr>
      <t>対象</t>
    </r>
    <r>
      <rPr>
        <b/>
        <sz val="10"/>
        <color theme="1"/>
        <rFont val="ＭＳ 明朝"/>
        <family val="1"/>
        <charset val="128"/>
      </rPr>
      <t>サービス事業者のみ添付</t>
    </r>
    <rPh sb="10" eb="16">
      <t>ショグウカイゼンカサン</t>
    </rPh>
    <rPh sb="16" eb="18">
      <t>タイショウ</t>
    </rPh>
    <rPh sb="22" eb="25">
      <t>ジギョウシャ</t>
    </rPh>
    <rPh sb="27" eb="28">
      <t>テン</t>
    </rPh>
    <phoneticPr fontId="10"/>
  </si>
  <si>
    <t>２　介護分野の職員の賃上げ・職場環境改善支援事業計画書（総括表）</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1">
      <t>ソウカツヒョウ</t>
    </rPh>
    <phoneticPr fontId="10"/>
  </si>
  <si>
    <t>　　 岡山県介護保険事業費補助金（介護分野の職員の賃上げ・職場環境改善支援事業）交付要綱　</t>
    <phoneticPr fontId="10"/>
  </si>
  <si>
    <r>
      <rPr>
        <sz val="10"/>
        <color theme="1"/>
        <rFont val="ＭＳ 明朝"/>
        <family val="1"/>
        <charset val="128"/>
      </rPr>
      <t>　別紙様式２－２</t>
    </r>
    <r>
      <rPr>
        <b/>
        <sz val="10"/>
        <color theme="1"/>
        <rFont val="ＭＳ 明朝"/>
        <family val="1"/>
        <charset val="128"/>
      </rPr>
      <t>　※処遇改善加算</t>
    </r>
    <r>
      <rPr>
        <b/>
        <u/>
        <sz val="10"/>
        <color theme="1"/>
        <rFont val="ＭＳ 明朝"/>
        <family val="1"/>
        <charset val="128"/>
      </rPr>
      <t>対象外</t>
    </r>
    <r>
      <rPr>
        <b/>
        <sz val="10"/>
        <color theme="1"/>
        <rFont val="ＭＳ 明朝"/>
        <family val="1"/>
        <charset val="128"/>
      </rPr>
      <t>サービス事業者のみ添付</t>
    </r>
    <rPh sb="18" eb="19">
      <t>ガイ</t>
    </rPh>
    <rPh sb="28" eb="30">
      <t>テンプ</t>
    </rPh>
    <phoneticPr fontId="10"/>
  </si>
  <si>
    <t>　 　岡山県介護保険事業費補助金（介護分野の職員の賃上げ・職場環境改善支援事業）交付要綱　</t>
    <phoneticPr fontId="10"/>
  </si>
  <si>
    <r>
      <t>　</t>
    </r>
    <r>
      <rPr>
        <sz val="10"/>
        <color theme="1"/>
        <rFont val="ＭＳ 明朝"/>
        <family val="1"/>
        <charset val="128"/>
      </rPr>
      <t>別紙様式２－３</t>
    </r>
    <r>
      <rPr>
        <b/>
        <sz val="10"/>
        <color theme="1"/>
        <rFont val="ＭＳ 明朝"/>
        <family val="1"/>
        <charset val="128"/>
      </rPr>
      <t>　※共通して添付</t>
    </r>
    <rPh sb="10" eb="12">
      <t>キョウツウ</t>
    </rPh>
    <rPh sb="14" eb="16">
      <t>テンプ</t>
    </rPh>
    <phoneticPr fontId="10"/>
  </si>
  <si>
    <t>県から送付する案内文・通知書等の送付先</t>
    <phoneticPr fontId="10"/>
  </si>
  <si>
    <t>３　介護分野の職員の賃上げ・職場環境改善支援事業計画書（総括表）</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1">
      <t>ソウカツヒョウ</t>
    </rPh>
    <phoneticPr fontId="10"/>
  </si>
  <si>
    <t>４　介護分野の職員の賃上げ・職場環境改善支援事業計画書（個票）</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0">
      <t>コヒョウ</t>
    </rPh>
    <phoneticPr fontId="10"/>
  </si>
  <si>
    <t>１　介護分野の職員の賃上げ・職場環境改善支援事業計画書（基本情報入力シート）</t>
    <rPh sb="2" eb="4">
      <t>カイゴ</t>
    </rPh>
    <rPh sb="4" eb="6">
      <t>ブンヤ</t>
    </rPh>
    <rPh sb="7" eb="9">
      <t>ショクイン</t>
    </rPh>
    <rPh sb="10" eb="12">
      <t>チンア</t>
    </rPh>
    <rPh sb="14" eb="16">
      <t>ショクバ</t>
    </rPh>
    <rPh sb="16" eb="18">
      <t>カンキョウ</t>
    </rPh>
    <rPh sb="18" eb="20">
      <t>カイゼン</t>
    </rPh>
    <rPh sb="20" eb="22">
      <t>シエン</t>
    </rPh>
    <rPh sb="22" eb="24">
      <t>ジギョウ</t>
    </rPh>
    <rPh sb="24" eb="27">
      <t>ケイカクショ</t>
    </rPh>
    <rPh sb="28" eb="34">
      <t>キホンジョウホウニュウリョク</t>
    </rPh>
    <phoneticPr fontId="10"/>
  </si>
  <si>
    <r>
      <t>　</t>
    </r>
    <r>
      <rPr>
        <sz val="10"/>
        <color theme="1"/>
        <rFont val="ＭＳ 明朝"/>
        <family val="1"/>
        <charset val="128"/>
      </rPr>
      <t>別紙様式２</t>
    </r>
    <r>
      <rPr>
        <b/>
        <sz val="10"/>
        <color theme="1"/>
        <rFont val="ＭＳ 明朝"/>
        <family val="1"/>
        <charset val="128"/>
      </rPr>
      <t>　※共通して添付</t>
    </r>
    <rPh sb="8" eb="10">
      <t>キョウツウ</t>
    </rPh>
    <rPh sb="12" eb="14">
      <t>テンプ</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</si>
</sst>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0"/>
      <color theme="1"/>
      <name val="ＭＳ 明朝"/>
      <family val="1"/>
      <charset val="128"/>
    </font>
    <font>
      <sz val="10"/>
      <name val="ＭＳ 明朝"/>
      <family val="1"/>
      <charset val="128"/>
    </font>
    <font>
      <sz val="11"/>
      <name val="ＭＳ 明朝"/>
      <family val="1"/>
      <charset val="128"/>
    </font>
    <font>
      <sz val="9"/>
      <name val="ＭＳ 明朝"/>
      <family val="1"/>
      <charset val="128"/>
    </font>
    <font>
      <sz val="12"/>
      <name val="ＭＳ 明朝"/>
      <family val="1"/>
      <charset val="128"/>
    </font>
    <font>
      <sz val="8"/>
      <name val="ＭＳ 明朝"/>
      <family val="1"/>
      <charset val="128"/>
    </font>
    <font>
      <sz val="14"/>
      <name val="ＭＳ 明朝"/>
      <family val="1"/>
      <charset val="128"/>
    </font>
    <font>
      <sz val="9"/>
      <color theme="1"/>
      <name val="ＭＳ 明朝"/>
      <family val="1"/>
      <charset val="128"/>
    </font>
    <font>
      <sz val="11"/>
      <color theme="1"/>
      <name val="ＭＳ 明朝"/>
      <family val="1"/>
      <charset val="128"/>
    </font>
    <font>
      <b/>
      <sz val="10"/>
      <color theme="1"/>
      <name val="ＭＳ 明朝"/>
      <family val="1"/>
      <charset val="128"/>
    </font>
    <font>
      <b/>
      <u/>
      <sz val="10"/>
      <color theme="1"/>
      <name val="ＭＳ 明朝"/>
      <family val="1"/>
      <charset val="128"/>
    </font>
    <font>
      <strike/>
      <sz val="11"/>
      <color rgb="FFFF0000"/>
      <name val="ＭＳ 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9" tint="0.79998168889431442"/>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87">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8" fillId="0" borderId="0" xfId="0" applyFont="1">
      <alignment vertical="center"/>
    </xf>
    <xf numFmtId="0" fontId="43" fillId="30" borderId="10" xfId="0" applyFont="1" applyFill="1" applyBorder="1" applyAlignment="1" applyProtection="1">
      <alignment vertical="center" wrapText="1"/>
      <protection locked="0"/>
    </xf>
    <xf numFmtId="0" fontId="99" fillId="24" borderId="0" xfId="0" applyFont="1" applyFill="1">
      <alignment vertical="center"/>
    </xf>
    <xf numFmtId="0" fontId="100" fillId="24" borderId="0" xfId="0" applyFont="1" applyFill="1">
      <alignment vertical="center"/>
    </xf>
    <xf numFmtId="0" fontId="101" fillId="24" borderId="0" xfId="0" applyFont="1" applyFill="1" applyAlignment="1">
      <alignment horizontal="right" vertical="center"/>
    </xf>
    <xf numFmtId="0" fontId="100" fillId="0" borderId="0" xfId="0" applyFont="1">
      <alignment vertical="center"/>
    </xf>
    <xf numFmtId="0" fontId="101" fillId="24" borderId="0" xfId="0" applyFont="1" applyFill="1" applyAlignment="1">
      <alignment horizontal="center" vertical="center"/>
    </xf>
    <xf numFmtId="0" fontId="101" fillId="0" borderId="0" xfId="0" applyFont="1">
      <alignment vertical="center"/>
    </xf>
    <xf numFmtId="0" fontId="101" fillId="0" borderId="0" xfId="0" applyFont="1" applyAlignment="1">
      <alignment horizontal="center" vertical="center"/>
    </xf>
    <xf numFmtId="0" fontId="101" fillId="0" borderId="0" xfId="0" applyFont="1" applyAlignment="1">
      <alignment horizontal="right" vertical="center"/>
    </xf>
    <xf numFmtId="0" fontId="101" fillId="24" borderId="0" xfId="0" applyFont="1" applyFill="1">
      <alignment vertical="center"/>
    </xf>
    <xf numFmtId="0" fontId="104" fillId="24" borderId="0" xfId="0" applyFont="1" applyFill="1">
      <alignment vertical="center"/>
    </xf>
    <xf numFmtId="176" fontId="102" fillId="24" borderId="0" xfId="0" applyNumberFormat="1" applyFont="1" applyFill="1">
      <alignment vertical="center"/>
    </xf>
    <xf numFmtId="0" fontId="102" fillId="0" borderId="0" xfId="0" applyFont="1">
      <alignment vertical="center"/>
    </xf>
    <xf numFmtId="0" fontId="102" fillId="24" borderId="0" xfId="0" applyFont="1" applyFill="1">
      <alignment vertical="center"/>
    </xf>
    <xf numFmtId="0" fontId="105" fillId="24" borderId="0" xfId="0" applyFont="1" applyFill="1">
      <alignment vertical="center"/>
    </xf>
    <xf numFmtId="0" fontId="106" fillId="24" borderId="0" xfId="0" applyFont="1" applyFill="1">
      <alignment vertical="center"/>
    </xf>
    <xf numFmtId="0" fontId="99" fillId="0" borderId="0" xfId="0" applyFont="1">
      <alignment vertical="center"/>
    </xf>
    <xf numFmtId="0" fontId="107" fillId="0" borderId="0" xfId="0" applyFont="1">
      <alignment vertical="center"/>
    </xf>
    <xf numFmtId="0" fontId="107" fillId="24" borderId="0" xfId="0" applyFont="1" applyFill="1">
      <alignment vertical="center"/>
    </xf>
    <xf numFmtId="0" fontId="108" fillId="24" borderId="0" xfId="0" applyFont="1" applyFill="1">
      <alignment vertical="center"/>
    </xf>
    <xf numFmtId="0" fontId="110" fillId="24" borderId="0" xfId="0" applyFont="1" applyFill="1">
      <alignment vertical="center"/>
    </xf>
    <xf numFmtId="176" fontId="102" fillId="24" borderId="0" xfId="0" applyNumberFormat="1" applyFont="1" applyFill="1">
      <alignment vertical="center"/>
    </xf>
    <xf numFmtId="0" fontId="99" fillId="24" borderId="0" xfId="0" applyFont="1" applyFill="1">
      <alignment vertical="center"/>
    </xf>
    <xf numFmtId="0" fontId="102" fillId="0" borderId="0" xfId="0" applyFont="1" applyAlignment="1">
      <alignment horizontal="left" vertical="center"/>
    </xf>
    <xf numFmtId="0" fontId="101" fillId="0" borderId="0" xfId="0" applyFont="1">
      <alignment vertical="center"/>
    </xf>
    <xf numFmtId="0" fontId="101" fillId="0" borderId="17" xfId="0" applyFont="1" applyBorder="1" applyAlignment="1">
      <alignment horizontal="center" vertical="center"/>
    </xf>
    <xf numFmtId="176" fontId="103" fillId="0" borderId="17" xfId="0" applyNumberFormat="1" applyFont="1" applyBorder="1" applyAlignment="1">
      <alignment horizontal="center" vertical="center" shrinkToFit="1"/>
    </xf>
    <xf numFmtId="0" fontId="100" fillId="0" borderId="17" xfId="0" applyFont="1" applyBorder="1" applyAlignment="1">
      <alignment horizontal="center" vertical="center"/>
    </xf>
    <xf numFmtId="0" fontId="99" fillId="24" borderId="0" xfId="0" applyFont="1" applyFill="1" applyAlignment="1">
      <alignment horizontal="center" vertical="center"/>
    </xf>
    <xf numFmtId="0" fontId="101" fillId="0" borderId="0" xfId="0" applyFont="1" applyAlignment="1">
      <alignment horizontal="left" vertical="center" shrinkToFit="1"/>
    </xf>
    <xf numFmtId="0" fontId="102" fillId="0" borderId="0" xfId="0" applyFont="1" applyAlignment="1">
      <alignment horizontal="center" vertical="center" shrinkToFit="1"/>
    </xf>
    <xf numFmtId="0" fontId="101" fillId="0" borderId="0" xfId="0" applyFont="1" applyAlignment="1">
      <alignment horizontal="center"/>
    </xf>
    <xf numFmtId="0" fontId="101" fillId="0" borderId="0" xfId="0" applyFont="1" applyAlignment="1">
      <alignment horizontal="center" vertical="center"/>
    </xf>
    <xf numFmtId="0" fontId="101" fillId="28" borderId="0" xfId="0" applyFont="1" applyFill="1" applyAlignment="1" applyProtection="1">
      <alignment horizontal="center" vertical="center"/>
      <protection locked="0"/>
    </xf>
    <xf numFmtId="0" fontId="100" fillId="0" borderId="0" xfId="0" applyFont="1" applyAlignment="1">
      <alignment horizontal="center" vertical="center"/>
    </xf>
    <xf numFmtId="0" fontId="101" fillId="0" borderId="0" xfId="0" applyFont="1" applyAlignment="1">
      <alignment horizontal="right" vertical="center"/>
    </xf>
    <xf numFmtId="0" fontId="39" fillId="0" borderId="10" xfId="0" applyFont="1" applyBorder="1" applyAlignment="1">
      <alignment horizontal="left" vertical="center"/>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0" fontId="39" fillId="0" borderId="13" xfId="0" applyFont="1" applyBorder="1" applyAlignment="1">
      <alignment horizontal="left" vertical="center" wrapText="1"/>
    </xf>
    <xf numFmtId="0" fontId="39" fillId="0" borderId="47" xfId="0" applyFont="1" applyBorder="1" applyAlignment="1">
      <alignment horizontal="left" vertical="center" wrapText="1"/>
    </xf>
    <xf numFmtId="0" fontId="39" fillId="0" borderId="41" xfId="0" applyFont="1" applyBorder="1" applyAlignment="1">
      <alignment horizontal="left" vertical="center" wrapTex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14" fontId="36" fillId="28" borderId="12" xfId="0" applyNumberFormat="1"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68"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42" fillId="0" borderId="35" xfId="0" applyFont="1" applyBorder="1" applyAlignment="1">
      <alignment horizontal="left" vertical="center" wrapText="1"/>
    </xf>
    <xf numFmtId="0" fontId="43" fillId="0" borderId="10" xfId="0" applyFont="1" applyBorder="1" applyAlignment="1">
      <alignment horizontal="center" vertical="center"/>
    </xf>
    <xf numFmtId="0" fontId="43" fillId="0" borderId="10" xfId="0" applyFont="1" applyBorder="1" applyAlignment="1">
      <alignment horizontal="center" vertical="center" wrapText="1"/>
    </xf>
    <xf numFmtId="0" fontId="43" fillId="30" borderId="12" xfId="0" applyFont="1" applyFill="1" applyBorder="1" applyAlignment="1" applyProtection="1">
      <alignment horizontal="center" vertical="center" wrapText="1"/>
      <protection locked="0"/>
    </xf>
    <xf numFmtId="0" fontId="43" fillId="30" borderId="29" xfId="0" applyFont="1" applyFill="1" applyBorder="1" applyAlignment="1" applyProtection="1">
      <alignment horizontal="center" vertical="center" wrapText="1"/>
      <protection locked="0"/>
    </xf>
    <xf numFmtId="0" fontId="43" fillId="30" borderId="11" xfId="0" applyFont="1" applyFill="1" applyBorder="1" applyAlignment="1" applyProtection="1">
      <alignment horizontal="center" vertical="center" wrapText="1"/>
      <protection locked="0"/>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42</xdr:col>
      <xdr:colOff>0</xdr:colOff>
      <xdr:row>4</xdr:row>
      <xdr:rowOff>0</xdr:rowOff>
    </xdr:from>
    <xdr:to>
      <xdr:col>64</xdr:col>
      <xdr:colOff>151066</xdr:colOff>
      <xdr:row>7</xdr:row>
      <xdr:rowOff>108761</xdr:rowOff>
    </xdr:to>
    <xdr:grpSp>
      <xdr:nvGrpSpPr>
        <xdr:cNvPr id="2" name="グループ化 1">
          <a:extLst>
            <a:ext uri="{FF2B5EF4-FFF2-40B4-BE49-F238E27FC236}">
              <a16:creationId xmlns:a16="http://schemas.microsoft.com/office/drawing/2014/main" id="{1C02EA75-F0E5-4F33-B424-9730171CC482}"/>
            </a:ext>
          </a:extLst>
        </xdr:cNvPr>
        <xdr:cNvGrpSpPr/>
      </xdr:nvGrpSpPr>
      <xdr:grpSpPr>
        <a:xfrm>
          <a:off x="7229475" y="914400"/>
          <a:ext cx="3922966" cy="794561"/>
          <a:chOff x="6400731" y="2513069"/>
          <a:chExt cx="5636228" cy="1370551"/>
        </a:xfrm>
      </xdr:grpSpPr>
      <xdr:sp macro="" textlink="">
        <xdr:nvSpPr>
          <xdr:cNvPr id="3" name="正方形/長方形 2">
            <a:extLst>
              <a:ext uri="{FF2B5EF4-FFF2-40B4-BE49-F238E27FC236}">
                <a16:creationId xmlns:a16="http://schemas.microsoft.com/office/drawing/2014/main" id="{D641B454-33E4-2052-B043-4EEFCC1FD122}"/>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92AFBAA6-E1BD-3BF9-DC6B-DDCCF8EBF9CD}"/>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606324" y="4064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618696" y="562183"/>
          <a:ext cx="3901358" cy="791359"/>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72084" y="10179797"/>
              <a:ext cx="169356" cy="573009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72084" y="15533077"/>
              <a:ext cx="169356" cy="376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72084" y="10183607"/>
              <a:ext cx="165546" cy="57262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72084" y="15533077"/>
              <a:ext cx="165546" cy="376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2001" y="4438022"/>
              <a:ext cx="242626" cy="13188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72084" y="12078956"/>
              <a:ext cx="169356" cy="3140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72084" y="12078956"/>
              <a:ext cx="165546" cy="3140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72084" y="14800385"/>
              <a:ext cx="165546" cy="3558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72084" y="14800385"/>
              <a:ext cx="169356" cy="3558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673402" y="14151429"/>
              <a:ext cx="196948" cy="2616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673402" y="14151429"/>
              <a:ext cx="200758" cy="261675"/>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82091"/>
              <a:ext cx="3219450" cy="6234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85955"/>
              <a:ext cx="3219450" cy="6234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09409"/>
              <a:ext cx="3219450" cy="207818"/>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B12EE-0E79-45E8-A6B7-E2822404E36F}">
  <dimension ref="A1:AM54"/>
  <sheetViews>
    <sheetView showGridLines="0" tabSelected="1" view="pageBreakPreview" zoomScaleNormal="120" zoomScaleSheetLayoutView="100" workbookViewId="0"/>
  </sheetViews>
  <sheetFormatPr defaultColWidth="2.25" defaultRowHeight="12"/>
  <cols>
    <col min="1" max="1" width="2.625" style="459" customWidth="1"/>
    <col min="2" max="16384" width="2.25" style="459"/>
  </cols>
  <sheetData>
    <row r="1" spans="1:39" ht="18" customHeight="1">
      <c r="A1" s="456" t="s">
        <v>2517</v>
      </c>
      <c r="B1" s="457"/>
      <c r="C1" s="457"/>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c r="AF1" s="457"/>
      <c r="AG1" s="457"/>
      <c r="AH1" s="457"/>
      <c r="AI1" s="457"/>
      <c r="AJ1" s="457"/>
      <c r="AK1" s="457"/>
      <c r="AL1" s="457"/>
      <c r="AM1" s="458"/>
    </row>
    <row r="2" spans="1:39" ht="18" customHeight="1">
      <c r="A2" s="460"/>
      <c r="B2" s="460"/>
      <c r="C2" s="460"/>
      <c r="D2" s="460"/>
      <c r="E2" s="460"/>
      <c r="F2" s="460"/>
      <c r="G2" s="460"/>
      <c r="H2" s="460"/>
      <c r="I2" s="460"/>
      <c r="J2" s="460"/>
      <c r="K2" s="460"/>
      <c r="L2" s="460"/>
      <c r="M2" s="460"/>
      <c r="N2" s="460"/>
      <c r="O2" s="460"/>
      <c r="P2" s="460"/>
      <c r="Q2" s="460"/>
      <c r="R2" s="460"/>
      <c r="S2" s="460"/>
      <c r="T2" s="460"/>
      <c r="U2" s="460"/>
      <c r="V2" s="460"/>
      <c r="W2" s="460"/>
      <c r="X2" s="460"/>
      <c r="Y2" s="460"/>
      <c r="Z2" s="460"/>
      <c r="AA2" s="460"/>
      <c r="AB2" s="460"/>
      <c r="AC2" s="460"/>
      <c r="AD2" s="460"/>
      <c r="AE2" s="460"/>
      <c r="AF2" s="460"/>
      <c r="AG2" s="460"/>
      <c r="AH2" s="460"/>
      <c r="AI2" s="460"/>
      <c r="AJ2" s="460"/>
      <c r="AK2" s="460"/>
      <c r="AL2" s="460"/>
      <c r="AM2" s="460"/>
    </row>
    <row r="3" spans="1:39" ht="18" customHeight="1">
      <c r="A3" s="461"/>
      <c r="B3" s="461"/>
      <c r="C3" s="462"/>
      <c r="D3" s="462"/>
      <c r="E3" s="461"/>
      <c r="F3" s="461"/>
      <c r="G3" s="461"/>
      <c r="H3" s="461"/>
      <c r="I3" s="461"/>
      <c r="J3" s="461"/>
      <c r="K3" s="461"/>
      <c r="L3" s="461"/>
      <c r="M3" s="461"/>
      <c r="N3" s="461"/>
      <c r="O3" s="461"/>
      <c r="P3" s="461"/>
      <c r="Q3" s="461"/>
      <c r="R3" s="461"/>
      <c r="S3" s="461"/>
      <c r="T3" s="461"/>
      <c r="U3" s="461"/>
      <c r="V3" s="461"/>
      <c r="W3" s="461"/>
      <c r="X3" s="461"/>
      <c r="Y3" s="461"/>
      <c r="Z3" s="461"/>
      <c r="AA3" s="461"/>
      <c r="AB3" s="461"/>
      <c r="AC3" s="463" t="s">
        <v>2518</v>
      </c>
      <c r="AD3" s="488"/>
      <c r="AE3" s="488"/>
      <c r="AF3" s="462" t="s">
        <v>74</v>
      </c>
      <c r="AG3" s="488"/>
      <c r="AH3" s="488"/>
      <c r="AI3" s="462" t="s">
        <v>75</v>
      </c>
      <c r="AJ3" s="488"/>
      <c r="AK3" s="488"/>
      <c r="AL3" s="462" t="s">
        <v>76</v>
      </c>
      <c r="AM3" s="462"/>
    </row>
    <row r="4" spans="1:39" ht="18" customHeight="1">
      <c r="A4" s="462"/>
      <c r="B4" s="462"/>
      <c r="C4" s="462"/>
      <c r="D4" s="462"/>
      <c r="E4" s="462"/>
      <c r="F4" s="462"/>
      <c r="G4" s="462"/>
      <c r="H4" s="462"/>
      <c r="I4" s="462"/>
      <c r="J4" s="462"/>
      <c r="K4" s="462"/>
      <c r="L4" s="462"/>
      <c r="M4" s="462"/>
      <c r="N4" s="462"/>
      <c r="O4" s="462"/>
      <c r="P4" s="462"/>
      <c r="Q4" s="462"/>
      <c r="R4" s="462"/>
      <c r="S4" s="462"/>
      <c r="T4" s="462"/>
      <c r="U4" s="462"/>
      <c r="V4" s="462"/>
      <c r="W4" s="462"/>
      <c r="X4" s="462"/>
      <c r="Y4" s="462"/>
      <c r="Z4" s="462"/>
      <c r="AA4" s="462"/>
      <c r="AB4" s="462"/>
      <c r="AC4" s="462"/>
      <c r="AD4" s="462"/>
      <c r="AE4" s="462"/>
      <c r="AF4" s="462"/>
      <c r="AG4" s="462"/>
      <c r="AH4" s="462"/>
      <c r="AI4" s="462"/>
      <c r="AJ4" s="462"/>
      <c r="AK4" s="462"/>
      <c r="AL4" s="462"/>
      <c r="AM4" s="462"/>
    </row>
    <row r="5" spans="1:39" ht="18" customHeight="1">
      <c r="A5" s="489" t="s">
        <v>2519</v>
      </c>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89"/>
      <c r="AJ5" s="489"/>
      <c r="AK5" s="489"/>
      <c r="AL5" s="489"/>
      <c r="AM5" s="489"/>
    </row>
    <row r="6" spans="1:39" ht="18" customHeight="1">
      <c r="A6" s="462"/>
      <c r="B6" s="462"/>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462"/>
      <c r="AK6" s="462"/>
      <c r="AL6" s="462"/>
      <c r="AM6" s="462"/>
    </row>
    <row r="7" spans="1:39" ht="18" customHeight="1">
      <c r="A7" s="490" t="s">
        <v>2520</v>
      </c>
      <c r="B7" s="490"/>
      <c r="C7" s="490"/>
      <c r="D7" s="490"/>
      <c r="E7" s="490"/>
      <c r="F7" s="490"/>
      <c r="G7" s="490"/>
      <c r="H7" s="461"/>
      <c r="I7" s="461" t="s">
        <v>2521</v>
      </c>
      <c r="J7" s="461"/>
      <c r="K7" s="461"/>
      <c r="L7" s="461"/>
      <c r="M7" s="461"/>
      <c r="N7" s="461"/>
      <c r="O7" s="461"/>
      <c r="P7" s="461"/>
      <c r="Q7" s="461"/>
      <c r="R7" s="461"/>
      <c r="S7" s="461"/>
      <c r="T7" s="461"/>
      <c r="U7" s="461"/>
      <c r="V7" s="461"/>
      <c r="W7" s="461"/>
      <c r="X7" s="461"/>
      <c r="Y7" s="461"/>
      <c r="Z7" s="461"/>
      <c r="AA7" s="461"/>
      <c r="AB7" s="461"/>
      <c r="AC7" s="461"/>
      <c r="AD7" s="461"/>
      <c r="AE7" s="461"/>
      <c r="AF7" s="461"/>
      <c r="AG7" s="461"/>
      <c r="AH7" s="461"/>
      <c r="AI7" s="461"/>
      <c r="AJ7" s="461"/>
      <c r="AK7" s="461"/>
      <c r="AL7" s="461"/>
      <c r="AM7" s="461"/>
    </row>
    <row r="8" spans="1:39" ht="18" customHeight="1">
      <c r="A8" s="463"/>
      <c r="B8" s="463"/>
      <c r="C8" s="463"/>
      <c r="D8" s="463"/>
      <c r="E8" s="463"/>
      <c r="F8" s="463"/>
      <c r="G8" s="463"/>
      <c r="H8" s="461"/>
      <c r="I8" s="461"/>
      <c r="J8" s="461"/>
      <c r="K8" s="461"/>
      <c r="L8" s="461"/>
      <c r="M8" s="461"/>
      <c r="N8" s="461"/>
      <c r="O8" s="461"/>
      <c r="P8" s="461"/>
      <c r="Q8" s="461"/>
      <c r="R8" s="461"/>
      <c r="S8" s="461"/>
      <c r="T8" s="461"/>
      <c r="U8" s="461"/>
      <c r="V8" s="461"/>
      <c r="W8" s="461"/>
      <c r="X8" s="461"/>
      <c r="Y8" s="461"/>
      <c r="Z8" s="461"/>
      <c r="AA8" s="461"/>
      <c r="AB8" s="461"/>
      <c r="AC8" s="461"/>
      <c r="AD8" s="461"/>
      <c r="AE8" s="461"/>
      <c r="AF8" s="461"/>
      <c r="AG8" s="461"/>
      <c r="AH8" s="461"/>
      <c r="AI8" s="461"/>
      <c r="AJ8" s="461"/>
      <c r="AK8" s="461"/>
      <c r="AL8" s="461"/>
      <c r="AM8" s="461"/>
    </row>
    <row r="9" spans="1:39" ht="18" customHeight="1">
      <c r="A9" s="463"/>
      <c r="B9" s="463"/>
      <c r="C9" s="463"/>
      <c r="D9" s="463"/>
      <c r="E9" s="463"/>
      <c r="F9" s="463"/>
      <c r="G9" s="463"/>
      <c r="H9" s="461"/>
      <c r="I9" s="461"/>
      <c r="J9" s="461"/>
      <c r="K9" s="461"/>
      <c r="L9" s="461"/>
      <c r="M9" s="461"/>
      <c r="N9" s="461"/>
      <c r="O9" s="461"/>
      <c r="P9" s="461"/>
      <c r="Q9" s="461"/>
      <c r="R9" s="486" t="s">
        <v>2522</v>
      </c>
      <c r="S9" s="486"/>
      <c r="T9" s="486"/>
      <c r="U9" s="486"/>
      <c r="V9" s="461"/>
      <c r="W9" s="487"/>
      <c r="X9" s="487"/>
      <c r="Y9" s="487"/>
      <c r="Z9" s="487"/>
      <c r="AA9" s="461"/>
      <c r="AB9" s="461"/>
      <c r="AC9" s="461"/>
      <c r="AD9" s="461"/>
      <c r="AE9" s="461"/>
      <c r="AF9" s="461"/>
      <c r="AG9" s="461"/>
      <c r="AH9" s="461"/>
      <c r="AI9" s="461"/>
      <c r="AJ9" s="461"/>
      <c r="AK9" s="461"/>
      <c r="AL9" s="461"/>
      <c r="AM9" s="461"/>
    </row>
    <row r="10" spans="1:39" ht="18" customHeight="1">
      <c r="A10" s="463"/>
      <c r="B10" s="463"/>
      <c r="C10" s="463"/>
      <c r="D10" s="463"/>
      <c r="E10" s="463"/>
      <c r="F10" s="463"/>
      <c r="G10" s="463"/>
      <c r="H10" s="461"/>
      <c r="I10" s="461"/>
      <c r="J10" s="461"/>
      <c r="K10" s="461"/>
      <c r="L10" s="461"/>
      <c r="M10" s="461"/>
      <c r="N10" s="461"/>
      <c r="O10" s="461"/>
      <c r="P10" s="461"/>
      <c r="Q10" s="461"/>
      <c r="R10" s="484" t="s">
        <v>2523</v>
      </c>
      <c r="S10" s="484"/>
      <c r="T10" s="484"/>
      <c r="U10" s="484"/>
      <c r="V10" s="484"/>
      <c r="W10" s="485" t="str">
        <f>基本情報入力シート!L19&amp;"-"&amp;基本情報入力シート!Q19</f>
        <v>-</v>
      </c>
      <c r="X10" s="485"/>
      <c r="Y10" s="485"/>
      <c r="Z10" s="485"/>
      <c r="AA10" s="485"/>
      <c r="AB10" s="485"/>
      <c r="AC10" s="485"/>
      <c r="AD10" s="485"/>
      <c r="AE10" s="485"/>
      <c r="AF10" s="485"/>
      <c r="AG10" s="485"/>
      <c r="AH10" s="485"/>
      <c r="AI10" s="485"/>
      <c r="AJ10" s="485"/>
      <c r="AK10" s="485"/>
      <c r="AL10" s="485"/>
      <c r="AM10" s="485"/>
    </row>
    <row r="11" spans="1:39" ht="18" customHeight="1">
      <c r="A11" s="463"/>
      <c r="B11" s="463"/>
      <c r="C11" s="463"/>
      <c r="D11" s="463"/>
      <c r="E11" s="463"/>
      <c r="F11" s="463"/>
      <c r="G11" s="463"/>
      <c r="H11" s="461"/>
      <c r="I11" s="461"/>
      <c r="J11" s="461"/>
      <c r="K11" s="461"/>
      <c r="L11" s="461"/>
      <c r="M11" s="461"/>
      <c r="N11" s="461"/>
      <c r="O11" s="461"/>
      <c r="P11" s="461"/>
      <c r="Q11" s="461"/>
      <c r="R11" s="484" t="s">
        <v>2524</v>
      </c>
      <c r="S11" s="484"/>
      <c r="T11" s="484"/>
      <c r="U11" s="484"/>
      <c r="V11" s="484"/>
      <c r="W11" s="485" t="str">
        <f>基本情報入力シート!L20&amp;基本情報入力シート!L21</f>
        <v/>
      </c>
      <c r="X11" s="485"/>
      <c r="Y11" s="485"/>
      <c r="Z11" s="485"/>
      <c r="AA11" s="485"/>
      <c r="AB11" s="485"/>
      <c r="AC11" s="485"/>
      <c r="AD11" s="485"/>
      <c r="AE11" s="485"/>
      <c r="AF11" s="485"/>
      <c r="AG11" s="485"/>
      <c r="AH11" s="485"/>
      <c r="AI11" s="485"/>
      <c r="AJ11" s="485"/>
      <c r="AK11" s="485"/>
      <c r="AL11" s="485"/>
      <c r="AM11" s="485"/>
    </row>
    <row r="12" spans="1:39" ht="18" customHeight="1">
      <c r="A12" s="463"/>
      <c r="B12" s="463"/>
      <c r="C12" s="463"/>
      <c r="D12" s="463"/>
      <c r="E12" s="463"/>
      <c r="F12" s="463"/>
      <c r="G12" s="463"/>
      <c r="H12" s="461"/>
      <c r="I12" s="461"/>
      <c r="J12" s="461"/>
      <c r="K12" s="461"/>
      <c r="L12" s="461"/>
      <c r="M12" s="461"/>
      <c r="N12" s="461"/>
      <c r="O12" s="461"/>
      <c r="P12" s="461"/>
      <c r="Q12" s="461"/>
      <c r="R12" s="484" t="s">
        <v>28</v>
      </c>
      <c r="S12" s="484"/>
      <c r="T12" s="484"/>
      <c r="U12" s="484"/>
      <c r="V12" s="484"/>
      <c r="W12" s="485">
        <f>基本情報入力シート!L18</f>
        <v>0</v>
      </c>
      <c r="X12" s="485"/>
      <c r="Y12" s="485"/>
      <c r="Z12" s="485"/>
      <c r="AA12" s="485"/>
      <c r="AB12" s="485"/>
      <c r="AC12" s="485"/>
      <c r="AD12" s="485"/>
      <c r="AE12" s="485"/>
      <c r="AF12" s="485"/>
      <c r="AG12" s="485"/>
      <c r="AH12" s="485"/>
      <c r="AI12" s="485"/>
      <c r="AJ12" s="485"/>
      <c r="AK12" s="485"/>
      <c r="AL12" s="485"/>
      <c r="AM12" s="485"/>
    </row>
    <row r="13" spans="1:39" ht="18" customHeight="1">
      <c r="A13" s="463"/>
      <c r="B13" s="463"/>
      <c r="C13" s="463"/>
      <c r="D13" s="463"/>
      <c r="E13" s="463"/>
      <c r="F13" s="463"/>
      <c r="G13" s="463"/>
      <c r="H13" s="461"/>
      <c r="I13" s="461"/>
      <c r="J13" s="461"/>
      <c r="K13" s="461"/>
      <c r="L13" s="461"/>
      <c r="M13" s="461"/>
      <c r="N13" s="461"/>
      <c r="O13" s="461"/>
      <c r="P13" s="461"/>
      <c r="Q13" s="461"/>
      <c r="R13" s="484" t="s">
        <v>2525</v>
      </c>
      <c r="S13" s="484"/>
      <c r="T13" s="484"/>
      <c r="U13" s="484"/>
      <c r="V13" s="484"/>
      <c r="W13" s="485">
        <f>基本情報入力シート!L25</f>
        <v>0</v>
      </c>
      <c r="X13" s="485"/>
      <c r="Y13" s="485"/>
      <c r="Z13" s="485"/>
      <c r="AA13" s="485"/>
      <c r="AB13" s="485"/>
      <c r="AC13" s="485"/>
      <c r="AD13" s="485"/>
      <c r="AE13" s="485"/>
      <c r="AF13" s="485"/>
      <c r="AG13" s="485"/>
      <c r="AH13" s="485"/>
      <c r="AI13" s="485"/>
      <c r="AJ13" s="485"/>
      <c r="AK13" s="485"/>
      <c r="AL13" s="485"/>
      <c r="AM13" s="485"/>
    </row>
    <row r="14" spans="1:39" ht="18" customHeight="1">
      <c r="A14" s="463"/>
      <c r="B14" s="463"/>
      <c r="C14" s="463"/>
      <c r="D14" s="463"/>
      <c r="E14" s="463"/>
      <c r="F14" s="463"/>
      <c r="G14" s="463"/>
      <c r="H14" s="461"/>
      <c r="I14" s="461"/>
      <c r="J14" s="461"/>
      <c r="K14" s="461"/>
      <c r="L14" s="461"/>
      <c r="M14" s="461"/>
      <c r="N14" s="461"/>
      <c r="O14" s="461"/>
      <c r="P14" s="461"/>
      <c r="Q14" s="461"/>
      <c r="R14" s="484" t="s">
        <v>2526</v>
      </c>
      <c r="S14" s="484"/>
      <c r="T14" s="484"/>
      <c r="U14" s="484"/>
      <c r="V14" s="484"/>
      <c r="W14" s="485">
        <f>基本情報入力シート!L26</f>
        <v>0</v>
      </c>
      <c r="X14" s="485"/>
      <c r="Y14" s="485"/>
      <c r="Z14" s="485"/>
      <c r="AA14" s="485"/>
      <c r="AB14" s="485"/>
      <c r="AC14" s="485"/>
      <c r="AD14" s="485"/>
      <c r="AE14" s="485"/>
      <c r="AF14" s="485"/>
      <c r="AG14" s="485"/>
      <c r="AH14" s="485"/>
      <c r="AI14" s="485"/>
      <c r="AJ14" s="485"/>
      <c r="AK14" s="485"/>
      <c r="AL14" s="485"/>
      <c r="AM14" s="485"/>
    </row>
    <row r="15" spans="1:39" ht="18" customHeight="1">
      <c r="A15" s="463"/>
      <c r="B15" s="463"/>
      <c r="C15" s="463"/>
      <c r="D15" s="463"/>
      <c r="E15" s="463"/>
      <c r="F15" s="463"/>
      <c r="G15" s="463"/>
      <c r="H15" s="461"/>
      <c r="I15" s="461"/>
      <c r="J15" s="461"/>
      <c r="K15" s="461"/>
      <c r="L15" s="461"/>
      <c r="M15" s="461"/>
      <c r="N15" s="461"/>
      <c r="O15" s="461"/>
      <c r="P15" s="461"/>
      <c r="Q15" s="461"/>
      <c r="R15" s="484" t="s">
        <v>16</v>
      </c>
      <c r="S15" s="484"/>
      <c r="T15" s="484"/>
      <c r="U15" s="484"/>
      <c r="V15" s="484"/>
      <c r="W15" s="485">
        <f>基本情報入力シート!L30</f>
        <v>0</v>
      </c>
      <c r="X15" s="485"/>
      <c r="Y15" s="485"/>
      <c r="Z15" s="485"/>
      <c r="AA15" s="485"/>
      <c r="AB15" s="485"/>
      <c r="AC15" s="485"/>
      <c r="AD15" s="485"/>
      <c r="AE15" s="485"/>
      <c r="AF15" s="485"/>
      <c r="AG15" s="485"/>
      <c r="AH15" s="485"/>
      <c r="AI15" s="485"/>
      <c r="AJ15" s="485"/>
      <c r="AK15" s="485"/>
      <c r="AL15" s="485"/>
      <c r="AM15" s="485"/>
    </row>
    <row r="16" spans="1:39" ht="18" customHeight="1">
      <c r="A16" s="461"/>
      <c r="B16" s="461"/>
      <c r="C16" s="462"/>
      <c r="D16" s="462"/>
      <c r="E16" s="461"/>
      <c r="F16" s="461"/>
      <c r="G16" s="461"/>
      <c r="H16" s="461"/>
      <c r="I16" s="461"/>
      <c r="J16" s="461"/>
      <c r="K16" s="461"/>
      <c r="L16" s="461"/>
      <c r="M16" s="461"/>
      <c r="N16" s="461"/>
      <c r="O16" s="461"/>
      <c r="P16" s="461"/>
      <c r="Q16" s="461"/>
      <c r="R16" s="461"/>
      <c r="S16" s="461"/>
      <c r="T16" s="461"/>
      <c r="U16" s="461"/>
      <c r="V16" s="461"/>
      <c r="W16" s="478"/>
      <c r="X16" s="478"/>
      <c r="Y16" s="478"/>
      <c r="Z16" s="478"/>
      <c r="AA16" s="478"/>
      <c r="AB16" s="478"/>
      <c r="AC16" s="478"/>
      <c r="AD16" s="478"/>
      <c r="AE16" s="478"/>
      <c r="AF16" s="478"/>
      <c r="AG16" s="478"/>
      <c r="AH16" s="478"/>
      <c r="AI16" s="478"/>
      <c r="AJ16" s="478"/>
      <c r="AK16" s="478"/>
      <c r="AL16" s="478"/>
      <c r="AM16" s="478"/>
    </row>
    <row r="17" spans="1:39" ht="18" customHeight="1">
      <c r="A17" s="461" t="s">
        <v>2527</v>
      </c>
      <c r="B17" s="461"/>
      <c r="C17" s="462"/>
      <c r="D17" s="462"/>
      <c r="E17" s="461"/>
      <c r="F17" s="461"/>
      <c r="G17" s="461"/>
      <c r="H17" s="461"/>
      <c r="I17" s="461"/>
      <c r="J17" s="461"/>
      <c r="K17" s="461"/>
      <c r="L17" s="461"/>
      <c r="M17" s="461"/>
      <c r="N17" s="461"/>
      <c r="O17" s="461"/>
      <c r="P17" s="461"/>
      <c r="Q17" s="461"/>
      <c r="R17" s="461"/>
      <c r="S17" s="461"/>
      <c r="T17" s="461"/>
      <c r="U17" s="461"/>
      <c r="V17" s="461"/>
      <c r="W17" s="461"/>
      <c r="X17" s="461"/>
      <c r="Y17" s="461"/>
      <c r="Z17" s="461"/>
      <c r="AA17" s="461"/>
      <c r="AB17" s="461"/>
      <c r="AC17" s="461"/>
      <c r="AD17" s="461"/>
      <c r="AE17" s="461"/>
      <c r="AF17" s="461"/>
      <c r="AG17" s="461"/>
      <c r="AH17" s="461"/>
      <c r="AI17" s="461"/>
      <c r="AJ17" s="461"/>
      <c r="AK17" s="461"/>
      <c r="AL17" s="461"/>
      <c r="AM17" s="461"/>
    </row>
    <row r="18" spans="1:39" ht="18" customHeight="1"/>
    <row r="19" spans="1:39" ht="27" customHeight="1">
      <c r="B19" s="479" t="s">
        <v>2528</v>
      </c>
      <c r="C19" s="479"/>
      <c r="D19" s="479"/>
      <c r="E19" s="479"/>
      <c r="F19" s="479"/>
      <c r="G19" s="479"/>
      <c r="H19" s="479"/>
      <c r="I19" s="479"/>
      <c r="J19" s="479"/>
      <c r="K19" s="480" t="s">
        <v>2529</v>
      </c>
      <c r="L19" s="480"/>
      <c r="M19" s="481">
        <f>'別紙様式2-3（個表） '!E6</f>
        <v>0</v>
      </c>
      <c r="N19" s="481"/>
      <c r="O19" s="481"/>
      <c r="P19" s="481"/>
      <c r="Q19" s="481"/>
      <c r="R19" s="481"/>
      <c r="S19" s="481"/>
      <c r="T19" s="481"/>
      <c r="U19" s="481"/>
      <c r="V19" s="481"/>
      <c r="W19" s="481"/>
      <c r="X19" s="481"/>
      <c r="Y19" s="482" t="s">
        <v>2530</v>
      </c>
      <c r="Z19" s="482"/>
    </row>
    <row r="20" spans="1:39" ht="18" customHeight="1">
      <c r="A20" s="483" t="s">
        <v>2531</v>
      </c>
      <c r="B20" s="483"/>
      <c r="C20" s="483"/>
      <c r="D20" s="483"/>
      <c r="E20" s="483"/>
      <c r="F20" s="483"/>
      <c r="G20" s="483"/>
      <c r="H20" s="483"/>
      <c r="I20" s="483"/>
      <c r="J20" s="483"/>
      <c r="K20" s="483"/>
      <c r="L20" s="483"/>
      <c r="M20" s="483"/>
      <c r="N20" s="483"/>
      <c r="O20" s="483"/>
      <c r="P20" s="483"/>
      <c r="Q20" s="483"/>
      <c r="R20" s="483"/>
      <c r="S20" s="483"/>
      <c r="T20" s="483"/>
      <c r="U20" s="483"/>
      <c r="V20" s="483"/>
      <c r="W20" s="483"/>
      <c r="X20" s="483"/>
      <c r="Y20" s="483"/>
      <c r="Z20" s="483"/>
      <c r="AA20" s="483"/>
      <c r="AB20" s="483"/>
      <c r="AC20" s="483"/>
      <c r="AD20" s="483"/>
      <c r="AE20" s="483"/>
      <c r="AF20" s="483"/>
      <c r="AG20" s="483"/>
      <c r="AH20" s="483"/>
      <c r="AI20" s="483"/>
      <c r="AJ20" s="483"/>
      <c r="AK20" s="483"/>
      <c r="AL20" s="483"/>
      <c r="AM20" s="483"/>
    </row>
    <row r="21" spans="1:39" ht="18" customHeight="1">
      <c r="A21" s="464"/>
      <c r="B21" s="465"/>
      <c r="C21" s="465"/>
      <c r="D21" s="465"/>
      <c r="E21" s="465"/>
      <c r="F21" s="465"/>
      <c r="G21" s="465"/>
      <c r="H21" s="465"/>
      <c r="I21" s="465"/>
      <c r="J21" s="465"/>
      <c r="K21" s="465"/>
      <c r="L21" s="465"/>
      <c r="M21" s="465"/>
      <c r="N21" s="465"/>
      <c r="O21" s="465"/>
      <c r="P21" s="465"/>
      <c r="Q21" s="465"/>
      <c r="R21" s="465"/>
      <c r="S21" s="465"/>
      <c r="T21" s="465"/>
      <c r="U21" s="465"/>
      <c r="V21" s="465"/>
      <c r="W21" s="465"/>
      <c r="X21" s="466"/>
      <c r="Y21" s="466"/>
      <c r="Z21" s="466"/>
      <c r="AA21" s="466"/>
      <c r="AB21" s="466"/>
      <c r="AC21" s="467"/>
      <c r="AD21" s="464"/>
      <c r="AE21" s="464"/>
      <c r="AF21" s="468"/>
      <c r="AG21" s="457"/>
      <c r="AH21" s="464"/>
      <c r="AI21" s="469"/>
      <c r="AJ21" s="469"/>
      <c r="AK21" s="464"/>
      <c r="AL21" s="464"/>
      <c r="AM21" s="464"/>
    </row>
    <row r="22" spans="1:39" ht="18" customHeight="1">
      <c r="A22" s="464"/>
      <c r="B22" s="465"/>
      <c r="C22" s="465"/>
      <c r="D22" s="465"/>
      <c r="E22" s="465"/>
      <c r="F22" s="465"/>
      <c r="G22" s="465"/>
      <c r="H22" s="465"/>
      <c r="I22" s="465"/>
      <c r="J22" s="465"/>
      <c r="K22" s="465"/>
      <c r="L22" s="465"/>
      <c r="M22" s="465"/>
      <c r="N22" s="465"/>
      <c r="O22" s="465"/>
      <c r="P22" s="465"/>
      <c r="Q22" s="465"/>
      <c r="R22" s="465"/>
      <c r="S22" s="465"/>
      <c r="T22" s="465"/>
      <c r="U22" s="465"/>
      <c r="V22" s="465"/>
      <c r="W22" s="465"/>
      <c r="X22" s="466"/>
      <c r="Y22" s="466"/>
      <c r="Z22" s="466"/>
      <c r="AA22" s="466"/>
      <c r="AB22" s="466"/>
      <c r="AC22" s="467"/>
      <c r="AD22" s="464"/>
      <c r="AE22" s="464"/>
      <c r="AF22" s="468"/>
      <c r="AG22" s="457"/>
      <c r="AH22" s="464"/>
      <c r="AI22" s="469"/>
      <c r="AJ22" s="469"/>
      <c r="AK22" s="464"/>
      <c r="AL22" s="464"/>
      <c r="AM22" s="464"/>
    </row>
    <row r="23" spans="1:39" ht="18" customHeight="1">
      <c r="A23" s="464"/>
      <c r="B23" s="465"/>
      <c r="C23" s="465"/>
      <c r="D23" s="465"/>
      <c r="E23" s="465"/>
      <c r="F23" s="465"/>
      <c r="G23" s="465"/>
      <c r="H23" s="465"/>
      <c r="I23" s="465"/>
      <c r="J23" s="465"/>
      <c r="K23" s="465"/>
      <c r="L23" s="465"/>
      <c r="M23" s="465"/>
      <c r="N23" s="465"/>
      <c r="O23" s="465"/>
      <c r="P23" s="465"/>
      <c r="Q23" s="465"/>
      <c r="R23" s="465"/>
      <c r="S23" s="465"/>
      <c r="T23" s="465"/>
      <c r="U23" s="465"/>
      <c r="V23" s="465"/>
      <c r="W23" s="465"/>
      <c r="X23" s="466"/>
      <c r="Y23" s="466"/>
      <c r="Z23" s="466"/>
      <c r="AA23" s="466"/>
      <c r="AB23" s="466"/>
      <c r="AC23" s="467"/>
      <c r="AD23" s="464"/>
      <c r="AE23" s="464"/>
      <c r="AF23" s="468"/>
      <c r="AG23" s="457"/>
      <c r="AH23" s="464"/>
      <c r="AI23" s="469"/>
      <c r="AJ23" s="469"/>
      <c r="AK23" s="464"/>
      <c r="AL23" s="464"/>
      <c r="AM23" s="464"/>
    </row>
    <row r="24" spans="1:39" ht="18" customHeight="1">
      <c r="A24" s="464"/>
      <c r="B24" s="465"/>
      <c r="C24" s="465"/>
      <c r="D24" s="465"/>
      <c r="E24" s="465"/>
      <c r="F24" s="465"/>
      <c r="G24" s="465"/>
      <c r="H24" s="465"/>
      <c r="I24" s="465"/>
      <c r="J24" s="465"/>
      <c r="K24" s="465"/>
      <c r="L24" s="465"/>
      <c r="M24" s="465"/>
      <c r="N24" s="465"/>
      <c r="O24" s="465"/>
      <c r="P24" s="465"/>
      <c r="Q24" s="465"/>
      <c r="R24" s="465"/>
      <c r="S24" s="465"/>
      <c r="T24" s="465"/>
      <c r="U24" s="465"/>
      <c r="V24" s="465"/>
      <c r="W24" s="465"/>
      <c r="X24" s="476"/>
      <c r="Y24" s="476"/>
      <c r="Z24" s="476"/>
      <c r="AA24" s="476"/>
      <c r="AB24" s="476"/>
      <c r="AC24" s="467"/>
      <c r="AD24" s="464"/>
      <c r="AE24" s="464"/>
      <c r="AF24" s="468"/>
      <c r="AG24" s="457"/>
      <c r="AH24" s="464"/>
      <c r="AI24" s="469"/>
      <c r="AJ24" s="469"/>
      <c r="AK24" s="464"/>
      <c r="AL24" s="464"/>
      <c r="AM24" s="464"/>
    </row>
    <row r="25" spans="1:39" s="461" customFormat="1" ht="18" customHeight="1">
      <c r="A25" s="464"/>
      <c r="B25" s="464" t="s">
        <v>2532</v>
      </c>
      <c r="C25" s="464"/>
      <c r="D25" s="464"/>
      <c r="E25" s="464"/>
      <c r="F25" s="464"/>
      <c r="G25" s="464"/>
      <c r="H25" s="464"/>
      <c r="I25" s="464"/>
      <c r="J25" s="464"/>
      <c r="K25" s="464"/>
      <c r="L25" s="464"/>
      <c r="M25" s="464"/>
      <c r="N25" s="464"/>
      <c r="O25" s="464"/>
      <c r="P25" s="464"/>
      <c r="Q25" s="464"/>
      <c r="R25" s="464"/>
      <c r="S25" s="464"/>
      <c r="T25" s="464"/>
      <c r="U25" s="464"/>
      <c r="V25" s="464"/>
      <c r="W25" s="464"/>
      <c r="X25" s="464"/>
      <c r="Y25" s="464"/>
      <c r="Z25" s="464"/>
      <c r="AA25" s="464"/>
      <c r="AB25" s="464"/>
      <c r="AC25" s="464"/>
      <c r="AD25" s="464"/>
      <c r="AE25" s="464"/>
      <c r="AF25" s="464"/>
      <c r="AG25" s="464"/>
      <c r="AH25" s="464"/>
      <c r="AI25" s="464"/>
      <c r="AJ25" s="464"/>
      <c r="AK25" s="464"/>
      <c r="AL25" s="464"/>
      <c r="AM25" s="464"/>
    </row>
    <row r="26" spans="1:39" s="471" customFormat="1" ht="18" customHeight="1">
      <c r="A26" s="470"/>
      <c r="B26" s="456" t="s">
        <v>2543</v>
      </c>
      <c r="C26" s="470"/>
      <c r="D26" s="470"/>
      <c r="E26" s="470"/>
      <c r="F26" s="470"/>
      <c r="G26" s="470"/>
      <c r="H26" s="470"/>
      <c r="I26" s="470"/>
      <c r="J26" s="470"/>
      <c r="K26" s="470"/>
      <c r="L26" s="470"/>
      <c r="M26" s="470"/>
      <c r="N26" s="470"/>
      <c r="O26" s="470"/>
      <c r="P26" s="470"/>
      <c r="Q26" s="470"/>
      <c r="R26" s="470"/>
      <c r="S26" s="470"/>
      <c r="T26" s="470"/>
      <c r="U26" s="470"/>
      <c r="V26" s="470"/>
      <c r="W26" s="470"/>
      <c r="X26" s="470"/>
      <c r="Y26" s="470"/>
      <c r="Z26" s="470"/>
      <c r="AA26" s="470"/>
      <c r="AB26" s="470"/>
      <c r="AC26" s="470"/>
      <c r="AD26" s="470"/>
      <c r="AE26" s="470"/>
      <c r="AF26" s="470"/>
      <c r="AG26" s="470"/>
      <c r="AH26" s="470"/>
      <c r="AI26" s="470"/>
      <c r="AJ26" s="470"/>
      <c r="AK26" s="470"/>
      <c r="AL26" s="470"/>
      <c r="AM26" s="470"/>
    </row>
    <row r="27" spans="1:39" s="472" customFormat="1" ht="18" customHeight="1">
      <c r="A27" s="477" t="s">
        <v>2533</v>
      </c>
      <c r="B27" s="477"/>
      <c r="C27" s="477"/>
      <c r="D27" s="477"/>
      <c r="E27" s="477"/>
      <c r="F27" s="477"/>
      <c r="G27" s="477"/>
      <c r="H27" s="477"/>
      <c r="I27" s="477"/>
      <c r="J27" s="477"/>
      <c r="K27" s="477"/>
      <c r="L27" s="477"/>
      <c r="M27" s="477"/>
      <c r="N27" s="477"/>
      <c r="O27" s="477"/>
      <c r="P27" s="477"/>
      <c r="Q27" s="477"/>
      <c r="R27" s="477"/>
      <c r="S27" s="477"/>
      <c r="T27" s="477"/>
      <c r="U27" s="477"/>
      <c r="V27" s="477"/>
      <c r="W27" s="477"/>
      <c r="X27" s="477"/>
      <c r="Y27" s="477"/>
      <c r="Z27" s="477"/>
      <c r="AA27" s="477"/>
      <c r="AB27" s="477"/>
      <c r="AC27" s="477"/>
      <c r="AD27" s="477"/>
      <c r="AE27" s="477"/>
      <c r="AF27" s="477"/>
      <c r="AG27" s="477"/>
      <c r="AH27" s="477"/>
      <c r="AI27" s="477"/>
      <c r="AJ27" s="477"/>
      <c r="AK27" s="477"/>
      <c r="AL27" s="477"/>
      <c r="AM27" s="477"/>
    </row>
    <row r="28" spans="1:39" s="472" customFormat="1" ht="18" customHeight="1">
      <c r="A28" s="473"/>
      <c r="B28" s="474" t="s">
        <v>2544</v>
      </c>
      <c r="C28" s="473"/>
      <c r="D28" s="473"/>
      <c r="E28" s="473"/>
      <c r="F28" s="473"/>
      <c r="G28" s="473"/>
      <c r="H28" s="473"/>
      <c r="I28" s="473"/>
      <c r="J28" s="473"/>
      <c r="K28" s="473"/>
      <c r="L28" s="473"/>
      <c r="M28" s="473"/>
      <c r="N28" s="473"/>
      <c r="O28" s="473"/>
      <c r="P28" s="473"/>
      <c r="Q28" s="473"/>
      <c r="R28" s="473"/>
      <c r="S28" s="473"/>
      <c r="T28" s="473"/>
      <c r="U28" s="473"/>
      <c r="V28" s="473"/>
      <c r="W28" s="473"/>
      <c r="X28" s="473"/>
      <c r="Y28" s="473"/>
      <c r="Z28" s="473"/>
      <c r="AA28" s="473"/>
      <c r="AB28" s="473"/>
      <c r="AC28" s="473"/>
      <c r="AD28" s="473"/>
      <c r="AE28" s="473"/>
      <c r="AF28" s="473"/>
      <c r="AG28" s="473"/>
      <c r="AH28" s="473"/>
      <c r="AI28" s="473"/>
      <c r="AJ28" s="473"/>
      <c r="AK28" s="473"/>
      <c r="AL28" s="473"/>
      <c r="AM28" s="473"/>
    </row>
    <row r="29" spans="1:39" s="472" customFormat="1" ht="18" customHeight="1">
      <c r="A29" s="473"/>
      <c r="B29" s="474"/>
      <c r="C29" s="473"/>
      <c r="D29" s="473"/>
      <c r="E29" s="473"/>
      <c r="F29" s="473"/>
      <c r="G29" s="473"/>
      <c r="H29" s="473"/>
      <c r="I29" s="473"/>
      <c r="J29" s="473"/>
      <c r="K29" s="473"/>
      <c r="L29" s="473"/>
      <c r="M29" s="473"/>
      <c r="N29" s="473"/>
      <c r="O29" s="473"/>
      <c r="P29" s="473"/>
      <c r="Q29" s="473"/>
      <c r="R29" s="473"/>
      <c r="S29" s="473"/>
      <c r="T29" s="473"/>
      <c r="U29" s="473"/>
      <c r="V29" s="473"/>
      <c r="W29" s="473"/>
      <c r="X29" s="473"/>
      <c r="Y29" s="473"/>
      <c r="Z29" s="473"/>
      <c r="AA29" s="473"/>
      <c r="AB29" s="473"/>
      <c r="AC29" s="473"/>
      <c r="AD29" s="473"/>
      <c r="AE29" s="473"/>
      <c r="AF29" s="473"/>
      <c r="AG29" s="473"/>
      <c r="AH29" s="473"/>
      <c r="AI29" s="473"/>
      <c r="AJ29" s="473"/>
      <c r="AK29" s="473"/>
      <c r="AL29" s="473"/>
      <c r="AM29" s="473"/>
    </row>
    <row r="30" spans="1:39" s="471" customFormat="1" ht="18" customHeight="1">
      <c r="A30" s="470"/>
      <c r="B30" s="456" t="s">
        <v>2535</v>
      </c>
      <c r="C30" s="470"/>
      <c r="D30" s="470"/>
      <c r="E30" s="470"/>
      <c r="F30" s="470"/>
      <c r="G30" s="470"/>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row>
    <row r="31" spans="1:39" s="472" customFormat="1" ht="18" customHeight="1">
      <c r="A31" s="477" t="s">
        <v>2533</v>
      </c>
      <c r="B31" s="477"/>
      <c r="C31" s="477"/>
      <c r="D31" s="477"/>
      <c r="E31" s="477"/>
      <c r="F31" s="477"/>
      <c r="G31" s="477"/>
      <c r="H31" s="477"/>
      <c r="I31" s="477"/>
      <c r="J31" s="477"/>
      <c r="K31" s="477"/>
      <c r="L31" s="477"/>
      <c r="M31" s="477"/>
      <c r="N31" s="477"/>
      <c r="O31" s="477"/>
      <c r="P31" s="477"/>
      <c r="Q31" s="477"/>
      <c r="R31" s="477"/>
      <c r="S31" s="477"/>
      <c r="T31" s="477"/>
      <c r="U31" s="477"/>
      <c r="V31" s="477"/>
      <c r="W31" s="477"/>
      <c r="X31" s="477"/>
      <c r="Y31" s="477"/>
      <c r="Z31" s="477"/>
      <c r="AA31" s="477"/>
      <c r="AB31" s="477"/>
      <c r="AC31" s="477"/>
      <c r="AD31" s="477"/>
      <c r="AE31" s="477"/>
      <c r="AF31" s="477"/>
      <c r="AG31" s="477"/>
      <c r="AH31" s="477"/>
      <c r="AI31" s="477"/>
      <c r="AJ31" s="477"/>
      <c r="AK31" s="477"/>
      <c r="AL31" s="477"/>
      <c r="AM31" s="477"/>
    </row>
    <row r="32" spans="1:39" s="472" customFormat="1" ht="18" customHeight="1">
      <c r="A32" s="473"/>
      <c r="B32" s="474" t="s">
        <v>2534</v>
      </c>
      <c r="C32" s="473"/>
      <c r="D32" s="473"/>
      <c r="E32" s="473"/>
      <c r="F32" s="473"/>
      <c r="G32" s="473"/>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row>
    <row r="33" spans="1:39" s="472" customFormat="1" ht="18" customHeight="1">
      <c r="A33" s="473"/>
      <c r="B33" s="473"/>
      <c r="C33" s="473"/>
      <c r="D33" s="473"/>
      <c r="E33" s="473"/>
      <c r="F33" s="473"/>
      <c r="G33" s="473"/>
      <c r="H33" s="473"/>
      <c r="I33" s="473"/>
      <c r="J33" s="473"/>
      <c r="K33" s="473"/>
      <c r="L33" s="473"/>
      <c r="M33" s="473"/>
      <c r="N33" s="473"/>
      <c r="O33" s="473"/>
      <c r="P33" s="473"/>
      <c r="Q33" s="473"/>
      <c r="R33" s="473"/>
      <c r="S33" s="473"/>
      <c r="T33" s="473"/>
      <c r="U33" s="473"/>
      <c r="V33" s="473"/>
      <c r="W33" s="473"/>
      <c r="X33" s="473"/>
      <c r="Y33" s="473"/>
      <c r="Z33" s="473"/>
      <c r="AA33" s="473"/>
      <c r="AB33" s="473"/>
      <c r="AC33" s="473"/>
      <c r="AD33" s="473"/>
      <c r="AE33" s="473"/>
      <c r="AF33" s="473"/>
      <c r="AG33" s="473"/>
      <c r="AH33" s="473"/>
      <c r="AI33" s="473"/>
      <c r="AJ33" s="473"/>
      <c r="AK33" s="473"/>
      <c r="AL33" s="473"/>
      <c r="AM33" s="473"/>
    </row>
    <row r="34" spans="1:39" s="471" customFormat="1" ht="18" customHeight="1">
      <c r="A34" s="470"/>
      <c r="B34" s="456" t="s">
        <v>2541</v>
      </c>
      <c r="C34" s="470"/>
      <c r="D34" s="470"/>
      <c r="E34" s="470"/>
      <c r="F34" s="470"/>
      <c r="G34" s="470"/>
      <c r="H34" s="470"/>
      <c r="I34" s="470"/>
      <c r="J34" s="470"/>
      <c r="K34" s="470"/>
      <c r="L34" s="470"/>
      <c r="M34" s="470"/>
      <c r="N34" s="470"/>
      <c r="O34" s="470"/>
      <c r="P34" s="470"/>
      <c r="Q34" s="470"/>
      <c r="R34" s="470"/>
      <c r="S34" s="470"/>
      <c r="T34" s="470"/>
      <c r="U34" s="470"/>
      <c r="V34" s="470"/>
      <c r="W34" s="470"/>
      <c r="X34" s="470"/>
      <c r="Y34" s="470"/>
      <c r="Z34" s="470"/>
      <c r="AA34" s="470"/>
      <c r="AB34" s="470"/>
      <c r="AC34" s="470"/>
      <c r="AD34" s="470"/>
      <c r="AE34" s="470"/>
      <c r="AF34" s="470"/>
      <c r="AG34" s="470"/>
      <c r="AH34" s="470"/>
      <c r="AI34" s="470"/>
      <c r="AJ34" s="470"/>
      <c r="AK34" s="470"/>
      <c r="AL34" s="470"/>
      <c r="AM34" s="470"/>
    </row>
    <row r="35" spans="1:39" s="472" customFormat="1" ht="18" customHeight="1">
      <c r="A35" s="477" t="s">
        <v>2536</v>
      </c>
      <c r="B35" s="477"/>
      <c r="C35" s="477"/>
      <c r="D35" s="477"/>
      <c r="E35" s="477"/>
      <c r="F35" s="477"/>
      <c r="G35" s="477"/>
      <c r="H35" s="477"/>
      <c r="I35" s="477"/>
      <c r="J35" s="477"/>
      <c r="K35" s="477"/>
      <c r="L35" s="477"/>
      <c r="M35" s="477"/>
      <c r="N35" s="477"/>
      <c r="O35" s="477"/>
      <c r="P35" s="477"/>
      <c r="Q35" s="477"/>
      <c r="R35" s="477"/>
      <c r="S35" s="477"/>
      <c r="T35" s="477"/>
      <c r="U35" s="477"/>
      <c r="V35" s="477"/>
      <c r="W35" s="477"/>
      <c r="X35" s="477"/>
      <c r="Y35" s="477"/>
      <c r="Z35" s="477"/>
      <c r="AA35" s="477"/>
      <c r="AB35" s="477"/>
      <c r="AC35" s="477"/>
      <c r="AD35" s="477"/>
      <c r="AE35" s="477"/>
      <c r="AF35" s="477"/>
      <c r="AG35" s="477"/>
      <c r="AH35" s="477"/>
      <c r="AI35" s="477"/>
      <c r="AJ35" s="477"/>
      <c r="AK35" s="477"/>
      <c r="AL35" s="477"/>
      <c r="AM35" s="477"/>
    </row>
    <row r="36" spans="1:39" s="472" customFormat="1" ht="18" customHeight="1">
      <c r="A36" s="456"/>
      <c r="B36" s="474" t="s">
        <v>2537</v>
      </c>
      <c r="C36" s="456"/>
      <c r="D36" s="456"/>
      <c r="E36" s="456"/>
      <c r="F36" s="456"/>
      <c r="G36" s="456"/>
      <c r="H36" s="456"/>
      <c r="I36" s="456"/>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456"/>
      <c r="AH36" s="456"/>
      <c r="AI36" s="456"/>
      <c r="AJ36" s="456"/>
      <c r="AK36" s="456"/>
      <c r="AL36" s="456"/>
      <c r="AM36" s="456"/>
    </row>
    <row r="37" spans="1:39" s="472" customFormat="1" ht="18" customHeight="1">
      <c r="A37" s="456"/>
      <c r="B37" s="456"/>
      <c r="C37" s="456"/>
      <c r="D37" s="456"/>
      <c r="E37" s="456"/>
      <c r="F37" s="456"/>
      <c r="G37" s="456"/>
      <c r="H37" s="456"/>
      <c r="I37" s="456"/>
      <c r="J37" s="456"/>
      <c r="K37" s="456"/>
      <c r="L37" s="456"/>
      <c r="M37" s="456"/>
      <c r="N37" s="456"/>
      <c r="O37" s="456"/>
      <c r="P37" s="456"/>
      <c r="Q37" s="456"/>
      <c r="R37" s="456"/>
      <c r="S37" s="456"/>
      <c r="T37" s="456"/>
      <c r="U37" s="456"/>
      <c r="V37" s="456"/>
      <c r="W37" s="456"/>
      <c r="X37" s="456"/>
      <c r="Y37" s="456"/>
      <c r="Z37" s="456"/>
      <c r="AA37" s="456"/>
      <c r="AB37" s="456"/>
      <c r="AC37" s="456"/>
      <c r="AD37" s="456"/>
      <c r="AE37" s="456"/>
      <c r="AF37" s="456"/>
      <c r="AG37" s="456"/>
      <c r="AH37" s="456"/>
      <c r="AI37" s="456"/>
      <c r="AJ37" s="456"/>
      <c r="AK37" s="456"/>
      <c r="AL37" s="456"/>
      <c r="AM37" s="456"/>
    </row>
    <row r="38" spans="1:39" s="471" customFormat="1" ht="18" customHeight="1">
      <c r="A38" s="456"/>
      <c r="B38" s="456" t="s">
        <v>2542</v>
      </c>
      <c r="C38" s="456"/>
      <c r="D38" s="456"/>
      <c r="E38" s="456"/>
      <c r="F38" s="456"/>
      <c r="G38" s="456"/>
      <c r="H38" s="456"/>
      <c r="I38" s="456"/>
      <c r="J38" s="456"/>
      <c r="K38" s="456"/>
      <c r="L38" s="456"/>
      <c r="M38" s="456"/>
      <c r="N38" s="456"/>
      <c r="O38" s="456"/>
      <c r="P38" s="456"/>
      <c r="Q38" s="456"/>
      <c r="R38" s="456"/>
      <c r="S38" s="456"/>
      <c r="T38" s="456"/>
      <c r="U38" s="456"/>
      <c r="V38" s="456"/>
      <c r="W38" s="456"/>
      <c r="X38" s="456"/>
      <c r="Y38" s="456"/>
      <c r="Z38" s="456"/>
      <c r="AA38" s="456"/>
      <c r="AB38" s="456"/>
      <c r="AC38" s="456"/>
      <c r="AD38" s="456"/>
      <c r="AE38" s="456"/>
      <c r="AF38" s="456"/>
      <c r="AG38" s="456"/>
      <c r="AH38" s="456"/>
      <c r="AI38" s="456"/>
      <c r="AJ38" s="456"/>
      <c r="AK38" s="456"/>
      <c r="AL38" s="456"/>
      <c r="AM38" s="456"/>
    </row>
    <row r="39" spans="1:39" s="472" customFormat="1" ht="18" customHeight="1">
      <c r="A39" s="477" t="s">
        <v>2538</v>
      </c>
      <c r="B39" s="477"/>
      <c r="C39" s="477"/>
      <c r="D39" s="477"/>
      <c r="E39" s="477"/>
      <c r="F39" s="477"/>
      <c r="G39" s="477"/>
      <c r="H39" s="477"/>
      <c r="I39" s="477"/>
      <c r="J39" s="477"/>
      <c r="K39" s="477"/>
      <c r="L39" s="477"/>
      <c r="M39" s="477"/>
      <c r="N39" s="477"/>
      <c r="O39" s="477"/>
      <c r="P39" s="477"/>
      <c r="Q39" s="477"/>
      <c r="R39" s="477"/>
      <c r="S39" s="477"/>
      <c r="T39" s="477"/>
      <c r="U39" s="477"/>
      <c r="V39" s="477"/>
      <c r="W39" s="477"/>
      <c r="X39" s="477"/>
      <c r="Y39" s="477"/>
      <c r="Z39" s="477"/>
      <c r="AA39" s="477"/>
      <c r="AB39" s="477"/>
      <c r="AC39" s="477"/>
      <c r="AD39" s="477"/>
      <c r="AE39" s="477"/>
      <c r="AF39" s="477"/>
      <c r="AG39" s="477"/>
      <c r="AH39" s="477"/>
      <c r="AI39" s="477"/>
      <c r="AJ39" s="477"/>
      <c r="AK39" s="477"/>
      <c r="AL39" s="477"/>
      <c r="AM39" s="477"/>
    </row>
    <row r="40" spans="1:39" s="472" customFormat="1" ht="18" customHeight="1">
      <c r="A40" s="456"/>
      <c r="B40" s="474" t="s">
        <v>2539</v>
      </c>
      <c r="C40" s="456"/>
      <c r="D40" s="456"/>
      <c r="E40" s="456"/>
      <c r="F40" s="456"/>
      <c r="G40" s="456"/>
      <c r="H40" s="456"/>
      <c r="I40" s="456"/>
      <c r="J40" s="456"/>
      <c r="K40" s="456"/>
      <c r="L40" s="456"/>
      <c r="M40" s="456"/>
      <c r="N40" s="456"/>
      <c r="O40" s="456"/>
      <c r="P40" s="456"/>
      <c r="Q40" s="456"/>
      <c r="R40" s="456"/>
      <c r="S40" s="456"/>
      <c r="T40" s="456"/>
      <c r="U40" s="456"/>
      <c r="V40" s="456"/>
      <c r="W40" s="456"/>
      <c r="X40" s="456"/>
      <c r="Y40" s="456"/>
      <c r="Z40" s="456"/>
      <c r="AA40" s="456"/>
      <c r="AB40" s="456"/>
      <c r="AC40" s="456"/>
      <c r="AD40" s="456"/>
      <c r="AE40" s="456"/>
      <c r="AF40" s="456"/>
      <c r="AG40" s="456"/>
      <c r="AH40" s="456"/>
      <c r="AI40" s="456"/>
      <c r="AJ40" s="456"/>
      <c r="AK40" s="456"/>
      <c r="AL40" s="456"/>
      <c r="AM40" s="456"/>
    </row>
    <row r="41" spans="1:39" ht="18" customHeight="1">
      <c r="A41" s="457"/>
      <c r="B41" s="475"/>
      <c r="C41" s="457"/>
      <c r="D41" s="457"/>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row>
    <row r="42" spans="1:39" ht="18" customHeight="1">
      <c r="A42" s="457"/>
      <c r="B42" s="464"/>
      <c r="C42" s="457"/>
      <c r="D42" s="457"/>
      <c r="E42" s="457"/>
      <c r="F42" s="457"/>
      <c r="G42" s="457"/>
      <c r="H42" s="457"/>
      <c r="I42" s="457"/>
      <c r="J42" s="457"/>
      <c r="K42" s="457"/>
      <c r="L42" s="457"/>
      <c r="M42" s="457"/>
      <c r="N42" s="457"/>
      <c r="O42" s="457"/>
      <c r="P42" s="457"/>
      <c r="Q42" s="457"/>
      <c r="R42" s="457"/>
      <c r="S42" s="457"/>
      <c r="T42" s="457"/>
      <c r="U42" s="457"/>
      <c r="V42" s="457"/>
      <c r="W42" s="457"/>
      <c r="X42" s="457"/>
      <c r="Y42" s="457"/>
      <c r="Z42" s="457"/>
      <c r="AA42" s="457"/>
      <c r="AB42" s="457"/>
      <c r="AC42" s="457"/>
      <c r="AD42" s="457"/>
      <c r="AE42" s="457"/>
      <c r="AF42" s="457"/>
      <c r="AG42" s="457"/>
      <c r="AH42" s="457"/>
      <c r="AI42" s="457"/>
      <c r="AJ42" s="457"/>
      <c r="AK42" s="457"/>
      <c r="AL42" s="457"/>
      <c r="AM42" s="457"/>
    </row>
    <row r="43" spans="1:39" ht="18" customHeight="1">
      <c r="A43" s="457"/>
      <c r="B43" s="464"/>
      <c r="C43" s="457"/>
      <c r="D43" s="457"/>
      <c r="E43" s="457"/>
      <c r="F43" s="457"/>
      <c r="G43" s="457"/>
      <c r="H43" s="457"/>
      <c r="I43" s="457"/>
      <c r="J43" s="457"/>
      <c r="K43" s="457"/>
      <c r="L43" s="457"/>
      <c r="M43" s="457"/>
      <c r="N43" s="457"/>
      <c r="O43" s="457"/>
      <c r="P43" s="457"/>
      <c r="Q43" s="457"/>
      <c r="R43" s="457"/>
      <c r="S43" s="457"/>
      <c r="T43" s="457"/>
      <c r="U43" s="457"/>
      <c r="V43" s="457"/>
      <c r="W43" s="457"/>
      <c r="X43" s="457"/>
      <c r="Y43" s="457"/>
      <c r="Z43" s="457"/>
      <c r="AA43" s="457"/>
      <c r="AB43" s="457"/>
      <c r="AC43" s="457"/>
      <c r="AD43" s="457"/>
      <c r="AE43" s="457"/>
      <c r="AF43" s="457"/>
      <c r="AG43" s="457"/>
      <c r="AH43" s="457"/>
      <c r="AI43" s="457"/>
      <c r="AJ43" s="457"/>
      <c r="AK43" s="457"/>
      <c r="AL43" s="457"/>
      <c r="AM43" s="457"/>
    </row>
    <row r="44" spans="1:39" ht="18" customHeight="1">
      <c r="A44" s="457"/>
      <c r="B44" s="464"/>
      <c r="C44" s="457"/>
      <c r="D44" s="457"/>
      <c r="E44" s="457"/>
      <c r="F44" s="457"/>
      <c r="G44" s="457"/>
      <c r="H44" s="457"/>
      <c r="I44" s="457"/>
      <c r="J44" s="457"/>
      <c r="K44" s="457"/>
      <c r="L44" s="457"/>
      <c r="M44" s="457"/>
      <c r="N44" s="457"/>
      <c r="O44" s="457"/>
      <c r="P44" s="457"/>
      <c r="Q44" s="457"/>
      <c r="R44" s="457"/>
      <c r="S44" s="457"/>
      <c r="T44" s="457"/>
      <c r="U44" s="457"/>
      <c r="V44" s="457"/>
      <c r="W44" s="457"/>
      <c r="X44" s="457"/>
      <c r="Y44" s="457"/>
      <c r="Z44" s="457"/>
      <c r="AA44" s="457"/>
      <c r="AB44" s="457"/>
      <c r="AC44" s="457"/>
      <c r="AD44" s="457"/>
      <c r="AE44" s="457"/>
      <c r="AF44" s="457"/>
      <c r="AG44" s="457"/>
      <c r="AH44" s="457"/>
      <c r="AI44" s="457"/>
      <c r="AJ44" s="457"/>
      <c r="AK44" s="457"/>
      <c r="AL44" s="457"/>
      <c r="AM44" s="457"/>
    </row>
    <row r="45" spans="1:39" ht="18" customHeight="1">
      <c r="A45" s="457"/>
      <c r="B45" s="457"/>
      <c r="C45" s="457"/>
      <c r="D45" s="457"/>
      <c r="E45" s="457"/>
      <c r="F45" s="457"/>
      <c r="G45" s="457"/>
      <c r="H45" s="457"/>
      <c r="I45" s="457"/>
      <c r="J45" s="457"/>
      <c r="K45" s="457"/>
      <c r="L45" s="457"/>
      <c r="M45" s="457"/>
      <c r="N45" s="457"/>
      <c r="O45" s="457"/>
      <c r="P45" s="457"/>
      <c r="Q45" s="457"/>
      <c r="R45" s="457"/>
      <c r="S45" s="457"/>
      <c r="T45" s="457"/>
      <c r="U45" s="457"/>
      <c r="V45" s="457"/>
      <c r="W45" s="457"/>
      <c r="X45" s="457"/>
      <c r="Y45" s="457"/>
      <c r="Z45" s="457"/>
      <c r="AA45" s="457"/>
      <c r="AB45" s="457"/>
      <c r="AC45" s="457"/>
      <c r="AD45" s="457"/>
      <c r="AE45" s="457"/>
      <c r="AF45" s="457"/>
      <c r="AG45" s="457"/>
      <c r="AH45" s="457"/>
      <c r="AI45" s="457"/>
      <c r="AJ45" s="457"/>
      <c r="AK45" s="457"/>
      <c r="AL45" s="457"/>
      <c r="AM45" s="457"/>
    </row>
    <row r="46" spans="1:39" ht="18" customHeight="1">
      <c r="A46" s="457"/>
      <c r="B46" s="457"/>
      <c r="C46" s="457"/>
      <c r="D46" s="457"/>
      <c r="E46" s="457"/>
      <c r="F46" s="457"/>
      <c r="G46" s="457"/>
      <c r="H46" s="457"/>
      <c r="I46" s="457"/>
      <c r="J46" s="457"/>
      <c r="K46" s="457"/>
      <c r="L46" s="457"/>
      <c r="M46" s="457"/>
      <c r="N46" s="457"/>
      <c r="O46" s="457"/>
      <c r="P46" s="457"/>
      <c r="Q46" s="457"/>
      <c r="R46" s="457"/>
      <c r="S46" s="457"/>
      <c r="T46" s="457"/>
      <c r="V46" s="457"/>
      <c r="W46" s="457"/>
      <c r="X46" s="457"/>
      <c r="Y46" s="457"/>
      <c r="Z46" s="457"/>
      <c r="AA46" s="457"/>
      <c r="AB46" s="457"/>
      <c r="AC46" s="457"/>
      <c r="AD46" s="457"/>
      <c r="AE46" s="457"/>
      <c r="AF46" s="457"/>
      <c r="AG46" s="457"/>
      <c r="AH46" s="457"/>
      <c r="AI46" s="457"/>
      <c r="AJ46" s="457"/>
      <c r="AK46" s="457"/>
      <c r="AL46" s="457"/>
      <c r="AM46" s="457"/>
    </row>
    <row r="47" spans="1:39" ht="18" customHeight="1">
      <c r="A47" s="457"/>
      <c r="B47" s="457"/>
      <c r="C47" s="457"/>
      <c r="D47" s="457"/>
      <c r="E47" s="457"/>
      <c r="F47" s="457"/>
      <c r="G47" s="457"/>
      <c r="H47" s="457"/>
      <c r="I47" s="457"/>
      <c r="J47" s="457"/>
      <c r="K47" s="457"/>
      <c r="L47" s="457"/>
      <c r="M47" s="457"/>
      <c r="N47" s="457"/>
      <c r="O47" s="457"/>
      <c r="P47" s="457"/>
      <c r="Q47" s="457"/>
      <c r="R47" s="457"/>
      <c r="S47" s="457"/>
      <c r="T47" s="457"/>
      <c r="X47" s="457"/>
      <c r="Z47" s="457"/>
      <c r="AA47" s="457"/>
      <c r="AB47" s="457"/>
      <c r="AC47" s="457"/>
      <c r="AD47" s="457"/>
      <c r="AE47" s="457"/>
      <c r="AF47" s="457"/>
      <c r="AG47" s="457"/>
      <c r="AH47" s="457"/>
      <c r="AI47" s="457"/>
      <c r="AJ47" s="457"/>
      <c r="AK47" s="457"/>
      <c r="AL47" s="457"/>
      <c r="AM47" s="457"/>
    </row>
    <row r="48" spans="1:39" ht="18.75" customHeight="1">
      <c r="A48" s="457"/>
      <c r="B48" s="457"/>
      <c r="C48" s="457"/>
      <c r="D48" s="457"/>
      <c r="E48" s="457"/>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row>
    <row r="49" spans="1:39" ht="18.75" customHeight="1">
      <c r="A49" s="457"/>
      <c r="B49" s="457"/>
      <c r="C49" s="457"/>
      <c r="D49" s="457"/>
      <c r="E49" s="457"/>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row>
    <row r="50" spans="1:39">
      <c r="A50" s="457"/>
      <c r="B50" s="457"/>
      <c r="C50" s="457"/>
      <c r="D50" s="457"/>
      <c r="E50" s="457"/>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row>
    <row r="51" spans="1:39">
      <c r="A51" s="457"/>
      <c r="B51" s="457"/>
      <c r="C51" s="457"/>
      <c r="D51" s="457"/>
      <c r="E51" s="457"/>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row>
    <row r="52" spans="1:39">
      <c r="A52" s="457"/>
      <c r="B52" s="457"/>
      <c r="C52" s="457"/>
      <c r="D52" s="457"/>
      <c r="E52" s="457"/>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row>
    <row r="53" spans="1:39">
      <c r="A53" s="457"/>
      <c r="B53" s="457"/>
      <c r="C53" s="457"/>
      <c r="D53" s="457"/>
      <c r="E53" s="457"/>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row>
    <row r="54" spans="1:39">
      <c r="A54" s="457"/>
      <c r="B54" s="457"/>
      <c r="C54" s="457"/>
      <c r="D54" s="457"/>
      <c r="E54" s="457"/>
      <c r="F54" s="457"/>
      <c r="G54" s="457"/>
      <c r="H54" s="457"/>
      <c r="I54" s="457"/>
      <c r="J54" s="457"/>
      <c r="K54" s="457"/>
      <c r="L54" s="457"/>
      <c r="M54" s="457"/>
      <c r="N54" s="457"/>
      <c r="O54" s="457"/>
      <c r="P54" s="457"/>
      <c r="Q54" s="457"/>
      <c r="R54" s="457"/>
      <c r="S54" s="457"/>
      <c r="T54" s="457"/>
      <c r="AL54" s="457"/>
      <c r="AM54" s="457"/>
    </row>
  </sheetData>
  <sheetProtection algorithmName="SHA-512" hashValue="958tz42nL5ZPYV/SNgdtMmCrZmoXRU6SJZw7vyanb5cdpuJeRG4c1glQGTQJye09UU+zYPuCOTGbanOjk+cNyA==" saltValue="XoVoA4CEQDDrCGipsa/ybQ==" spinCount="100000" sheet="1" objects="1" scenarios="1"/>
  <mergeCells count="30">
    <mergeCell ref="R9:U9"/>
    <mergeCell ref="W9:Z9"/>
    <mergeCell ref="AD3:AE3"/>
    <mergeCell ref="AG3:AH3"/>
    <mergeCell ref="AJ3:AK3"/>
    <mergeCell ref="A5:AM5"/>
    <mergeCell ref="A7:G7"/>
    <mergeCell ref="R10:V10"/>
    <mergeCell ref="W10:AM10"/>
    <mergeCell ref="R11:V11"/>
    <mergeCell ref="W11:AM11"/>
    <mergeCell ref="R12:V12"/>
    <mergeCell ref="W12:AM12"/>
    <mergeCell ref="R13:V13"/>
    <mergeCell ref="W13:AM13"/>
    <mergeCell ref="R14:V14"/>
    <mergeCell ref="W14:AM14"/>
    <mergeCell ref="R15:V15"/>
    <mergeCell ref="W15:AM15"/>
    <mergeCell ref="X24:AB24"/>
    <mergeCell ref="A31:AM31"/>
    <mergeCell ref="A35:AM35"/>
    <mergeCell ref="A39:AM39"/>
    <mergeCell ref="W16:AM16"/>
    <mergeCell ref="B19:J19"/>
    <mergeCell ref="K19:L19"/>
    <mergeCell ref="M19:X19"/>
    <mergeCell ref="Y19:Z19"/>
    <mergeCell ref="A20:AM20"/>
    <mergeCell ref="A27:AM27"/>
  </mergeCells>
  <phoneticPr fontId="10"/>
  <printOptions horizontalCentered="1"/>
  <pageMargins left="0.70866141732283472" right="0.70866141732283472" top="0.94488188976377963" bottom="0.74803149606299213" header="0.31496062992125984" footer="0.31496062992125984"/>
  <pageSetup paperSize="9" scale="9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60"/>
  <sheetViews>
    <sheetView showGridLines="0" view="pageBreakPreview" zoomScale="85" zoomScaleNormal="80" zoomScaleSheetLayoutView="85" workbookViewId="0">
      <selection sqref="A1:AF1"/>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47" t="s">
        <v>2394</v>
      </c>
      <c r="B1" s="547"/>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87"/>
      <c r="AN1" s="88" t="s">
        <v>0</v>
      </c>
    </row>
    <row r="2" spans="1:40" s="86" customFormat="1" ht="28.9" customHeight="1">
      <c r="A2" s="545" t="s">
        <v>2416</v>
      </c>
      <c r="B2" s="545"/>
      <c r="C2" s="545"/>
      <c r="D2" s="545"/>
      <c r="E2" s="545"/>
      <c r="F2" s="545"/>
      <c r="G2" s="545"/>
      <c r="H2" s="545"/>
      <c r="I2" s="545"/>
      <c r="J2" s="545"/>
      <c r="K2" s="545"/>
      <c r="L2" s="545"/>
      <c r="M2" s="545"/>
      <c r="N2" s="545"/>
      <c r="O2" s="545"/>
      <c r="P2" s="545"/>
      <c r="Q2" s="545"/>
      <c r="R2" s="545"/>
      <c r="S2" s="545"/>
      <c r="T2" s="545"/>
      <c r="U2" s="545"/>
      <c r="V2" s="545"/>
      <c r="W2" s="545"/>
      <c r="X2" s="545"/>
      <c r="Y2" s="545"/>
      <c r="Z2" s="545"/>
      <c r="AA2" s="545"/>
      <c r="AB2" s="545"/>
      <c r="AC2" s="545"/>
      <c r="AD2" s="545"/>
      <c r="AE2" s="545"/>
      <c r="AF2" s="545"/>
      <c r="AG2" s="89"/>
    </row>
    <row r="3" spans="1:40" s="91" customFormat="1" ht="69.599999999999994" customHeight="1">
      <c r="A3" s="541" t="s">
        <v>2507</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90"/>
    </row>
    <row r="4" spans="1:40" s="86" customFormat="1" ht="40.9" customHeight="1">
      <c r="A4" s="546" t="s">
        <v>2307</v>
      </c>
      <c r="B4" s="546"/>
      <c r="C4" s="546"/>
      <c r="D4" s="546"/>
      <c r="E4" s="546"/>
      <c r="F4" s="546"/>
      <c r="G4" s="546"/>
      <c r="H4" s="546"/>
      <c r="I4" s="546"/>
      <c r="J4" s="546"/>
      <c r="K4" s="546"/>
      <c r="L4" s="546"/>
      <c r="M4" s="546"/>
      <c r="N4" s="546"/>
      <c r="O4" s="546"/>
      <c r="P4" s="546"/>
      <c r="Q4" s="546"/>
      <c r="R4" s="546"/>
      <c r="S4" s="546"/>
      <c r="T4" s="546"/>
      <c r="U4" s="546"/>
      <c r="V4" s="546"/>
      <c r="W4" s="546"/>
      <c r="X4" s="546"/>
      <c r="Y4" s="546"/>
      <c r="Z4" s="546"/>
      <c r="AA4" s="546"/>
      <c r="AB4" s="546"/>
      <c r="AC4" s="546"/>
      <c r="AD4" s="546"/>
      <c r="AE4" s="546"/>
      <c r="AF4" s="546"/>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45"/>
      <c r="B8" s="545"/>
      <c r="C8" s="545"/>
      <c r="D8" s="545"/>
      <c r="E8" s="545"/>
      <c r="F8" s="545"/>
      <c r="G8" s="545"/>
      <c r="H8" s="545"/>
      <c r="I8" s="545"/>
      <c r="J8" s="545"/>
      <c r="K8" s="545"/>
      <c r="L8" s="545"/>
      <c r="M8" s="545"/>
      <c r="N8" s="545"/>
      <c r="O8" s="545"/>
      <c r="P8" s="545"/>
      <c r="Q8" s="545"/>
      <c r="R8" s="545"/>
      <c r="S8" s="545"/>
      <c r="T8" s="545"/>
      <c r="U8" s="545"/>
      <c r="V8" s="545"/>
      <c r="W8" s="545"/>
      <c r="X8" s="545"/>
      <c r="Y8" s="545"/>
      <c r="Z8" s="545"/>
      <c r="AA8" s="545"/>
      <c r="AB8" s="545"/>
      <c r="AC8" s="545"/>
      <c r="AD8" s="545"/>
      <c r="AE8" s="545"/>
      <c r="AF8" s="545"/>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27"/>
      <c r="C13" s="590" t="s">
        <v>220</v>
      </c>
      <c r="D13" s="591"/>
      <c r="E13" s="591"/>
      <c r="F13" s="591"/>
      <c r="G13" s="591"/>
      <c r="H13" s="591"/>
      <c r="I13" s="591"/>
      <c r="J13" s="591"/>
      <c r="K13" s="591"/>
      <c r="L13" s="591"/>
      <c r="M13" s="591"/>
      <c r="N13" s="591"/>
      <c r="O13" s="591"/>
      <c r="P13" s="591"/>
      <c r="Q13" s="591"/>
      <c r="R13" s="592"/>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58" t="s">
        <v>2</v>
      </c>
      <c r="B16" s="558"/>
      <c r="C16" s="558"/>
      <c r="D16" s="558"/>
      <c r="E16" s="558"/>
      <c r="F16" s="558"/>
      <c r="G16" s="558"/>
      <c r="H16" s="558"/>
      <c r="I16" s="558"/>
      <c r="J16" s="558"/>
      <c r="K16" s="558"/>
      <c r="L16" s="558"/>
      <c r="M16" s="558"/>
      <c r="N16" s="558"/>
      <c r="O16" s="558"/>
      <c r="P16" s="558"/>
      <c r="Q16" s="558"/>
      <c r="R16" s="558"/>
      <c r="S16" s="558"/>
      <c r="T16" s="558"/>
      <c r="U16" s="558"/>
      <c r="V16" s="558"/>
      <c r="W16" s="558"/>
      <c r="X16" s="558"/>
      <c r="Y16" s="558"/>
      <c r="Z16" s="558"/>
      <c r="AA16" s="558"/>
      <c r="AB16" s="39"/>
      <c r="AC16" s="39"/>
      <c r="AD16" s="39"/>
      <c r="AE16" s="39"/>
    </row>
    <row r="17" spans="1:40" ht="20.100000000000001" customHeight="1">
      <c r="A17" s="562" t="s">
        <v>3</v>
      </c>
      <c r="B17" s="491" t="s">
        <v>4</v>
      </c>
      <c r="C17" s="491"/>
      <c r="D17" s="491"/>
      <c r="E17" s="491"/>
      <c r="F17" s="491"/>
      <c r="G17" s="491"/>
      <c r="H17" s="491"/>
      <c r="I17" s="491"/>
      <c r="J17" s="491"/>
      <c r="K17" s="491"/>
      <c r="L17" s="566"/>
      <c r="M17" s="567"/>
      <c r="N17" s="567"/>
      <c r="O17" s="567"/>
      <c r="P17" s="567"/>
      <c r="Q17" s="567"/>
      <c r="R17" s="567"/>
      <c r="S17" s="567"/>
      <c r="T17" s="567"/>
      <c r="U17" s="567"/>
      <c r="V17" s="567"/>
      <c r="W17" s="567"/>
      <c r="X17" s="567"/>
      <c r="Y17" s="567"/>
      <c r="Z17" s="567"/>
      <c r="AA17" s="567"/>
      <c r="AB17" s="567"/>
      <c r="AC17" s="567"/>
      <c r="AD17" s="567"/>
      <c r="AE17" s="568"/>
    </row>
    <row r="18" spans="1:40" ht="20.100000000000001" customHeight="1">
      <c r="A18" s="563"/>
      <c r="B18" s="491" t="s">
        <v>5</v>
      </c>
      <c r="C18" s="491"/>
      <c r="D18" s="491"/>
      <c r="E18" s="491"/>
      <c r="F18" s="491"/>
      <c r="G18" s="491"/>
      <c r="H18" s="491"/>
      <c r="I18" s="491"/>
      <c r="J18" s="491"/>
      <c r="K18" s="491"/>
      <c r="L18" s="566"/>
      <c r="M18" s="567"/>
      <c r="N18" s="567"/>
      <c r="O18" s="567"/>
      <c r="P18" s="567"/>
      <c r="Q18" s="567"/>
      <c r="R18" s="567"/>
      <c r="S18" s="567"/>
      <c r="T18" s="567"/>
      <c r="U18" s="567"/>
      <c r="V18" s="567"/>
      <c r="W18" s="567"/>
      <c r="X18" s="567"/>
      <c r="Y18" s="567"/>
      <c r="Z18" s="567"/>
      <c r="AA18" s="567"/>
      <c r="AB18" s="567"/>
      <c r="AC18" s="567"/>
      <c r="AD18" s="567"/>
      <c r="AE18" s="568"/>
    </row>
    <row r="19" spans="1:40" ht="20.100000000000001" customHeight="1">
      <c r="A19" s="550" t="s">
        <v>6</v>
      </c>
      <c r="B19" s="491" t="s">
        <v>7</v>
      </c>
      <c r="C19" s="491"/>
      <c r="D19" s="491"/>
      <c r="E19" s="491"/>
      <c r="F19" s="491"/>
      <c r="G19" s="491"/>
      <c r="H19" s="491"/>
      <c r="I19" s="491"/>
      <c r="J19" s="491"/>
      <c r="K19" s="491"/>
      <c r="L19" s="492"/>
      <c r="M19" s="493"/>
      <c r="N19" s="493"/>
      <c r="O19" s="494"/>
      <c r="P19" s="183" t="s">
        <v>8</v>
      </c>
      <c r="Q19" s="495"/>
      <c r="R19" s="496"/>
      <c r="S19" s="496"/>
      <c r="T19" s="496"/>
      <c r="U19" s="497"/>
      <c r="V19" s="82"/>
      <c r="W19" s="82"/>
      <c r="X19" s="82"/>
      <c r="Y19" s="82"/>
      <c r="Z19" s="82"/>
      <c r="AB19" s="39"/>
      <c r="AC19" s="39"/>
      <c r="AN19" s="46" t="s">
        <v>9</v>
      </c>
    </row>
    <row r="20" spans="1:40" ht="44.25" customHeight="1">
      <c r="A20" s="564"/>
      <c r="B20" s="565" t="s">
        <v>2417</v>
      </c>
      <c r="C20" s="565"/>
      <c r="D20" s="565"/>
      <c r="E20" s="565"/>
      <c r="F20" s="565"/>
      <c r="G20" s="565"/>
      <c r="H20" s="565"/>
      <c r="I20" s="565"/>
      <c r="J20" s="565"/>
      <c r="K20" s="565"/>
      <c r="L20" s="566"/>
      <c r="M20" s="567"/>
      <c r="N20" s="567"/>
      <c r="O20" s="567"/>
      <c r="P20" s="567"/>
      <c r="Q20" s="567"/>
      <c r="R20" s="567"/>
      <c r="S20" s="567"/>
      <c r="T20" s="567"/>
      <c r="U20" s="567"/>
      <c r="V20" s="567"/>
      <c r="W20" s="567"/>
      <c r="X20" s="567"/>
      <c r="Y20" s="567"/>
      <c r="Z20" s="567"/>
      <c r="AA20" s="567"/>
      <c r="AB20" s="567"/>
      <c r="AC20" s="567"/>
      <c r="AD20" s="567"/>
      <c r="AE20" s="568"/>
      <c r="AN20" s="46" t="str">
        <f>L19&amp;"-"&amp;Q19</f>
        <v>-</v>
      </c>
    </row>
    <row r="21" spans="1:40" ht="38.25" customHeight="1">
      <c r="A21" s="551"/>
      <c r="B21" s="565" t="s">
        <v>2418</v>
      </c>
      <c r="C21" s="565"/>
      <c r="D21" s="565"/>
      <c r="E21" s="565"/>
      <c r="F21" s="565"/>
      <c r="G21" s="565"/>
      <c r="H21" s="565"/>
      <c r="I21" s="565"/>
      <c r="J21" s="565"/>
      <c r="K21" s="565"/>
      <c r="L21" s="605"/>
      <c r="M21" s="606"/>
      <c r="N21" s="606"/>
      <c r="O21" s="606"/>
      <c r="P21" s="606"/>
      <c r="Q21" s="606"/>
      <c r="R21" s="606"/>
      <c r="S21" s="606"/>
      <c r="T21" s="606"/>
      <c r="U21" s="606"/>
      <c r="V21" s="606"/>
      <c r="W21" s="606"/>
      <c r="X21" s="606"/>
      <c r="Y21" s="606"/>
      <c r="Z21" s="606"/>
      <c r="AA21" s="606"/>
      <c r="AB21" s="606"/>
      <c r="AC21" s="606"/>
      <c r="AD21" s="606"/>
      <c r="AE21" s="607"/>
    </row>
    <row r="22" spans="1:40" ht="20.100000000000001" customHeight="1">
      <c r="A22" s="498" t="s">
        <v>2540</v>
      </c>
      <c r="B22" s="491" t="s">
        <v>7</v>
      </c>
      <c r="C22" s="491"/>
      <c r="D22" s="491"/>
      <c r="E22" s="491"/>
      <c r="F22" s="491"/>
      <c r="G22" s="491"/>
      <c r="H22" s="491"/>
      <c r="I22" s="491"/>
      <c r="J22" s="491"/>
      <c r="K22" s="491"/>
      <c r="L22" s="492"/>
      <c r="M22" s="493"/>
      <c r="N22" s="493"/>
      <c r="O22" s="494"/>
      <c r="P22" s="183" t="s">
        <v>8</v>
      </c>
      <c r="Q22" s="495"/>
      <c r="R22" s="496"/>
      <c r="S22" s="496"/>
      <c r="T22" s="496"/>
      <c r="U22" s="497"/>
      <c r="V22" s="82"/>
      <c r="W22" s="82"/>
      <c r="X22" s="82"/>
      <c r="Y22" s="82"/>
      <c r="Z22" s="82"/>
      <c r="AB22" s="39"/>
      <c r="AC22" s="39"/>
      <c r="AN22" s="46" t="s">
        <v>9</v>
      </c>
    </row>
    <row r="23" spans="1:40" ht="44.25" customHeight="1">
      <c r="A23" s="499"/>
      <c r="B23" s="565" t="s">
        <v>2417</v>
      </c>
      <c r="C23" s="565"/>
      <c r="D23" s="565"/>
      <c r="E23" s="565"/>
      <c r="F23" s="565"/>
      <c r="G23" s="565"/>
      <c r="H23" s="565"/>
      <c r="I23" s="565"/>
      <c r="J23" s="565"/>
      <c r="K23" s="565"/>
      <c r="L23" s="566"/>
      <c r="M23" s="567"/>
      <c r="N23" s="567"/>
      <c r="O23" s="567"/>
      <c r="P23" s="567"/>
      <c r="Q23" s="567"/>
      <c r="R23" s="567"/>
      <c r="S23" s="567"/>
      <c r="T23" s="567"/>
      <c r="U23" s="567"/>
      <c r="V23" s="567"/>
      <c r="W23" s="567"/>
      <c r="X23" s="567"/>
      <c r="Y23" s="567"/>
      <c r="Z23" s="567"/>
      <c r="AA23" s="567"/>
      <c r="AB23" s="567"/>
      <c r="AC23" s="567"/>
      <c r="AD23" s="567"/>
      <c r="AE23" s="568"/>
      <c r="AN23" s="46" t="str">
        <f>L21&amp;"-"&amp;Q21</f>
        <v>-</v>
      </c>
    </row>
    <row r="24" spans="1:40" ht="38.25" customHeight="1">
      <c r="A24" s="500"/>
      <c r="B24" s="565" t="s">
        <v>2418</v>
      </c>
      <c r="C24" s="565"/>
      <c r="D24" s="565"/>
      <c r="E24" s="565"/>
      <c r="F24" s="565"/>
      <c r="G24" s="565"/>
      <c r="H24" s="565"/>
      <c r="I24" s="565"/>
      <c r="J24" s="565"/>
      <c r="K24" s="565"/>
      <c r="L24" s="605"/>
      <c r="M24" s="606"/>
      <c r="N24" s="606"/>
      <c r="O24" s="606"/>
      <c r="P24" s="606"/>
      <c r="Q24" s="606"/>
      <c r="R24" s="606"/>
      <c r="S24" s="606"/>
      <c r="T24" s="606"/>
      <c r="U24" s="606"/>
      <c r="V24" s="606"/>
      <c r="W24" s="606"/>
      <c r="X24" s="606"/>
      <c r="Y24" s="606"/>
      <c r="Z24" s="606"/>
      <c r="AA24" s="606"/>
      <c r="AB24" s="606"/>
      <c r="AC24" s="606"/>
      <c r="AD24" s="606"/>
      <c r="AE24" s="607"/>
    </row>
    <row r="25" spans="1:40" ht="30" customHeight="1">
      <c r="A25" s="498" t="s">
        <v>10</v>
      </c>
      <c r="B25" s="553" t="s">
        <v>11</v>
      </c>
      <c r="C25" s="491"/>
      <c r="D25" s="491"/>
      <c r="E25" s="491"/>
      <c r="F25" s="491"/>
      <c r="G25" s="491"/>
      <c r="H25" s="491"/>
      <c r="I25" s="491"/>
      <c r="J25" s="491"/>
      <c r="K25" s="491"/>
      <c r="L25" s="542"/>
      <c r="M25" s="543"/>
      <c r="N25" s="543"/>
      <c r="O25" s="543"/>
      <c r="P25" s="543"/>
      <c r="Q25" s="543"/>
      <c r="R25" s="543"/>
      <c r="S25" s="543"/>
      <c r="T25" s="543"/>
      <c r="U25" s="543"/>
      <c r="V25" s="543"/>
      <c r="W25" s="543"/>
      <c r="X25" s="543"/>
      <c r="Y25" s="543"/>
      <c r="Z25" s="543"/>
      <c r="AA25" s="543"/>
      <c r="AB25" s="543"/>
      <c r="AC25" s="543"/>
      <c r="AD25" s="543"/>
      <c r="AE25" s="544"/>
    </row>
    <row r="26" spans="1:40" ht="19.5" customHeight="1">
      <c r="A26" s="500"/>
      <c r="B26" s="552" t="s">
        <v>12</v>
      </c>
      <c r="C26" s="552"/>
      <c r="D26" s="552"/>
      <c r="E26" s="552"/>
      <c r="F26" s="552"/>
      <c r="G26" s="552"/>
      <c r="H26" s="552"/>
      <c r="I26" s="552"/>
      <c r="J26" s="552"/>
      <c r="K26" s="553"/>
      <c r="L26" s="542"/>
      <c r="M26" s="543"/>
      <c r="N26" s="543"/>
      <c r="O26" s="543"/>
      <c r="P26" s="543"/>
      <c r="Q26" s="543"/>
      <c r="R26" s="543"/>
      <c r="S26" s="543"/>
      <c r="T26" s="543"/>
      <c r="U26" s="543"/>
      <c r="V26" s="543"/>
      <c r="W26" s="543"/>
      <c r="X26" s="543"/>
      <c r="Y26" s="543"/>
      <c r="Z26" s="543"/>
      <c r="AA26" s="543"/>
      <c r="AB26" s="543"/>
      <c r="AC26" s="543"/>
      <c r="AD26" s="543"/>
      <c r="AE26" s="544"/>
    </row>
    <row r="27" spans="1:40" ht="20.100000000000001" customHeight="1">
      <c r="A27" s="559" t="s">
        <v>13</v>
      </c>
      <c r="B27" s="560"/>
      <c r="C27" s="560"/>
      <c r="D27" s="560"/>
      <c r="E27" s="560"/>
      <c r="F27" s="560"/>
      <c r="G27" s="560"/>
      <c r="H27" s="560"/>
      <c r="I27" s="560"/>
      <c r="J27" s="560"/>
      <c r="K27" s="561"/>
      <c r="L27" s="599"/>
      <c r="M27" s="600"/>
      <c r="N27" s="600"/>
      <c r="O27" s="600"/>
      <c r="P27" s="600"/>
      <c r="Q27" s="600"/>
      <c r="R27" s="600"/>
      <c r="S27" s="600"/>
      <c r="T27" s="600"/>
      <c r="U27" s="600"/>
      <c r="V27" s="601"/>
      <c r="W27" s="83"/>
      <c r="X27" s="83"/>
      <c r="Y27" s="83"/>
      <c r="Z27" s="83"/>
      <c r="AA27" s="84"/>
      <c r="AB27" s="84"/>
      <c r="AC27" s="84"/>
      <c r="AD27" s="84"/>
      <c r="AE27" s="84"/>
      <c r="AH27" s="22"/>
    </row>
    <row r="28" spans="1:40" ht="20.100000000000001" customHeight="1">
      <c r="A28" s="548" t="s">
        <v>14</v>
      </c>
      <c r="B28" s="491" t="s">
        <v>4</v>
      </c>
      <c r="C28" s="491"/>
      <c r="D28" s="491"/>
      <c r="E28" s="491"/>
      <c r="F28" s="491"/>
      <c r="G28" s="491"/>
      <c r="H28" s="491"/>
      <c r="I28" s="491"/>
      <c r="J28" s="491"/>
      <c r="K28" s="491"/>
      <c r="L28" s="542"/>
      <c r="M28" s="543"/>
      <c r="N28" s="543"/>
      <c r="O28" s="543"/>
      <c r="P28" s="543"/>
      <c r="Q28" s="543"/>
      <c r="R28" s="543"/>
      <c r="S28" s="543"/>
      <c r="T28" s="543"/>
      <c r="U28" s="543"/>
      <c r="V28" s="543"/>
      <c r="W28" s="543"/>
      <c r="X28" s="544"/>
      <c r="Y28" s="83"/>
      <c r="Z28" s="83"/>
      <c r="AA28" s="84"/>
      <c r="AB28" s="84"/>
      <c r="AC28" s="84"/>
      <c r="AD28" s="84"/>
      <c r="AE28" s="84"/>
    </row>
    <row r="29" spans="1:40" ht="20.100000000000001" customHeight="1">
      <c r="A29" s="549"/>
      <c r="B29" s="557" t="s">
        <v>12</v>
      </c>
      <c r="C29" s="557"/>
      <c r="D29" s="557"/>
      <c r="E29" s="557"/>
      <c r="F29" s="557"/>
      <c r="G29" s="557"/>
      <c r="H29" s="557"/>
      <c r="I29" s="557"/>
      <c r="J29" s="557"/>
      <c r="K29" s="557"/>
      <c r="L29" s="542"/>
      <c r="M29" s="543"/>
      <c r="N29" s="543"/>
      <c r="O29" s="543"/>
      <c r="P29" s="543"/>
      <c r="Q29" s="543"/>
      <c r="R29" s="543"/>
      <c r="S29" s="543"/>
      <c r="T29" s="543"/>
      <c r="U29" s="543"/>
      <c r="V29" s="543"/>
      <c r="W29" s="543"/>
      <c r="X29" s="544"/>
      <c r="Y29" s="83"/>
      <c r="Z29" s="83"/>
      <c r="AA29" s="84"/>
      <c r="AB29" s="84"/>
      <c r="AC29" s="84"/>
      <c r="AD29" s="84"/>
      <c r="AE29" s="84"/>
    </row>
    <row r="30" spans="1:40" ht="20.100000000000001" customHeight="1">
      <c r="A30" s="550" t="s">
        <v>15</v>
      </c>
      <c r="B30" s="491" t="s">
        <v>16</v>
      </c>
      <c r="C30" s="491"/>
      <c r="D30" s="491"/>
      <c r="E30" s="491"/>
      <c r="F30" s="491"/>
      <c r="G30" s="491"/>
      <c r="H30" s="491"/>
      <c r="I30" s="491"/>
      <c r="J30" s="491"/>
      <c r="K30" s="491"/>
      <c r="L30" s="542"/>
      <c r="M30" s="543"/>
      <c r="N30" s="543"/>
      <c r="O30" s="543"/>
      <c r="P30" s="543"/>
      <c r="Q30" s="543"/>
      <c r="R30" s="543"/>
      <c r="S30" s="543"/>
      <c r="T30" s="543"/>
      <c r="U30" s="543"/>
      <c r="V30" s="543"/>
      <c r="W30" s="543"/>
      <c r="X30" s="544"/>
      <c r="Y30" s="83"/>
      <c r="Z30" s="83"/>
      <c r="AA30" s="84"/>
      <c r="AB30" s="84"/>
      <c r="AC30" s="84"/>
      <c r="AD30" s="84"/>
      <c r="AE30" s="84"/>
    </row>
    <row r="31" spans="1:40" ht="20.100000000000001" customHeight="1">
      <c r="A31" s="551"/>
      <c r="B31" s="491" t="s">
        <v>17</v>
      </c>
      <c r="C31" s="491"/>
      <c r="D31" s="491"/>
      <c r="E31" s="491"/>
      <c r="F31" s="491"/>
      <c r="G31" s="491"/>
      <c r="H31" s="491"/>
      <c r="I31" s="491"/>
      <c r="J31" s="491"/>
      <c r="K31" s="491"/>
      <c r="L31" s="554"/>
      <c r="M31" s="555"/>
      <c r="N31" s="555"/>
      <c r="O31" s="555"/>
      <c r="P31" s="555"/>
      <c r="Q31" s="555"/>
      <c r="R31" s="555"/>
      <c r="S31" s="555"/>
      <c r="T31" s="555"/>
      <c r="U31" s="555"/>
      <c r="V31" s="555"/>
      <c r="W31" s="555"/>
      <c r="X31" s="556"/>
      <c r="Y31" s="83"/>
      <c r="Z31" s="83"/>
      <c r="AA31" s="84"/>
      <c r="AB31" s="84"/>
      <c r="AC31" s="84"/>
      <c r="AD31" s="84"/>
      <c r="AE31" s="84"/>
    </row>
    <row r="32" spans="1:40" ht="13.9" customHeight="1" thickBot="1">
      <c r="B32" s="82"/>
      <c r="C32" s="82"/>
      <c r="D32" s="82"/>
      <c r="E32" s="82"/>
      <c r="F32" s="82"/>
      <c r="G32" s="82"/>
      <c r="H32" s="82"/>
      <c r="I32" s="82"/>
      <c r="J32" s="367"/>
      <c r="K32" s="367"/>
      <c r="L32" s="368"/>
      <c r="M32" s="369"/>
      <c r="N32" s="369"/>
      <c r="O32" s="369"/>
      <c r="P32" s="369"/>
      <c r="Q32" s="369"/>
      <c r="R32" s="369"/>
      <c r="S32" s="369"/>
      <c r="T32" s="369"/>
      <c r="U32" s="369"/>
      <c r="V32" s="369"/>
      <c r="W32" s="369"/>
      <c r="X32" s="369"/>
      <c r="Y32" s="83"/>
      <c r="Z32" s="83"/>
      <c r="AA32" s="84"/>
      <c r="AB32" s="84"/>
      <c r="AC32" s="84"/>
      <c r="AD32" s="84"/>
      <c r="AE32" s="84"/>
    </row>
    <row r="33" spans="1:38" ht="20.100000000000001" customHeight="1" thickBot="1">
      <c r="A33" s="85" t="s">
        <v>2411</v>
      </c>
      <c r="B33" s="30"/>
      <c r="C33" s="28"/>
      <c r="D33" s="28"/>
      <c r="E33" s="28"/>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508" t="str">
        <f>IF(L18="", "", IF(AND(OR(AND(B37="✓",F38="✓",B39=""), AND(B37="",B39="✓")),OR(AND(B42="✓",B43=""), AND(B42="",B43="✓")),B35="✓",O45&lt;&gt;"",T45&lt;&gt;""),"○","×"))</f>
        <v/>
      </c>
      <c r="AF33" s="509"/>
      <c r="AG33" s="28"/>
    </row>
    <row r="34" spans="1:38" ht="10.9" customHeight="1" thickBot="1">
      <c r="A34" s="371"/>
      <c r="B34" s="372"/>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4"/>
    </row>
    <row r="35" spans="1:38" ht="20.100000000000001" customHeight="1" thickBot="1">
      <c r="A35" s="259"/>
      <c r="B35" s="518"/>
      <c r="C35" s="519"/>
      <c r="D35" s="519"/>
      <c r="E35" s="520"/>
      <c r="F35" s="515" t="s">
        <v>2048</v>
      </c>
      <c r="G35" s="516"/>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375"/>
    </row>
    <row r="36" spans="1:38" ht="35.450000000000003" customHeight="1" thickBot="1">
      <c r="A36" s="259"/>
      <c r="B36" s="608" t="s">
        <v>2421</v>
      </c>
      <c r="C36" s="608"/>
      <c r="D36" s="608"/>
      <c r="E36" s="608"/>
      <c r="F36" s="608"/>
      <c r="G36" s="608"/>
      <c r="H36" s="608"/>
      <c r="I36" s="608"/>
      <c r="J36" s="608"/>
      <c r="K36" s="608"/>
      <c r="L36" s="608"/>
      <c r="M36" s="608"/>
      <c r="N36" s="608"/>
      <c r="O36" s="608"/>
      <c r="P36" s="608"/>
      <c r="Q36" s="608"/>
      <c r="R36" s="608"/>
      <c r="S36" s="608"/>
      <c r="T36" s="608"/>
      <c r="U36" s="608"/>
      <c r="V36" s="608"/>
      <c r="W36" s="608"/>
      <c r="X36" s="608"/>
      <c r="Y36" s="608"/>
      <c r="Z36" s="608"/>
      <c r="AA36" s="608"/>
      <c r="AB36" s="608"/>
      <c r="AC36" s="608"/>
      <c r="AD36" s="608"/>
      <c r="AE36" s="608"/>
      <c r="AF36" s="375"/>
    </row>
    <row r="37" spans="1:38" ht="24.6" customHeight="1" thickBot="1">
      <c r="A37" s="259"/>
      <c r="B37" s="532"/>
      <c r="C37" s="533"/>
      <c r="D37" s="533"/>
      <c r="E37" s="533"/>
      <c r="F37" s="522" t="s">
        <v>2420</v>
      </c>
      <c r="G37" s="522"/>
      <c r="H37" s="522"/>
      <c r="I37" s="522"/>
      <c r="J37" s="522"/>
      <c r="K37" s="522"/>
      <c r="L37" s="522"/>
      <c r="M37" s="522"/>
      <c r="N37" s="522"/>
      <c r="O37" s="522"/>
      <c r="P37" s="522"/>
      <c r="Q37" s="522"/>
      <c r="R37" s="522"/>
      <c r="S37" s="522"/>
      <c r="T37" s="522"/>
      <c r="U37" s="522"/>
      <c r="V37" s="522"/>
      <c r="W37" s="522"/>
      <c r="X37" s="522"/>
      <c r="Y37" s="522"/>
      <c r="Z37" s="522"/>
      <c r="AA37" s="522"/>
      <c r="AB37" s="522"/>
      <c r="AC37" s="522"/>
      <c r="AD37" s="522"/>
      <c r="AE37" s="523"/>
      <c r="AF37" s="375"/>
    </row>
    <row r="38" spans="1:38" ht="43.9" customHeight="1" thickBot="1">
      <c r="A38" s="259"/>
      <c r="B38" s="534"/>
      <c r="C38" s="535"/>
      <c r="D38" s="535"/>
      <c r="E38" s="536"/>
      <c r="F38" s="518"/>
      <c r="G38" s="519"/>
      <c r="H38" s="519"/>
      <c r="I38" s="519"/>
      <c r="J38" s="617" t="s">
        <v>2475</v>
      </c>
      <c r="K38" s="617"/>
      <c r="L38" s="617"/>
      <c r="M38" s="617"/>
      <c r="N38" s="617"/>
      <c r="O38" s="617"/>
      <c r="P38" s="617"/>
      <c r="Q38" s="617"/>
      <c r="R38" s="617"/>
      <c r="S38" s="617"/>
      <c r="T38" s="617"/>
      <c r="U38" s="617"/>
      <c r="V38" s="617"/>
      <c r="W38" s="617"/>
      <c r="X38" s="617"/>
      <c r="Y38" s="617"/>
      <c r="Z38" s="617"/>
      <c r="AA38" s="617"/>
      <c r="AB38" s="617"/>
      <c r="AC38" s="617"/>
      <c r="AD38" s="617"/>
      <c r="AE38" s="618"/>
      <c r="AF38" s="375"/>
    </row>
    <row r="39" spans="1:38" ht="23.45" customHeight="1" thickBot="1">
      <c r="A39" s="259"/>
      <c r="B39" s="504"/>
      <c r="C39" s="505"/>
      <c r="D39" s="505"/>
      <c r="E39" s="505"/>
      <c r="F39" s="524" t="s">
        <v>2422</v>
      </c>
      <c r="G39" s="524"/>
      <c r="H39" s="524"/>
      <c r="I39" s="524"/>
      <c r="J39" s="524"/>
      <c r="K39" s="524"/>
      <c r="L39" s="524"/>
      <c r="M39" s="524"/>
      <c r="N39" s="524"/>
      <c r="O39" s="524"/>
      <c r="P39" s="524"/>
      <c r="Q39" s="524"/>
      <c r="R39" s="524"/>
      <c r="S39" s="524"/>
      <c r="T39" s="524"/>
      <c r="U39" s="524"/>
      <c r="V39" s="524"/>
      <c r="W39" s="524"/>
      <c r="X39" s="524"/>
      <c r="Y39" s="524"/>
      <c r="Z39" s="524"/>
      <c r="AA39" s="524"/>
      <c r="AB39" s="524"/>
      <c r="AC39" s="524"/>
      <c r="AD39" s="524"/>
      <c r="AE39" s="525"/>
      <c r="AF39" s="375"/>
    </row>
    <row r="40" spans="1:38" ht="7.15" customHeight="1">
      <c r="A40" s="259"/>
      <c r="B40" s="392"/>
      <c r="C40" s="392"/>
      <c r="D40" s="392"/>
      <c r="E40" s="392"/>
      <c r="F40" s="364"/>
      <c r="G40" s="364"/>
      <c r="H40" s="364"/>
      <c r="I40" s="364"/>
      <c r="J40" s="364"/>
      <c r="K40" s="364"/>
      <c r="L40" s="364"/>
      <c r="M40" s="364"/>
      <c r="N40" s="364"/>
      <c r="O40" s="364"/>
      <c r="P40" s="364"/>
      <c r="Q40" s="364"/>
      <c r="R40" s="364"/>
      <c r="S40" s="364"/>
      <c r="T40" s="364"/>
      <c r="U40" s="364"/>
      <c r="V40" s="364"/>
      <c r="W40" s="364"/>
      <c r="X40" s="364"/>
      <c r="Y40" s="364"/>
      <c r="Z40" s="364"/>
      <c r="AA40" s="364"/>
      <c r="AB40" s="364"/>
      <c r="AC40" s="364"/>
      <c r="AD40" s="364"/>
      <c r="AE40" s="364"/>
      <c r="AF40" s="375"/>
    </row>
    <row r="41" spans="1:38" ht="18" customHeight="1" thickBot="1">
      <c r="A41" s="259"/>
      <c r="B41" s="517" t="s">
        <v>88</v>
      </c>
      <c r="C41" s="517"/>
      <c r="D41" s="517"/>
      <c r="E41" s="517"/>
      <c r="F41" s="517"/>
      <c r="G41" s="517"/>
      <c r="H41" s="517"/>
      <c r="I41" s="517"/>
      <c r="J41" s="517"/>
      <c r="K41" s="517"/>
      <c r="L41" s="517"/>
      <c r="M41" s="517"/>
      <c r="N41" s="517"/>
      <c r="O41" s="517"/>
      <c r="P41" s="517"/>
      <c r="Q41" s="517"/>
      <c r="R41" s="517"/>
      <c r="S41" s="517"/>
      <c r="T41" s="517"/>
      <c r="U41" s="517"/>
      <c r="V41" s="517"/>
      <c r="W41" s="517"/>
      <c r="X41" s="517"/>
      <c r="Y41" s="517"/>
      <c r="Z41" s="517"/>
      <c r="AA41" s="376"/>
      <c r="AB41" s="376"/>
      <c r="AC41" s="376"/>
      <c r="AD41" s="376"/>
      <c r="AE41" s="376"/>
      <c r="AF41" s="377"/>
    </row>
    <row r="42" spans="1:38" ht="35.450000000000003" customHeight="1" thickBot="1">
      <c r="A42" s="259"/>
      <c r="B42" s="518"/>
      <c r="C42" s="519"/>
      <c r="D42" s="519"/>
      <c r="E42" s="520"/>
      <c r="F42" s="516" t="s">
        <v>2049</v>
      </c>
      <c r="G42" s="516"/>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375"/>
    </row>
    <row r="43" spans="1:38" ht="29.45" customHeight="1" thickBot="1">
      <c r="A43" s="259"/>
      <c r="B43" s="518"/>
      <c r="C43" s="519"/>
      <c r="D43" s="519"/>
      <c r="E43" s="520"/>
      <c r="F43" s="516" t="s">
        <v>89</v>
      </c>
      <c r="G43" s="516"/>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364"/>
      <c r="AF43" s="375"/>
    </row>
    <row r="44" spans="1:38" ht="10.9" customHeight="1" thickBot="1">
      <c r="A44" s="378"/>
      <c r="B44" s="31"/>
      <c r="C44" s="28"/>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79"/>
    </row>
    <row r="45" spans="1:38" ht="20.100000000000001" customHeight="1" thickBot="1">
      <c r="A45" s="380"/>
      <c r="C45" s="381" t="s">
        <v>73</v>
      </c>
      <c r="J45" s="510">
        <v>8</v>
      </c>
      <c r="K45" s="510"/>
      <c r="L45" s="381" t="s">
        <v>74</v>
      </c>
      <c r="M45" s="30"/>
      <c r="O45" s="511"/>
      <c r="P45" s="521"/>
      <c r="Q45" s="512"/>
      <c r="R45" s="381" t="s">
        <v>75</v>
      </c>
      <c r="T45" s="511"/>
      <c r="U45" s="512"/>
      <c r="V45" s="381" t="s">
        <v>76</v>
      </c>
      <c r="W45" s="510" t="s">
        <v>28</v>
      </c>
      <c r="X45" s="510"/>
      <c r="Y45" s="510"/>
      <c r="Z45" s="537" t="str">
        <f>IF(L18="","",L18)</f>
        <v/>
      </c>
      <c r="AA45" s="537"/>
      <c r="AB45" s="537"/>
      <c r="AC45" s="537"/>
      <c r="AD45" s="537"/>
      <c r="AE45" s="537"/>
      <c r="AF45" s="416"/>
      <c r="AG45" s="382"/>
      <c r="AH45" s="382"/>
      <c r="AI45" s="382"/>
      <c r="AJ45" s="382"/>
      <c r="AK45" s="382"/>
      <c r="AL45" s="382"/>
    </row>
    <row r="46" spans="1:38" ht="20.100000000000001" customHeight="1">
      <c r="A46" s="380"/>
      <c r="B46" s="383"/>
      <c r="C46" s="381"/>
      <c r="D46" s="381"/>
      <c r="E46" s="381"/>
      <c r="F46" s="381"/>
      <c r="G46" s="381"/>
      <c r="H46" s="381"/>
      <c r="I46" s="381"/>
      <c r="J46" s="381"/>
      <c r="K46" s="381"/>
      <c r="L46" s="381"/>
      <c r="M46" s="381"/>
      <c r="W46" s="513" t="s">
        <v>77</v>
      </c>
      <c r="X46" s="513"/>
      <c r="Y46" s="513"/>
      <c r="Z46" s="514" t="s">
        <v>11</v>
      </c>
      <c r="AA46" s="514"/>
      <c r="AB46" s="537" t="str">
        <f>IF(L25="", "",L25)</f>
        <v/>
      </c>
      <c r="AC46" s="537"/>
      <c r="AD46" s="537" t="str">
        <f>IF(L26="", "", L26)</f>
        <v/>
      </c>
      <c r="AE46" s="537"/>
      <c r="AF46" s="416"/>
      <c r="AG46" s="391"/>
      <c r="AH46" s="391"/>
      <c r="AJ46" s="390"/>
      <c r="AK46" s="390"/>
      <c r="AL46" s="382"/>
    </row>
    <row r="47" spans="1:38" ht="12" customHeight="1" thickBot="1">
      <c r="A47" s="384"/>
      <c r="B47" s="385"/>
      <c r="C47" s="386"/>
      <c r="D47" s="386"/>
      <c r="E47" s="386"/>
      <c r="F47" s="386"/>
      <c r="G47" s="386"/>
      <c r="H47" s="386"/>
      <c r="I47" s="386"/>
      <c r="J47" s="386"/>
      <c r="K47" s="386"/>
      <c r="L47" s="386"/>
      <c r="M47" s="386"/>
      <c r="N47" s="386"/>
      <c r="O47" s="386"/>
      <c r="P47" s="385"/>
      <c r="Q47" s="386"/>
      <c r="R47" s="387"/>
      <c r="S47" s="387"/>
      <c r="T47" s="387"/>
      <c r="U47" s="387"/>
      <c r="V47" s="387"/>
      <c r="W47" s="388"/>
      <c r="X47" s="388"/>
      <c r="Y47" s="388"/>
      <c r="Z47" s="388"/>
      <c r="AA47" s="388"/>
      <c r="AB47" s="388"/>
      <c r="AC47" s="388"/>
      <c r="AD47" s="388"/>
      <c r="AE47" s="388"/>
      <c r="AF47" s="389"/>
    </row>
    <row r="48" spans="1:38" ht="20.100000000000001" customHeight="1">
      <c r="A48" s="506" t="s">
        <v>2412</v>
      </c>
      <c r="B48" s="506"/>
      <c r="C48" s="506"/>
      <c r="D48" s="506"/>
      <c r="E48" s="506"/>
      <c r="F48" s="506"/>
      <c r="G48" s="506"/>
      <c r="H48" s="506"/>
      <c r="I48" s="506"/>
      <c r="J48" s="506"/>
      <c r="K48" s="506"/>
      <c r="L48" s="506"/>
      <c r="M48" s="506"/>
      <c r="N48" s="506"/>
      <c r="O48" s="506"/>
      <c r="P48" s="506"/>
      <c r="Q48" s="506"/>
      <c r="R48" s="506"/>
      <c r="S48" s="506"/>
      <c r="T48" s="506"/>
      <c r="U48" s="506"/>
      <c r="V48" s="506"/>
      <c r="W48" s="506"/>
      <c r="X48" s="506"/>
      <c r="Y48" s="506"/>
      <c r="Z48" s="506"/>
      <c r="AA48" s="506"/>
      <c r="AB48" s="506"/>
      <c r="AC48" s="506"/>
      <c r="AD48" s="506"/>
      <c r="AE48" s="506"/>
      <c r="AF48" s="506"/>
      <c r="AG48" s="393"/>
      <c r="AH48" s="393"/>
      <c r="AI48" s="393"/>
    </row>
    <row r="49" spans="1:41" ht="20.100000000000001" customHeight="1">
      <c r="A49" s="507"/>
      <c r="B49" s="507"/>
      <c r="C49" s="507"/>
      <c r="D49" s="507"/>
      <c r="E49" s="507"/>
      <c r="F49" s="507"/>
      <c r="G49" s="507"/>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row>
    <row r="50" spans="1:41" s="86" customFormat="1" ht="20.100000000000001" customHeight="1">
      <c r="A50" s="85" t="s">
        <v>2410</v>
      </c>
      <c r="B50" s="82"/>
      <c r="C50" s="82"/>
      <c r="D50" s="82"/>
      <c r="E50" s="82"/>
      <c r="F50" s="82"/>
      <c r="G50" s="82"/>
      <c r="H50" s="82"/>
      <c r="I50" s="82"/>
      <c r="J50" s="82"/>
      <c r="K50" s="82"/>
      <c r="L50" s="370"/>
      <c r="M50" s="370"/>
      <c r="N50" s="370"/>
      <c r="O50" s="370"/>
      <c r="P50" s="370"/>
      <c r="Q50" s="370"/>
      <c r="R50" s="370"/>
      <c r="S50" s="370"/>
      <c r="T50" s="370"/>
      <c r="U50" s="370"/>
      <c r="V50" s="370"/>
      <c r="W50" s="370"/>
      <c r="X50" s="370"/>
      <c r="Y50" s="82"/>
      <c r="Z50" s="82"/>
      <c r="AA50" s="39"/>
      <c r="AB50" s="39"/>
      <c r="AC50" s="39"/>
      <c r="AD50" s="39"/>
      <c r="AE50" s="39"/>
    </row>
    <row r="51" spans="1:41" s="86" customFormat="1" ht="20.100000000000001" customHeight="1" thickBot="1">
      <c r="A51" s="93" t="s">
        <v>1957</v>
      </c>
      <c r="B51" s="82"/>
      <c r="C51" s="82"/>
      <c r="D51" s="82"/>
      <c r="E51" s="82"/>
      <c r="F51" s="82"/>
      <c r="G51" s="82"/>
      <c r="H51" s="82"/>
      <c r="I51" s="82"/>
      <c r="J51" s="82"/>
      <c r="K51" s="82"/>
      <c r="L51" s="82"/>
      <c r="M51" s="82"/>
      <c r="N51" s="82"/>
      <c r="O51" s="82"/>
      <c r="P51" s="82"/>
      <c r="Q51" s="82"/>
      <c r="R51" s="82"/>
      <c r="S51" s="82"/>
      <c r="T51" s="82"/>
      <c r="U51" s="82"/>
      <c r="V51" s="82"/>
      <c r="W51" s="94"/>
      <c r="X51" s="82"/>
      <c r="Y51" s="82"/>
      <c r="Z51" s="82"/>
      <c r="AA51" s="39"/>
      <c r="AB51" s="39"/>
      <c r="AC51" s="39"/>
      <c r="AD51" s="39"/>
      <c r="AE51" s="39"/>
    </row>
    <row r="52" spans="1:41" s="86" customFormat="1" ht="23.45" customHeight="1" thickBot="1">
      <c r="A52" s="526" t="s">
        <v>2308</v>
      </c>
      <c r="B52" s="526"/>
      <c r="C52" s="526"/>
      <c r="D52" s="526"/>
      <c r="E52" s="526"/>
      <c r="F52" s="526"/>
      <c r="G52" s="526"/>
      <c r="H52" s="526"/>
      <c r="I52" s="526"/>
      <c r="J52" s="526"/>
      <c r="K52" s="526"/>
      <c r="L52" s="526"/>
      <c r="M52" s="526"/>
      <c r="N52" s="526"/>
      <c r="O52" s="526"/>
      <c r="P52" s="526"/>
      <c r="Q52" s="526"/>
      <c r="R52" s="526"/>
      <c r="S52" s="526"/>
      <c r="T52" s="526"/>
      <c r="U52" s="526"/>
      <c r="V52" s="526"/>
      <c r="W52" s="526"/>
      <c r="X52" s="526"/>
      <c r="Y52" s="526"/>
      <c r="Z52" s="526"/>
      <c r="AA52" s="526"/>
      <c r="AB52" s="526"/>
      <c r="AC52" s="526"/>
      <c r="AD52" s="526"/>
      <c r="AE52" s="527"/>
      <c r="AF52" s="410" t="str">
        <f>IF(L18="","",IF(AND(W54="✓",W55="✓",W56="✓",W57="✓"),"○","×"))</f>
        <v/>
      </c>
    </row>
    <row r="53" spans="1:41" s="86" customFormat="1" ht="17.45" customHeight="1" thickBot="1">
      <c r="A53" s="271" t="s">
        <v>2423</v>
      </c>
      <c r="B53" s="261"/>
      <c r="C53" s="261"/>
      <c r="D53" s="261"/>
      <c r="E53" s="261"/>
      <c r="F53" s="261"/>
      <c r="G53" s="261"/>
      <c r="H53" s="261"/>
      <c r="I53" s="261"/>
      <c r="J53" s="261"/>
      <c r="K53" s="261"/>
      <c r="L53" s="261"/>
      <c r="M53" s="261"/>
      <c r="N53" s="261"/>
      <c r="O53" s="261"/>
      <c r="P53" s="261"/>
      <c r="Q53" s="261"/>
      <c r="R53" s="261"/>
      <c r="S53" s="261"/>
      <c r="T53" s="261"/>
      <c r="U53" s="261"/>
      <c r="Y53" s="261"/>
      <c r="Z53" s="261"/>
      <c r="AA53" s="261"/>
      <c r="AB53" s="261"/>
      <c r="AC53" s="261"/>
      <c r="AD53" s="261"/>
      <c r="AE53" s="261"/>
      <c r="AF53" s="409"/>
    </row>
    <row r="54" spans="1:41" s="86" customFormat="1" ht="18">
      <c r="A54" s="619" t="s">
        <v>2057</v>
      </c>
      <c r="B54" s="620"/>
      <c r="C54" s="620"/>
      <c r="D54" s="620"/>
      <c r="E54" s="620"/>
      <c r="F54" s="620"/>
      <c r="G54" s="620"/>
      <c r="H54" s="620"/>
      <c r="I54" s="620"/>
      <c r="J54" s="620"/>
      <c r="K54" s="620"/>
      <c r="L54" s="620"/>
      <c r="M54" s="620"/>
      <c r="N54" s="620"/>
      <c r="O54" s="620"/>
      <c r="P54" s="620"/>
      <c r="Q54" s="620"/>
      <c r="R54" s="620"/>
      <c r="S54" s="621"/>
      <c r="T54" s="580">
        <f>COUNTIF($Z$61:$AB$160,"*介護予防*")</f>
        <v>0</v>
      </c>
      <c r="U54" s="580"/>
      <c r="V54" s="429" t="s">
        <v>2058</v>
      </c>
      <c r="W54" s="445"/>
      <c r="Y54" s="271"/>
      <c r="Z54" s="271"/>
      <c r="AA54" s="271"/>
      <c r="AB54" s="271"/>
      <c r="AC54" s="271"/>
      <c r="AD54" s="271"/>
      <c r="AE54" s="271"/>
      <c r="AF54" s="271"/>
    </row>
    <row r="55" spans="1:41" s="86" customFormat="1" ht="18">
      <c r="A55" s="619" t="s">
        <v>2374</v>
      </c>
      <c r="B55" s="620"/>
      <c r="C55" s="620"/>
      <c r="D55" s="620"/>
      <c r="E55" s="620"/>
      <c r="F55" s="620"/>
      <c r="G55" s="620"/>
      <c r="H55" s="620"/>
      <c r="I55" s="620"/>
      <c r="J55" s="620"/>
      <c r="K55" s="620"/>
      <c r="L55" s="620"/>
      <c r="M55" s="620"/>
      <c r="N55" s="620"/>
      <c r="O55" s="620"/>
      <c r="P55" s="620"/>
      <c r="Q55" s="620"/>
      <c r="R55" s="620"/>
      <c r="S55" s="621"/>
      <c r="T55" s="580">
        <f>COUNTIF($Z$61:$AB$160,"*短期利用型*")</f>
        <v>0</v>
      </c>
      <c r="U55" s="580"/>
      <c r="V55" s="429" t="s">
        <v>2058</v>
      </c>
      <c r="W55" s="446"/>
      <c r="Y55" s="271"/>
      <c r="Z55" s="271"/>
      <c r="AA55" s="271"/>
      <c r="AB55" s="271"/>
      <c r="AC55" s="271"/>
      <c r="AD55" s="271"/>
      <c r="AE55" s="271"/>
      <c r="AF55" s="271"/>
    </row>
    <row r="56" spans="1:41" s="86" customFormat="1" ht="18">
      <c r="A56" s="619" t="s">
        <v>2376</v>
      </c>
      <c r="B56" s="620"/>
      <c r="C56" s="620"/>
      <c r="D56" s="620"/>
      <c r="E56" s="620"/>
      <c r="F56" s="620"/>
      <c r="G56" s="620"/>
      <c r="H56" s="620"/>
      <c r="I56" s="620"/>
      <c r="J56" s="620"/>
      <c r="K56" s="620"/>
      <c r="L56" s="620"/>
      <c r="M56" s="620"/>
      <c r="N56" s="620"/>
      <c r="O56" s="620"/>
      <c r="P56" s="620"/>
      <c r="Q56" s="620"/>
      <c r="R56" s="620"/>
      <c r="S56" s="621"/>
      <c r="T56" s="580">
        <f>COUNTIF($Z$61:$AB$160,"*独自*")+COUNTIF($Z$61:$AB$160,"介護予防ケアマネジメント")</f>
        <v>0</v>
      </c>
      <c r="U56" s="580"/>
      <c r="V56" s="429" t="s">
        <v>2058</v>
      </c>
      <c r="W56" s="446"/>
      <c r="Y56" s="271"/>
      <c r="Z56" s="271"/>
      <c r="AA56" s="271"/>
      <c r="AB56" s="271"/>
      <c r="AC56" s="271"/>
      <c r="AD56" s="271"/>
      <c r="AE56" s="271"/>
      <c r="AF56" s="271"/>
    </row>
    <row r="57" spans="1:41" s="86" customFormat="1" ht="18.75" thickBot="1">
      <c r="A57" s="619" t="s">
        <v>2375</v>
      </c>
      <c r="B57" s="620"/>
      <c r="C57" s="620"/>
      <c r="D57" s="620"/>
      <c r="E57" s="620"/>
      <c r="F57" s="620"/>
      <c r="G57" s="620"/>
      <c r="H57" s="620"/>
      <c r="I57" s="620"/>
      <c r="J57" s="620"/>
      <c r="K57" s="620"/>
      <c r="L57" s="620"/>
      <c r="M57" s="620"/>
      <c r="N57" s="620"/>
      <c r="O57" s="620"/>
      <c r="P57" s="620"/>
      <c r="Q57" s="620"/>
      <c r="R57" s="620"/>
      <c r="S57" s="621"/>
      <c r="T57" s="580">
        <f>COUNTIF(AO61:AP160,"その他")</f>
        <v>0</v>
      </c>
      <c r="U57" s="580"/>
      <c r="V57" s="429" t="s">
        <v>2058</v>
      </c>
      <c r="W57" s="447"/>
      <c r="Y57" s="271"/>
      <c r="Z57" s="271"/>
      <c r="AA57" s="271"/>
      <c r="AB57" s="271"/>
      <c r="AC57" s="271"/>
      <c r="AD57" s="271"/>
      <c r="AE57" s="271"/>
      <c r="AF57" s="271"/>
    </row>
    <row r="58" spans="1:41" s="86" customFormat="1" ht="18">
      <c r="A58" s="396"/>
      <c r="B58" s="396"/>
      <c r="C58" s="396"/>
      <c r="D58" s="396"/>
      <c r="E58" s="396"/>
      <c r="F58" s="396"/>
      <c r="G58" s="396"/>
      <c r="H58" s="396"/>
      <c r="I58" s="396"/>
      <c r="J58" s="396"/>
      <c r="K58" s="396"/>
      <c r="L58" s="396"/>
      <c r="M58" s="396"/>
      <c r="N58" s="396"/>
      <c r="O58" s="396"/>
      <c r="P58" s="396"/>
      <c r="Q58" s="396"/>
      <c r="R58" s="396"/>
      <c r="S58" s="396"/>
      <c r="T58" s="396"/>
      <c r="U58" s="396"/>
      <c r="V58" s="396"/>
      <c r="Y58" s="271"/>
      <c r="Z58" s="271"/>
      <c r="AA58" s="271"/>
      <c r="AB58" s="271"/>
      <c r="AC58" s="271"/>
      <c r="AD58" s="271"/>
      <c r="AE58" s="271"/>
      <c r="AF58" s="271"/>
    </row>
    <row r="59" spans="1:41" s="86" customFormat="1" ht="25.9" customHeight="1">
      <c r="A59" s="581" t="s">
        <v>18</v>
      </c>
      <c r="B59" s="583" t="s">
        <v>19</v>
      </c>
      <c r="C59" s="584"/>
      <c r="D59" s="584"/>
      <c r="E59" s="584"/>
      <c r="F59" s="584"/>
      <c r="G59" s="584"/>
      <c r="H59" s="584"/>
      <c r="I59" s="584"/>
      <c r="J59" s="584"/>
      <c r="K59" s="585"/>
      <c r="L59" s="583" t="s">
        <v>20</v>
      </c>
      <c r="M59" s="584"/>
      <c r="N59" s="584"/>
      <c r="O59" s="584"/>
      <c r="P59" s="585"/>
      <c r="Q59" s="612" t="s">
        <v>21</v>
      </c>
      <c r="R59" s="613"/>
      <c r="S59" s="613"/>
      <c r="T59" s="613"/>
      <c r="U59" s="613"/>
      <c r="V59" s="614"/>
      <c r="W59" s="529" t="s">
        <v>22</v>
      </c>
      <c r="X59" s="529"/>
      <c r="Y59" s="529"/>
      <c r="Z59" s="529" t="s">
        <v>23</v>
      </c>
      <c r="AA59" s="529"/>
      <c r="AB59" s="529"/>
      <c r="AC59" s="609" t="s">
        <v>2306</v>
      </c>
      <c r="AD59" s="615" t="s">
        <v>2424</v>
      </c>
      <c r="AE59" s="585" t="s">
        <v>2309</v>
      </c>
      <c r="AF59"/>
      <c r="AG59"/>
      <c r="AH59"/>
      <c r="AI59"/>
      <c r="AJ59"/>
      <c r="AK59"/>
      <c r="AL59"/>
    </row>
    <row r="60" spans="1:41" s="86" customFormat="1" ht="47.45" customHeight="1" thickBot="1">
      <c r="A60" s="582"/>
      <c r="B60" s="586"/>
      <c r="C60" s="587"/>
      <c r="D60" s="587"/>
      <c r="E60" s="587"/>
      <c r="F60" s="587"/>
      <c r="G60" s="587"/>
      <c r="H60" s="587"/>
      <c r="I60" s="587"/>
      <c r="J60" s="587"/>
      <c r="K60" s="588"/>
      <c r="L60" s="586"/>
      <c r="M60" s="587"/>
      <c r="N60" s="587"/>
      <c r="O60" s="587"/>
      <c r="P60" s="588"/>
      <c r="Q60" s="530" t="s">
        <v>24</v>
      </c>
      <c r="R60" s="589"/>
      <c r="S60" s="589"/>
      <c r="T60" s="589"/>
      <c r="U60" s="589"/>
      <c r="V60" s="184" t="s">
        <v>25</v>
      </c>
      <c r="W60" s="530"/>
      <c r="X60" s="530"/>
      <c r="Y60" s="530"/>
      <c r="Z60" s="530"/>
      <c r="AA60" s="530"/>
      <c r="AB60" s="530"/>
      <c r="AC60" s="610"/>
      <c r="AD60" s="616"/>
      <c r="AE60" s="611"/>
      <c r="AF60"/>
      <c r="AG60"/>
      <c r="AH60"/>
      <c r="AI60"/>
      <c r="AJ60"/>
      <c r="AK60"/>
      <c r="AL60"/>
    </row>
    <row r="61" spans="1:41" ht="45" customHeight="1">
      <c r="A61" s="96">
        <v>1</v>
      </c>
      <c r="B61" s="593"/>
      <c r="C61" s="594"/>
      <c r="D61" s="594"/>
      <c r="E61" s="594"/>
      <c r="F61" s="594"/>
      <c r="G61" s="594"/>
      <c r="H61" s="594"/>
      <c r="I61" s="594"/>
      <c r="J61" s="594"/>
      <c r="K61" s="595"/>
      <c r="L61" s="602"/>
      <c r="M61" s="603"/>
      <c r="N61" s="603"/>
      <c r="O61" s="603"/>
      <c r="P61" s="604"/>
      <c r="Q61" s="596"/>
      <c r="R61" s="597"/>
      <c r="S61" s="597"/>
      <c r="T61" s="597"/>
      <c r="U61" s="598"/>
      <c r="V61" s="262"/>
      <c r="W61" s="538"/>
      <c r="X61" s="539"/>
      <c r="Y61" s="540"/>
      <c r="Z61" s="531"/>
      <c r="AA61" s="531"/>
      <c r="AB61" s="531"/>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F61" s="97"/>
      <c r="AG61" s="97"/>
      <c r="AH61" s="97"/>
      <c r="AI61" s="97"/>
      <c r="AJ61" s="97"/>
      <c r="AK61" s="97"/>
      <c r="AL61" s="97"/>
      <c r="AN61" s="395" t="str">
        <f>IF($L$18="", "", VLOOKUP(Z61,【参考】数式用!$A$4:$M$54,13,FALSE))</f>
        <v/>
      </c>
      <c r="AO61" s="46" t="e">
        <f>VLOOKUP(Z61,【参考】数式用!$A$2:$N$54,14,FALSE)</f>
        <v>#N/A</v>
      </c>
    </row>
    <row r="62" spans="1:41" ht="45" customHeight="1">
      <c r="A62" s="96">
        <v>2</v>
      </c>
      <c r="B62" s="575"/>
      <c r="C62" s="576"/>
      <c r="D62" s="576"/>
      <c r="E62" s="576"/>
      <c r="F62" s="576"/>
      <c r="G62" s="576"/>
      <c r="H62" s="576"/>
      <c r="I62" s="576"/>
      <c r="J62" s="576"/>
      <c r="K62" s="577"/>
      <c r="L62" s="569"/>
      <c r="M62" s="570"/>
      <c r="N62" s="570"/>
      <c r="O62" s="570"/>
      <c r="P62" s="571"/>
      <c r="Q62" s="572"/>
      <c r="R62" s="573"/>
      <c r="S62" s="573"/>
      <c r="T62" s="573"/>
      <c r="U62" s="574"/>
      <c r="V62" s="262"/>
      <c r="W62" s="528"/>
      <c r="X62" s="528"/>
      <c r="Y62" s="528"/>
      <c r="Z62" s="501"/>
      <c r="AA62" s="502"/>
      <c r="AB62" s="503"/>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49.9" customHeight="1">
      <c r="A63" s="96">
        <f t="shared" ref="A63:A99" si="0">A62+1</f>
        <v>3</v>
      </c>
      <c r="B63" s="575"/>
      <c r="C63" s="576"/>
      <c r="D63" s="576"/>
      <c r="E63" s="576"/>
      <c r="F63" s="576"/>
      <c r="G63" s="576"/>
      <c r="H63" s="576"/>
      <c r="I63" s="576"/>
      <c r="J63" s="576"/>
      <c r="K63" s="577"/>
      <c r="L63" s="569"/>
      <c r="M63" s="570"/>
      <c r="N63" s="570"/>
      <c r="O63" s="570"/>
      <c r="P63" s="571"/>
      <c r="Q63" s="572"/>
      <c r="R63" s="573"/>
      <c r="S63" s="573"/>
      <c r="T63" s="573"/>
      <c r="U63" s="574"/>
      <c r="V63" s="262"/>
      <c r="W63" s="528"/>
      <c r="X63" s="528"/>
      <c r="Y63" s="528"/>
      <c r="Z63" s="501"/>
      <c r="AA63" s="502"/>
      <c r="AB63" s="503"/>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49.9" customHeight="1">
      <c r="A64" s="96">
        <f t="shared" si="0"/>
        <v>4</v>
      </c>
      <c r="B64" s="575"/>
      <c r="C64" s="576"/>
      <c r="D64" s="576"/>
      <c r="E64" s="576"/>
      <c r="F64" s="576"/>
      <c r="G64" s="576"/>
      <c r="H64" s="576"/>
      <c r="I64" s="576"/>
      <c r="J64" s="576"/>
      <c r="K64" s="577"/>
      <c r="L64" s="569"/>
      <c r="M64" s="570"/>
      <c r="N64" s="570"/>
      <c r="O64" s="570"/>
      <c r="P64" s="571"/>
      <c r="Q64" s="572"/>
      <c r="R64" s="573"/>
      <c r="S64" s="573"/>
      <c r="T64" s="573"/>
      <c r="U64" s="574"/>
      <c r="V64" s="262"/>
      <c r="W64" s="528"/>
      <c r="X64" s="528"/>
      <c r="Y64" s="528"/>
      <c r="Z64" s="501"/>
      <c r="AA64" s="502"/>
      <c r="AB64" s="503"/>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49.9" customHeight="1">
      <c r="A65" s="96">
        <f t="shared" si="0"/>
        <v>5</v>
      </c>
      <c r="B65" s="575"/>
      <c r="C65" s="576"/>
      <c r="D65" s="576"/>
      <c r="E65" s="576"/>
      <c r="F65" s="576"/>
      <c r="G65" s="576"/>
      <c r="H65" s="576"/>
      <c r="I65" s="576"/>
      <c r="J65" s="576"/>
      <c r="K65" s="577"/>
      <c r="L65" s="569"/>
      <c r="M65" s="570"/>
      <c r="N65" s="570"/>
      <c r="O65" s="570"/>
      <c r="P65" s="571"/>
      <c r="Q65" s="572"/>
      <c r="R65" s="573"/>
      <c r="S65" s="573"/>
      <c r="T65" s="573"/>
      <c r="U65" s="574"/>
      <c r="V65" s="262"/>
      <c r="W65" s="528"/>
      <c r="X65" s="528"/>
      <c r="Y65" s="528"/>
      <c r="Z65" s="531"/>
      <c r="AA65" s="531"/>
      <c r="AB65" s="531"/>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49.9" customHeight="1">
      <c r="A66" s="96">
        <f t="shared" si="0"/>
        <v>6</v>
      </c>
      <c r="B66" s="575"/>
      <c r="C66" s="576"/>
      <c r="D66" s="576"/>
      <c r="E66" s="576"/>
      <c r="F66" s="576"/>
      <c r="G66" s="576"/>
      <c r="H66" s="576"/>
      <c r="I66" s="576"/>
      <c r="J66" s="576"/>
      <c r="K66" s="577"/>
      <c r="L66" s="569"/>
      <c r="M66" s="570"/>
      <c r="N66" s="570"/>
      <c r="O66" s="570"/>
      <c r="P66" s="571"/>
      <c r="Q66" s="572"/>
      <c r="R66" s="573"/>
      <c r="S66" s="573"/>
      <c r="T66" s="573"/>
      <c r="U66" s="574"/>
      <c r="V66" s="262"/>
      <c r="W66" s="528"/>
      <c r="X66" s="528"/>
      <c r="Y66" s="528"/>
      <c r="Z66" s="531"/>
      <c r="AA66" s="531"/>
      <c r="AB66" s="531"/>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49.9" customHeight="1">
      <c r="A67" s="96">
        <f t="shared" si="0"/>
        <v>7</v>
      </c>
      <c r="B67" s="575"/>
      <c r="C67" s="576"/>
      <c r="D67" s="576"/>
      <c r="E67" s="576"/>
      <c r="F67" s="576"/>
      <c r="G67" s="576"/>
      <c r="H67" s="576"/>
      <c r="I67" s="576"/>
      <c r="J67" s="576"/>
      <c r="K67" s="577"/>
      <c r="L67" s="569"/>
      <c r="M67" s="570"/>
      <c r="N67" s="570"/>
      <c r="O67" s="570"/>
      <c r="P67" s="571"/>
      <c r="Q67" s="572"/>
      <c r="R67" s="573"/>
      <c r="S67" s="573"/>
      <c r="T67" s="573"/>
      <c r="U67" s="574"/>
      <c r="V67" s="262"/>
      <c r="W67" s="528"/>
      <c r="X67" s="528"/>
      <c r="Y67" s="528"/>
      <c r="Z67" s="531"/>
      <c r="AA67" s="531"/>
      <c r="AB67" s="531"/>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49.9" customHeight="1">
      <c r="A68" s="96">
        <f t="shared" si="0"/>
        <v>8</v>
      </c>
      <c r="B68" s="575"/>
      <c r="C68" s="576"/>
      <c r="D68" s="576"/>
      <c r="E68" s="576"/>
      <c r="F68" s="576"/>
      <c r="G68" s="576"/>
      <c r="H68" s="576"/>
      <c r="I68" s="576"/>
      <c r="J68" s="576"/>
      <c r="K68" s="577"/>
      <c r="L68" s="569"/>
      <c r="M68" s="570"/>
      <c r="N68" s="570"/>
      <c r="O68" s="570"/>
      <c r="P68" s="571"/>
      <c r="Q68" s="572"/>
      <c r="R68" s="573"/>
      <c r="S68" s="573"/>
      <c r="T68" s="573"/>
      <c r="U68" s="574"/>
      <c r="V68" s="262"/>
      <c r="W68" s="528"/>
      <c r="X68" s="528"/>
      <c r="Y68" s="528"/>
      <c r="Z68" s="531"/>
      <c r="AA68" s="531"/>
      <c r="AB68" s="531"/>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49.9" customHeight="1">
      <c r="A69" s="96">
        <f t="shared" si="0"/>
        <v>9</v>
      </c>
      <c r="B69" s="575"/>
      <c r="C69" s="576"/>
      <c r="D69" s="576"/>
      <c r="E69" s="576"/>
      <c r="F69" s="576"/>
      <c r="G69" s="576"/>
      <c r="H69" s="576"/>
      <c r="I69" s="576"/>
      <c r="J69" s="576"/>
      <c r="K69" s="577"/>
      <c r="L69" s="569"/>
      <c r="M69" s="570"/>
      <c r="N69" s="570"/>
      <c r="O69" s="570"/>
      <c r="P69" s="571"/>
      <c r="Q69" s="572"/>
      <c r="R69" s="573"/>
      <c r="S69" s="573"/>
      <c r="T69" s="573"/>
      <c r="U69" s="574"/>
      <c r="V69" s="262"/>
      <c r="W69" s="528"/>
      <c r="X69" s="528"/>
      <c r="Y69" s="528"/>
      <c r="Z69" s="531"/>
      <c r="AA69" s="531"/>
      <c r="AB69" s="531"/>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49.9" customHeight="1">
      <c r="A70" s="96">
        <f t="shared" si="0"/>
        <v>10</v>
      </c>
      <c r="B70" s="575"/>
      <c r="C70" s="576"/>
      <c r="D70" s="576"/>
      <c r="E70" s="576"/>
      <c r="F70" s="576"/>
      <c r="G70" s="576"/>
      <c r="H70" s="576"/>
      <c r="I70" s="576"/>
      <c r="J70" s="576"/>
      <c r="K70" s="577"/>
      <c r="L70" s="569"/>
      <c r="M70" s="570"/>
      <c r="N70" s="570"/>
      <c r="O70" s="570"/>
      <c r="P70" s="571"/>
      <c r="Q70" s="572"/>
      <c r="R70" s="573"/>
      <c r="S70" s="573"/>
      <c r="T70" s="573"/>
      <c r="U70" s="574"/>
      <c r="V70" s="262"/>
      <c r="W70" s="528"/>
      <c r="X70" s="528"/>
      <c r="Y70" s="528"/>
      <c r="Z70" s="531"/>
      <c r="AA70" s="531"/>
      <c r="AB70" s="531"/>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49.9" customHeight="1">
      <c r="A71" s="96">
        <f t="shared" si="0"/>
        <v>11</v>
      </c>
      <c r="B71" s="575"/>
      <c r="C71" s="576"/>
      <c r="D71" s="576"/>
      <c r="E71" s="576"/>
      <c r="F71" s="576"/>
      <c r="G71" s="576"/>
      <c r="H71" s="576"/>
      <c r="I71" s="576"/>
      <c r="J71" s="576"/>
      <c r="K71" s="577"/>
      <c r="L71" s="569"/>
      <c r="M71" s="570"/>
      <c r="N71" s="570"/>
      <c r="O71" s="570"/>
      <c r="P71" s="571"/>
      <c r="Q71" s="572"/>
      <c r="R71" s="573"/>
      <c r="S71" s="573"/>
      <c r="T71" s="573"/>
      <c r="U71" s="574"/>
      <c r="V71" s="262"/>
      <c r="W71" s="528"/>
      <c r="X71" s="528"/>
      <c r="Y71" s="528"/>
      <c r="Z71" s="531"/>
      <c r="AA71" s="531"/>
      <c r="AB71" s="531"/>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49.9" customHeight="1">
      <c r="A72" s="96">
        <f t="shared" si="0"/>
        <v>12</v>
      </c>
      <c r="B72" s="575"/>
      <c r="C72" s="576"/>
      <c r="D72" s="576"/>
      <c r="E72" s="576"/>
      <c r="F72" s="576"/>
      <c r="G72" s="576"/>
      <c r="H72" s="576"/>
      <c r="I72" s="576"/>
      <c r="J72" s="576"/>
      <c r="K72" s="577"/>
      <c r="L72" s="569"/>
      <c r="M72" s="570"/>
      <c r="N72" s="570"/>
      <c r="O72" s="570"/>
      <c r="P72" s="571"/>
      <c r="Q72" s="572"/>
      <c r="R72" s="573"/>
      <c r="S72" s="573"/>
      <c r="T72" s="573"/>
      <c r="U72" s="574"/>
      <c r="V72" s="262"/>
      <c r="W72" s="528"/>
      <c r="X72" s="528"/>
      <c r="Y72" s="528"/>
      <c r="Z72" s="531"/>
      <c r="AA72" s="531"/>
      <c r="AB72" s="531"/>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49.9" customHeight="1">
      <c r="A73" s="96">
        <f t="shared" si="0"/>
        <v>13</v>
      </c>
      <c r="B73" s="575"/>
      <c r="C73" s="576"/>
      <c r="D73" s="576"/>
      <c r="E73" s="576"/>
      <c r="F73" s="576"/>
      <c r="G73" s="576"/>
      <c r="H73" s="576"/>
      <c r="I73" s="576"/>
      <c r="J73" s="576"/>
      <c r="K73" s="577"/>
      <c r="L73" s="569"/>
      <c r="M73" s="570"/>
      <c r="N73" s="570"/>
      <c r="O73" s="570"/>
      <c r="P73" s="571"/>
      <c r="Q73" s="572"/>
      <c r="R73" s="573"/>
      <c r="S73" s="573"/>
      <c r="T73" s="573"/>
      <c r="U73" s="574"/>
      <c r="V73" s="262"/>
      <c r="W73" s="528"/>
      <c r="X73" s="528"/>
      <c r="Y73" s="528"/>
      <c r="Z73" s="531"/>
      <c r="AA73" s="531"/>
      <c r="AB73" s="531"/>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49.9" customHeight="1">
      <c r="A74" s="96">
        <f t="shared" si="0"/>
        <v>14</v>
      </c>
      <c r="B74" s="575"/>
      <c r="C74" s="576"/>
      <c r="D74" s="576"/>
      <c r="E74" s="576"/>
      <c r="F74" s="576"/>
      <c r="G74" s="576"/>
      <c r="H74" s="576"/>
      <c r="I74" s="576"/>
      <c r="J74" s="576"/>
      <c r="K74" s="577"/>
      <c r="L74" s="569"/>
      <c r="M74" s="570"/>
      <c r="N74" s="570"/>
      <c r="O74" s="570"/>
      <c r="P74" s="571"/>
      <c r="Q74" s="572"/>
      <c r="R74" s="573"/>
      <c r="S74" s="573"/>
      <c r="T74" s="573"/>
      <c r="U74" s="574"/>
      <c r="V74" s="262"/>
      <c r="W74" s="528"/>
      <c r="X74" s="528"/>
      <c r="Y74" s="528"/>
      <c r="Z74" s="531"/>
      <c r="AA74" s="531"/>
      <c r="AB74" s="531"/>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49.9" customHeight="1">
      <c r="A75" s="96">
        <f t="shared" si="0"/>
        <v>15</v>
      </c>
      <c r="B75" s="575"/>
      <c r="C75" s="576"/>
      <c r="D75" s="576"/>
      <c r="E75" s="576"/>
      <c r="F75" s="576"/>
      <c r="G75" s="576"/>
      <c r="H75" s="576"/>
      <c r="I75" s="576"/>
      <c r="J75" s="576"/>
      <c r="K75" s="577"/>
      <c r="L75" s="569"/>
      <c r="M75" s="570"/>
      <c r="N75" s="570"/>
      <c r="O75" s="570"/>
      <c r="P75" s="571"/>
      <c r="Q75" s="572"/>
      <c r="R75" s="573"/>
      <c r="S75" s="573"/>
      <c r="T75" s="573"/>
      <c r="U75" s="574"/>
      <c r="V75" s="262"/>
      <c r="W75" s="528"/>
      <c r="X75" s="528"/>
      <c r="Y75" s="528"/>
      <c r="Z75" s="531"/>
      <c r="AA75" s="531"/>
      <c r="AB75" s="531"/>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49.9" customHeight="1">
      <c r="A76" s="96">
        <f t="shared" si="0"/>
        <v>16</v>
      </c>
      <c r="B76" s="575"/>
      <c r="C76" s="576"/>
      <c r="D76" s="576"/>
      <c r="E76" s="576"/>
      <c r="F76" s="576"/>
      <c r="G76" s="576"/>
      <c r="H76" s="576"/>
      <c r="I76" s="576"/>
      <c r="J76" s="576"/>
      <c r="K76" s="577"/>
      <c r="L76" s="569"/>
      <c r="M76" s="570"/>
      <c r="N76" s="570"/>
      <c r="O76" s="570"/>
      <c r="P76" s="571"/>
      <c r="Q76" s="572"/>
      <c r="R76" s="573"/>
      <c r="S76" s="573"/>
      <c r="T76" s="573"/>
      <c r="U76" s="574"/>
      <c r="V76" s="262"/>
      <c r="W76" s="528"/>
      <c r="X76" s="528"/>
      <c r="Y76" s="528"/>
      <c r="Z76" s="531"/>
      <c r="AA76" s="531"/>
      <c r="AB76" s="531"/>
      <c r="AC76" s="322"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49.9" customHeight="1">
      <c r="A77" s="96">
        <f t="shared" si="0"/>
        <v>17</v>
      </c>
      <c r="B77" s="575"/>
      <c r="C77" s="576"/>
      <c r="D77" s="576"/>
      <c r="E77" s="576"/>
      <c r="F77" s="576"/>
      <c r="G77" s="576"/>
      <c r="H77" s="576"/>
      <c r="I77" s="576"/>
      <c r="J77" s="576"/>
      <c r="K77" s="577"/>
      <c r="L77" s="569"/>
      <c r="M77" s="570"/>
      <c r="N77" s="570"/>
      <c r="O77" s="570"/>
      <c r="P77" s="571"/>
      <c r="Q77" s="572"/>
      <c r="R77" s="573"/>
      <c r="S77" s="573"/>
      <c r="T77" s="573"/>
      <c r="U77" s="574"/>
      <c r="V77" s="262"/>
      <c r="W77" s="528"/>
      <c r="X77" s="528"/>
      <c r="Y77" s="528"/>
      <c r="Z77" s="501"/>
      <c r="AA77" s="502"/>
      <c r="AB77" s="503"/>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49.9" customHeight="1">
      <c r="A78" s="96">
        <f t="shared" si="0"/>
        <v>18</v>
      </c>
      <c r="B78" s="575"/>
      <c r="C78" s="576"/>
      <c r="D78" s="576"/>
      <c r="E78" s="576"/>
      <c r="F78" s="576"/>
      <c r="G78" s="576"/>
      <c r="H78" s="576"/>
      <c r="I78" s="576"/>
      <c r="J78" s="576"/>
      <c r="K78" s="577"/>
      <c r="L78" s="569"/>
      <c r="M78" s="570"/>
      <c r="N78" s="570"/>
      <c r="O78" s="570"/>
      <c r="P78" s="571"/>
      <c r="Q78" s="572"/>
      <c r="R78" s="573"/>
      <c r="S78" s="573"/>
      <c r="T78" s="573"/>
      <c r="U78" s="574"/>
      <c r="V78" s="262"/>
      <c r="W78" s="528"/>
      <c r="X78" s="528"/>
      <c r="Y78" s="528"/>
      <c r="Z78" s="531"/>
      <c r="AA78" s="531"/>
      <c r="AB78" s="531"/>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49.9" customHeight="1">
      <c r="A79" s="96">
        <f t="shared" si="0"/>
        <v>19</v>
      </c>
      <c r="B79" s="575"/>
      <c r="C79" s="576"/>
      <c r="D79" s="576"/>
      <c r="E79" s="576"/>
      <c r="F79" s="576"/>
      <c r="G79" s="576"/>
      <c r="H79" s="576"/>
      <c r="I79" s="576"/>
      <c r="J79" s="576"/>
      <c r="K79" s="577"/>
      <c r="L79" s="569"/>
      <c r="M79" s="570"/>
      <c r="N79" s="570"/>
      <c r="O79" s="570"/>
      <c r="P79" s="571"/>
      <c r="Q79" s="572"/>
      <c r="R79" s="573"/>
      <c r="S79" s="573"/>
      <c r="T79" s="573"/>
      <c r="U79" s="574"/>
      <c r="V79" s="262"/>
      <c r="W79" s="528"/>
      <c r="X79" s="528"/>
      <c r="Y79" s="528"/>
      <c r="Z79" s="528"/>
      <c r="AA79" s="528"/>
      <c r="AB79" s="528"/>
      <c r="AC79" s="424"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49.9" customHeight="1">
      <c r="A80" s="96">
        <f t="shared" si="0"/>
        <v>20</v>
      </c>
      <c r="B80" s="575"/>
      <c r="C80" s="576"/>
      <c r="D80" s="576"/>
      <c r="E80" s="576"/>
      <c r="F80" s="576"/>
      <c r="G80" s="576"/>
      <c r="H80" s="576"/>
      <c r="I80" s="576"/>
      <c r="J80" s="576"/>
      <c r="K80" s="577"/>
      <c r="L80" s="569"/>
      <c r="M80" s="570"/>
      <c r="N80" s="570"/>
      <c r="O80" s="570"/>
      <c r="P80" s="571"/>
      <c r="Q80" s="572"/>
      <c r="R80" s="573"/>
      <c r="S80" s="573"/>
      <c r="T80" s="573"/>
      <c r="U80" s="574"/>
      <c r="V80" s="262"/>
      <c r="W80" s="528"/>
      <c r="X80" s="528"/>
      <c r="Y80" s="528"/>
      <c r="Z80" s="531"/>
      <c r="AA80" s="531"/>
      <c r="AB80" s="531"/>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49.9" customHeight="1">
      <c r="A81" s="96">
        <f t="shared" si="0"/>
        <v>21</v>
      </c>
      <c r="B81" s="575"/>
      <c r="C81" s="576"/>
      <c r="D81" s="576"/>
      <c r="E81" s="576"/>
      <c r="F81" s="576"/>
      <c r="G81" s="576"/>
      <c r="H81" s="576"/>
      <c r="I81" s="576"/>
      <c r="J81" s="576"/>
      <c r="K81" s="577"/>
      <c r="L81" s="569"/>
      <c r="M81" s="570"/>
      <c r="N81" s="570"/>
      <c r="O81" s="570"/>
      <c r="P81" s="571"/>
      <c r="Q81" s="572"/>
      <c r="R81" s="573"/>
      <c r="S81" s="573"/>
      <c r="T81" s="573"/>
      <c r="U81" s="574"/>
      <c r="V81" s="262"/>
      <c r="W81" s="528"/>
      <c r="X81" s="528"/>
      <c r="Y81" s="528"/>
      <c r="Z81" s="531"/>
      <c r="AA81" s="531"/>
      <c r="AB81" s="531"/>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49.9" customHeight="1">
      <c r="A82" s="96">
        <f t="shared" si="0"/>
        <v>22</v>
      </c>
      <c r="B82" s="575"/>
      <c r="C82" s="576"/>
      <c r="D82" s="576"/>
      <c r="E82" s="576"/>
      <c r="F82" s="576"/>
      <c r="G82" s="576"/>
      <c r="H82" s="576"/>
      <c r="I82" s="576"/>
      <c r="J82" s="576"/>
      <c r="K82" s="577"/>
      <c r="L82" s="569"/>
      <c r="M82" s="570"/>
      <c r="N82" s="570"/>
      <c r="O82" s="570"/>
      <c r="P82" s="571"/>
      <c r="Q82" s="572"/>
      <c r="R82" s="573"/>
      <c r="S82" s="573"/>
      <c r="T82" s="573"/>
      <c r="U82" s="574"/>
      <c r="V82" s="262"/>
      <c r="W82" s="528"/>
      <c r="X82" s="528"/>
      <c r="Y82" s="528"/>
      <c r="Z82" s="531"/>
      <c r="AA82" s="531"/>
      <c r="AB82" s="531"/>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49.9" customHeight="1">
      <c r="A83" s="96">
        <f t="shared" si="0"/>
        <v>23</v>
      </c>
      <c r="B83" s="575"/>
      <c r="C83" s="576"/>
      <c r="D83" s="576"/>
      <c r="E83" s="576"/>
      <c r="F83" s="576"/>
      <c r="G83" s="576"/>
      <c r="H83" s="576"/>
      <c r="I83" s="576"/>
      <c r="J83" s="576"/>
      <c r="K83" s="577"/>
      <c r="L83" s="569"/>
      <c r="M83" s="570"/>
      <c r="N83" s="570"/>
      <c r="O83" s="570"/>
      <c r="P83" s="571"/>
      <c r="Q83" s="572"/>
      <c r="R83" s="573"/>
      <c r="S83" s="573"/>
      <c r="T83" s="573"/>
      <c r="U83" s="574"/>
      <c r="V83" s="262"/>
      <c r="W83" s="528"/>
      <c r="X83" s="528"/>
      <c r="Y83" s="528"/>
      <c r="Z83" s="531"/>
      <c r="AA83" s="531"/>
      <c r="AB83" s="531"/>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49.9" customHeight="1">
      <c r="A84" s="96">
        <f t="shared" si="0"/>
        <v>24</v>
      </c>
      <c r="B84" s="575"/>
      <c r="C84" s="576"/>
      <c r="D84" s="576"/>
      <c r="E84" s="576"/>
      <c r="F84" s="576"/>
      <c r="G84" s="576"/>
      <c r="H84" s="576"/>
      <c r="I84" s="576"/>
      <c r="J84" s="576"/>
      <c r="K84" s="577"/>
      <c r="L84" s="569"/>
      <c r="M84" s="570"/>
      <c r="N84" s="570"/>
      <c r="O84" s="570"/>
      <c r="P84" s="571"/>
      <c r="Q84" s="572"/>
      <c r="R84" s="573"/>
      <c r="S84" s="573"/>
      <c r="T84" s="573"/>
      <c r="U84" s="574"/>
      <c r="V84" s="262"/>
      <c r="W84" s="528"/>
      <c r="X84" s="528"/>
      <c r="Y84" s="528"/>
      <c r="Z84" s="531"/>
      <c r="AA84" s="531"/>
      <c r="AB84" s="531"/>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49.9" customHeight="1">
      <c r="A85" s="96">
        <f t="shared" si="0"/>
        <v>25</v>
      </c>
      <c r="B85" s="575"/>
      <c r="C85" s="576"/>
      <c r="D85" s="576"/>
      <c r="E85" s="576"/>
      <c r="F85" s="576"/>
      <c r="G85" s="576"/>
      <c r="H85" s="576"/>
      <c r="I85" s="576"/>
      <c r="J85" s="576"/>
      <c r="K85" s="577"/>
      <c r="L85" s="569"/>
      <c r="M85" s="570"/>
      <c r="N85" s="570"/>
      <c r="O85" s="570"/>
      <c r="P85" s="571"/>
      <c r="Q85" s="572"/>
      <c r="R85" s="573"/>
      <c r="S85" s="573"/>
      <c r="T85" s="573"/>
      <c r="U85" s="574"/>
      <c r="V85" s="262"/>
      <c r="W85" s="528"/>
      <c r="X85" s="528"/>
      <c r="Y85" s="528"/>
      <c r="Z85" s="531"/>
      <c r="AA85" s="531"/>
      <c r="AB85" s="531"/>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49.9" customHeight="1">
      <c r="A86" s="96">
        <f t="shared" si="0"/>
        <v>26</v>
      </c>
      <c r="B86" s="575"/>
      <c r="C86" s="576"/>
      <c r="D86" s="576"/>
      <c r="E86" s="576"/>
      <c r="F86" s="576"/>
      <c r="G86" s="576"/>
      <c r="H86" s="576"/>
      <c r="I86" s="576"/>
      <c r="J86" s="576"/>
      <c r="K86" s="577"/>
      <c r="L86" s="569"/>
      <c r="M86" s="570"/>
      <c r="N86" s="570"/>
      <c r="O86" s="570"/>
      <c r="P86" s="571"/>
      <c r="Q86" s="572"/>
      <c r="R86" s="573"/>
      <c r="S86" s="573"/>
      <c r="T86" s="573"/>
      <c r="U86" s="574"/>
      <c r="V86" s="262"/>
      <c r="W86" s="528"/>
      <c r="X86" s="528"/>
      <c r="Y86" s="528"/>
      <c r="Z86" s="531"/>
      <c r="AA86" s="531"/>
      <c r="AB86" s="531"/>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49.9" customHeight="1">
      <c r="A87" s="96">
        <f t="shared" si="0"/>
        <v>27</v>
      </c>
      <c r="B87" s="575"/>
      <c r="C87" s="576"/>
      <c r="D87" s="576"/>
      <c r="E87" s="576"/>
      <c r="F87" s="576"/>
      <c r="G87" s="576"/>
      <c r="H87" s="576"/>
      <c r="I87" s="576"/>
      <c r="J87" s="576"/>
      <c r="K87" s="577"/>
      <c r="L87" s="569"/>
      <c r="M87" s="570"/>
      <c r="N87" s="570"/>
      <c r="O87" s="570"/>
      <c r="P87" s="571"/>
      <c r="Q87" s="572"/>
      <c r="R87" s="573"/>
      <c r="S87" s="573"/>
      <c r="T87" s="573"/>
      <c r="U87" s="574"/>
      <c r="V87" s="262"/>
      <c r="W87" s="528"/>
      <c r="X87" s="528"/>
      <c r="Y87" s="528"/>
      <c r="Z87" s="531"/>
      <c r="AA87" s="531"/>
      <c r="AB87" s="531"/>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49.9" customHeight="1">
      <c r="A88" s="96">
        <f t="shared" si="0"/>
        <v>28</v>
      </c>
      <c r="B88" s="575"/>
      <c r="C88" s="576"/>
      <c r="D88" s="576"/>
      <c r="E88" s="576"/>
      <c r="F88" s="576"/>
      <c r="G88" s="576"/>
      <c r="H88" s="576"/>
      <c r="I88" s="576"/>
      <c r="J88" s="576"/>
      <c r="K88" s="577"/>
      <c r="L88" s="569"/>
      <c r="M88" s="570"/>
      <c r="N88" s="570"/>
      <c r="O88" s="570"/>
      <c r="P88" s="571"/>
      <c r="Q88" s="572"/>
      <c r="R88" s="573"/>
      <c r="S88" s="573"/>
      <c r="T88" s="573"/>
      <c r="U88" s="574"/>
      <c r="V88" s="262"/>
      <c r="W88" s="528"/>
      <c r="X88" s="528"/>
      <c r="Y88" s="528"/>
      <c r="Z88" s="531"/>
      <c r="AA88" s="531"/>
      <c r="AB88" s="531"/>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49.9" customHeight="1">
      <c r="A89" s="96">
        <f t="shared" si="0"/>
        <v>29</v>
      </c>
      <c r="B89" s="575"/>
      <c r="C89" s="576"/>
      <c r="D89" s="576"/>
      <c r="E89" s="576"/>
      <c r="F89" s="576"/>
      <c r="G89" s="576"/>
      <c r="H89" s="576"/>
      <c r="I89" s="576"/>
      <c r="J89" s="576"/>
      <c r="K89" s="577"/>
      <c r="L89" s="569"/>
      <c r="M89" s="570"/>
      <c r="N89" s="570"/>
      <c r="O89" s="570"/>
      <c r="P89" s="571"/>
      <c r="Q89" s="572"/>
      <c r="R89" s="573"/>
      <c r="S89" s="573"/>
      <c r="T89" s="573"/>
      <c r="U89" s="574"/>
      <c r="V89" s="262"/>
      <c r="W89" s="528"/>
      <c r="X89" s="528"/>
      <c r="Y89" s="528"/>
      <c r="Z89" s="531"/>
      <c r="AA89" s="531"/>
      <c r="AB89" s="531"/>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49.9" customHeight="1">
      <c r="A90" s="96">
        <f t="shared" si="0"/>
        <v>30</v>
      </c>
      <c r="B90" s="575"/>
      <c r="C90" s="576"/>
      <c r="D90" s="576"/>
      <c r="E90" s="576"/>
      <c r="F90" s="576"/>
      <c r="G90" s="576"/>
      <c r="H90" s="576"/>
      <c r="I90" s="576"/>
      <c r="J90" s="576"/>
      <c r="K90" s="577"/>
      <c r="L90" s="569"/>
      <c r="M90" s="570"/>
      <c r="N90" s="570"/>
      <c r="O90" s="570"/>
      <c r="P90" s="571"/>
      <c r="Q90" s="572"/>
      <c r="R90" s="573"/>
      <c r="S90" s="573"/>
      <c r="T90" s="573"/>
      <c r="U90" s="574"/>
      <c r="V90" s="262"/>
      <c r="W90" s="528"/>
      <c r="X90" s="528"/>
      <c r="Y90" s="528"/>
      <c r="Z90" s="531"/>
      <c r="AA90" s="531"/>
      <c r="AB90" s="531"/>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49.9" customHeight="1">
      <c r="A91" s="96">
        <f t="shared" si="0"/>
        <v>31</v>
      </c>
      <c r="B91" s="575"/>
      <c r="C91" s="576"/>
      <c r="D91" s="576"/>
      <c r="E91" s="576"/>
      <c r="F91" s="576"/>
      <c r="G91" s="576"/>
      <c r="H91" s="576"/>
      <c r="I91" s="576"/>
      <c r="J91" s="576"/>
      <c r="K91" s="577"/>
      <c r="L91" s="569"/>
      <c r="M91" s="570"/>
      <c r="N91" s="570"/>
      <c r="O91" s="570"/>
      <c r="P91" s="571"/>
      <c r="Q91" s="572"/>
      <c r="R91" s="573"/>
      <c r="S91" s="573"/>
      <c r="T91" s="573"/>
      <c r="U91" s="574"/>
      <c r="V91" s="262"/>
      <c r="W91" s="528"/>
      <c r="X91" s="528"/>
      <c r="Y91" s="528"/>
      <c r="Z91" s="531"/>
      <c r="AA91" s="531"/>
      <c r="AB91" s="531"/>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49.9" customHeight="1">
      <c r="A92" s="96">
        <f t="shared" si="0"/>
        <v>32</v>
      </c>
      <c r="B92" s="575"/>
      <c r="C92" s="576"/>
      <c r="D92" s="576"/>
      <c r="E92" s="576"/>
      <c r="F92" s="576"/>
      <c r="G92" s="576"/>
      <c r="H92" s="576"/>
      <c r="I92" s="576"/>
      <c r="J92" s="576"/>
      <c r="K92" s="577"/>
      <c r="L92" s="569"/>
      <c r="M92" s="570"/>
      <c r="N92" s="570"/>
      <c r="O92" s="570"/>
      <c r="P92" s="571"/>
      <c r="Q92" s="572"/>
      <c r="R92" s="573"/>
      <c r="S92" s="573"/>
      <c r="T92" s="573"/>
      <c r="U92" s="574"/>
      <c r="V92" s="262"/>
      <c r="W92" s="528"/>
      <c r="X92" s="528"/>
      <c r="Y92" s="528"/>
      <c r="Z92" s="531"/>
      <c r="AA92" s="531"/>
      <c r="AB92" s="531"/>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49.9" customHeight="1">
      <c r="A93" s="96">
        <f t="shared" si="0"/>
        <v>33</v>
      </c>
      <c r="B93" s="575"/>
      <c r="C93" s="576"/>
      <c r="D93" s="576"/>
      <c r="E93" s="576"/>
      <c r="F93" s="576"/>
      <c r="G93" s="576"/>
      <c r="H93" s="576"/>
      <c r="I93" s="576"/>
      <c r="J93" s="576"/>
      <c r="K93" s="577"/>
      <c r="L93" s="569"/>
      <c r="M93" s="570"/>
      <c r="N93" s="570"/>
      <c r="O93" s="570"/>
      <c r="P93" s="571"/>
      <c r="Q93" s="572"/>
      <c r="R93" s="573"/>
      <c r="S93" s="573"/>
      <c r="T93" s="573"/>
      <c r="U93" s="574"/>
      <c r="V93" s="262"/>
      <c r="W93" s="528"/>
      <c r="X93" s="528"/>
      <c r="Y93" s="528"/>
      <c r="Z93" s="531"/>
      <c r="AA93" s="531"/>
      <c r="AB93" s="531"/>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49.9" customHeight="1">
      <c r="A94" s="96">
        <f t="shared" si="0"/>
        <v>34</v>
      </c>
      <c r="B94" s="575"/>
      <c r="C94" s="576"/>
      <c r="D94" s="576"/>
      <c r="E94" s="576"/>
      <c r="F94" s="576"/>
      <c r="G94" s="576"/>
      <c r="H94" s="576"/>
      <c r="I94" s="576"/>
      <c r="J94" s="576"/>
      <c r="K94" s="577"/>
      <c r="L94" s="569"/>
      <c r="M94" s="570"/>
      <c r="N94" s="570"/>
      <c r="O94" s="570"/>
      <c r="P94" s="571"/>
      <c r="Q94" s="572"/>
      <c r="R94" s="573"/>
      <c r="S94" s="573"/>
      <c r="T94" s="573"/>
      <c r="U94" s="574"/>
      <c r="V94" s="262"/>
      <c r="W94" s="528"/>
      <c r="X94" s="528"/>
      <c r="Y94" s="528"/>
      <c r="Z94" s="531"/>
      <c r="AA94" s="531"/>
      <c r="AB94" s="531"/>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49.9" customHeight="1">
      <c r="A95" s="96">
        <f t="shared" si="0"/>
        <v>35</v>
      </c>
      <c r="B95" s="575"/>
      <c r="C95" s="576"/>
      <c r="D95" s="576"/>
      <c r="E95" s="576"/>
      <c r="F95" s="576"/>
      <c r="G95" s="576"/>
      <c r="H95" s="576"/>
      <c r="I95" s="576"/>
      <c r="J95" s="576"/>
      <c r="K95" s="577"/>
      <c r="L95" s="569"/>
      <c r="M95" s="570"/>
      <c r="N95" s="570"/>
      <c r="O95" s="570"/>
      <c r="P95" s="571"/>
      <c r="Q95" s="572"/>
      <c r="R95" s="573"/>
      <c r="S95" s="573"/>
      <c r="T95" s="573"/>
      <c r="U95" s="574"/>
      <c r="V95" s="262"/>
      <c r="W95" s="528"/>
      <c r="X95" s="528"/>
      <c r="Y95" s="528"/>
      <c r="Z95" s="531"/>
      <c r="AA95" s="531"/>
      <c r="AB95" s="531"/>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49.9" customHeight="1">
      <c r="A96" s="96">
        <f t="shared" si="0"/>
        <v>36</v>
      </c>
      <c r="B96" s="575"/>
      <c r="C96" s="576"/>
      <c r="D96" s="576"/>
      <c r="E96" s="576"/>
      <c r="F96" s="576"/>
      <c r="G96" s="576"/>
      <c r="H96" s="576"/>
      <c r="I96" s="576"/>
      <c r="J96" s="576"/>
      <c r="K96" s="577"/>
      <c r="L96" s="569"/>
      <c r="M96" s="570"/>
      <c r="N96" s="570"/>
      <c r="O96" s="570"/>
      <c r="P96" s="571"/>
      <c r="Q96" s="572"/>
      <c r="R96" s="573"/>
      <c r="S96" s="573"/>
      <c r="T96" s="573"/>
      <c r="U96" s="574"/>
      <c r="V96" s="262"/>
      <c r="W96" s="528"/>
      <c r="X96" s="528"/>
      <c r="Y96" s="528"/>
      <c r="Z96" s="531"/>
      <c r="AA96" s="531"/>
      <c r="AB96" s="531"/>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49.9" customHeight="1">
      <c r="A97" s="96">
        <f t="shared" si="0"/>
        <v>37</v>
      </c>
      <c r="B97" s="575"/>
      <c r="C97" s="576"/>
      <c r="D97" s="576"/>
      <c r="E97" s="576"/>
      <c r="F97" s="576"/>
      <c r="G97" s="576"/>
      <c r="H97" s="576"/>
      <c r="I97" s="576"/>
      <c r="J97" s="576"/>
      <c r="K97" s="577"/>
      <c r="L97" s="569"/>
      <c r="M97" s="570"/>
      <c r="N97" s="570"/>
      <c r="O97" s="570"/>
      <c r="P97" s="571"/>
      <c r="Q97" s="572"/>
      <c r="R97" s="573"/>
      <c r="S97" s="573"/>
      <c r="T97" s="573"/>
      <c r="U97" s="574"/>
      <c r="V97" s="262"/>
      <c r="W97" s="528"/>
      <c r="X97" s="528"/>
      <c r="Y97" s="528"/>
      <c r="Z97" s="531"/>
      <c r="AA97" s="531"/>
      <c r="AB97" s="531"/>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49.9" customHeight="1">
      <c r="A98" s="96">
        <f t="shared" si="0"/>
        <v>38</v>
      </c>
      <c r="B98" s="575"/>
      <c r="C98" s="576"/>
      <c r="D98" s="576"/>
      <c r="E98" s="576"/>
      <c r="F98" s="576"/>
      <c r="G98" s="576"/>
      <c r="H98" s="576"/>
      <c r="I98" s="576"/>
      <c r="J98" s="576"/>
      <c r="K98" s="577"/>
      <c r="L98" s="569"/>
      <c r="M98" s="570"/>
      <c r="N98" s="570"/>
      <c r="O98" s="570"/>
      <c r="P98" s="571"/>
      <c r="Q98" s="572"/>
      <c r="R98" s="573"/>
      <c r="S98" s="573"/>
      <c r="T98" s="573"/>
      <c r="U98" s="574"/>
      <c r="V98" s="262"/>
      <c r="W98" s="528"/>
      <c r="X98" s="528"/>
      <c r="Y98" s="528"/>
      <c r="Z98" s="531"/>
      <c r="AA98" s="531"/>
      <c r="AB98" s="531"/>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49.9" customHeight="1">
      <c r="A99" s="96">
        <f t="shared" si="0"/>
        <v>39</v>
      </c>
      <c r="B99" s="575"/>
      <c r="C99" s="576"/>
      <c r="D99" s="576"/>
      <c r="E99" s="576"/>
      <c r="F99" s="576"/>
      <c r="G99" s="576"/>
      <c r="H99" s="576"/>
      <c r="I99" s="576"/>
      <c r="J99" s="576"/>
      <c r="K99" s="577"/>
      <c r="L99" s="569"/>
      <c r="M99" s="570"/>
      <c r="N99" s="570"/>
      <c r="O99" s="570"/>
      <c r="P99" s="571"/>
      <c r="Q99" s="572"/>
      <c r="R99" s="573"/>
      <c r="S99" s="573"/>
      <c r="T99" s="573"/>
      <c r="U99" s="574"/>
      <c r="V99" s="262"/>
      <c r="W99" s="528"/>
      <c r="X99" s="528"/>
      <c r="Y99" s="528"/>
      <c r="Z99" s="531"/>
      <c r="AA99" s="531"/>
      <c r="AB99" s="531"/>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49.9" customHeight="1">
      <c r="A100" s="96">
        <f t="shared" ref="A100:A126" si="1">A99+1</f>
        <v>40</v>
      </c>
      <c r="B100" s="575"/>
      <c r="C100" s="576"/>
      <c r="D100" s="576"/>
      <c r="E100" s="576"/>
      <c r="F100" s="576"/>
      <c r="G100" s="576"/>
      <c r="H100" s="576"/>
      <c r="I100" s="576"/>
      <c r="J100" s="576"/>
      <c r="K100" s="577"/>
      <c r="L100" s="569"/>
      <c r="M100" s="570"/>
      <c r="N100" s="570"/>
      <c r="O100" s="570"/>
      <c r="P100" s="571"/>
      <c r="Q100" s="572"/>
      <c r="R100" s="573"/>
      <c r="S100" s="573"/>
      <c r="T100" s="573"/>
      <c r="U100" s="574"/>
      <c r="V100" s="262"/>
      <c r="W100" s="528"/>
      <c r="X100" s="528"/>
      <c r="Y100" s="528"/>
      <c r="Z100" s="531"/>
      <c r="AA100" s="531"/>
      <c r="AB100" s="531"/>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49.9" customHeight="1">
      <c r="A101" s="96">
        <f t="shared" si="1"/>
        <v>41</v>
      </c>
      <c r="B101" s="575"/>
      <c r="C101" s="576"/>
      <c r="D101" s="576"/>
      <c r="E101" s="576"/>
      <c r="F101" s="576"/>
      <c r="G101" s="576"/>
      <c r="H101" s="576"/>
      <c r="I101" s="576"/>
      <c r="J101" s="576"/>
      <c r="K101" s="577"/>
      <c r="L101" s="569"/>
      <c r="M101" s="570"/>
      <c r="N101" s="570"/>
      <c r="O101" s="570"/>
      <c r="P101" s="571"/>
      <c r="Q101" s="572"/>
      <c r="R101" s="573"/>
      <c r="S101" s="573"/>
      <c r="T101" s="573"/>
      <c r="U101" s="574"/>
      <c r="V101" s="262"/>
      <c r="W101" s="528"/>
      <c r="X101" s="528"/>
      <c r="Y101" s="528"/>
      <c r="Z101" s="531"/>
      <c r="AA101" s="531"/>
      <c r="AB101" s="531"/>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49.9" customHeight="1">
      <c r="A102" s="96">
        <f t="shared" si="1"/>
        <v>42</v>
      </c>
      <c r="B102" s="575"/>
      <c r="C102" s="576"/>
      <c r="D102" s="576"/>
      <c r="E102" s="576"/>
      <c r="F102" s="576"/>
      <c r="G102" s="576"/>
      <c r="H102" s="576"/>
      <c r="I102" s="576"/>
      <c r="J102" s="576"/>
      <c r="K102" s="577"/>
      <c r="L102" s="569"/>
      <c r="M102" s="570"/>
      <c r="N102" s="570"/>
      <c r="O102" s="570"/>
      <c r="P102" s="571"/>
      <c r="Q102" s="572"/>
      <c r="R102" s="573"/>
      <c r="S102" s="573"/>
      <c r="T102" s="573"/>
      <c r="U102" s="574"/>
      <c r="V102" s="262"/>
      <c r="W102" s="528"/>
      <c r="X102" s="528"/>
      <c r="Y102" s="528"/>
      <c r="Z102" s="531"/>
      <c r="AA102" s="531"/>
      <c r="AB102" s="531"/>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49.9" customHeight="1">
      <c r="A103" s="96">
        <f t="shared" si="1"/>
        <v>43</v>
      </c>
      <c r="B103" s="575"/>
      <c r="C103" s="576"/>
      <c r="D103" s="576"/>
      <c r="E103" s="576"/>
      <c r="F103" s="576"/>
      <c r="G103" s="576"/>
      <c r="H103" s="576"/>
      <c r="I103" s="576"/>
      <c r="J103" s="576"/>
      <c r="K103" s="577"/>
      <c r="L103" s="569"/>
      <c r="M103" s="570"/>
      <c r="N103" s="570"/>
      <c r="O103" s="570"/>
      <c r="P103" s="571"/>
      <c r="Q103" s="572"/>
      <c r="R103" s="573"/>
      <c r="S103" s="573"/>
      <c r="T103" s="573"/>
      <c r="U103" s="574"/>
      <c r="V103" s="262"/>
      <c r="W103" s="528"/>
      <c r="X103" s="528"/>
      <c r="Y103" s="528"/>
      <c r="Z103" s="531"/>
      <c r="AA103" s="531"/>
      <c r="AB103" s="531"/>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49.9" customHeight="1">
      <c r="A104" s="96">
        <f t="shared" si="1"/>
        <v>44</v>
      </c>
      <c r="B104" s="575"/>
      <c r="C104" s="576"/>
      <c r="D104" s="576"/>
      <c r="E104" s="576"/>
      <c r="F104" s="576"/>
      <c r="G104" s="576"/>
      <c r="H104" s="576"/>
      <c r="I104" s="576"/>
      <c r="J104" s="576"/>
      <c r="K104" s="577"/>
      <c r="L104" s="569"/>
      <c r="M104" s="570"/>
      <c r="N104" s="570"/>
      <c r="O104" s="570"/>
      <c r="P104" s="571"/>
      <c r="Q104" s="572"/>
      <c r="R104" s="573"/>
      <c r="S104" s="573"/>
      <c r="T104" s="573"/>
      <c r="U104" s="574"/>
      <c r="V104" s="262"/>
      <c r="W104" s="528"/>
      <c r="X104" s="528"/>
      <c r="Y104" s="528"/>
      <c r="Z104" s="531"/>
      <c r="AA104" s="531"/>
      <c r="AB104" s="531"/>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49.9" customHeight="1">
      <c r="A105" s="96">
        <f t="shared" si="1"/>
        <v>45</v>
      </c>
      <c r="B105" s="575"/>
      <c r="C105" s="576"/>
      <c r="D105" s="576"/>
      <c r="E105" s="576"/>
      <c r="F105" s="576"/>
      <c r="G105" s="576"/>
      <c r="H105" s="576"/>
      <c r="I105" s="576"/>
      <c r="J105" s="576"/>
      <c r="K105" s="577"/>
      <c r="L105" s="569"/>
      <c r="M105" s="570"/>
      <c r="N105" s="570"/>
      <c r="O105" s="570"/>
      <c r="P105" s="571"/>
      <c r="Q105" s="572"/>
      <c r="R105" s="573"/>
      <c r="S105" s="573"/>
      <c r="T105" s="573"/>
      <c r="U105" s="574"/>
      <c r="V105" s="262"/>
      <c r="W105" s="528"/>
      <c r="X105" s="528"/>
      <c r="Y105" s="528"/>
      <c r="Z105" s="531"/>
      <c r="AA105" s="531"/>
      <c r="AB105" s="531"/>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49.9" customHeight="1">
      <c r="A106" s="96">
        <f t="shared" si="1"/>
        <v>46</v>
      </c>
      <c r="B106" s="575"/>
      <c r="C106" s="576"/>
      <c r="D106" s="576"/>
      <c r="E106" s="576"/>
      <c r="F106" s="576"/>
      <c r="G106" s="576"/>
      <c r="H106" s="576"/>
      <c r="I106" s="576"/>
      <c r="J106" s="576"/>
      <c r="K106" s="577"/>
      <c r="L106" s="569"/>
      <c r="M106" s="570"/>
      <c r="N106" s="570"/>
      <c r="O106" s="570"/>
      <c r="P106" s="571"/>
      <c r="Q106" s="572"/>
      <c r="R106" s="573"/>
      <c r="S106" s="573"/>
      <c r="T106" s="573"/>
      <c r="U106" s="574"/>
      <c r="V106" s="262"/>
      <c r="W106" s="528"/>
      <c r="X106" s="528"/>
      <c r="Y106" s="528"/>
      <c r="Z106" s="531"/>
      <c r="AA106" s="531"/>
      <c r="AB106" s="531"/>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49.9" customHeight="1">
      <c r="A107" s="96">
        <f t="shared" si="1"/>
        <v>47</v>
      </c>
      <c r="B107" s="575"/>
      <c r="C107" s="576"/>
      <c r="D107" s="576"/>
      <c r="E107" s="576"/>
      <c r="F107" s="576"/>
      <c r="G107" s="576"/>
      <c r="H107" s="576"/>
      <c r="I107" s="576"/>
      <c r="J107" s="576"/>
      <c r="K107" s="577"/>
      <c r="L107" s="569"/>
      <c r="M107" s="570"/>
      <c r="N107" s="570"/>
      <c r="O107" s="570"/>
      <c r="P107" s="571"/>
      <c r="Q107" s="572"/>
      <c r="R107" s="573"/>
      <c r="S107" s="573"/>
      <c r="T107" s="573"/>
      <c r="U107" s="574"/>
      <c r="V107" s="262"/>
      <c r="W107" s="528"/>
      <c r="X107" s="528"/>
      <c r="Y107" s="528"/>
      <c r="Z107" s="531"/>
      <c r="AA107" s="531"/>
      <c r="AB107" s="531"/>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49.9" customHeight="1">
      <c r="A108" s="96">
        <f t="shared" si="1"/>
        <v>48</v>
      </c>
      <c r="B108" s="575"/>
      <c r="C108" s="576"/>
      <c r="D108" s="576"/>
      <c r="E108" s="576"/>
      <c r="F108" s="576"/>
      <c r="G108" s="576"/>
      <c r="H108" s="576"/>
      <c r="I108" s="576"/>
      <c r="J108" s="576"/>
      <c r="K108" s="577"/>
      <c r="L108" s="569"/>
      <c r="M108" s="570"/>
      <c r="N108" s="570"/>
      <c r="O108" s="570"/>
      <c r="P108" s="571"/>
      <c r="Q108" s="572"/>
      <c r="R108" s="573"/>
      <c r="S108" s="573"/>
      <c r="T108" s="573"/>
      <c r="U108" s="574"/>
      <c r="V108" s="262"/>
      <c r="W108" s="528"/>
      <c r="X108" s="528"/>
      <c r="Y108" s="528"/>
      <c r="Z108" s="531"/>
      <c r="AA108" s="531"/>
      <c r="AB108" s="531"/>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49.9" customHeight="1">
      <c r="A109" s="96">
        <f t="shared" si="1"/>
        <v>49</v>
      </c>
      <c r="B109" s="575"/>
      <c r="C109" s="576"/>
      <c r="D109" s="576"/>
      <c r="E109" s="576"/>
      <c r="F109" s="576"/>
      <c r="G109" s="576"/>
      <c r="H109" s="576"/>
      <c r="I109" s="576"/>
      <c r="J109" s="576"/>
      <c r="K109" s="577"/>
      <c r="L109" s="569"/>
      <c r="M109" s="570"/>
      <c r="N109" s="570"/>
      <c r="O109" s="570"/>
      <c r="P109" s="571"/>
      <c r="Q109" s="572"/>
      <c r="R109" s="573"/>
      <c r="S109" s="573"/>
      <c r="T109" s="573"/>
      <c r="U109" s="574"/>
      <c r="V109" s="262"/>
      <c r="W109" s="528"/>
      <c r="X109" s="528"/>
      <c r="Y109" s="528"/>
      <c r="Z109" s="531"/>
      <c r="AA109" s="531"/>
      <c r="AB109" s="531"/>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49.9" customHeight="1">
      <c r="A110" s="96">
        <f t="shared" si="1"/>
        <v>50</v>
      </c>
      <c r="B110" s="575"/>
      <c r="C110" s="576"/>
      <c r="D110" s="576"/>
      <c r="E110" s="576"/>
      <c r="F110" s="576"/>
      <c r="G110" s="576"/>
      <c r="H110" s="576"/>
      <c r="I110" s="576"/>
      <c r="J110" s="576"/>
      <c r="K110" s="577"/>
      <c r="L110" s="569"/>
      <c r="M110" s="570"/>
      <c r="N110" s="570"/>
      <c r="O110" s="570"/>
      <c r="P110" s="571"/>
      <c r="Q110" s="572"/>
      <c r="R110" s="573"/>
      <c r="S110" s="573"/>
      <c r="T110" s="573"/>
      <c r="U110" s="574"/>
      <c r="V110" s="262"/>
      <c r="W110" s="528"/>
      <c r="X110" s="528"/>
      <c r="Y110" s="528"/>
      <c r="Z110" s="531"/>
      <c r="AA110" s="531"/>
      <c r="AB110" s="531"/>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49.9" customHeight="1">
      <c r="A111" s="96">
        <f t="shared" si="1"/>
        <v>51</v>
      </c>
      <c r="B111" s="575"/>
      <c r="C111" s="576"/>
      <c r="D111" s="576"/>
      <c r="E111" s="576"/>
      <c r="F111" s="576"/>
      <c r="G111" s="576"/>
      <c r="H111" s="576"/>
      <c r="I111" s="576"/>
      <c r="J111" s="576"/>
      <c r="K111" s="577"/>
      <c r="L111" s="569"/>
      <c r="M111" s="570"/>
      <c r="N111" s="570"/>
      <c r="O111" s="570"/>
      <c r="P111" s="571"/>
      <c r="Q111" s="572"/>
      <c r="R111" s="573"/>
      <c r="S111" s="573"/>
      <c r="T111" s="573"/>
      <c r="U111" s="574"/>
      <c r="V111" s="262"/>
      <c r="W111" s="528"/>
      <c r="X111" s="528"/>
      <c r="Y111" s="528"/>
      <c r="Z111" s="531"/>
      <c r="AA111" s="531"/>
      <c r="AB111" s="531"/>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49.9" customHeight="1">
      <c r="A112" s="96">
        <f t="shared" si="1"/>
        <v>52</v>
      </c>
      <c r="B112" s="578"/>
      <c r="C112" s="579"/>
      <c r="D112" s="579"/>
      <c r="E112" s="579"/>
      <c r="F112" s="579"/>
      <c r="G112" s="579"/>
      <c r="H112" s="579"/>
      <c r="I112" s="579"/>
      <c r="J112" s="579"/>
      <c r="K112" s="579"/>
      <c r="L112" s="569"/>
      <c r="M112" s="570"/>
      <c r="N112" s="570"/>
      <c r="O112" s="570"/>
      <c r="P112" s="571"/>
      <c r="Q112" s="572"/>
      <c r="R112" s="573"/>
      <c r="S112" s="573"/>
      <c r="T112" s="573"/>
      <c r="U112" s="574"/>
      <c r="V112" s="262"/>
      <c r="W112" s="501"/>
      <c r="X112" s="502"/>
      <c r="Y112" s="503"/>
      <c r="Z112" s="531"/>
      <c r="AA112" s="531"/>
      <c r="AB112" s="531"/>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49.9" customHeight="1">
      <c r="A113" s="96">
        <f t="shared" si="1"/>
        <v>53</v>
      </c>
      <c r="B113" s="578"/>
      <c r="C113" s="579"/>
      <c r="D113" s="579"/>
      <c r="E113" s="579"/>
      <c r="F113" s="579"/>
      <c r="G113" s="579"/>
      <c r="H113" s="579"/>
      <c r="I113" s="579"/>
      <c r="J113" s="579"/>
      <c r="K113" s="579"/>
      <c r="L113" s="569"/>
      <c r="M113" s="570"/>
      <c r="N113" s="570"/>
      <c r="O113" s="570"/>
      <c r="P113" s="571"/>
      <c r="Q113" s="572"/>
      <c r="R113" s="573"/>
      <c r="S113" s="573"/>
      <c r="T113" s="573"/>
      <c r="U113" s="574"/>
      <c r="V113" s="262"/>
      <c r="W113" s="501"/>
      <c r="X113" s="502"/>
      <c r="Y113" s="503"/>
      <c r="Z113" s="531"/>
      <c r="AA113" s="531"/>
      <c r="AB113" s="531"/>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49.9" customHeight="1">
      <c r="A114" s="96">
        <f t="shared" si="1"/>
        <v>54</v>
      </c>
      <c r="B114" s="578"/>
      <c r="C114" s="579"/>
      <c r="D114" s="579"/>
      <c r="E114" s="579"/>
      <c r="F114" s="579"/>
      <c r="G114" s="579"/>
      <c r="H114" s="579"/>
      <c r="I114" s="579"/>
      <c r="J114" s="579"/>
      <c r="K114" s="579"/>
      <c r="L114" s="569"/>
      <c r="M114" s="570"/>
      <c r="N114" s="570"/>
      <c r="O114" s="570"/>
      <c r="P114" s="571"/>
      <c r="Q114" s="572"/>
      <c r="R114" s="573"/>
      <c r="S114" s="573"/>
      <c r="T114" s="573"/>
      <c r="U114" s="574"/>
      <c r="V114" s="262"/>
      <c r="W114" s="501"/>
      <c r="X114" s="502"/>
      <c r="Y114" s="503"/>
      <c r="Z114" s="531"/>
      <c r="AA114" s="531"/>
      <c r="AB114" s="531"/>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49.9" customHeight="1">
      <c r="A115" s="96">
        <f t="shared" si="1"/>
        <v>55</v>
      </c>
      <c r="B115" s="578"/>
      <c r="C115" s="579"/>
      <c r="D115" s="579"/>
      <c r="E115" s="579"/>
      <c r="F115" s="579"/>
      <c r="G115" s="579"/>
      <c r="H115" s="579"/>
      <c r="I115" s="579"/>
      <c r="J115" s="579"/>
      <c r="K115" s="579"/>
      <c r="L115" s="569"/>
      <c r="M115" s="570"/>
      <c r="N115" s="570"/>
      <c r="O115" s="570"/>
      <c r="P115" s="571"/>
      <c r="Q115" s="572"/>
      <c r="R115" s="573"/>
      <c r="S115" s="573"/>
      <c r="T115" s="573"/>
      <c r="U115" s="574"/>
      <c r="V115" s="262"/>
      <c r="W115" s="501"/>
      <c r="X115" s="502"/>
      <c r="Y115" s="503"/>
      <c r="Z115" s="531"/>
      <c r="AA115" s="531"/>
      <c r="AB115" s="531"/>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49.9" customHeight="1">
      <c r="A116" s="96">
        <f t="shared" si="1"/>
        <v>56</v>
      </c>
      <c r="B116" s="578"/>
      <c r="C116" s="579"/>
      <c r="D116" s="579"/>
      <c r="E116" s="579"/>
      <c r="F116" s="579"/>
      <c r="G116" s="579"/>
      <c r="H116" s="579"/>
      <c r="I116" s="579"/>
      <c r="J116" s="579"/>
      <c r="K116" s="579"/>
      <c r="L116" s="569"/>
      <c r="M116" s="570"/>
      <c r="N116" s="570"/>
      <c r="O116" s="570"/>
      <c r="P116" s="571"/>
      <c r="Q116" s="572"/>
      <c r="R116" s="573"/>
      <c r="S116" s="573"/>
      <c r="T116" s="573"/>
      <c r="U116" s="574"/>
      <c r="V116" s="262"/>
      <c r="W116" s="501"/>
      <c r="X116" s="502"/>
      <c r="Y116" s="503"/>
      <c r="Z116" s="531"/>
      <c r="AA116" s="531"/>
      <c r="AB116" s="531"/>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49.9" customHeight="1">
      <c r="A117" s="96">
        <f t="shared" si="1"/>
        <v>57</v>
      </c>
      <c r="B117" s="578"/>
      <c r="C117" s="579"/>
      <c r="D117" s="579"/>
      <c r="E117" s="579"/>
      <c r="F117" s="579"/>
      <c r="G117" s="579"/>
      <c r="H117" s="579"/>
      <c r="I117" s="579"/>
      <c r="J117" s="579"/>
      <c r="K117" s="579"/>
      <c r="L117" s="569"/>
      <c r="M117" s="570"/>
      <c r="N117" s="570"/>
      <c r="O117" s="570"/>
      <c r="P117" s="571"/>
      <c r="Q117" s="572"/>
      <c r="R117" s="573"/>
      <c r="S117" s="573"/>
      <c r="T117" s="573"/>
      <c r="U117" s="574"/>
      <c r="V117" s="262"/>
      <c r="W117" s="501"/>
      <c r="X117" s="502"/>
      <c r="Y117" s="503"/>
      <c r="Z117" s="531"/>
      <c r="AA117" s="531"/>
      <c r="AB117" s="531"/>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49.9" customHeight="1">
      <c r="A118" s="96">
        <f t="shared" si="1"/>
        <v>58</v>
      </c>
      <c r="B118" s="578"/>
      <c r="C118" s="579"/>
      <c r="D118" s="579"/>
      <c r="E118" s="579"/>
      <c r="F118" s="579"/>
      <c r="G118" s="579"/>
      <c r="H118" s="579"/>
      <c r="I118" s="579"/>
      <c r="J118" s="579"/>
      <c r="K118" s="579"/>
      <c r="L118" s="569"/>
      <c r="M118" s="570"/>
      <c r="N118" s="570"/>
      <c r="O118" s="570"/>
      <c r="P118" s="571"/>
      <c r="Q118" s="572"/>
      <c r="R118" s="573"/>
      <c r="S118" s="573"/>
      <c r="T118" s="573"/>
      <c r="U118" s="574"/>
      <c r="V118" s="262"/>
      <c r="W118" s="501"/>
      <c r="X118" s="502"/>
      <c r="Y118" s="503"/>
      <c r="Z118" s="531"/>
      <c r="AA118" s="531"/>
      <c r="AB118" s="531"/>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49.9" customHeight="1">
      <c r="A119" s="96">
        <f t="shared" si="1"/>
        <v>59</v>
      </c>
      <c r="B119" s="578"/>
      <c r="C119" s="579"/>
      <c r="D119" s="579"/>
      <c r="E119" s="579"/>
      <c r="F119" s="579"/>
      <c r="G119" s="579"/>
      <c r="H119" s="579"/>
      <c r="I119" s="579"/>
      <c r="J119" s="579"/>
      <c r="K119" s="579"/>
      <c r="L119" s="569"/>
      <c r="M119" s="570"/>
      <c r="N119" s="570"/>
      <c r="O119" s="570"/>
      <c r="P119" s="571"/>
      <c r="Q119" s="572"/>
      <c r="R119" s="573"/>
      <c r="S119" s="573"/>
      <c r="T119" s="573"/>
      <c r="U119" s="574"/>
      <c r="V119" s="262"/>
      <c r="W119" s="501"/>
      <c r="X119" s="502"/>
      <c r="Y119" s="503"/>
      <c r="Z119" s="531"/>
      <c r="AA119" s="531"/>
      <c r="AB119" s="531"/>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49.9" customHeight="1">
      <c r="A120" s="96">
        <f t="shared" si="1"/>
        <v>60</v>
      </c>
      <c r="B120" s="578"/>
      <c r="C120" s="579"/>
      <c r="D120" s="579"/>
      <c r="E120" s="579"/>
      <c r="F120" s="579"/>
      <c r="G120" s="579"/>
      <c r="H120" s="579"/>
      <c r="I120" s="579"/>
      <c r="J120" s="579"/>
      <c r="K120" s="579"/>
      <c r="L120" s="569"/>
      <c r="M120" s="570"/>
      <c r="N120" s="570"/>
      <c r="O120" s="570"/>
      <c r="P120" s="571"/>
      <c r="Q120" s="572"/>
      <c r="R120" s="573"/>
      <c r="S120" s="573"/>
      <c r="T120" s="573"/>
      <c r="U120" s="574"/>
      <c r="V120" s="262"/>
      <c r="W120" s="501"/>
      <c r="X120" s="502"/>
      <c r="Y120" s="503"/>
      <c r="Z120" s="531"/>
      <c r="AA120" s="531"/>
      <c r="AB120" s="531"/>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49.9" customHeight="1">
      <c r="A121" s="96">
        <f t="shared" si="1"/>
        <v>61</v>
      </c>
      <c r="B121" s="578"/>
      <c r="C121" s="579"/>
      <c r="D121" s="579"/>
      <c r="E121" s="579"/>
      <c r="F121" s="579"/>
      <c r="G121" s="579"/>
      <c r="H121" s="579"/>
      <c r="I121" s="579"/>
      <c r="J121" s="579"/>
      <c r="K121" s="579"/>
      <c r="L121" s="569"/>
      <c r="M121" s="570"/>
      <c r="N121" s="570"/>
      <c r="O121" s="570"/>
      <c r="P121" s="571"/>
      <c r="Q121" s="572"/>
      <c r="R121" s="573"/>
      <c r="S121" s="573"/>
      <c r="T121" s="573"/>
      <c r="U121" s="574"/>
      <c r="V121" s="262"/>
      <c r="W121" s="501"/>
      <c r="X121" s="502"/>
      <c r="Y121" s="503"/>
      <c r="Z121" s="531"/>
      <c r="AA121" s="531"/>
      <c r="AB121" s="531"/>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49.9" customHeight="1">
      <c r="A122" s="96">
        <f t="shared" si="1"/>
        <v>62</v>
      </c>
      <c r="B122" s="578"/>
      <c r="C122" s="579"/>
      <c r="D122" s="579"/>
      <c r="E122" s="579"/>
      <c r="F122" s="579"/>
      <c r="G122" s="579"/>
      <c r="H122" s="579"/>
      <c r="I122" s="579"/>
      <c r="J122" s="579"/>
      <c r="K122" s="579"/>
      <c r="L122" s="569"/>
      <c r="M122" s="570"/>
      <c r="N122" s="570"/>
      <c r="O122" s="570"/>
      <c r="P122" s="571"/>
      <c r="Q122" s="572"/>
      <c r="R122" s="573"/>
      <c r="S122" s="573"/>
      <c r="T122" s="573"/>
      <c r="U122" s="574"/>
      <c r="V122" s="262"/>
      <c r="W122" s="501"/>
      <c r="X122" s="502"/>
      <c r="Y122" s="503"/>
      <c r="Z122" s="531"/>
      <c r="AA122" s="531"/>
      <c r="AB122" s="531"/>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49.9" customHeight="1">
      <c r="A123" s="96">
        <f t="shared" si="1"/>
        <v>63</v>
      </c>
      <c r="B123" s="578"/>
      <c r="C123" s="579"/>
      <c r="D123" s="579"/>
      <c r="E123" s="579"/>
      <c r="F123" s="579"/>
      <c r="G123" s="579"/>
      <c r="H123" s="579"/>
      <c r="I123" s="579"/>
      <c r="J123" s="579"/>
      <c r="K123" s="579"/>
      <c r="L123" s="569"/>
      <c r="M123" s="570"/>
      <c r="N123" s="570"/>
      <c r="O123" s="570"/>
      <c r="P123" s="571"/>
      <c r="Q123" s="572"/>
      <c r="R123" s="573"/>
      <c r="S123" s="573"/>
      <c r="T123" s="573"/>
      <c r="U123" s="574"/>
      <c r="V123" s="262"/>
      <c r="W123" s="501"/>
      <c r="X123" s="502"/>
      <c r="Y123" s="503"/>
      <c r="Z123" s="531"/>
      <c r="AA123" s="531"/>
      <c r="AB123" s="531"/>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49.9" customHeight="1">
      <c r="A124" s="96">
        <f t="shared" si="1"/>
        <v>64</v>
      </c>
      <c r="B124" s="578"/>
      <c r="C124" s="579"/>
      <c r="D124" s="579"/>
      <c r="E124" s="579"/>
      <c r="F124" s="579"/>
      <c r="G124" s="579"/>
      <c r="H124" s="579"/>
      <c r="I124" s="579"/>
      <c r="J124" s="579"/>
      <c r="K124" s="579"/>
      <c r="L124" s="569"/>
      <c r="M124" s="570"/>
      <c r="N124" s="570"/>
      <c r="O124" s="570"/>
      <c r="P124" s="571"/>
      <c r="Q124" s="572"/>
      <c r="R124" s="573"/>
      <c r="S124" s="573"/>
      <c r="T124" s="573"/>
      <c r="U124" s="574"/>
      <c r="V124" s="262"/>
      <c r="W124" s="501"/>
      <c r="X124" s="502"/>
      <c r="Y124" s="503"/>
      <c r="Z124" s="531"/>
      <c r="AA124" s="531"/>
      <c r="AB124" s="531"/>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49.9" customHeight="1">
      <c r="A125" s="96">
        <f t="shared" si="1"/>
        <v>65</v>
      </c>
      <c r="B125" s="578"/>
      <c r="C125" s="579"/>
      <c r="D125" s="579"/>
      <c r="E125" s="579"/>
      <c r="F125" s="579"/>
      <c r="G125" s="579"/>
      <c r="H125" s="579"/>
      <c r="I125" s="579"/>
      <c r="J125" s="579"/>
      <c r="K125" s="579"/>
      <c r="L125" s="569"/>
      <c r="M125" s="570"/>
      <c r="N125" s="570"/>
      <c r="O125" s="570"/>
      <c r="P125" s="571"/>
      <c r="Q125" s="572"/>
      <c r="R125" s="573"/>
      <c r="S125" s="573"/>
      <c r="T125" s="573"/>
      <c r="U125" s="574"/>
      <c r="V125" s="262"/>
      <c r="W125" s="501"/>
      <c r="X125" s="502"/>
      <c r="Y125" s="503"/>
      <c r="Z125" s="531"/>
      <c r="AA125" s="531"/>
      <c r="AB125" s="531"/>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49.9" customHeight="1">
      <c r="A126" s="96">
        <f t="shared" si="1"/>
        <v>66</v>
      </c>
      <c r="B126" s="578"/>
      <c r="C126" s="579"/>
      <c r="D126" s="579"/>
      <c r="E126" s="579"/>
      <c r="F126" s="579"/>
      <c r="G126" s="579"/>
      <c r="H126" s="579"/>
      <c r="I126" s="579"/>
      <c r="J126" s="579"/>
      <c r="K126" s="579"/>
      <c r="L126" s="569"/>
      <c r="M126" s="570"/>
      <c r="N126" s="570"/>
      <c r="O126" s="570"/>
      <c r="P126" s="571"/>
      <c r="Q126" s="572"/>
      <c r="R126" s="573"/>
      <c r="S126" s="573"/>
      <c r="T126" s="573"/>
      <c r="U126" s="574"/>
      <c r="V126" s="262"/>
      <c r="W126" s="501"/>
      <c r="X126" s="502"/>
      <c r="Y126" s="503"/>
      <c r="Z126" s="531"/>
      <c r="AA126" s="531"/>
      <c r="AB126" s="531"/>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49.9" customHeight="1">
      <c r="A127" s="96">
        <f t="shared" ref="A127:A152" si="2">A126+1</f>
        <v>67</v>
      </c>
      <c r="B127" s="578"/>
      <c r="C127" s="579"/>
      <c r="D127" s="579"/>
      <c r="E127" s="579"/>
      <c r="F127" s="579"/>
      <c r="G127" s="579"/>
      <c r="H127" s="579"/>
      <c r="I127" s="579"/>
      <c r="J127" s="579"/>
      <c r="K127" s="579"/>
      <c r="L127" s="569"/>
      <c r="M127" s="570"/>
      <c r="N127" s="570"/>
      <c r="O127" s="570"/>
      <c r="P127" s="571"/>
      <c r="Q127" s="572"/>
      <c r="R127" s="573"/>
      <c r="S127" s="573"/>
      <c r="T127" s="573"/>
      <c r="U127" s="574"/>
      <c r="V127" s="262"/>
      <c r="W127" s="501"/>
      <c r="X127" s="502"/>
      <c r="Y127" s="503"/>
      <c r="Z127" s="531"/>
      <c r="AA127" s="531"/>
      <c r="AB127" s="531"/>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49.9" customHeight="1">
      <c r="A128" s="96">
        <f t="shared" si="2"/>
        <v>68</v>
      </c>
      <c r="B128" s="578"/>
      <c r="C128" s="579"/>
      <c r="D128" s="579"/>
      <c r="E128" s="579"/>
      <c r="F128" s="579"/>
      <c r="G128" s="579"/>
      <c r="H128" s="579"/>
      <c r="I128" s="579"/>
      <c r="J128" s="579"/>
      <c r="K128" s="579"/>
      <c r="L128" s="569"/>
      <c r="M128" s="570"/>
      <c r="N128" s="570"/>
      <c r="O128" s="570"/>
      <c r="P128" s="571"/>
      <c r="Q128" s="572"/>
      <c r="R128" s="573"/>
      <c r="S128" s="573"/>
      <c r="T128" s="573"/>
      <c r="U128" s="574"/>
      <c r="V128" s="262"/>
      <c r="W128" s="501"/>
      <c r="X128" s="502"/>
      <c r="Y128" s="503"/>
      <c r="Z128" s="531"/>
      <c r="AA128" s="531"/>
      <c r="AB128" s="531"/>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49.9" customHeight="1">
      <c r="A129" s="96">
        <f t="shared" si="2"/>
        <v>69</v>
      </c>
      <c r="B129" s="578"/>
      <c r="C129" s="579"/>
      <c r="D129" s="579"/>
      <c r="E129" s="579"/>
      <c r="F129" s="579"/>
      <c r="G129" s="579"/>
      <c r="H129" s="579"/>
      <c r="I129" s="579"/>
      <c r="J129" s="579"/>
      <c r="K129" s="579"/>
      <c r="L129" s="569"/>
      <c r="M129" s="570"/>
      <c r="N129" s="570"/>
      <c r="O129" s="570"/>
      <c r="P129" s="571"/>
      <c r="Q129" s="572"/>
      <c r="R129" s="573"/>
      <c r="S129" s="573"/>
      <c r="T129" s="573"/>
      <c r="U129" s="574"/>
      <c r="V129" s="262"/>
      <c r="W129" s="501"/>
      <c r="X129" s="502"/>
      <c r="Y129" s="503"/>
      <c r="Z129" s="531"/>
      <c r="AA129" s="531"/>
      <c r="AB129" s="531"/>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49.9" customHeight="1">
      <c r="A130" s="96">
        <f t="shared" si="2"/>
        <v>70</v>
      </c>
      <c r="B130" s="578"/>
      <c r="C130" s="579"/>
      <c r="D130" s="579"/>
      <c r="E130" s="579"/>
      <c r="F130" s="579"/>
      <c r="G130" s="579"/>
      <c r="H130" s="579"/>
      <c r="I130" s="579"/>
      <c r="J130" s="579"/>
      <c r="K130" s="579"/>
      <c r="L130" s="569"/>
      <c r="M130" s="570"/>
      <c r="N130" s="570"/>
      <c r="O130" s="570"/>
      <c r="P130" s="571"/>
      <c r="Q130" s="572"/>
      <c r="R130" s="573"/>
      <c r="S130" s="573"/>
      <c r="T130" s="573"/>
      <c r="U130" s="574"/>
      <c r="V130" s="262"/>
      <c r="W130" s="501"/>
      <c r="X130" s="502"/>
      <c r="Y130" s="503"/>
      <c r="Z130" s="531"/>
      <c r="AA130" s="531"/>
      <c r="AB130" s="531"/>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49.9" customHeight="1">
      <c r="A131" s="96">
        <f t="shared" si="2"/>
        <v>71</v>
      </c>
      <c r="B131" s="578"/>
      <c r="C131" s="579"/>
      <c r="D131" s="579"/>
      <c r="E131" s="579"/>
      <c r="F131" s="579"/>
      <c r="G131" s="579"/>
      <c r="H131" s="579"/>
      <c r="I131" s="579"/>
      <c r="J131" s="579"/>
      <c r="K131" s="579"/>
      <c r="L131" s="569"/>
      <c r="M131" s="570"/>
      <c r="N131" s="570"/>
      <c r="O131" s="570"/>
      <c r="P131" s="571"/>
      <c r="Q131" s="572"/>
      <c r="R131" s="573"/>
      <c r="S131" s="573"/>
      <c r="T131" s="573"/>
      <c r="U131" s="574"/>
      <c r="V131" s="262"/>
      <c r="W131" s="501"/>
      <c r="X131" s="502"/>
      <c r="Y131" s="503"/>
      <c r="Z131" s="531"/>
      <c r="AA131" s="531"/>
      <c r="AB131" s="531"/>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49.9" customHeight="1">
      <c r="A132" s="96">
        <f t="shared" si="2"/>
        <v>72</v>
      </c>
      <c r="B132" s="578"/>
      <c r="C132" s="579"/>
      <c r="D132" s="579"/>
      <c r="E132" s="579"/>
      <c r="F132" s="579"/>
      <c r="G132" s="579"/>
      <c r="H132" s="579"/>
      <c r="I132" s="579"/>
      <c r="J132" s="579"/>
      <c r="K132" s="579"/>
      <c r="L132" s="569"/>
      <c r="M132" s="570"/>
      <c r="N132" s="570"/>
      <c r="O132" s="570"/>
      <c r="P132" s="571"/>
      <c r="Q132" s="572"/>
      <c r="R132" s="573"/>
      <c r="S132" s="573"/>
      <c r="T132" s="573"/>
      <c r="U132" s="574"/>
      <c r="V132" s="262"/>
      <c r="W132" s="501"/>
      <c r="X132" s="502"/>
      <c r="Y132" s="503"/>
      <c r="Z132" s="531"/>
      <c r="AA132" s="531"/>
      <c r="AB132" s="531"/>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49.9" customHeight="1">
      <c r="A133" s="96">
        <f t="shared" si="2"/>
        <v>73</v>
      </c>
      <c r="B133" s="578"/>
      <c r="C133" s="579"/>
      <c r="D133" s="579"/>
      <c r="E133" s="579"/>
      <c r="F133" s="579"/>
      <c r="G133" s="579"/>
      <c r="H133" s="579"/>
      <c r="I133" s="579"/>
      <c r="J133" s="579"/>
      <c r="K133" s="579"/>
      <c r="L133" s="569"/>
      <c r="M133" s="570"/>
      <c r="N133" s="570"/>
      <c r="O133" s="570"/>
      <c r="P133" s="571"/>
      <c r="Q133" s="572"/>
      <c r="R133" s="573"/>
      <c r="S133" s="573"/>
      <c r="T133" s="573"/>
      <c r="U133" s="574"/>
      <c r="V133" s="262"/>
      <c r="W133" s="501"/>
      <c r="X133" s="502"/>
      <c r="Y133" s="503"/>
      <c r="Z133" s="531"/>
      <c r="AA133" s="531"/>
      <c r="AB133" s="531"/>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49.9" customHeight="1">
      <c r="A134" s="96">
        <f t="shared" si="2"/>
        <v>74</v>
      </c>
      <c r="B134" s="578"/>
      <c r="C134" s="579"/>
      <c r="D134" s="579"/>
      <c r="E134" s="579"/>
      <c r="F134" s="579"/>
      <c r="G134" s="579"/>
      <c r="H134" s="579"/>
      <c r="I134" s="579"/>
      <c r="J134" s="579"/>
      <c r="K134" s="579"/>
      <c r="L134" s="569"/>
      <c r="M134" s="570"/>
      <c r="N134" s="570"/>
      <c r="O134" s="570"/>
      <c r="P134" s="571"/>
      <c r="Q134" s="572"/>
      <c r="R134" s="573"/>
      <c r="S134" s="573"/>
      <c r="T134" s="573"/>
      <c r="U134" s="574"/>
      <c r="V134" s="262"/>
      <c r="W134" s="501"/>
      <c r="X134" s="502"/>
      <c r="Y134" s="503"/>
      <c r="Z134" s="531"/>
      <c r="AA134" s="531"/>
      <c r="AB134" s="531"/>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49.9" customHeight="1">
      <c r="A135" s="96">
        <f t="shared" si="2"/>
        <v>75</v>
      </c>
      <c r="B135" s="578"/>
      <c r="C135" s="579"/>
      <c r="D135" s="579"/>
      <c r="E135" s="579"/>
      <c r="F135" s="579"/>
      <c r="G135" s="579"/>
      <c r="H135" s="579"/>
      <c r="I135" s="579"/>
      <c r="J135" s="579"/>
      <c r="K135" s="579"/>
      <c r="L135" s="569"/>
      <c r="M135" s="570"/>
      <c r="N135" s="570"/>
      <c r="O135" s="570"/>
      <c r="P135" s="571"/>
      <c r="Q135" s="572"/>
      <c r="R135" s="573"/>
      <c r="S135" s="573"/>
      <c r="T135" s="573"/>
      <c r="U135" s="574"/>
      <c r="V135" s="262"/>
      <c r="W135" s="501"/>
      <c r="X135" s="502"/>
      <c r="Y135" s="503"/>
      <c r="Z135" s="531"/>
      <c r="AA135" s="531"/>
      <c r="AB135" s="531"/>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49.9" customHeight="1">
      <c r="A136" s="96">
        <f t="shared" si="2"/>
        <v>76</v>
      </c>
      <c r="B136" s="578"/>
      <c r="C136" s="579"/>
      <c r="D136" s="579"/>
      <c r="E136" s="579"/>
      <c r="F136" s="579"/>
      <c r="G136" s="579"/>
      <c r="H136" s="579"/>
      <c r="I136" s="579"/>
      <c r="J136" s="579"/>
      <c r="K136" s="579"/>
      <c r="L136" s="569"/>
      <c r="M136" s="570"/>
      <c r="N136" s="570"/>
      <c r="O136" s="570"/>
      <c r="P136" s="571"/>
      <c r="Q136" s="572"/>
      <c r="R136" s="573"/>
      <c r="S136" s="573"/>
      <c r="T136" s="573"/>
      <c r="U136" s="574"/>
      <c r="V136" s="262"/>
      <c r="W136" s="501"/>
      <c r="X136" s="502"/>
      <c r="Y136" s="503"/>
      <c r="Z136" s="531"/>
      <c r="AA136" s="531"/>
      <c r="AB136" s="531"/>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49.9" customHeight="1">
      <c r="A137" s="96">
        <f t="shared" si="2"/>
        <v>77</v>
      </c>
      <c r="B137" s="578"/>
      <c r="C137" s="579"/>
      <c r="D137" s="579"/>
      <c r="E137" s="579"/>
      <c r="F137" s="579"/>
      <c r="G137" s="579"/>
      <c r="H137" s="579"/>
      <c r="I137" s="579"/>
      <c r="J137" s="579"/>
      <c r="K137" s="579"/>
      <c r="L137" s="569"/>
      <c r="M137" s="570"/>
      <c r="N137" s="570"/>
      <c r="O137" s="570"/>
      <c r="P137" s="571"/>
      <c r="Q137" s="572"/>
      <c r="R137" s="573"/>
      <c r="S137" s="573"/>
      <c r="T137" s="573"/>
      <c r="U137" s="574"/>
      <c r="V137" s="262"/>
      <c r="W137" s="501"/>
      <c r="X137" s="502"/>
      <c r="Y137" s="503"/>
      <c r="Z137" s="531"/>
      <c r="AA137" s="531"/>
      <c r="AB137" s="531"/>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49.9" customHeight="1">
      <c r="A138" s="96">
        <f t="shared" si="2"/>
        <v>78</v>
      </c>
      <c r="B138" s="578"/>
      <c r="C138" s="579"/>
      <c r="D138" s="579"/>
      <c r="E138" s="579"/>
      <c r="F138" s="579"/>
      <c r="G138" s="579"/>
      <c r="H138" s="579"/>
      <c r="I138" s="579"/>
      <c r="J138" s="579"/>
      <c r="K138" s="579"/>
      <c r="L138" s="569"/>
      <c r="M138" s="570"/>
      <c r="N138" s="570"/>
      <c r="O138" s="570"/>
      <c r="P138" s="571"/>
      <c r="Q138" s="572"/>
      <c r="R138" s="573"/>
      <c r="S138" s="573"/>
      <c r="T138" s="573"/>
      <c r="U138" s="574"/>
      <c r="V138" s="262"/>
      <c r="W138" s="501"/>
      <c r="X138" s="502"/>
      <c r="Y138" s="503"/>
      <c r="Z138" s="531"/>
      <c r="AA138" s="531"/>
      <c r="AB138" s="531"/>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49.9" customHeight="1">
      <c r="A139" s="96">
        <f t="shared" si="2"/>
        <v>79</v>
      </c>
      <c r="B139" s="578"/>
      <c r="C139" s="579"/>
      <c r="D139" s="579"/>
      <c r="E139" s="579"/>
      <c r="F139" s="579"/>
      <c r="G139" s="579"/>
      <c r="H139" s="579"/>
      <c r="I139" s="579"/>
      <c r="J139" s="579"/>
      <c r="K139" s="579"/>
      <c r="L139" s="569"/>
      <c r="M139" s="570"/>
      <c r="N139" s="570"/>
      <c r="O139" s="570"/>
      <c r="P139" s="571"/>
      <c r="Q139" s="572"/>
      <c r="R139" s="573"/>
      <c r="S139" s="573"/>
      <c r="T139" s="573"/>
      <c r="U139" s="574"/>
      <c r="V139" s="262"/>
      <c r="W139" s="501"/>
      <c r="X139" s="502"/>
      <c r="Y139" s="503"/>
      <c r="Z139" s="531"/>
      <c r="AA139" s="531"/>
      <c r="AB139" s="531"/>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49.9" customHeight="1">
      <c r="A140" s="96">
        <f t="shared" si="2"/>
        <v>80</v>
      </c>
      <c r="B140" s="578"/>
      <c r="C140" s="579"/>
      <c r="D140" s="579"/>
      <c r="E140" s="579"/>
      <c r="F140" s="579"/>
      <c r="G140" s="579"/>
      <c r="H140" s="579"/>
      <c r="I140" s="579"/>
      <c r="J140" s="579"/>
      <c r="K140" s="579"/>
      <c r="L140" s="569"/>
      <c r="M140" s="570"/>
      <c r="N140" s="570"/>
      <c r="O140" s="570"/>
      <c r="P140" s="571"/>
      <c r="Q140" s="572"/>
      <c r="R140" s="573"/>
      <c r="S140" s="573"/>
      <c r="T140" s="573"/>
      <c r="U140" s="574"/>
      <c r="V140" s="262"/>
      <c r="W140" s="501"/>
      <c r="X140" s="502"/>
      <c r="Y140" s="503"/>
      <c r="Z140" s="531"/>
      <c r="AA140" s="531"/>
      <c r="AB140" s="531"/>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49.9" customHeight="1">
      <c r="A141" s="96">
        <f t="shared" si="2"/>
        <v>81</v>
      </c>
      <c r="B141" s="578"/>
      <c r="C141" s="579"/>
      <c r="D141" s="579"/>
      <c r="E141" s="579"/>
      <c r="F141" s="579"/>
      <c r="G141" s="579"/>
      <c r="H141" s="579"/>
      <c r="I141" s="579"/>
      <c r="J141" s="579"/>
      <c r="K141" s="579"/>
      <c r="L141" s="569"/>
      <c r="M141" s="570"/>
      <c r="N141" s="570"/>
      <c r="O141" s="570"/>
      <c r="P141" s="571"/>
      <c r="Q141" s="572"/>
      <c r="R141" s="573"/>
      <c r="S141" s="573"/>
      <c r="T141" s="573"/>
      <c r="U141" s="574"/>
      <c r="V141" s="262"/>
      <c r="W141" s="501"/>
      <c r="X141" s="502"/>
      <c r="Y141" s="503"/>
      <c r="Z141" s="531"/>
      <c r="AA141" s="531"/>
      <c r="AB141" s="531"/>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49.9" customHeight="1">
      <c r="A142" s="96">
        <f t="shared" si="2"/>
        <v>82</v>
      </c>
      <c r="B142" s="578"/>
      <c r="C142" s="579"/>
      <c r="D142" s="579"/>
      <c r="E142" s="579"/>
      <c r="F142" s="579"/>
      <c r="G142" s="579"/>
      <c r="H142" s="579"/>
      <c r="I142" s="579"/>
      <c r="J142" s="579"/>
      <c r="K142" s="579"/>
      <c r="L142" s="569"/>
      <c r="M142" s="570"/>
      <c r="N142" s="570"/>
      <c r="O142" s="570"/>
      <c r="P142" s="571"/>
      <c r="Q142" s="572"/>
      <c r="R142" s="573"/>
      <c r="S142" s="573"/>
      <c r="T142" s="573"/>
      <c r="U142" s="574"/>
      <c r="V142" s="262"/>
      <c r="W142" s="501"/>
      <c r="X142" s="502"/>
      <c r="Y142" s="503"/>
      <c r="Z142" s="531"/>
      <c r="AA142" s="531"/>
      <c r="AB142" s="531"/>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49.9" customHeight="1">
      <c r="A143" s="96">
        <f t="shared" si="2"/>
        <v>83</v>
      </c>
      <c r="B143" s="578"/>
      <c r="C143" s="579"/>
      <c r="D143" s="579"/>
      <c r="E143" s="579"/>
      <c r="F143" s="579"/>
      <c r="G143" s="579"/>
      <c r="H143" s="579"/>
      <c r="I143" s="579"/>
      <c r="J143" s="579"/>
      <c r="K143" s="579"/>
      <c r="L143" s="569"/>
      <c r="M143" s="570"/>
      <c r="N143" s="570"/>
      <c r="O143" s="570"/>
      <c r="P143" s="571"/>
      <c r="Q143" s="572"/>
      <c r="R143" s="573"/>
      <c r="S143" s="573"/>
      <c r="T143" s="573"/>
      <c r="U143" s="574"/>
      <c r="V143" s="262"/>
      <c r="W143" s="501"/>
      <c r="X143" s="502"/>
      <c r="Y143" s="503"/>
      <c r="Z143" s="531"/>
      <c r="AA143" s="531"/>
      <c r="AB143" s="531"/>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49.9" customHeight="1">
      <c r="A144" s="96">
        <f t="shared" si="2"/>
        <v>84</v>
      </c>
      <c r="B144" s="578"/>
      <c r="C144" s="579"/>
      <c r="D144" s="579"/>
      <c r="E144" s="579"/>
      <c r="F144" s="579"/>
      <c r="G144" s="579"/>
      <c r="H144" s="579"/>
      <c r="I144" s="579"/>
      <c r="J144" s="579"/>
      <c r="K144" s="579"/>
      <c r="L144" s="569"/>
      <c r="M144" s="570"/>
      <c r="N144" s="570"/>
      <c r="O144" s="570"/>
      <c r="P144" s="571"/>
      <c r="Q144" s="572"/>
      <c r="R144" s="573"/>
      <c r="S144" s="573"/>
      <c r="T144" s="573"/>
      <c r="U144" s="574"/>
      <c r="V144" s="262"/>
      <c r="W144" s="501"/>
      <c r="X144" s="502"/>
      <c r="Y144" s="503"/>
      <c r="Z144" s="531"/>
      <c r="AA144" s="531"/>
      <c r="AB144" s="531"/>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49.9" customHeight="1">
      <c r="A145" s="96">
        <f t="shared" si="2"/>
        <v>85</v>
      </c>
      <c r="B145" s="578"/>
      <c r="C145" s="579"/>
      <c r="D145" s="579"/>
      <c r="E145" s="579"/>
      <c r="F145" s="579"/>
      <c r="G145" s="579"/>
      <c r="H145" s="579"/>
      <c r="I145" s="579"/>
      <c r="J145" s="579"/>
      <c r="K145" s="579"/>
      <c r="L145" s="569"/>
      <c r="M145" s="570"/>
      <c r="N145" s="570"/>
      <c r="O145" s="570"/>
      <c r="P145" s="571"/>
      <c r="Q145" s="572"/>
      <c r="R145" s="573"/>
      <c r="S145" s="573"/>
      <c r="T145" s="573"/>
      <c r="U145" s="574"/>
      <c r="V145" s="262"/>
      <c r="W145" s="501"/>
      <c r="X145" s="502"/>
      <c r="Y145" s="503"/>
      <c r="Z145" s="531"/>
      <c r="AA145" s="531"/>
      <c r="AB145" s="531"/>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49.9" customHeight="1">
      <c r="A146" s="96">
        <f t="shared" si="2"/>
        <v>86</v>
      </c>
      <c r="B146" s="578"/>
      <c r="C146" s="579"/>
      <c r="D146" s="579"/>
      <c r="E146" s="579"/>
      <c r="F146" s="579"/>
      <c r="G146" s="579"/>
      <c r="H146" s="579"/>
      <c r="I146" s="579"/>
      <c r="J146" s="579"/>
      <c r="K146" s="579"/>
      <c r="L146" s="569"/>
      <c r="M146" s="570"/>
      <c r="N146" s="570"/>
      <c r="O146" s="570"/>
      <c r="P146" s="571"/>
      <c r="Q146" s="572"/>
      <c r="R146" s="573"/>
      <c r="S146" s="573"/>
      <c r="T146" s="573"/>
      <c r="U146" s="574"/>
      <c r="V146" s="262"/>
      <c r="W146" s="501"/>
      <c r="X146" s="502"/>
      <c r="Y146" s="503"/>
      <c r="Z146" s="531"/>
      <c r="AA146" s="531"/>
      <c r="AB146" s="531"/>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49.9" customHeight="1">
      <c r="A147" s="96">
        <f t="shared" si="2"/>
        <v>87</v>
      </c>
      <c r="B147" s="578"/>
      <c r="C147" s="579"/>
      <c r="D147" s="579"/>
      <c r="E147" s="579"/>
      <c r="F147" s="579"/>
      <c r="G147" s="579"/>
      <c r="H147" s="579"/>
      <c r="I147" s="579"/>
      <c r="J147" s="579"/>
      <c r="K147" s="579"/>
      <c r="L147" s="569"/>
      <c r="M147" s="570"/>
      <c r="N147" s="570"/>
      <c r="O147" s="570"/>
      <c r="P147" s="571"/>
      <c r="Q147" s="572"/>
      <c r="R147" s="573"/>
      <c r="S147" s="573"/>
      <c r="T147" s="573"/>
      <c r="U147" s="574"/>
      <c r="V147" s="262"/>
      <c r="W147" s="501"/>
      <c r="X147" s="502"/>
      <c r="Y147" s="503"/>
      <c r="Z147" s="531"/>
      <c r="AA147" s="531"/>
      <c r="AB147" s="531"/>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49.9" customHeight="1">
      <c r="A148" s="96">
        <f t="shared" si="2"/>
        <v>88</v>
      </c>
      <c r="B148" s="578"/>
      <c r="C148" s="579"/>
      <c r="D148" s="579"/>
      <c r="E148" s="579"/>
      <c r="F148" s="579"/>
      <c r="G148" s="579"/>
      <c r="H148" s="579"/>
      <c r="I148" s="579"/>
      <c r="J148" s="579"/>
      <c r="K148" s="579"/>
      <c r="L148" s="569"/>
      <c r="M148" s="570"/>
      <c r="N148" s="570"/>
      <c r="O148" s="570"/>
      <c r="P148" s="571"/>
      <c r="Q148" s="572"/>
      <c r="R148" s="573"/>
      <c r="S148" s="573"/>
      <c r="T148" s="573"/>
      <c r="U148" s="574"/>
      <c r="V148" s="262"/>
      <c r="W148" s="501"/>
      <c r="X148" s="502"/>
      <c r="Y148" s="503"/>
      <c r="Z148" s="531"/>
      <c r="AA148" s="531"/>
      <c r="AB148" s="531"/>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49.9" customHeight="1">
      <c r="A149" s="96">
        <f t="shared" si="2"/>
        <v>89</v>
      </c>
      <c r="B149" s="578"/>
      <c r="C149" s="579"/>
      <c r="D149" s="579"/>
      <c r="E149" s="579"/>
      <c r="F149" s="579"/>
      <c r="G149" s="579"/>
      <c r="H149" s="579"/>
      <c r="I149" s="579"/>
      <c r="J149" s="579"/>
      <c r="K149" s="579"/>
      <c r="L149" s="569"/>
      <c r="M149" s="570"/>
      <c r="N149" s="570"/>
      <c r="O149" s="570"/>
      <c r="P149" s="571"/>
      <c r="Q149" s="572"/>
      <c r="R149" s="573"/>
      <c r="S149" s="573"/>
      <c r="T149" s="573"/>
      <c r="U149" s="574"/>
      <c r="V149" s="262"/>
      <c r="W149" s="501"/>
      <c r="X149" s="502"/>
      <c r="Y149" s="503"/>
      <c r="Z149" s="531"/>
      <c r="AA149" s="531"/>
      <c r="AB149" s="531"/>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49.9" customHeight="1">
      <c r="A150" s="96">
        <f t="shared" si="2"/>
        <v>90</v>
      </c>
      <c r="B150" s="578"/>
      <c r="C150" s="579"/>
      <c r="D150" s="579"/>
      <c r="E150" s="579"/>
      <c r="F150" s="579"/>
      <c r="G150" s="579"/>
      <c r="H150" s="579"/>
      <c r="I150" s="579"/>
      <c r="J150" s="579"/>
      <c r="K150" s="579"/>
      <c r="L150" s="569"/>
      <c r="M150" s="570"/>
      <c r="N150" s="570"/>
      <c r="O150" s="570"/>
      <c r="P150" s="571"/>
      <c r="Q150" s="572"/>
      <c r="R150" s="573"/>
      <c r="S150" s="573"/>
      <c r="T150" s="573"/>
      <c r="U150" s="574"/>
      <c r="V150" s="262"/>
      <c r="W150" s="501"/>
      <c r="X150" s="502"/>
      <c r="Y150" s="503"/>
      <c r="Z150" s="531"/>
      <c r="AA150" s="531"/>
      <c r="AB150" s="531"/>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49.9" customHeight="1">
      <c r="A151" s="96">
        <f t="shared" si="2"/>
        <v>91</v>
      </c>
      <c r="B151" s="578"/>
      <c r="C151" s="579"/>
      <c r="D151" s="579"/>
      <c r="E151" s="579"/>
      <c r="F151" s="579"/>
      <c r="G151" s="579"/>
      <c r="H151" s="579"/>
      <c r="I151" s="579"/>
      <c r="J151" s="579"/>
      <c r="K151" s="579"/>
      <c r="L151" s="569"/>
      <c r="M151" s="570"/>
      <c r="N151" s="570"/>
      <c r="O151" s="570"/>
      <c r="P151" s="571"/>
      <c r="Q151" s="572"/>
      <c r="R151" s="573"/>
      <c r="S151" s="573"/>
      <c r="T151" s="573"/>
      <c r="U151" s="574"/>
      <c r="V151" s="262"/>
      <c r="W151" s="501"/>
      <c r="X151" s="502"/>
      <c r="Y151" s="503"/>
      <c r="Z151" s="531"/>
      <c r="AA151" s="531"/>
      <c r="AB151" s="531"/>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49.9" customHeight="1">
      <c r="A152" s="96">
        <f t="shared" si="2"/>
        <v>92</v>
      </c>
      <c r="B152" s="578"/>
      <c r="C152" s="579"/>
      <c r="D152" s="579"/>
      <c r="E152" s="579"/>
      <c r="F152" s="579"/>
      <c r="G152" s="579"/>
      <c r="H152" s="579"/>
      <c r="I152" s="579"/>
      <c r="J152" s="579"/>
      <c r="K152" s="579"/>
      <c r="L152" s="569"/>
      <c r="M152" s="570"/>
      <c r="N152" s="570"/>
      <c r="O152" s="570"/>
      <c r="P152" s="571"/>
      <c r="Q152" s="572"/>
      <c r="R152" s="573"/>
      <c r="S152" s="573"/>
      <c r="T152" s="573"/>
      <c r="U152" s="574"/>
      <c r="V152" s="262"/>
      <c r="W152" s="501"/>
      <c r="X152" s="502"/>
      <c r="Y152" s="503"/>
      <c r="Z152" s="531"/>
      <c r="AA152" s="531"/>
      <c r="AB152" s="531"/>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49.9" customHeight="1">
      <c r="A153" s="96">
        <f t="shared" ref="A153:A158" si="3">A152+1</f>
        <v>93</v>
      </c>
      <c r="B153" s="578"/>
      <c r="C153" s="579"/>
      <c r="D153" s="579"/>
      <c r="E153" s="579"/>
      <c r="F153" s="579"/>
      <c r="G153" s="579"/>
      <c r="H153" s="579"/>
      <c r="I153" s="579"/>
      <c r="J153" s="579"/>
      <c r="K153" s="579"/>
      <c r="L153" s="569"/>
      <c r="M153" s="570"/>
      <c r="N153" s="570"/>
      <c r="O153" s="570"/>
      <c r="P153" s="571"/>
      <c r="Q153" s="572"/>
      <c r="R153" s="573"/>
      <c r="S153" s="573"/>
      <c r="T153" s="573"/>
      <c r="U153" s="574"/>
      <c r="V153" s="262"/>
      <c r="W153" s="501"/>
      <c r="X153" s="502"/>
      <c r="Y153" s="503"/>
      <c r="Z153" s="531"/>
      <c r="AA153" s="531"/>
      <c r="AB153" s="531"/>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49.9" customHeight="1">
      <c r="A154" s="96">
        <f t="shared" si="3"/>
        <v>94</v>
      </c>
      <c r="B154" s="578"/>
      <c r="C154" s="579"/>
      <c r="D154" s="579"/>
      <c r="E154" s="579"/>
      <c r="F154" s="579"/>
      <c r="G154" s="579"/>
      <c r="H154" s="579"/>
      <c r="I154" s="579"/>
      <c r="J154" s="579"/>
      <c r="K154" s="579"/>
      <c r="L154" s="569"/>
      <c r="M154" s="570"/>
      <c r="N154" s="570"/>
      <c r="O154" s="570"/>
      <c r="P154" s="571"/>
      <c r="Q154" s="572"/>
      <c r="R154" s="573"/>
      <c r="S154" s="573"/>
      <c r="T154" s="573"/>
      <c r="U154" s="574"/>
      <c r="V154" s="262"/>
      <c r="W154" s="501"/>
      <c r="X154" s="502"/>
      <c r="Y154" s="503"/>
      <c r="Z154" s="531"/>
      <c r="AA154" s="531"/>
      <c r="AB154" s="531"/>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49.9" customHeight="1">
      <c r="A155" s="96">
        <f t="shared" si="3"/>
        <v>95</v>
      </c>
      <c r="B155" s="578"/>
      <c r="C155" s="579"/>
      <c r="D155" s="579"/>
      <c r="E155" s="579"/>
      <c r="F155" s="579"/>
      <c r="G155" s="579"/>
      <c r="H155" s="579"/>
      <c r="I155" s="579"/>
      <c r="J155" s="579"/>
      <c r="K155" s="579"/>
      <c r="L155" s="569"/>
      <c r="M155" s="570"/>
      <c r="N155" s="570"/>
      <c r="O155" s="570"/>
      <c r="P155" s="571"/>
      <c r="Q155" s="572"/>
      <c r="R155" s="573"/>
      <c r="S155" s="573"/>
      <c r="T155" s="573"/>
      <c r="U155" s="574"/>
      <c r="V155" s="262"/>
      <c r="W155" s="501"/>
      <c r="X155" s="502"/>
      <c r="Y155" s="503"/>
      <c r="Z155" s="531"/>
      <c r="AA155" s="531"/>
      <c r="AB155" s="531"/>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49.9" customHeight="1">
      <c r="A156" s="96">
        <f t="shared" si="3"/>
        <v>96</v>
      </c>
      <c r="B156" s="578"/>
      <c r="C156" s="579"/>
      <c r="D156" s="579"/>
      <c r="E156" s="579"/>
      <c r="F156" s="579"/>
      <c r="G156" s="579"/>
      <c r="H156" s="579"/>
      <c r="I156" s="579"/>
      <c r="J156" s="579"/>
      <c r="K156" s="579"/>
      <c r="L156" s="569"/>
      <c r="M156" s="570"/>
      <c r="N156" s="570"/>
      <c r="O156" s="570"/>
      <c r="P156" s="571"/>
      <c r="Q156" s="572"/>
      <c r="R156" s="573"/>
      <c r="S156" s="573"/>
      <c r="T156" s="573"/>
      <c r="U156" s="574"/>
      <c r="V156" s="262"/>
      <c r="W156" s="501"/>
      <c r="X156" s="502"/>
      <c r="Y156" s="503"/>
      <c r="Z156" s="531"/>
      <c r="AA156" s="531"/>
      <c r="AB156" s="531"/>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49.9" customHeight="1">
      <c r="A157" s="96">
        <f t="shared" si="3"/>
        <v>97</v>
      </c>
      <c r="B157" s="578"/>
      <c r="C157" s="579"/>
      <c r="D157" s="579"/>
      <c r="E157" s="579"/>
      <c r="F157" s="579"/>
      <c r="G157" s="579"/>
      <c r="H157" s="579"/>
      <c r="I157" s="579"/>
      <c r="J157" s="579"/>
      <c r="K157" s="579"/>
      <c r="L157" s="569"/>
      <c r="M157" s="570"/>
      <c r="N157" s="570"/>
      <c r="O157" s="570"/>
      <c r="P157" s="571"/>
      <c r="Q157" s="572"/>
      <c r="R157" s="573"/>
      <c r="S157" s="573"/>
      <c r="T157" s="573"/>
      <c r="U157" s="574"/>
      <c r="V157" s="262"/>
      <c r="W157" s="501"/>
      <c r="X157" s="502"/>
      <c r="Y157" s="503"/>
      <c r="Z157" s="531"/>
      <c r="AA157" s="531"/>
      <c r="AB157" s="531"/>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row r="158" spans="1:41" ht="49.9" customHeight="1">
      <c r="A158" s="96">
        <f t="shared" si="3"/>
        <v>98</v>
      </c>
      <c r="B158" s="578"/>
      <c r="C158" s="579"/>
      <c r="D158" s="579"/>
      <c r="E158" s="579"/>
      <c r="F158" s="579"/>
      <c r="G158" s="579"/>
      <c r="H158" s="579"/>
      <c r="I158" s="579"/>
      <c r="J158" s="579"/>
      <c r="K158" s="579"/>
      <c r="L158" s="569"/>
      <c r="M158" s="570"/>
      <c r="N158" s="570"/>
      <c r="O158" s="570"/>
      <c r="P158" s="571"/>
      <c r="Q158" s="572"/>
      <c r="R158" s="573"/>
      <c r="S158" s="573"/>
      <c r="T158" s="573"/>
      <c r="U158" s="574"/>
      <c r="V158" s="262"/>
      <c r="W158" s="501"/>
      <c r="X158" s="502"/>
      <c r="Y158" s="503"/>
      <c r="Z158" s="531"/>
      <c r="AA158" s="531"/>
      <c r="AB158" s="531"/>
      <c r="AC158" s="322" t="str">
        <f>IFERROR(VLOOKUP(Z158,【参考】数式用!$A$4:$B$54,2,FALSE),"")</f>
        <v/>
      </c>
      <c r="AD158" s="213"/>
      <c r="AE158" s="212" t="str">
        <f>IF(B158="","",IF(AO158="総合事業","数式を削除して手入力",IFERROR(INDEX(【参考】数式用!$AT$3:$AV$452,MATCH(Q158&amp;V158,【参考】数式用!$AS$3:$AS$452,0),MATCH(VLOOKUP(Z158,【参考】数式用!$AW$2:$AX$53,2,FALSE),【参考】数式用!$AT$2:$AV$2,0)),10)))</f>
        <v/>
      </c>
      <c r="AN158" s="395" t="str">
        <f>IF($L$18="", "", VLOOKUP(Z158,【参考】数式用!$A$4:$M$54,13,FALSE))</f>
        <v/>
      </c>
      <c r="AO158" s="46" t="e">
        <f>VLOOKUP(Z158,【参考】数式用!$A$2:$N$54,14,FALSE)</f>
        <v>#N/A</v>
      </c>
    </row>
    <row r="159" spans="1:41" ht="49.9" customHeight="1">
      <c r="A159" s="96">
        <f>A158+1</f>
        <v>99</v>
      </c>
      <c r="B159" s="578"/>
      <c r="C159" s="579"/>
      <c r="D159" s="579"/>
      <c r="E159" s="579"/>
      <c r="F159" s="579"/>
      <c r="G159" s="579"/>
      <c r="H159" s="579"/>
      <c r="I159" s="579"/>
      <c r="J159" s="579"/>
      <c r="K159" s="579"/>
      <c r="L159" s="569"/>
      <c r="M159" s="570"/>
      <c r="N159" s="570"/>
      <c r="O159" s="570"/>
      <c r="P159" s="571"/>
      <c r="Q159" s="572"/>
      <c r="R159" s="573"/>
      <c r="S159" s="573"/>
      <c r="T159" s="573"/>
      <c r="U159" s="574"/>
      <c r="V159" s="262"/>
      <c r="W159" s="501"/>
      <c r="X159" s="502"/>
      <c r="Y159" s="503"/>
      <c r="Z159" s="531"/>
      <c r="AA159" s="531"/>
      <c r="AB159" s="531"/>
      <c r="AC159" s="322" t="str">
        <f>IFERROR(VLOOKUP(Z159,【参考】数式用!$A$4:$B$54,2,FALSE),"")</f>
        <v/>
      </c>
      <c r="AD159" s="213"/>
      <c r="AE159" s="212" t="str">
        <f>IF(B159="","",IF(AO159="総合事業","数式を削除して手入力",IFERROR(INDEX(【参考】数式用!$AT$3:$AV$452,MATCH(Q159&amp;V159,【参考】数式用!$AS$3:$AS$452,0),MATCH(VLOOKUP(Z159,【参考】数式用!$AW$2:$AX$53,2,FALSE),【参考】数式用!$AT$2:$AV$2,0)),10)))</f>
        <v/>
      </c>
      <c r="AN159" s="395" t="str">
        <f>IF($L$18="", "", VLOOKUP(Z159,【参考】数式用!$A$4:$M$54,13,FALSE))</f>
        <v/>
      </c>
      <c r="AO159" s="46" t="e">
        <f>VLOOKUP(Z159,【参考】数式用!$A$2:$N$54,14,FALSE)</f>
        <v>#N/A</v>
      </c>
    </row>
    <row r="160" spans="1:41" ht="49.9" customHeight="1">
      <c r="A160" s="96">
        <f>A159+1</f>
        <v>100</v>
      </c>
      <c r="B160" s="578"/>
      <c r="C160" s="579"/>
      <c r="D160" s="579"/>
      <c r="E160" s="579"/>
      <c r="F160" s="579"/>
      <c r="G160" s="579"/>
      <c r="H160" s="579"/>
      <c r="I160" s="579"/>
      <c r="J160" s="579"/>
      <c r="K160" s="579"/>
      <c r="L160" s="569"/>
      <c r="M160" s="570"/>
      <c r="N160" s="570"/>
      <c r="O160" s="570"/>
      <c r="P160" s="571"/>
      <c r="Q160" s="572"/>
      <c r="R160" s="573"/>
      <c r="S160" s="573"/>
      <c r="T160" s="573"/>
      <c r="U160" s="574"/>
      <c r="V160" s="262"/>
      <c r="W160" s="501"/>
      <c r="X160" s="502"/>
      <c r="Y160" s="503"/>
      <c r="Z160" s="531"/>
      <c r="AA160" s="531"/>
      <c r="AB160" s="531"/>
      <c r="AC160" s="322" t="str">
        <f>IFERROR(VLOOKUP(Z160,【参考】数式用!$A$4:$B$54,2,FALSE),"")</f>
        <v/>
      </c>
      <c r="AD160" s="213"/>
      <c r="AE160" s="212" t="str">
        <f>IF(B160="","",IF(AO160="総合事業","数式を削除して手入力",IFERROR(INDEX(【参考】数式用!$AT$3:$AV$452,MATCH(Q160&amp;V160,【参考】数式用!$AS$3:$AS$452,0),MATCH(VLOOKUP(Z160,【参考】数式用!$AW$2:$AX$53,2,FALSE),【参考】数式用!$AT$2:$AV$2,0)),10)))</f>
        <v/>
      </c>
      <c r="AN160" s="395" t="str">
        <f>IF($L$18="", "", VLOOKUP(Z160,【参考】数式用!$A$4:$M$54,13,FALSE))</f>
        <v/>
      </c>
      <c r="AO160" s="46" t="e">
        <f>VLOOKUP(Z160,【参考】数式用!$A$2:$N$54,14,FALSE)</f>
        <v>#N/A</v>
      </c>
    </row>
  </sheetData>
  <sheetProtection algorithmName="SHA-512" hashValue="o+pvGC5qNNb4Frz43yA4N32xd2dGmidncnj5wVxIyw95+mg1Wla7z0uyksY4EDYO40CVQojRluN+LwFfPMnfnw==" saltValue="jr2RzMRBKEjhsSLHKYwtQQ==" spinCount="100000" sheet="1" sort="0" autoFilter="0"/>
  <dataConsolidate/>
  <mergeCells count="589">
    <mergeCell ref="B23:K23"/>
    <mergeCell ref="L23:AE23"/>
    <mergeCell ref="B24:K24"/>
    <mergeCell ref="L24:AE24"/>
    <mergeCell ref="Q87:U87"/>
    <mergeCell ref="Q84:U84"/>
    <mergeCell ref="Q85:U85"/>
    <mergeCell ref="Q83:U83"/>
    <mergeCell ref="Z77:AB77"/>
    <mergeCell ref="Z78:AB78"/>
    <mergeCell ref="Z79:AB79"/>
    <mergeCell ref="Z80:AB80"/>
    <mergeCell ref="Z81:AB81"/>
    <mergeCell ref="Z82:AB82"/>
    <mergeCell ref="Z83:AB83"/>
    <mergeCell ref="Z84:AB84"/>
    <mergeCell ref="Z85:AB85"/>
    <mergeCell ref="Z86:AB86"/>
    <mergeCell ref="Z87:AB87"/>
    <mergeCell ref="W87:Y87"/>
    <mergeCell ref="A54:S54"/>
    <mergeCell ref="A55:S55"/>
    <mergeCell ref="A56:S56"/>
    <mergeCell ref="A57:S57"/>
    <mergeCell ref="Q110:U110"/>
    <mergeCell ref="Q105:U105"/>
    <mergeCell ref="Q104:U104"/>
    <mergeCell ref="W89:Y89"/>
    <mergeCell ref="W90:Y90"/>
    <mergeCell ref="W91:Y91"/>
    <mergeCell ref="W92:Y92"/>
    <mergeCell ref="Q98:U98"/>
    <mergeCell ref="Q101:U101"/>
    <mergeCell ref="Q97:U97"/>
    <mergeCell ref="Q100:U100"/>
    <mergeCell ref="W118:Y118"/>
    <mergeCell ref="W117:Y117"/>
    <mergeCell ref="W116:Y116"/>
    <mergeCell ref="W115:Y115"/>
    <mergeCell ref="W114:Y114"/>
    <mergeCell ref="W113:Y113"/>
    <mergeCell ref="W112:Y112"/>
    <mergeCell ref="W111:Y111"/>
    <mergeCell ref="Q88:U88"/>
    <mergeCell ref="Q109:U109"/>
    <mergeCell ref="Q108:U108"/>
    <mergeCell ref="Q107:U107"/>
    <mergeCell ref="Q106:U106"/>
    <mergeCell ref="Q93:U93"/>
    <mergeCell ref="Q92:U92"/>
    <mergeCell ref="Q91:U91"/>
    <mergeCell ref="Q118:U118"/>
    <mergeCell ref="Q117:U117"/>
    <mergeCell ref="Q116:U116"/>
    <mergeCell ref="Q115:U115"/>
    <mergeCell ref="Q114:U114"/>
    <mergeCell ref="Q113:U113"/>
    <mergeCell ref="Q112:U112"/>
    <mergeCell ref="Q111:U111"/>
    <mergeCell ref="Z88:AB88"/>
    <mergeCell ref="Z89:AB89"/>
    <mergeCell ref="Z90:AB90"/>
    <mergeCell ref="W98:Y98"/>
    <mergeCell ref="W97:Y97"/>
    <mergeCell ref="W96:Y96"/>
    <mergeCell ref="W95:Y95"/>
    <mergeCell ref="W94:Y94"/>
    <mergeCell ref="Z95:AB95"/>
    <mergeCell ref="Z96:AB96"/>
    <mergeCell ref="W88:Y88"/>
    <mergeCell ref="W93:Y93"/>
    <mergeCell ref="Z91:AB91"/>
    <mergeCell ref="Z92:AB92"/>
    <mergeCell ref="A59:A60"/>
    <mergeCell ref="Q62:U62"/>
    <mergeCell ref="B59:K60"/>
    <mergeCell ref="Q60:U60"/>
    <mergeCell ref="C13:R13"/>
    <mergeCell ref="L59:P60"/>
    <mergeCell ref="B61:K61"/>
    <mergeCell ref="B62:K62"/>
    <mergeCell ref="Q61:U61"/>
    <mergeCell ref="L19:O19"/>
    <mergeCell ref="Q19:U19"/>
    <mergeCell ref="L27:V27"/>
    <mergeCell ref="L61:P61"/>
    <mergeCell ref="L62:P62"/>
    <mergeCell ref="L20:AE20"/>
    <mergeCell ref="L21:AE21"/>
    <mergeCell ref="B25:K25"/>
    <mergeCell ref="L25:AE25"/>
    <mergeCell ref="B36:AE36"/>
    <mergeCell ref="AC59:AC60"/>
    <mergeCell ref="AE59:AE60"/>
    <mergeCell ref="Q59:V59"/>
    <mergeCell ref="AD59:AD60"/>
    <mergeCell ref="J38:AE38"/>
    <mergeCell ref="W127:Y127"/>
    <mergeCell ref="W126:Y126"/>
    <mergeCell ref="W125:Y125"/>
    <mergeCell ref="W124:Y124"/>
    <mergeCell ref="W123:Y123"/>
    <mergeCell ref="W122:Y122"/>
    <mergeCell ref="W121:Y121"/>
    <mergeCell ref="T54:U54"/>
    <mergeCell ref="T55:U55"/>
    <mergeCell ref="T56:U56"/>
    <mergeCell ref="T57:U57"/>
    <mergeCell ref="W107:Y107"/>
    <mergeCell ref="W106:Y106"/>
    <mergeCell ref="W105:Y105"/>
    <mergeCell ref="W104:Y104"/>
    <mergeCell ref="W103:Y103"/>
    <mergeCell ref="W102:Y102"/>
    <mergeCell ref="W101:Y101"/>
    <mergeCell ref="W100:Y100"/>
    <mergeCell ref="W99:Y99"/>
    <mergeCell ref="Q68:U68"/>
    <mergeCell ref="Q64:U64"/>
    <mergeCell ref="Q65:U65"/>
    <mergeCell ref="Q82:U82"/>
    <mergeCell ref="B78:K78"/>
    <mergeCell ref="Q78:U78"/>
    <mergeCell ref="Q80:U80"/>
    <mergeCell ref="Q81:U81"/>
    <mergeCell ref="B69:K69"/>
    <mergeCell ref="B70:K70"/>
    <mergeCell ref="B71:K71"/>
    <mergeCell ref="B72:K72"/>
    <mergeCell ref="B73:K73"/>
    <mergeCell ref="L70:P70"/>
    <mergeCell ref="L75:P75"/>
    <mergeCell ref="L76:P76"/>
    <mergeCell ref="L77:P77"/>
    <mergeCell ref="B75:K75"/>
    <mergeCell ref="L78:P78"/>
    <mergeCell ref="B80:K80"/>
    <mergeCell ref="B74:K74"/>
    <mergeCell ref="L73:P73"/>
    <mergeCell ref="Q77:U77"/>
    <mergeCell ref="Q69:U69"/>
    <mergeCell ref="Q74:U74"/>
    <mergeCell ref="L71:P71"/>
    <mergeCell ref="Q120:U120"/>
    <mergeCell ref="B97:K97"/>
    <mergeCell ref="B98:K98"/>
    <mergeCell ref="Q96:U96"/>
    <mergeCell ref="Q95:U95"/>
    <mergeCell ref="L83:P83"/>
    <mergeCell ref="L95:P95"/>
    <mergeCell ref="Q79:U79"/>
    <mergeCell ref="Q94:U94"/>
    <mergeCell ref="L96:P96"/>
    <mergeCell ref="B84:K84"/>
    <mergeCell ref="B81:K81"/>
    <mergeCell ref="Q86:U86"/>
    <mergeCell ref="B96:K96"/>
    <mergeCell ref="B85:K85"/>
    <mergeCell ref="B86:K86"/>
    <mergeCell ref="L79:P79"/>
    <mergeCell ref="B82:K82"/>
    <mergeCell ref="L84:P84"/>
    <mergeCell ref="L80:P80"/>
    <mergeCell ref="L81:P81"/>
    <mergeCell ref="Q89:U89"/>
    <mergeCell ref="Q90:U90"/>
    <mergeCell ref="B79:K79"/>
    <mergeCell ref="Z76:AB76"/>
    <mergeCell ref="W75:Y75"/>
    <mergeCell ref="W76:Y76"/>
    <mergeCell ref="Q63:U63"/>
    <mergeCell ref="Q72:U72"/>
    <mergeCell ref="W71:Y71"/>
    <mergeCell ref="W72:Y72"/>
    <mergeCell ref="W73:Y73"/>
    <mergeCell ref="W74:Y74"/>
    <mergeCell ref="Z66:AB66"/>
    <mergeCell ref="Z67:AB67"/>
    <mergeCell ref="Z68:AB68"/>
    <mergeCell ref="Z69:AB69"/>
    <mergeCell ref="Z70:AB70"/>
    <mergeCell ref="Z71:AB71"/>
    <mergeCell ref="Z72:AB72"/>
    <mergeCell ref="Z73:AB73"/>
    <mergeCell ref="Z74:AB74"/>
    <mergeCell ref="W64:Y64"/>
    <mergeCell ref="W65:Y65"/>
    <mergeCell ref="W66:Y66"/>
    <mergeCell ref="W67:Y67"/>
    <mergeCell ref="W68:Y68"/>
    <mergeCell ref="W69:Y69"/>
    <mergeCell ref="L132:P132"/>
    <mergeCell ref="L99:P99"/>
    <mergeCell ref="B87:K87"/>
    <mergeCell ref="B88:K88"/>
    <mergeCell ref="B89:K89"/>
    <mergeCell ref="B90:K90"/>
    <mergeCell ref="B93:K93"/>
    <mergeCell ref="B94:K94"/>
    <mergeCell ref="B99:K99"/>
    <mergeCell ref="B123:K123"/>
    <mergeCell ref="L109:P109"/>
    <mergeCell ref="L127:P127"/>
    <mergeCell ref="L89:P89"/>
    <mergeCell ref="L129:P129"/>
    <mergeCell ref="L130:P130"/>
    <mergeCell ref="B124:K124"/>
    <mergeCell ref="L106:P106"/>
    <mergeCell ref="L92:P92"/>
    <mergeCell ref="B128:K128"/>
    <mergeCell ref="L125:P125"/>
    <mergeCell ref="B100:K100"/>
    <mergeCell ref="B91:K91"/>
    <mergeCell ref="L124:P124"/>
    <mergeCell ref="L119:P119"/>
    <mergeCell ref="L133:P133"/>
    <mergeCell ref="Q103:U103"/>
    <mergeCell ref="Q141:U141"/>
    <mergeCell ref="Q140:U140"/>
    <mergeCell ref="Q139:U139"/>
    <mergeCell ref="B102:K102"/>
    <mergeCell ref="B103:K103"/>
    <mergeCell ref="B104:K104"/>
    <mergeCell ref="B105:K105"/>
    <mergeCell ref="B110:K110"/>
    <mergeCell ref="B111:K111"/>
    <mergeCell ref="B129:K129"/>
    <mergeCell ref="B130:K130"/>
    <mergeCell ref="B125:K125"/>
    <mergeCell ref="B126:K126"/>
    <mergeCell ref="B127:K127"/>
    <mergeCell ref="B131:K131"/>
    <mergeCell ref="B132:K132"/>
    <mergeCell ref="B133:K133"/>
    <mergeCell ref="L131:P131"/>
    <mergeCell ref="B121:K121"/>
    <mergeCell ref="B122:K122"/>
    <mergeCell ref="Q122:U122"/>
    <mergeCell ref="Q121:U121"/>
    <mergeCell ref="B160:K160"/>
    <mergeCell ref="B151:K151"/>
    <mergeCell ref="B152:K152"/>
    <mergeCell ref="B153:K153"/>
    <mergeCell ref="B154:K154"/>
    <mergeCell ref="B155:K155"/>
    <mergeCell ref="B156:K156"/>
    <mergeCell ref="B157:K157"/>
    <mergeCell ref="B158:K158"/>
    <mergeCell ref="B159:K159"/>
    <mergeCell ref="L159:P159"/>
    <mergeCell ref="L148:P148"/>
    <mergeCell ref="L149:P149"/>
    <mergeCell ref="L150:P150"/>
    <mergeCell ref="L151:P151"/>
    <mergeCell ref="L152:P152"/>
    <mergeCell ref="L153:P153"/>
    <mergeCell ref="L154:P154"/>
    <mergeCell ref="L155:P155"/>
    <mergeCell ref="L156:P156"/>
    <mergeCell ref="L158:P158"/>
    <mergeCell ref="L157:P157"/>
    <mergeCell ref="B149:K149"/>
    <mergeCell ref="B141:K141"/>
    <mergeCell ref="B134:K134"/>
    <mergeCell ref="B150:K150"/>
    <mergeCell ref="L145:P145"/>
    <mergeCell ref="L146:P146"/>
    <mergeCell ref="L141:P141"/>
    <mergeCell ref="L142:P142"/>
    <mergeCell ref="L135:P135"/>
    <mergeCell ref="B147:K147"/>
    <mergeCell ref="B135:K135"/>
    <mergeCell ref="B136:K136"/>
    <mergeCell ref="B148:K148"/>
    <mergeCell ref="B146:K146"/>
    <mergeCell ref="B145:K145"/>
    <mergeCell ref="B142:K142"/>
    <mergeCell ref="B143:K143"/>
    <mergeCell ref="B137:K137"/>
    <mergeCell ref="B138:K138"/>
    <mergeCell ref="B139:K139"/>
    <mergeCell ref="B140:K140"/>
    <mergeCell ref="B144:K144"/>
    <mergeCell ref="L147:P147"/>
    <mergeCell ref="L139:P139"/>
    <mergeCell ref="L120:P120"/>
    <mergeCell ref="B114:K114"/>
    <mergeCell ref="B115:K115"/>
    <mergeCell ref="B116:K116"/>
    <mergeCell ref="B117:K117"/>
    <mergeCell ref="B118:K118"/>
    <mergeCell ref="B119:K119"/>
    <mergeCell ref="B120:K120"/>
    <mergeCell ref="L117:P117"/>
    <mergeCell ref="L118:P118"/>
    <mergeCell ref="L100:P100"/>
    <mergeCell ref="B101:K101"/>
    <mergeCell ref="L102:P102"/>
    <mergeCell ref="B112:K112"/>
    <mergeCell ref="B113:K113"/>
    <mergeCell ref="B106:K106"/>
    <mergeCell ref="B107:K107"/>
    <mergeCell ref="B108:K108"/>
    <mergeCell ref="L85:P85"/>
    <mergeCell ref="L86:P86"/>
    <mergeCell ref="L87:P87"/>
    <mergeCell ref="L112:P112"/>
    <mergeCell ref="L113:P113"/>
    <mergeCell ref="B92:K92"/>
    <mergeCell ref="L101:P101"/>
    <mergeCell ref="B95:K95"/>
    <mergeCell ref="L91:P91"/>
    <mergeCell ref="L63:P63"/>
    <mergeCell ref="B76:K76"/>
    <mergeCell ref="L68:P68"/>
    <mergeCell ref="B63:K63"/>
    <mergeCell ref="Q66:U66"/>
    <mergeCell ref="Q67:U67"/>
    <mergeCell ref="L66:P66"/>
    <mergeCell ref="L65:P65"/>
    <mergeCell ref="L64:P64"/>
    <mergeCell ref="Q75:U75"/>
    <mergeCell ref="L72:P72"/>
    <mergeCell ref="L74:P74"/>
    <mergeCell ref="Q76:U76"/>
    <mergeCell ref="Q70:U70"/>
    <mergeCell ref="Q71:U71"/>
    <mergeCell ref="L67:P67"/>
    <mergeCell ref="B64:K64"/>
    <mergeCell ref="B65:K65"/>
    <mergeCell ref="B66:K66"/>
    <mergeCell ref="B67:K67"/>
    <mergeCell ref="B68:K68"/>
    <mergeCell ref="L69:P69"/>
    <mergeCell ref="Q73:U73"/>
    <mergeCell ref="Q129:U129"/>
    <mergeCell ref="Q128:U128"/>
    <mergeCell ref="Q137:U137"/>
    <mergeCell ref="L123:P123"/>
    <mergeCell ref="L82:P82"/>
    <mergeCell ref="B77:K77"/>
    <mergeCell ref="L126:P126"/>
    <mergeCell ref="B109:K109"/>
    <mergeCell ref="L110:P110"/>
    <mergeCell ref="L111:P111"/>
    <mergeCell ref="L98:P98"/>
    <mergeCell ref="L97:P97"/>
    <mergeCell ref="B83:K83"/>
    <mergeCell ref="L93:P93"/>
    <mergeCell ref="L94:P94"/>
    <mergeCell ref="L88:P88"/>
    <mergeCell ref="L90:P90"/>
    <mergeCell ref="L108:P108"/>
    <mergeCell ref="L103:P103"/>
    <mergeCell ref="L104:P104"/>
    <mergeCell ref="L105:P105"/>
    <mergeCell ref="L121:P121"/>
    <mergeCell ref="L122:P122"/>
    <mergeCell ref="L116:P116"/>
    <mergeCell ref="Q145:U145"/>
    <mergeCell ref="Q144:U144"/>
    <mergeCell ref="Q143:U143"/>
    <mergeCell ref="Q142:U142"/>
    <mergeCell ref="Q99:U99"/>
    <mergeCell ref="Q102:U102"/>
    <mergeCell ref="L128:P128"/>
    <mergeCell ref="L136:P136"/>
    <mergeCell ref="L137:P137"/>
    <mergeCell ref="L138:P138"/>
    <mergeCell ref="L114:P114"/>
    <mergeCell ref="L115:P115"/>
    <mergeCell ref="L107:P107"/>
    <mergeCell ref="Q125:U125"/>
    <mergeCell ref="Q126:U126"/>
    <mergeCell ref="Q119:U119"/>
    <mergeCell ref="Q138:U138"/>
    <mergeCell ref="Q136:U136"/>
    <mergeCell ref="Q135:U135"/>
    <mergeCell ref="Q134:U134"/>
    <mergeCell ref="Q133:U133"/>
    <mergeCell ref="Q132:U132"/>
    <mergeCell ref="Q131:U131"/>
    <mergeCell ref="Q130:U130"/>
    <mergeCell ref="L18:AE18"/>
    <mergeCell ref="L160:P160"/>
    <mergeCell ref="Q124:U124"/>
    <mergeCell ref="Q123:U123"/>
    <mergeCell ref="L134:P134"/>
    <mergeCell ref="L140:P140"/>
    <mergeCell ref="Q159:U159"/>
    <mergeCell ref="Q158:U158"/>
    <mergeCell ref="Q157:U157"/>
    <mergeCell ref="Q156:U156"/>
    <mergeCell ref="Q155:U155"/>
    <mergeCell ref="Q154:U154"/>
    <mergeCell ref="Q153:U153"/>
    <mergeCell ref="Q152:U152"/>
    <mergeCell ref="Q151:U151"/>
    <mergeCell ref="Q150:U150"/>
    <mergeCell ref="Q149:U149"/>
    <mergeCell ref="Q148:U148"/>
    <mergeCell ref="Q147:U147"/>
    <mergeCell ref="Q146:U146"/>
    <mergeCell ref="L143:P143"/>
    <mergeCell ref="L144:P144"/>
    <mergeCell ref="Q160:U160"/>
    <mergeCell ref="Q127:U127"/>
    <mergeCell ref="W59:Y60"/>
    <mergeCell ref="A2:AF2"/>
    <mergeCell ref="A1:AF1"/>
    <mergeCell ref="A28:A29"/>
    <mergeCell ref="A30:A31"/>
    <mergeCell ref="B26:K26"/>
    <mergeCell ref="A25:A26"/>
    <mergeCell ref="B31:K31"/>
    <mergeCell ref="B28:K28"/>
    <mergeCell ref="B30:K30"/>
    <mergeCell ref="L30:X30"/>
    <mergeCell ref="L31:X31"/>
    <mergeCell ref="B29:K29"/>
    <mergeCell ref="L28:X28"/>
    <mergeCell ref="L29:X29"/>
    <mergeCell ref="A16:AA16"/>
    <mergeCell ref="A27:K27"/>
    <mergeCell ref="A17:A18"/>
    <mergeCell ref="A19:A21"/>
    <mergeCell ref="B17:K17"/>
    <mergeCell ref="B18:K18"/>
    <mergeCell ref="B20:K20"/>
    <mergeCell ref="B21:K21"/>
    <mergeCell ref="L17:AE17"/>
    <mergeCell ref="Z138:AB138"/>
    <mergeCell ref="A3:AF3"/>
    <mergeCell ref="L26:AE26"/>
    <mergeCell ref="B19:K19"/>
    <mergeCell ref="A8:AF8"/>
    <mergeCell ref="A4:AF4"/>
    <mergeCell ref="Z131:AB131"/>
    <mergeCell ref="Z132:AB132"/>
    <mergeCell ref="Z133:AB133"/>
    <mergeCell ref="Z134:AB134"/>
    <mergeCell ref="W108:Y108"/>
    <mergeCell ref="W109:Y109"/>
    <mergeCell ref="W110:Y110"/>
    <mergeCell ref="W77:Y77"/>
    <mergeCell ref="W78:Y78"/>
    <mergeCell ref="W79:Y79"/>
    <mergeCell ref="W80:Y80"/>
    <mergeCell ref="W81:Y81"/>
    <mergeCell ref="W82:Y82"/>
    <mergeCell ref="W83:Y83"/>
    <mergeCell ref="W84:Y84"/>
    <mergeCell ref="W85:Y85"/>
    <mergeCell ref="W86:Y86"/>
    <mergeCell ref="Z75:AB75"/>
    <mergeCell ref="Z125:AB125"/>
    <mergeCell ref="Z126:AB126"/>
    <mergeCell ref="Z127:AB127"/>
    <mergeCell ref="Z128:AB128"/>
    <mergeCell ref="Z129:AB129"/>
    <mergeCell ref="Z130:AB130"/>
    <mergeCell ref="Z135:AB135"/>
    <mergeCell ref="Z136:AB136"/>
    <mergeCell ref="Z137:AB137"/>
    <mergeCell ref="Z114:AB114"/>
    <mergeCell ref="Z115:AB115"/>
    <mergeCell ref="Z116:AB116"/>
    <mergeCell ref="Z117:AB117"/>
    <mergeCell ref="Z118:AB118"/>
    <mergeCell ref="Z119:AB119"/>
    <mergeCell ref="Z122:AB122"/>
    <mergeCell ref="Z123:AB123"/>
    <mergeCell ref="Z124:AB124"/>
    <mergeCell ref="Z150:AB150"/>
    <mergeCell ref="Z151:AB151"/>
    <mergeCell ref="Z152:AB152"/>
    <mergeCell ref="Z153:AB153"/>
    <mergeCell ref="Z154:AB154"/>
    <mergeCell ref="Z155:AB155"/>
    <mergeCell ref="Z156:AB156"/>
    <mergeCell ref="Z157:AB157"/>
    <mergeCell ref="Z148:AB148"/>
    <mergeCell ref="AD46:AE46"/>
    <mergeCell ref="AB46:AC46"/>
    <mergeCell ref="Z158:AB158"/>
    <mergeCell ref="Z159:AB159"/>
    <mergeCell ref="Z160:AB160"/>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1:AB111"/>
    <mergeCell ref="Z112:AB112"/>
    <mergeCell ref="Z113:AB113"/>
    <mergeCell ref="Z120:AB120"/>
    <mergeCell ref="Z149:AB149"/>
    <mergeCell ref="F38:I38"/>
    <mergeCell ref="B37:E38"/>
    <mergeCell ref="Z45:AE45"/>
    <mergeCell ref="W139:Y139"/>
    <mergeCell ref="W140:Y140"/>
    <mergeCell ref="W141:Y141"/>
    <mergeCell ref="W142:Y142"/>
    <mergeCell ref="W143:Y143"/>
    <mergeCell ref="W144:Y144"/>
    <mergeCell ref="Z121:AB121"/>
    <mergeCell ref="W128:Y128"/>
    <mergeCell ref="W120:Y120"/>
    <mergeCell ref="W119:Y119"/>
    <mergeCell ref="Z93:AB93"/>
    <mergeCell ref="Z94:AB94"/>
    <mergeCell ref="W138:Y138"/>
    <mergeCell ref="Z139:AB139"/>
    <mergeCell ref="Z140:AB140"/>
    <mergeCell ref="Z141:AB141"/>
    <mergeCell ref="Z142:AB142"/>
    <mergeCell ref="Z143:AB143"/>
    <mergeCell ref="W61:Y61"/>
    <mergeCell ref="W62:Y62"/>
    <mergeCell ref="W63:Y63"/>
    <mergeCell ref="W149:Y149"/>
    <mergeCell ref="W148:Y148"/>
    <mergeCell ref="W160:Y160"/>
    <mergeCell ref="W159:Y159"/>
    <mergeCell ref="W158:Y158"/>
    <mergeCell ref="W157:Y157"/>
    <mergeCell ref="W156:Y156"/>
    <mergeCell ref="W155:Y155"/>
    <mergeCell ref="W154:Y154"/>
    <mergeCell ref="W153:Y153"/>
    <mergeCell ref="W152:Y152"/>
    <mergeCell ref="W147:Y147"/>
    <mergeCell ref="A52:AE52"/>
    <mergeCell ref="W129:Y129"/>
    <mergeCell ref="W130:Y130"/>
    <mergeCell ref="W131:Y131"/>
    <mergeCell ref="W132:Y132"/>
    <mergeCell ref="W133:Y133"/>
    <mergeCell ref="W134:Y134"/>
    <mergeCell ref="W135:Y135"/>
    <mergeCell ref="W136:Y136"/>
    <mergeCell ref="W137:Y137"/>
    <mergeCell ref="W70:Y70"/>
    <mergeCell ref="Z59:AB60"/>
    <mergeCell ref="Z61:AB61"/>
    <mergeCell ref="Z62:AB62"/>
    <mergeCell ref="Z63:AB63"/>
    <mergeCell ref="Z64:AB64"/>
    <mergeCell ref="Z65:AB65"/>
    <mergeCell ref="W146:Y146"/>
    <mergeCell ref="W145:Y145"/>
    <mergeCell ref="Z144:AB144"/>
    <mergeCell ref="Z145:AB145"/>
    <mergeCell ref="Z146:AB146"/>
    <mergeCell ref="Z147:AB147"/>
    <mergeCell ref="B22:K22"/>
    <mergeCell ref="L22:O22"/>
    <mergeCell ref="Q22:U22"/>
    <mergeCell ref="A22:A24"/>
    <mergeCell ref="W151:Y151"/>
    <mergeCell ref="W150:Y150"/>
    <mergeCell ref="B39:E39"/>
    <mergeCell ref="A48:AF49"/>
    <mergeCell ref="AE33:AF33"/>
    <mergeCell ref="J45:K45"/>
    <mergeCell ref="T45:U45"/>
    <mergeCell ref="W45:Y45"/>
    <mergeCell ref="W46:Y46"/>
    <mergeCell ref="Z46:AA46"/>
    <mergeCell ref="F35:AE35"/>
    <mergeCell ref="B41:Z41"/>
    <mergeCell ref="B35:E35"/>
    <mergeCell ref="B42:E42"/>
    <mergeCell ref="B43:E43"/>
    <mergeCell ref="F42:AE42"/>
    <mergeCell ref="F43:AD43"/>
    <mergeCell ref="O45:Q45"/>
    <mergeCell ref="F37:AE37"/>
    <mergeCell ref="F39:AE39"/>
  </mergeCells>
  <phoneticPr fontId="10"/>
  <conditionalFormatting sqref="AE61:AE160">
    <cfRule type="expression" dxfId="6" priority="2378">
      <formula>$AE61="数式を削除して手入力"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61:K160" xr:uid="{C39D0BE5-0E97-474E-8910-4A5E3C5F8F13}">
      <formula1>10</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imeMode="halfAlpha" allowBlank="1" showInputMessage="1" showErrorMessage="1" sqref="T45:U45 J45:K45 O45" xr:uid="{58C76371-F684-4249-A0C3-33A191484C14}"/>
    <dataValidation imeMode="hiragana" allowBlank="1" showInputMessage="1" showErrorMessage="1" sqref="W47 AB46" xr:uid="{0AB2D868-8BED-4FE6-B825-536CD6E7B3A1}"/>
    <dataValidation type="list" allowBlank="1" showInputMessage="1" showErrorMessage="1" sqref="V61:V160" xr:uid="{66348D41-B832-432D-AE11-3C2691DEDF5E}">
      <formula1>INDIRECT(Q61)</formula1>
    </dataValidation>
  </dataValidations>
  <pageMargins left="0.7" right="0.7" top="0.75" bottom="0.75" header="0.3" footer="0.3"/>
  <pageSetup paperSize="9" scale="65" fitToHeight="0" orientation="portrait" r:id="rId1"/>
  <rowBreaks count="1" manualBreakCount="1">
    <brk id="49"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W54:W57 B39 B37 F38 B35 B42:B43</xm:sqref>
        </x14:dataValidation>
        <x14:dataValidation type="list" allowBlank="1" showInputMessage="1" showErrorMessage="1" xr:uid="{9DAE3ADC-92C3-476C-AED7-ABA654180295}">
          <x14:formula1>
            <xm:f>【参考】数式用!$AJ$3:$AJ$48</xm:f>
          </x14:formula1>
          <xm:sqref>C13:R13 Q61:U160</xm:sqref>
        </x14:dataValidation>
        <x14:dataValidation type="list" allowBlank="1" showInputMessage="1" showErrorMessage="1" xr:uid="{81748AE2-D3F3-4029-8C6E-F82606D98F83}">
          <x14:formula1>
            <xm:f>【参考】数式用!$A$4:$A$54</xm:f>
          </x14:formula1>
          <xm:sqref>Z61:AB160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7"/>
  <sheetViews>
    <sheetView showGridLines="0" view="pageBreakPreview" zoomScaleNormal="91" zoomScaleSheetLayoutView="100" workbookViewId="0"/>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40" t="s">
        <v>26</v>
      </c>
      <c r="AC1" s="641"/>
      <c r="AD1" s="641"/>
      <c r="AE1" s="640" t="str">
        <f>IF(基本情報入力シート!C13&lt;&gt;"", 基本情報入力シート!C13, "")</f>
        <v>岡山県</v>
      </c>
      <c r="AF1" s="641"/>
      <c r="AG1" s="641"/>
      <c r="AH1" s="641"/>
      <c r="AI1" s="642"/>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78" t="s">
        <v>4</v>
      </c>
      <c r="B3" s="679"/>
      <c r="C3" s="679"/>
      <c r="D3" s="679"/>
      <c r="E3" s="679"/>
      <c r="F3" s="680"/>
      <c r="G3" s="667" t="str">
        <f>IF(基本情報入力シート!L17="","",基本情報入力シート!L17)</f>
        <v/>
      </c>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668"/>
      <c r="AJ3" s="50"/>
    </row>
    <row r="4" spans="1:48" s="23" customFormat="1" ht="14.25" customHeight="1">
      <c r="A4" s="681" t="s">
        <v>28</v>
      </c>
      <c r="B4" s="682"/>
      <c r="C4" s="682"/>
      <c r="D4" s="682"/>
      <c r="E4" s="682"/>
      <c r="F4" s="683"/>
      <c r="G4" s="669" t="str">
        <f>IF(基本情報入力シート!L18="","",基本情報入力シート!L18)</f>
        <v/>
      </c>
      <c r="H4" s="670"/>
      <c r="I4" s="670"/>
      <c r="J4" s="670"/>
      <c r="K4" s="670"/>
      <c r="L4" s="670"/>
      <c r="M4" s="670"/>
      <c r="N4" s="670"/>
      <c r="O4" s="670"/>
      <c r="P4" s="670"/>
      <c r="Q4" s="670"/>
      <c r="R4" s="670"/>
      <c r="S4" s="670"/>
      <c r="T4" s="670"/>
      <c r="U4" s="670"/>
      <c r="V4" s="670"/>
      <c r="W4" s="670"/>
      <c r="X4" s="670"/>
      <c r="Y4" s="670"/>
      <c r="Z4" s="670"/>
      <c r="AA4" s="670"/>
      <c r="AB4" s="670"/>
      <c r="AC4" s="670"/>
      <c r="AD4" s="670"/>
      <c r="AE4" s="670"/>
      <c r="AF4" s="670"/>
      <c r="AG4" s="670"/>
      <c r="AH4" s="670"/>
      <c r="AI4" s="670"/>
      <c r="AJ4" s="50"/>
    </row>
    <row r="5" spans="1:48" s="23" customFormat="1" ht="12.75" customHeight="1">
      <c r="A5" s="657" t="s">
        <v>29</v>
      </c>
      <c r="B5" s="658"/>
      <c r="C5" s="658"/>
      <c r="D5" s="658"/>
      <c r="E5" s="658"/>
      <c r="F5" s="659"/>
      <c r="G5" s="55" t="s">
        <v>7</v>
      </c>
      <c r="H5" s="663" t="str">
        <f>IF(基本情報入力シート!AN20="－","",基本情報入力シート!AN20)</f>
        <v>-</v>
      </c>
      <c r="I5" s="663"/>
      <c r="J5" s="663"/>
      <c r="K5" s="663"/>
      <c r="L5" s="663"/>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60"/>
      <c r="B6" s="661"/>
      <c r="C6" s="661"/>
      <c r="D6" s="661"/>
      <c r="E6" s="661"/>
      <c r="F6" s="662"/>
      <c r="G6" s="671" t="str">
        <f>IF(基本情報入力シート!L20="","",基本情報入力シート!L20)</f>
        <v/>
      </c>
      <c r="H6" s="672"/>
      <c r="I6" s="672"/>
      <c r="J6" s="672"/>
      <c r="K6" s="672"/>
      <c r="L6" s="672"/>
      <c r="M6" s="672"/>
      <c r="N6" s="672"/>
      <c r="O6" s="672"/>
      <c r="P6" s="672"/>
      <c r="Q6" s="672"/>
      <c r="R6" s="672"/>
      <c r="S6" s="672"/>
      <c r="T6" s="672"/>
      <c r="U6" s="672"/>
      <c r="V6" s="672"/>
      <c r="W6" s="672"/>
      <c r="X6" s="672"/>
      <c r="Y6" s="672"/>
      <c r="Z6" s="672"/>
      <c r="AA6" s="672"/>
      <c r="AB6" s="672"/>
      <c r="AC6" s="672"/>
      <c r="AD6" s="672"/>
      <c r="AE6" s="672"/>
      <c r="AF6" s="672"/>
      <c r="AG6" s="672"/>
      <c r="AH6" s="672"/>
      <c r="AI6" s="672"/>
      <c r="AJ6" s="50"/>
    </row>
    <row r="7" spans="1:48" s="23" customFormat="1" ht="11.45" customHeight="1">
      <c r="A7" s="660"/>
      <c r="B7" s="661"/>
      <c r="C7" s="661"/>
      <c r="D7" s="661"/>
      <c r="E7" s="661"/>
      <c r="F7" s="662"/>
      <c r="G7" s="673" t="str">
        <f>IF(基本情報入力シート!L21="","",基本情報入力シート!L21)</f>
        <v/>
      </c>
      <c r="H7" s="674"/>
      <c r="I7" s="674"/>
      <c r="J7" s="674"/>
      <c r="K7" s="674"/>
      <c r="L7" s="674"/>
      <c r="M7" s="674"/>
      <c r="N7" s="674"/>
      <c r="O7" s="674"/>
      <c r="P7" s="674"/>
      <c r="Q7" s="674"/>
      <c r="R7" s="674"/>
      <c r="S7" s="674"/>
      <c r="T7" s="674"/>
      <c r="U7" s="674"/>
      <c r="V7" s="674"/>
      <c r="W7" s="674"/>
      <c r="X7" s="674"/>
      <c r="Y7" s="674"/>
      <c r="Z7" s="674"/>
      <c r="AA7" s="674"/>
      <c r="AB7" s="674"/>
      <c r="AC7" s="674"/>
      <c r="AD7" s="674"/>
      <c r="AE7" s="674"/>
      <c r="AF7" s="674"/>
      <c r="AG7" s="674"/>
      <c r="AH7" s="674"/>
      <c r="AI7" s="674"/>
      <c r="AJ7" s="50"/>
    </row>
    <row r="8" spans="1:48" s="23" customFormat="1" ht="13.5" customHeight="1">
      <c r="A8" s="664" t="s">
        <v>4</v>
      </c>
      <c r="B8" s="665"/>
      <c r="C8" s="665"/>
      <c r="D8" s="665"/>
      <c r="E8" s="665"/>
      <c r="F8" s="666"/>
      <c r="G8" s="687" t="str">
        <f>IF(基本情報入力シート!L28="","",基本情報入力シート!L28)</f>
        <v/>
      </c>
      <c r="H8" s="688"/>
      <c r="I8" s="688"/>
      <c r="J8" s="688"/>
      <c r="K8" s="688"/>
      <c r="L8" s="688"/>
      <c r="M8" s="688"/>
      <c r="N8" s="688"/>
      <c r="O8" s="688"/>
      <c r="P8" s="688"/>
      <c r="Q8" s="688"/>
      <c r="R8" s="688"/>
      <c r="S8" s="688"/>
      <c r="T8" s="688"/>
      <c r="U8" s="688"/>
      <c r="V8" s="688"/>
      <c r="W8" s="688"/>
      <c r="X8" s="688"/>
      <c r="Y8" s="688"/>
      <c r="Z8" s="688"/>
      <c r="AA8" s="688"/>
      <c r="AB8" s="688"/>
      <c r="AC8" s="688"/>
      <c r="AD8" s="688"/>
      <c r="AE8" s="688"/>
      <c r="AF8" s="688"/>
      <c r="AG8" s="688"/>
      <c r="AH8" s="688"/>
      <c r="AI8" s="688"/>
      <c r="AJ8" s="50"/>
    </row>
    <row r="9" spans="1:48" s="23" customFormat="1">
      <c r="A9" s="660" t="s">
        <v>30</v>
      </c>
      <c r="B9" s="661"/>
      <c r="C9" s="661"/>
      <c r="D9" s="661"/>
      <c r="E9" s="661"/>
      <c r="F9" s="662"/>
      <c r="G9" s="689" t="str">
        <f>IF(基本情報入力シート!L29="","",基本情報入力シート!L29)</f>
        <v/>
      </c>
      <c r="H9" s="690"/>
      <c r="I9" s="690"/>
      <c r="J9" s="690"/>
      <c r="K9" s="690"/>
      <c r="L9" s="690"/>
      <c r="M9" s="690"/>
      <c r="N9" s="690"/>
      <c r="O9" s="690"/>
      <c r="P9" s="690"/>
      <c r="Q9" s="690"/>
      <c r="R9" s="690"/>
      <c r="S9" s="690"/>
      <c r="T9" s="690"/>
      <c r="U9" s="690"/>
      <c r="V9" s="690"/>
      <c r="W9" s="690"/>
      <c r="X9" s="690"/>
      <c r="Y9" s="690"/>
      <c r="Z9" s="690"/>
      <c r="AA9" s="690"/>
      <c r="AB9" s="690"/>
      <c r="AC9" s="690"/>
      <c r="AD9" s="690"/>
      <c r="AE9" s="690"/>
      <c r="AF9" s="690"/>
      <c r="AG9" s="690"/>
      <c r="AH9" s="690"/>
      <c r="AI9" s="690"/>
      <c r="AJ9" s="50"/>
    </row>
    <row r="10" spans="1:48" s="23" customFormat="1" ht="13.5" customHeight="1">
      <c r="A10" s="696" t="s">
        <v>31</v>
      </c>
      <c r="B10" s="696"/>
      <c r="C10" s="696"/>
      <c r="D10" s="696"/>
      <c r="E10" s="696"/>
      <c r="F10" s="696"/>
      <c r="G10" s="697" t="s">
        <v>16</v>
      </c>
      <c r="H10" s="698"/>
      <c r="I10" s="698"/>
      <c r="J10" s="698"/>
      <c r="K10" s="684" t="str">
        <f>IF(基本情報入力シート!L30="","",基本情報入力シート!L30)</f>
        <v/>
      </c>
      <c r="L10" s="685"/>
      <c r="M10" s="685"/>
      <c r="N10" s="685"/>
      <c r="O10" s="685"/>
      <c r="P10" s="685"/>
      <c r="Q10" s="685"/>
      <c r="R10" s="685"/>
      <c r="S10" s="685"/>
      <c r="T10" s="686"/>
      <c r="U10" s="675" t="s">
        <v>17</v>
      </c>
      <c r="V10" s="676"/>
      <c r="W10" s="676"/>
      <c r="X10" s="677"/>
      <c r="Y10" s="684" t="str">
        <f>IF(基本情報入力シート!L31="","",基本情報入力シート!L31)</f>
        <v/>
      </c>
      <c r="Z10" s="685"/>
      <c r="AA10" s="685"/>
      <c r="AB10" s="685"/>
      <c r="AC10" s="685"/>
      <c r="AD10" s="685"/>
      <c r="AE10" s="685"/>
      <c r="AF10" s="685"/>
      <c r="AG10" s="685"/>
      <c r="AH10" s="685"/>
      <c r="AI10" s="685"/>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715" t="s">
        <v>1914</v>
      </c>
      <c r="C13" s="715"/>
      <c r="D13" s="715"/>
      <c r="E13" s="715"/>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715"/>
      <c r="AI13" s="715"/>
      <c r="AK13" s="87"/>
      <c r="AL13" s="87"/>
      <c r="AM13" s="87"/>
      <c r="AN13" s="87"/>
      <c r="AO13" s="87"/>
      <c r="AP13" s="87"/>
      <c r="AQ13" s="87"/>
      <c r="AR13" s="87"/>
      <c r="AS13" s="87"/>
      <c r="AT13" s="87"/>
      <c r="AU13" s="87"/>
      <c r="AV13" s="87"/>
    </row>
    <row r="14" spans="1:48" ht="18" customHeight="1" thickBot="1">
      <c r="A14" s="51"/>
      <c r="B14" s="716" t="s">
        <v>2044</v>
      </c>
      <c r="C14" s="705"/>
      <c r="D14" s="705"/>
      <c r="E14" s="705"/>
      <c r="F14" s="705"/>
      <c r="G14" s="705"/>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508" t="str">
        <f>IF(G4="","",IF(COUNTIF(基本情報入力シート!AN61:AN160,"加算対象")=COUNTIFS('別紙様式2-3（個表） '!J15:J114,"&lt;&gt;",'別紙様式2-3（個表） '!AP15:AP114,"加算対象"),"○","×"))</f>
        <v/>
      </c>
      <c r="AI14" s="509"/>
      <c r="AJ14" s="38"/>
    </row>
    <row r="15" spans="1:48" ht="28.15" customHeight="1">
      <c r="A15" s="51"/>
      <c r="B15" s="703" t="s">
        <v>2425</v>
      </c>
      <c r="C15" s="703"/>
      <c r="D15" s="703"/>
      <c r="E15" s="703"/>
      <c r="F15" s="703"/>
      <c r="G15" s="703"/>
      <c r="H15" s="703"/>
      <c r="I15" s="703"/>
      <c r="J15" s="703"/>
      <c r="K15" s="703"/>
      <c r="L15" s="703"/>
      <c r="M15" s="703"/>
      <c r="N15" s="703"/>
      <c r="O15" s="703"/>
      <c r="P15" s="703"/>
      <c r="Q15" s="703"/>
      <c r="R15" s="703"/>
      <c r="S15" s="703"/>
      <c r="T15" s="703"/>
      <c r="U15" s="703"/>
      <c r="V15" s="703"/>
      <c r="W15" s="703"/>
      <c r="X15" s="703"/>
      <c r="Y15" s="703"/>
      <c r="Z15" s="703"/>
      <c r="AA15" s="703"/>
      <c r="AB15" s="703"/>
      <c r="AC15" s="703"/>
      <c r="AD15" s="703"/>
      <c r="AE15" s="703"/>
      <c r="AF15" s="703"/>
      <c r="AG15" s="703"/>
      <c r="AH15" s="703"/>
      <c r="AI15" s="703"/>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9" customHeight="1" thickBot="1">
      <c r="A18" s="51"/>
      <c r="B18" s="717" t="s">
        <v>2386</v>
      </c>
      <c r="C18" s="717"/>
      <c r="D18" s="717"/>
      <c r="E18" s="717"/>
      <c r="F18" s="717"/>
      <c r="G18" s="717"/>
      <c r="H18" s="717"/>
      <c r="I18" s="717"/>
      <c r="J18" s="717"/>
      <c r="K18" s="717"/>
      <c r="L18" s="717"/>
      <c r="M18" s="717"/>
      <c r="N18" s="717"/>
      <c r="O18" s="717"/>
      <c r="P18" s="717"/>
      <c r="Q18" s="717"/>
      <c r="R18" s="717"/>
      <c r="S18" s="717"/>
      <c r="T18" s="717"/>
      <c r="U18" s="717"/>
      <c r="V18" s="717"/>
      <c r="W18" s="717"/>
      <c r="X18" s="717"/>
      <c r="Y18" s="717"/>
      <c r="Z18" s="717"/>
      <c r="AA18" s="717"/>
      <c r="AB18" s="717"/>
      <c r="AC18" s="717"/>
      <c r="AD18" s="717"/>
      <c r="AE18" s="717"/>
      <c r="AF18" s="717"/>
      <c r="AG18" s="716"/>
      <c r="AH18" s="508" t="str">
        <f>IF(G4="","",IF(AND(COUNTIFS('別紙様式2-3（個表） '!K15:K114,"要件を満たさない",'別紙様式2-3（個表） '!AP15:AP114,"加算対象")=0,COUNTIF(基本情報入力シート!AN61:AN160,"加算対象")=COUNTIFS('別紙様式2-3（個表） '!K15:K114,"&lt;&gt;",'別紙様式2-3（個表） '!AP15:AP114,"加算対象")),"○",
IF(AND(COUNTIFS('別紙様式2-3（個表） '!K15:K114,"要件を満たさない",'別紙様式2-3（個表） '!AP15:AP114,"加算対象")&gt;=1,COUNTIF(基本情報入力シート!AN61:AN160,"加算対象")=COUNTIFS('別紙様式2-3（個表） '!K15:K114,"&lt;&gt;",'別紙様式2-3（個表） '!AP15:AP114,"加算対象")),"△","×")))</f>
        <v/>
      </c>
      <c r="AI18" s="509"/>
      <c r="AJ18" s="192"/>
      <c r="AK18" s="260"/>
      <c r="AR18" s="25"/>
    </row>
    <row r="19" spans="1:53" ht="53.45" customHeight="1">
      <c r="A19" s="51"/>
      <c r="B19" s="713" t="s">
        <v>2426</v>
      </c>
      <c r="C19" s="713"/>
      <c r="D19" s="713"/>
      <c r="E19" s="713"/>
      <c r="F19" s="713"/>
      <c r="G19" s="713"/>
      <c r="H19" s="713"/>
      <c r="I19" s="713"/>
      <c r="J19" s="713"/>
      <c r="K19" s="713"/>
      <c r="L19" s="713"/>
      <c r="M19" s="713"/>
      <c r="N19" s="713"/>
      <c r="O19" s="713"/>
      <c r="P19" s="713"/>
      <c r="Q19" s="713"/>
      <c r="R19" s="713"/>
      <c r="S19" s="713"/>
      <c r="T19" s="713"/>
      <c r="U19" s="713"/>
      <c r="V19" s="713"/>
      <c r="W19" s="713"/>
      <c r="X19" s="713"/>
      <c r="Y19" s="713"/>
      <c r="Z19" s="713"/>
      <c r="AA19" s="713"/>
      <c r="AB19" s="713"/>
      <c r="AC19" s="713"/>
      <c r="AD19" s="713"/>
      <c r="AE19" s="713"/>
      <c r="AF19" s="713"/>
      <c r="AG19" s="713"/>
      <c r="AH19" s="355"/>
      <c r="AI19" s="355"/>
      <c r="AJ19" s="192"/>
      <c r="AK19" s="260"/>
      <c r="AR19" s="25"/>
    </row>
    <row r="20" spans="1:53" s="33" customFormat="1" ht="10.9"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 customHeight="1" thickBot="1">
      <c r="A22" s="51"/>
      <c r="B22" s="714" t="s">
        <v>2496</v>
      </c>
      <c r="C22" s="626"/>
      <c r="D22" s="626"/>
      <c r="E22" s="626"/>
      <c r="F22" s="626"/>
      <c r="G22" s="626"/>
      <c r="H22" s="626"/>
      <c r="I22" s="626"/>
      <c r="J22" s="626"/>
      <c r="K22" s="626"/>
      <c r="L22" s="626"/>
      <c r="M22" s="626"/>
      <c r="N22" s="626"/>
      <c r="O22" s="626"/>
      <c r="P22" s="626"/>
      <c r="Q22" s="626"/>
      <c r="R22" s="626"/>
      <c r="S22" s="626"/>
      <c r="T22" s="626"/>
      <c r="U22" s="626"/>
      <c r="V22" s="626"/>
      <c r="W22" s="626"/>
      <c r="X22" s="626"/>
      <c r="Y22" s="626"/>
      <c r="Z22" s="626"/>
      <c r="AA22" s="626"/>
      <c r="AB22" s="626"/>
      <c r="AC22" s="626"/>
      <c r="AD22" s="626"/>
      <c r="AE22" s="626"/>
      <c r="AF22" s="626"/>
      <c r="AG22" s="626"/>
      <c r="AH22" s="508" t="str">
        <f>IF(OR(G4="",COUNTIFS('別紙様式2-3（個表） '!L15:L114,"職場環境改善の取組を行っている")=COUNTIF(基本情報入力シート!AN61:AN160,"加算対象")),"",IF(AND(COUNTIFS('別紙様式2-3（個表） '!L15:L114,"要件を満たさない",'別紙様式2-3（個表） '!AP15:AP114,"加算対象")=0,COUNTIF(基本情報入力シート!AN61:AN160,"加算対象")=COUNTIFS('別紙様式2-3（個表） '!L15:L114,"&lt;&gt;",'別紙様式2-3（個表） '!AP15:AP114,"加算対象")),"○",
IF(AND(COUNTIFS('別紙様式2-3（個表） '!L15:L114,"要件を満たさない",'別紙様式2-3（個表） '!AP15:AP114,"加算対象")&gt;=1,COUNTIF(基本情報入力シート!AN61:AN160,"加算対象")=COUNTIFS('別紙様式2-3（個表） '!L15:L114,"&lt;&gt;",'別紙様式2-3（個表） '!AP15:AP114,"加算対象")),"△","×")))</f>
        <v/>
      </c>
      <c r="AI22" s="509"/>
      <c r="AJ22" s="192"/>
      <c r="AK22" s="260"/>
      <c r="AR22" s="25"/>
    </row>
    <row r="23" spans="1:53" ht="33" customHeight="1" thickBot="1">
      <c r="A23" s="51"/>
      <c r="B23" s="694" t="s">
        <v>2427</v>
      </c>
      <c r="C23" s="626"/>
      <c r="D23" s="626"/>
      <c r="E23" s="626"/>
      <c r="F23" s="626"/>
      <c r="G23" s="626"/>
      <c r="H23" s="626"/>
      <c r="I23" s="626"/>
      <c r="J23" s="626"/>
      <c r="K23" s="626"/>
      <c r="L23" s="626"/>
      <c r="M23" s="626"/>
      <c r="N23" s="626"/>
      <c r="O23" s="626"/>
      <c r="P23" s="626"/>
      <c r="Q23" s="626"/>
      <c r="R23" s="626"/>
      <c r="S23" s="626"/>
      <c r="T23" s="626"/>
      <c r="U23" s="626"/>
      <c r="V23" s="626"/>
      <c r="W23" s="626"/>
      <c r="X23" s="626"/>
      <c r="Y23" s="626"/>
      <c r="Z23" s="626"/>
      <c r="AA23" s="626"/>
      <c r="AB23" s="626"/>
      <c r="AC23" s="626"/>
      <c r="AD23" s="626"/>
      <c r="AE23" s="626"/>
      <c r="AF23" s="626"/>
      <c r="AG23" s="627"/>
      <c r="AH23" s="508" t="str">
        <f>IF(OR(G4="",COUNTIF('別紙様式2-3（個表） '!L12:L114,"職場環境改善の取組を行っている")=0),"",IF(OR(B24="✓",B25="✓", B26="✓"),"○", "×"))</f>
        <v/>
      </c>
      <c r="AI23" s="509"/>
      <c r="AJ23" s="190"/>
      <c r="AK23" s="260"/>
      <c r="AR23" s="25"/>
      <c r="BA23" s="46" t="str">
        <f>'別紙様式2-2（処遇改善加算対象外サービス　総括表）'!AW17</f>
        <v/>
      </c>
    </row>
    <row r="24" spans="1:53" ht="19.899999999999999" customHeight="1">
      <c r="A24" s="33"/>
      <c r="B24" s="75"/>
      <c r="C24" s="622" t="s">
        <v>2428</v>
      </c>
      <c r="D24" s="623"/>
      <c r="E24" s="623"/>
      <c r="F24" s="623"/>
      <c r="G24" s="623"/>
      <c r="H24" s="623"/>
      <c r="I24" s="623"/>
      <c r="J24" s="623"/>
      <c r="K24" s="623"/>
      <c r="L24" s="623"/>
      <c r="M24" s="623"/>
      <c r="N24" s="623"/>
      <c r="O24" s="623"/>
      <c r="P24" s="623"/>
      <c r="Q24" s="623"/>
      <c r="R24" s="623"/>
      <c r="S24" s="623"/>
      <c r="T24" s="623"/>
      <c r="U24" s="623"/>
      <c r="V24" s="623"/>
      <c r="W24" s="623"/>
      <c r="X24" s="623"/>
      <c r="Y24" s="623"/>
      <c r="Z24" s="623"/>
      <c r="AA24" s="623"/>
      <c r="AB24" s="623"/>
      <c r="AC24" s="623"/>
      <c r="AD24" s="623"/>
      <c r="AE24" s="623"/>
      <c r="AF24" s="623"/>
      <c r="AG24" s="623"/>
      <c r="AH24" s="623"/>
      <c r="AI24" s="624"/>
      <c r="AJ24" s="38"/>
      <c r="AR24" s="25"/>
    </row>
    <row r="25" spans="1:53" ht="19.899999999999999" customHeight="1">
      <c r="A25" s="33"/>
      <c r="B25" s="73"/>
      <c r="C25" s="625" t="s">
        <v>2429</v>
      </c>
      <c r="D25" s="626"/>
      <c r="E25" s="626"/>
      <c r="F25" s="626"/>
      <c r="G25" s="626"/>
      <c r="H25" s="626"/>
      <c r="I25" s="626"/>
      <c r="J25" s="626"/>
      <c r="K25" s="626"/>
      <c r="L25" s="626"/>
      <c r="M25" s="626"/>
      <c r="N25" s="626"/>
      <c r="O25" s="626"/>
      <c r="P25" s="626"/>
      <c r="Q25" s="626"/>
      <c r="R25" s="626"/>
      <c r="S25" s="626"/>
      <c r="T25" s="626"/>
      <c r="U25" s="626"/>
      <c r="V25" s="626"/>
      <c r="W25" s="626"/>
      <c r="X25" s="626"/>
      <c r="Y25" s="626"/>
      <c r="Z25" s="626"/>
      <c r="AA25" s="626"/>
      <c r="AB25" s="626"/>
      <c r="AC25" s="626"/>
      <c r="AD25" s="626"/>
      <c r="AE25" s="626"/>
      <c r="AF25" s="626"/>
      <c r="AG25" s="626"/>
      <c r="AH25" s="626"/>
      <c r="AI25" s="627"/>
      <c r="AJ25" s="38"/>
      <c r="AR25" s="25"/>
    </row>
    <row r="26" spans="1:53" ht="19.899999999999999" customHeight="1" thickBot="1">
      <c r="A26" s="33"/>
      <c r="B26" s="74"/>
      <c r="C26" s="625" t="s">
        <v>2430</v>
      </c>
      <c r="D26" s="626"/>
      <c r="E26" s="626"/>
      <c r="F26" s="626"/>
      <c r="G26" s="626"/>
      <c r="H26" s="626"/>
      <c r="I26" s="626"/>
      <c r="J26" s="626"/>
      <c r="K26" s="626"/>
      <c r="L26" s="626"/>
      <c r="M26" s="626"/>
      <c r="N26" s="626"/>
      <c r="O26" s="626"/>
      <c r="P26" s="626"/>
      <c r="Q26" s="626"/>
      <c r="R26" s="626"/>
      <c r="S26" s="626"/>
      <c r="T26" s="626"/>
      <c r="U26" s="626"/>
      <c r="V26" s="626"/>
      <c r="W26" s="626"/>
      <c r="X26" s="626"/>
      <c r="Y26" s="626"/>
      <c r="Z26" s="626"/>
      <c r="AA26" s="626"/>
      <c r="AB26" s="626"/>
      <c r="AC26" s="626"/>
      <c r="AD26" s="626"/>
      <c r="AE26" s="626"/>
      <c r="AF26" s="626"/>
      <c r="AG26" s="626"/>
      <c r="AH26" s="626"/>
      <c r="AI26" s="627"/>
      <c r="AJ26" s="38"/>
      <c r="AR26" s="25"/>
    </row>
    <row r="27" spans="1:53" ht="19.899999999999999" customHeight="1" thickBot="1">
      <c r="A27" s="33"/>
      <c r="B27" s="360"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899999999999999"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08" t="str">
        <f>IF(G4="","",IF(OR(AND(B30="✓",B31="✓",M32&lt;&gt;""),AND(B30="",B31="✓",M32&lt;&gt;""),AND(B30="✓",B31="",M32=""),),"○", "×"))</f>
        <v/>
      </c>
      <c r="AI28" s="509"/>
      <c r="AJ28" s="38"/>
      <c r="AR28" s="25"/>
    </row>
    <row r="29" spans="1:53" ht="21" customHeight="1" thickBot="1">
      <c r="A29" s="33"/>
      <c r="B29" s="704" t="s">
        <v>2392</v>
      </c>
      <c r="C29" s="705"/>
      <c r="D29" s="705"/>
      <c r="E29" s="705"/>
      <c r="F29" s="705"/>
      <c r="G29" s="705"/>
      <c r="H29" s="705"/>
      <c r="I29" s="705"/>
      <c r="J29" s="705"/>
      <c r="K29" s="705"/>
      <c r="L29" s="705"/>
      <c r="M29" s="705"/>
      <c r="N29" s="705"/>
      <c r="O29" s="705"/>
      <c r="P29" s="705"/>
      <c r="Q29" s="705"/>
      <c r="R29" s="705"/>
      <c r="S29" s="705"/>
      <c r="T29" s="705"/>
      <c r="U29" s="705"/>
      <c r="V29" s="705"/>
      <c r="W29" s="705"/>
      <c r="X29" s="705"/>
      <c r="Y29" s="705"/>
      <c r="Z29" s="705"/>
      <c r="AA29" s="705"/>
      <c r="AB29" s="705"/>
      <c r="AC29" s="705"/>
      <c r="AD29" s="705"/>
      <c r="AE29" s="705"/>
      <c r="AF29" s="705"/>
      <c r="AG29" s="705"/>
      <c r="AH29" s="705"/>
      <c r="AI29" s="706"/>
      <c r="AJ29" s="38"/>
      <c r="AR29" s="25"/>
    </row>
    <row r="30" spans="1:53" ht="19.899999999999999" customHeight="1">
      <c r="A30" s="33"/>
      <c r="B30" s="75"/>
      <c r="C30" s="622" t="s">
        <v>2432</v>
      </c>
      <c r="D30" s="623"/>
      <c r="E30" s="623"/>
      <c r="F30" s="623"/>
      <c r="G30" s="623"/>
      <c r="H30" s="623"/>
      <c r="I30" s="623"/>
      <c r="J30" s="623"/>
      <c r="K30" s="623"/>
      <c r="L30" s="623"/>
      <c r="M30" s="623"/>
      <c r="N30" s="623"/>
      <c r="O30" s="623"/>
      <c r="P30" s="623"/>
      <c r="Q30" s="623"/>
      <c r="R30" s="623"/>
      <c r="S30" s="623"/>
      <c r="T30" s="623"/>
      <c r="U30" s="623"/>
      <c r="V30" s="623"/>
      <c r="W30" s="623"/>
      <c r="X30" s="623"/>
      <c r="Y30" s="623"/>
      <c r="Z30" s="623"/>
      <c r="AA30" s="623"/>
      <c r="AB30" s="623"/>
      <c r="AC30" s="623"/>
      <c r="AD30" s="623"/>
      <c r="AE30" s="623"/>
      <c r="AF30" s="623"/>
      <c r="AG30" s="623"/>
      <c r="AH30" s="623"/>
      <c r="AI30" s="624"/>
      <c r="AJ30" s="38"/>
      <c r="AR30" s="25"/>
    </row>
    <row r="31" spans="1:53" ht="19.899999999999999" customHeight="1" thickBot="1">
      <c r="A31" s="33"/>
      <c r="B31" s="74"/>
      <c r="C31" s="707" t="s">
        <v>2433</v>
      </c>
      <c r="D31" s="708"/>
      <c r="E31" s="708"/>
      <c r="F31" s="708"/>
      <c r="G31" s="708"/>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9"/>
      <c r="AJ31" s="38"/>
      <c r="AR31" s="25"/>
    </row>
    <row r="32" spans="1:53" ht="29.45" customHeight="1" thickBot="1">
      <c r="A32" s="33"/>
      <c r="B32" s="710" t="s">
        <v>2434</v>
      </c>
      <c r="C32" s="711"/>
      <c r="D32" s="711"/>
      <c r="E32" s="711"/>
      <c r="F32" s="711"/>
      <c r="G32" s="711"/>
      <c r="H32" s="711"/>
      <c r="I32" s="711"/>
      <c r="J32" s="711"/>
      <c r="K32" s="711"/>
      <c r="L32" s="712"/>
      <c r="M32" s="691"/>
      <c r="N32" s="692"/>
      <c r="O32" s="692"/>
      <c r="P32" s="692"/>
      <c r="Q32" s="692"/>
      <c r="R32" s="692"/>
      <c r="S32" s="692"/>
      <c r="T32" s="692"/>
      <c r="U32" s="692"/>
      <c r="V32" s="692"/>
      <c r="W32" s="692"/>
      <c r="X32" s="692"/>
      <c r="Y32" s="692"/>
      <c r="Z32" s="692"/>
      <c r="AA32" s="692"/>
      <c r="AB32" s="692"/>
      <c r="AC32" s="692"/>
      <c r="AD32" s="692"/>
      <c r="AE32" s="692"/>
      <c r="AF32" s="692"/>
      <c r="AG32" s="692"/>
      <c r="AH32" s="692"/>
      <c r="AI32" s="693"/>
      <c r="AJ32" s="38"/>
      <c r="AR32" s="25"/>
    </row>
    <row r="33" spans="1:48" ht="100.15" customHeight="1">
      <c r="A33" s="33"/>
      <c r="B33" s="699" t="s">
        <v>2495</v>
      </c>
      <c r="C33" s="699"/>
      <c r="D33" s="699"/>
      <c r="E33" s="699"/>
      <c r="F33" s="699"/>
      <c r="G33" s="699"/>
      <c r="H33" s="699"/>
      <c r="I33" s="699"/>
      <c r="J33" s="699"/>
      <c r="K33" s="699"/>
      <c r="L33" s="699"/>
      <c r="M33" s="699"/>
      <c r="N33" s="699"/>
      <c r="O33" s="699"/>
      <c r="P33" s="699"/>
      <c r="Q33" s="699"/>
      <c r="R33" s="699"/>
      <c r="S33" s="699"/>
      <c r="T33" s="699"/>
      <c r="U33" s="699"/>
      <c r="V33" s="699"/>
      <c r="W33" s="699"/>
      <c r="X33" s="699"/>
      <c r="Y33" s="699"/>
      <c r="Z33" s="699"/>
      <c r="AA33" s="699"/>
      <c r="AB33" s="699"/>
      <c r="AC33" s="699"/>
      <c r="AD33" s="699"/>
      <c r="AE33" s="699"/>
      <c r="AF33" s="699"/>
      <c r="AG33" s="699"/>
      <c r="AH33" s="699"/>
      <c r="AI33" s="699"/>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49" t="s">
        <v>67</v>
      </c>
      <c r="B36" s="649"/>
      <c r="C36" s="649"/>
      <c r="D36" s="649"/>
      <c r="E36" s="649"/>
      <c r="F36" s="649"/>
      <c r="G36" s="649"/>
      <c r="H36" s="649"/>
      <c r="I36" s="649"/>
      <c r="J36" s="649"/>
      <c r="K36" s="649"/>
      <c r="L36" s="649"/>
      <c r="M36" s="649"/>
      <c r="N36" s="649"/>
      <c r="O36" s="649"/>
      <c r="P36" s="649"/>
      <c r="Q36" s="649"/>
      <c r="R36" s="649"/>
      <c r="S36" s="649"/>
      <c r="T36" s="649"/>
      <c r="U36" s="649"/>
      <c r="V36" s="649"/>
      <c r="W36" s="649"/>
      <c r="X36" s="649"/>
      <c r="Y36" s="649"/>
      <c r="Z36" s="649"/>
      <c r="AA36" s="649"/>
      <c r="AB36" s="649"/>
      <c r="AC36" s="649"/>
      <c r="AD36" s="649"/>
      <c r="AE36" s="649"/>
      <c r="AF36" s="649"/>
      <c r="AG36" s="650"/>
      <c r="AH36" s="724" t="str" cm="1">
        <f t="array" ref="AH36">IF(G4="", "", IF(PRODUCT((A38:A44="✓")*1)=1,"○","×"))</f>
        <v/>
      </c>
      <c r="AI36" s="725"/>
      <c r="AJ36" s="30"/>
      <c r="AK36" s="721" t="s">
        <v>81</v>
      </c>
      <c r="AL36" s="722"/>
      <c r="AM36" s="722"/>
      <c r="AN36" s="722"/>
      <c r="AO36" s="722"/>
      <c r="AP36" s="722"/>
      <c r="AQ36" s="722"/>
      <c r="AR36" s="722"/>
      <c r="AS36" s="722"/>
      <c r="AT36" s="722"/>
      <c r="AU36" s="722"/>
      <c r="AV36" s="723"/>
    </row>
    <row r="37" spans="1:48" ht="14.25" customHeight="1" thickBot="1">
      <c r="A37" s="651" t="s">
        <v>82</v>
      </c>
      <c r="B37" s="652"/>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3"/>
      <c r="AA37" s="729" t="s">
        <v>83</v>
      </c>
      <c r="AB37" s="730"/>
      <c r="AC37" s="730"/>
      <c r="AD37" s="730"/>
      <c r="AE37" s="730"/>
      <c r="AF37" s="730"/>
      <c r="AG37" s="730"/>
      <c r="AH37" s="730"/>
      <c r="AI37" s="731"/>
      <c r="AJ37" s="33"/>
      <c r="AL37" s="26"/>
    </row>
    <row r="38" spans="1:48" ht="19.899999999999999" customHeight="1">
      <c r="A38" s="75"/>
      <c r="B38" s="643" t="s">
        <v>2387</v>
      </c>
      <c r="C38" s="644"/>
      <c r="D38" s="644"/>
      <c r="E38" s="644"/>
      <c r="F38" s="644"/>
      <c r="G38" s="644"/>
      <c r="H38" s="644"/>
      <c r="I38" s="644"/>
      <c r="J38" s="644"/>
      <c r="K38" s="644"/>
      <c r="L38" s="644"/>
      <c r="M38" s="644"/>
      <c r="N38" s="644"/>
      <c r="O38" s="644"/>
      <c r="P38" s="644"/>
      <c r="Q38" s="644"/>
      <c r="R38" s="644"/>
      <c r="S38" s="644"/>
      <c r="T38" s="644"/>
      <c r="U38" s="644"/>
      <c r="V38" s="644"/>
      <c r="W38" s="644"/>
      <c r="X38" s="644"/>
      <c r="Y38" s="644"/>
      <c r="Z38" s="645"/>
      <c r="AA38" s="726" t="s">
        <v>69</v>
      </c>
      <c r="AB38" s="727"/>
      <c r="AC38" s="727"/>
      <c r="AD38" s="727"/>
      <c r="AE38" s="727"/>
      <c r="AF38" s="727"/>
      <c r="AG38" s="727"/>
      <c r="AH38" s="727"/>
      <c r="AI38" s="728"/>
      <c r="AJ38" s="40"/>
    </row>
    <row r="39" spans="1:48" ht="19.899999999999999" customHeight="1">
      <c r="A39" s="73"/>
      <c r="B39" s="643" t="s">
        <v>2045</v>
      </c>
      <c r="C39" s="644"/>
      <c r="D39" s="644"/>
      <c r="E39" s="644"/>
      <c r="F39" s="644"/>
      <c r="G39" s="644"/>
      <c r="H39" s="644"/>
      <c r="I39" s="644"/>
      <c r="J39" s="644"/>
      <c r="K39" s="644"/>
      <c r="L39" s="644"/>
      <c r="M39" s="644"/>
      <c r="N39" s="644"/>
      <c r="O39" s="644"/>
      <c r="P39" s="644"/>
      <c r="Q39" s="644"/>
      <c r="R39" s="644"/>
      <c r="S39" s="644"/>
      <c r="T39" s="644"/>
      <c r="U39" s="644"/>
      <c r="V39" s="644"/>
      <c r="W39" s="644"/>
      <c r="X39" s="644"/>
      <c r="Y39" s="644"/>
      <c r="Z39" s="645"/>
      <c r="AA39" s="700" t="s">
        <v>69</v>
      </c>
      <c r="AB39" s="701"/>
      <c r="AC39" s="701"/>
      <c r="AD39" s="701"/>
      <c r="AE39" s="701"/>
      <c r="AF39" s="701"/>
      <c r="AG39" s="701"/>
      <c r="AH39" s="701"/>
      <c r="AI39" s="702"/>
      <c r="AJ39" s="40"/>
    </row>
    <row r="40" spans="1:48" ht="30" customHeight="1">
      <c r="A40" s="73"/>
      <c r="B40" s="646" t="s">
        <v>2046</v>
      </c>
      <c r="C40" s="647"/>
      <c r="D40" s="647"/>
      <c r="E40" s="647"/>
      <c r="F40" s="647"/>
      <c r="G40" s="647"/>
      <c r="H40" s="647"/>
      <c r="I40" s="647"/>
      <c r="J40" s="647"/>
      <c r="K40" s="647"/>
      <c r="L40" s="647"/>
      <c r="M40" s="647"/>
      <c r="N40" s="647"/>
      <c r="O40" s="647"/>
      <c r="P40" s="647"/>
      <c r="Q40" s="647"/>
      <c r="R40" s="647"/>
      <c r="S40" s="647"/>
      <c r="T40" s="647"/>
      <c r="U40" s="647"/>
      <c r="V40" s="647"/>
      <c r="W40" s="647"/>
      <c r="X40" s="647"/>
      <c r="Y40" s="647"/>
      <c r="Z40" s="648"/>
      <c r="AA40" s="700" t="s">
        <v>85</v>
      </c>
      <c r="AB40" s="701"/>
      <c r="AC40" s="701"/>
      <c r="AD40" s="701"/>
      <c r="AE40" s="701"/>
      <c r="AF40" s="701"/>
      <c r="AG40" s="701"/>
      <c r="AH40" s="701"/>
      <c r="AI40" s="702"/>
      <c r="AJ40" s="30"/>
    </row>
    <row r="41" spans="1:48" ht="30" customHeight="1">
      <c r="A41" s="73"/>
      <c r="B41" s="643" t="s">
        <v>68</v>
      </c>
      <c r="C41" s="644"/>
      <c r="D41" s="644"/>
      <c r="E41" s="644"/>
      <c r="F41" s="644"/>
      <c r="G41" s="644"/>
      <c r="H41" s="644"/>
      <c r="I41" s="644"/>
      <c r="J41" s="644"/>
      <c r="K41" s="644"/>
      <c r="L41" s="644"/>
      <c r="M41" s="644"/>
      <c r="N41" s="644"/>
      <c r="O41" s="644"/>
      <c r="P41" s="644"/>
      <c r="Q41" s="644"/>
      <c r="R41" s="644"/>
      <c r="S41" s="644"/>
      <c r="T41" s="644"/>
      <c r="U41" s="644"/>
      <c r="V41" s="644"/>
      <c r="W41" s="644"/>
      <c r="X41" s="644"/>
      <c r="Y41" s="644"/>
      <c r="Z41" s="645"/>
      <c r="AA41" s="726" t="s">
        <v>69</v>
      </c>
      <c r="AB41" s="727"/>
      <c r="AC41" s="727"/>
      <c r="AD41" s="727"/>
      <c r="AE41" s="727"/>
      <c r="AF41" s="727"/>
      <c r="AG41" s="727"/>
      <c r="AH41" s="727"/>
      <c r="AI41" s="728"/>
      <c r="AJ41" s="30"/>
      <c r="AK41" s="26"/>
    </row>
    <row r="42" spans="1:48" ht="30" customHeight="1">
      <c r="A42" s="73"/>
      <c r="B42" s="643" t="s">
        <v>70</v>
      </c>
      <c r="C42" s="644"/>
      <c r="D42" s="644"/>
      <c r="E42" s="644"/>
      <c r="F42" s="644"/>
      <c r="G42" s="644"/>
      <c r="H42" s="644"/>
      <c r="I42" s="644"/>
      <c r="J42" s="644"/>
      <c r="K42" s="644"/>
      <c r="L42" s="644"/>
      <c r="M42" s="644"/>
      <c r="N42" s="644"/>
      <c r="O42" s="644"/>
      <c r="P42" s="644"/>
      <c r="Q42" s="644"/>
      <c r="R42" s="644"/>
      <c r="S42" s="644"/>
      <c r="T42" s="644"/>
      <c r="U42" s="644"/>
      <c r="V42" s="644"/>
      <c r="W42" s="644"/>
      <c r="X42" s="644"/>
      <c r="Y42" s="644"/>
      <c r="Z42" s="645"/>
      <c r="AA42" s="700" t="s">
        <v>71</v>
      </c>
      <c r="AB42" s="701"/>
      <c r="AC42" s="701"/>
      <c r="AD42" s="701"/>
      <c r="AE42" s="701"/>
      <c r="AF42" s="701"/>
      <c r="AG42" s="701"/>
      <c r="AH42" s="701"/>
      <c r="AI42" s="702"/>
      <c r="AJ42" s="30"/>
      <c r="AK42" s="26"/>
      <c r="AL42" s="27"/>
    </row>
    <row r="43" spans="1:48" ht="19.899999999999999" customHeight="1">
      <c r="A43" s="73"/>
      <c r="B43" s="646" t="s">
        <v>86</v>
      </c>
      <c r="C43" s="647"/>
      <c r="D43" s="647"/>
      <c r="E43" s="647"/>
      <c r="F43" s="647"/>
      <c r="G43" s="647"/>
      <c r="H43" s="647"/>
      <c r="I43" s="647"/>
      <c r="J43" s="647"/>
      <c r="K43" s="647"/>
      <c r="L43" s="647"/>
      <c r="M43" s="647"/>
      <c r="N43" s="647"/>
      <c r="O43" s="647"/>
      <c r="P43" s="647"/>
      <c r="Q43" s="647"/>
      <c r="R43" s="647"/>
      <c r="S43" s="647"/>
      <c r="T43" s="647"/>
      <c r="U43" s="647"/>
      <c r="V43" s="647"/>
      <c r="W43" s="647"/>
      <c r="X43" s="647"/>
      <c r="Y43" s="647"/>
      <c r="Z43" s="648"/>
      <c r="AA43" s="726" t="s">
        <v>72</v>
      </c>
      <c r="AB43" s="727"/>
      <c r="AC43" s="727"/>
      <c r="AD43" s="727"/>
      <c r="AE43" s="727"/>
      <c r="AF43" s="727"/>
      <c r="AG43" s="727"/>
      <c r="AH43" s="727"/>
      <c r="AI43" s="728"/>
      <c r="AJ43" s="30"/>
      <c r="AK43" s="26"/>
      <c r="AL43" s="27"/>
    </row>
    <row r="44" spans="1:48" ht="19.899999999999999" customHeight="1" thickBot="1">
      <c r="A44" s="76"/>
      <c r="B44" s="735" t="s">
        <v>2047</v>
      </c>
      <c r="C44" s="705"/>
      <c r="D44" s="705"/>
      <c r="E44" s="705"/>
      <c r="F44" s="705"/>
      <c r="G44" s="705"/>
      <c r="H44" s="705"/>
      <c r="I44" s="705"/>
      <c r="J44" s="705"/>
      <c r="K44" s="705"/>
      <c r="L44" s="705"/>
      <c r="M44" s="705"/>
      <c r="N44" s="705"/>
      <c r="O44" s="705"/>
      <c r="P44" s="705"/>
      <c r="Q44" s="705"/>
      <c r="R44" s="705"/>
      <c r="S44" s="705"/>
      <c r="T44" s="705"/>
      <c r="U44" s="705"/>
      <c r="V44" s="705"/>
      <c r="W44" s="705"/>
      <c r="X44" s="705"/>
      <c r="Y44" s="705"/>
      <c r="Z44" s="706"/>
      <c r="AA44" s="726" t="s">
        <v>69</v>
      </c>
      <c r="AB44" s="727"/>
      <c r="AC44" s="727"/>
      <c r="AD44" s="727"/>
      <c r="AE44" s="727"/>
      <c r="AF44" s="727"/>
      <c r="AG44" s="727"/>
      <c r="AH44" s="727"/>
      <c r="AI44" s="728"/>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54" t="str">
        <f>IF(G4="","",AH14)</f>
        <v/>
      </c>
      <c r="AF50" s="655"/>
      <c r="AG50" s="655"/>
      <c r="AH50" s="655"/>
      <c r="AI50" s="655"/>
      <c r="AJ50" s="656"/>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54" t="str">
        <f>IF(G4="","",AH18)</f>
        <v/>
      </c>
      <c r="AF51" s="655"/>
      <c r="AG51" s="655"/>
      <c r="AH51" s="655"/>
      <c r="AI51" s="655"/>
      <c r="AJ51" s="656"/>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54" t="str">
        <f>IF(G4="","",IF(AND(AH22&lt;&gt;"×",AH23&lt;&gt;"×"),"○","×"))</f>
        <v/>
      </c>
      <c r="AF52" s="655"/>
      <c r="AG52" s="655"/>
      <c r="AH52" s="655"/>
      <c r="AI52" s="655"/>
      <c r="AJ52" s="656"/>
    </row>
    <row r="53" spans="1:53" ht="13.9"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54" t="str">
        <f>IF(G4="","",AH28)</f>
        <v/>
      </c>
      <c r="AF53" s="655"/>
      <c r="AG53" s="655"/>
      <c r="AH53" s="655"/>
      <c r="AI53" s="655"/>
      <c r="AJ53" s="656"/>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54" t="str">
        <f>AH36</f>
        <v/>
      </c>
      <c r="AF55" s="655"/>
      <c r="AG55" s="655"/>
      <c r="AH55" s="655"/>
      <c r="AI55" s="655"/>
      <c r="AJ55" s="656"/>
    </row>
    <row r="56" spans="1:53" ht="14.45"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1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55" t="str">
        <f>'別紙様式2-3（個表） '!V13</f>
        <v/>
      </c>
      <c r="AF57" s="655"/>
      <c r="AG57" s="655"/>
      <c r="AH57" s="655"/>
      <c r="AI57" s="655"/>
      <c r="AJ57" s="656"/>
    </row>
    <row r="58" spans="1:53" s="39" customFormat="1" ht="20.45"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54" t="str">
        <f>'別紙様式2-3（個表） '!V14</f>
        <v/>
      </c>
      <c r="AF58" s="655"/>
      <c r="AG58" s="655"/>
      <c r="AH58" s="655"/>
      <c r="AI58" s="655"/>
      <c r="AJ58" s="656"/>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95" t="s">
        <v>24</v>
      </c>
      <c r="B62" s="695"/>
      <c r="C62" s="628" t="s">
        <v>1916</v>
      </c>
      <c r="D62" s="628"/>
      <c r="E62" s="628"/>
      <c r="F62" s="628"/>
      <c r="G62" s="628"/>
      <c r="H62" s="629" t="s">
        <v>32</v>
      </c>
      <c r="I62" s="629"/>
      <c r="J62" s="629"/>
      <c r="K62" s="629"/>
      <c r="L62" s="629" t="s">
        <v>33</v>
      </c>
      <c r="M62" s="629"/>
      <c r="N62" s="629"/>
      <c r="O62" s="629"/>
      <c r="P62" s="628" t="s">
        <v>34</v>
      </c>
      <c r="Q62" s="628"/>
      <c r="R62" s="628"/>
      <c r="S62" s="628"/>
      <c r="T62" s="628" t="s">
        <v>1917</v>
      </c>
      <c r="U62" s="628"/>
      <c r="V62" s="628"/>
      <c r="W62" s="628"/>
      <c r="X62" s="628"/>
      <c r="Y62" s="628"/>
      <c r="Z62" s="628"/>
      <c r="AA62" s="732" t="s">
        <v>1918</v>
      </c>
      <c r="AB62" s="733"/>
      <c r="AC62" s="733"/>
      <c r="AD62" s="733"/>
      <c r="AE62" s="733"/>
      <c r="AF62" s="733"/>
      <c r="AG62" s="733"/>
      <c r="AH62" s="733"/>
      <c r="AI62" s="733"/>
      <c r="AJ62" s="734"/>
    </row>
    <row r="63" spans="1:53" ht="24.6" customHeight="1" thickBot="1">
      <c r="A63" s="631" t="str">
        <f>AE1</f>
        <v>岡山県</v>
      </c>
      <c r="B63" s="631"/>
      <c r="C63" s="632">
        <f>IFERROR(SUMIF('別紙様式2-3（個表） '!AP15:AP114,"加算対象",'別紙様式2-3（個表） '!P15:P114), "未入力あり")</f>
        <v>0</v>
      </c>
      <c r="D63" s="632"/>
      <c r="E63" s="632"/>
      <c r="F63" s="632"/>
      <c r="G63" s="632"/>
      <c r="H63" s="630">
        <f>IFERROR(SUMIF('別紙様式2-3（個表） '!AP15:AP114,"加算対象",'別紙様式2-3（個表） '!Q15:Q114), "未入力あり")</f>
        <v>0</v>
      </c>
      <c r="I63" s="630"/>
      <c r="J63" s="630"/>
      <c r="K63" s="630"/>
      <c r="L63" s="630">
        <f>IFERROR(SUMIF('別紙様式2-3（個表） '!AP15:AP114,"加算対象",'別紙様式2-3（個表） '!R15:R114), "未入力あり")</f>
        <v>0</v>
      </c>
      <c r="M63" s="630"/>
      <c r="N63" s="630"/>
      <c r="O63" s="630"/>
      <c r="P63" s="630">
        <f>IFERROR(SUMIF('別紙様式2-3（個表） '!AP15:AP114,"加算対象",'別紙様式2-3（個表） '!S15:S114), "未入力あり")</f>
        <v>0</v>
      </c>
      <c r="Q63" s="630"/>
      <c r="R63" s="630"/>
      <c r="S63" s="630"/>
      <c r="T63" s="628" t="str">
        <f>IFERROR(IF(H63="", "",VLOOKUP("○",'別紙様式2-3（個表） '!T15:AI114, 16, FALSE)), "未記入")</f>
        <v>未記入</v>
      </c>
      <c r="U63" s="628"/>
      <c r="V63" s="628"/>
      <c r="W63" s="628"/>
      <c r="X63" s="628"/>
      <c r="Y63" s="628"/>
      <c r="Z63" s="628"/>
      <c r="AA63" s="633" t="str">
        <f>IF(COUNTIF('別紙様式2-3（個表） '!U15:U114,"○")=1, "はい", "いいえ")</f>
        <v>いいえ</v>
      </c>
      <c r="AB63" s="634"/>
      <c r="AC63" s="634"/>
      <c r="AD63" s="634"/>
      <c r="AE63" s="634"/>
      <c r="AF63" s="634"/>
      <c r="AG63" s="634"/>
      <c r="AH63" s="634"/>
      <c r="AI63" s="634"/>
      <c r="AJ63" s="635"/>
      <c r="AK63" s="718" t="s">
        <v>2054</v>
      </c>
      <c r="AL63" s="719"/>
      <c r="AM63" s="719"/>
      <c r="AN63" s="719"/>
      <c r="AO63" s="719"/>
      <c r="AP63" s="719"/>
      <c r="AQ63" s="719"/>
      <c r="AR63" s="719"/>
      <c r="AS63" s="719"/>
      <c r="AT63" s="719"/>
      <c r="AU63" s="719"/>
      <c r="AV63" s="720"/>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14.1" customHeight="1">
      <c r="A65" s="454" t="s">
        <v>2508</v>
      </c>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c r="A66" s="454" t="s">
        <v>2509</v>
      </c>
    </row>
    <row r="67" spans="1:36" ht="60" customHeight="1">
      <c r="A67" s="736" t="s">
        <v>2510</v>
      </c>
      <c r="B67" s="736"/>
      <c r="C67" s="736"/>
      <c r="D67" s="736"/>
      <c r="E67" s="736"/>
      <c r="F67" s="736" t="s">
        <v>2511</v>
      </c>
      <c r="G67" s="736"/>
      <c r="H67" s="736"/>
      <c r="I67" s="736"/>
      <c r="J67" s="736"/>
      <c r="K67" s="737" t="s">
        <v>2512</v>
      </c>
      <c r="L67" s="736"/>
      <c r="M67" s="736"/>
      <c r="N67" s="736"/>
      <c r="O67" s="737" t="s">
        <v>2513</v>
      </c>
      <c r="P67" s="736"/>
      <c r="Q67" s="736"/>
      <c r="R67" s="736"/>
      <c r="S67" s="737" t="s">
        <v>2514</v>
      </c>
      <c r="T67" s="736"/>
      <c r="U67" s="736"/>
      <c r="V67" s="736"/>
      <c r="W67" s="737" t="s">
        <v>2515</v>
      </c>
      <c r="X67" s="737"/>
      <c r="Y67" s="737"/>
      <c r="Z67" s="149" t="s">
        <v>2516</v>
      </c>
    </row>
    <row r="68" spans="1:36" ht="60" customHeight="1">
      <c r="A68" s="738"/>
      <c r="B68" s="739"/>
      <c r="C68" s="739"/>
      <c r="D68" s="739"/>
      <c r="E68" s="740"/>
      <c r="F68" s="738"/>
      <c r="G68" s="739"/>
      <c r="H68" s="739"/>
      <c r="I68" s="739"/>
      <c r="J68" s="740"/>
      <c r="K68" s="738"/>
      <c r="L68" s="739"/>
      <c r="M68" s="739"/>
      <c r="N68" s="740"/>
      <c r="O68" s="738"/>
      <c r="P68" s="739"/>
      <c r="Q68" s="739"/>
      <c r="R68" s="740"/>
      <c r="S68" s="738"/>
      <c r="T68" s="739"/>
      <c r="U68" s="739"/>
      <c r="V68" s="740"/>
      <c r="W68" s="738"/>
      <c r="X68" s="739"/>
      <c r="Y68" s="740"/>
      <c r="Z68" s="455"/>
      <c r="AA68" s="32"/>
      <c r="AB68" s="32"/>
      <c r="AC68" s="32"/>
      <c r="AD68" s="32"/>
      <c r="AE68" s="32"/>
      <c r="AF68" s="32"/>
      <c r="AG68" s="32"/>
      <c r="AH68" s="32"/>
      <c r="AI68" s="32"/>
      <c r="AJ68" s="32"/>
    </row>
    <row r="69" spans="1:36" ht="13.9" customHeight="1">
      <c r="A69" s="636"/>
      <c r="B69" s="636"/>
      <c r="C69" s="637"/>
      <c r="D69" s="637"/>
      <c r="E69" s="637"/>
      <c r="F69" s="637"/>
      <c r="G69" s="637"/>
      <c r="H69" s="639"/>
      <c r="I69" s="639"/>
      <c r="J69" s="639"/>
      <c r="K69" s="639"/>
      <c r="L69" s="639"/>
      <c r="M69" s="639"/>
      <c r="N69" s="639"/>
      <c r="O69" s="639"/>
      <c r="P69" s="639"/>
      <c r="Q69" s="639"/>
      <c r="R69" s="639"/>
      <c r="S69" s="639"/>
      <c r="T69" s="638"/>
      <c r="U69" s="638"/>
      <c r="V69" s="638"/>
      <c r="W69" s="638"/>
      <c r="X69" s="638"/>
      <c r="Y69" s="638"/>
      <c r="Z69" s="638"/>
      <c r="AA69" s="638"/>
      <c r="AB69" s="638"/>
      <c r="AC69" s="638"/>
      <c r="AD69" s="638"/>
      <c r="AE69" s="61"/>
      <c r="AF69" s="61"/>
      <c r="AG69" s="61"/>
      <c r="AH69" s="61"/>
      <c r="AI69" s="61"/>
      <c r="AJ69" s="61"/>
    </row>
    <row r="70" spans="1:36" ht="13.9" customHeight="1">
      <c r="A70" s="636"/>
      <c r="B70" s="636"/>
      <c r="C70" s="637"/>
      <c r="D70" s="637"/>
      <c r="E70" s="637"/>
      <c r="F70" s="637"/>
      <c r="G70" s="637"/>
      <c r="H70" s="639"/>
      <c r="I70" s="639"/>
      <c r="J70" s="639"/>
      <c r="K70" s="639"/>
      <c r="L70" s="639"/>
      <c r="M70" s="639"/>
      <c r="N70" s="639"/>
      <c r="O70" s="639"/>
      <c r="P70" s="639"/>
      <c r="Q70" s="639"/>
      <c r="R70" s="639"/>
      <c r="S70" s="639"/>
      <c r="T70" s="638"/>
      <c r="U70" s="638"/>
      <c r="V70" s="638"/>
      <c r="W70" s="638"/>
      <c r="X70" s="638"/>
      <c r="Y70" s="638"/>
      <c r="Z70" s="638"/>
      <c r="AA70" s="638"/>
      <c r="AB70" s="638"/>
      <c r="AC70" s="638"/>
      <c r="AD70" s="638"/>
      <c r="AE70" s="61"/>
      <c r="AF70" s="61"/>
      <c r="AG70" s="61"/>
      <c r="AH70" s="61"/>
      <c r="AI70" s="61"/>
      <c r="AJ70" s="61"/>
    </row>
    <row r="71" spans="1:36" ht="13.9" customHeight="1">
      <c r="A71" s="636"/>
      <c r="B71" s="636"/>
      <c r="C71" s="637"/>
      <c r="D71" s="637"/>
      <c r="E71" s="637"/>
      <c r="F71" s="637"/>
      <c r="G71" s="637"/>
      <c r="H71" s="639"/>
      <c r="I71" s="639"/>
      <c r="J71" s="639"/>
      <c r="K71" s="639"/>
      <c r="L71" s="639"/>
      <c r="M71" s="639"/>
      <c r="N71" s="639"/>
      <c r="O71" s="639"/>
      <c r="P71" s="639"/>
      <c r="Q71" s="639"/>
      <c r="R71" s="639"/>
      <c r="S71" s="639"/>
      <c r="T71" s="638"/>
      <c r="U71" s="638"/>
      <c r="V71" s="638"/>
      <c r="W71" s="638"/>
      <c r="X71" s="638"/>
      <c r="Y71" s="638"/>
      <c r="Z71" s="638"/>
      <c r="AA71" s="638"/>
      <c r="AB71" s="638"/>
      <c r="AC71" s="638"/>
      <c r="AD71" s="638"/>
      <c r="AE71" s="61"/>
      <c r="AF71" s="61"/>
      <c r="AG71" s="61"/>
      <c r="AH71" s="61"/>
      <c r="AI71" s="61"/>
      <c r="AJ71" s="61"/>
    </row>
    <row r="72" spans="1:36" ht="13.9" customHeight="1">
      <c r="A72" s="636"/>
      <c r="B72" s="636"/>
      <c r="C72" s="637"/>
      <c r="D72" s="637"/>
      <c r="E72" s="637"/>
      <c r="F72" s="637"/>
      <c r="G72" s="637"/>
      <c r="H72" s="639"/>
      <c r="I72" s="639"/>
      <c r="J72" s="639"/>
      <c r="K72" s="639"/>
      <c r="L72" s="639"/>
      <c r="M72" s="639"/>
      <c r="N72" s="639"/>
      <c r="O72" s="639"/>
      <c r="P72" s="639"/>
      <c r="Q72" s="639"/>
      <c r="R72" s="639"/>
      <c r="S72" s="639"/>
      <c r="T72" s="638"/>
      <c r="U72" s="638"/>
      <c r="V72" s="638"/>
      <c r="W72" s="638"/>
      <c r="X72" s="638"/>
      <c r="Y72" s="638"/>
      <c r="Z72" s="638"/>
      <c r="AA72" s="638"/>
      <c r="AB72" s="638"/>
      <c r="AC72" s="638"/>
      <c r="AD72" s="638"/>
      <c r="AE72" s="61"/>
      <c r="AF72" s="61"/>
      <c r="AG72" s="61"/>
      <c r="AH72" s="61"/>
      <c r="AI72" s="61"/>
      <c r="AJ72" s="61"/>
    </row>
    <row r="73" spans="1:36" ht="13.9" customHeight="1">
      <c r="A73" s="636"/>
      <c r="B73" s="636"/>
      <c r="C73" s="637"/>
      <c r="D73" s="637"/>
      <c r="E73" s="637"/>
      <c r="F73" s="637"/>
      <c r="G73" s="637"/>
      <c r="H73" s="639"/>
      <c r="I73" s="639"/>
      <c r="J73" s="639"/>
      <c r="K73" s="639"/>
      <c r="L73" s="639"/>
      <c r="M73" s="639"/>
      <c r="N73" s="639"/>
      <c r="O73" s="639"/>
      <c r="P73" s="639"/>
      <c r="Q73" s="639"/>
      <c r="R73" s="639"/>
      <c r="S73" s="639"/>
      <c r="T73" s="638"/>
      <c r="U73" s="638"/>
      <c r="V73" s="638"/>
      <c r="W73" s="638"/>
      <c r="X73" s="638"/>
      <c r="Y73" s="638"/>
      <c r="Z73" s="638"/>
      <c r="AA73" s="638"/>
      <c r="AB73" s="638"/>
      <c r="AC73" s="638"/>
      <c r="AD73" s="638"/>
      <c r="AE73" s="61"/>
      <c r="AF73" s="61"/>
      <c r="AG73" s="61"/>
      <c r="AH73" s="61"/>
      <c r="AI73" s="61"/>
      <c r="AJ73" s="61"/>
    </row>
    <row r="74" spans="1:36" ht="13.9" customHeight="1">
      <c r="A74" s="636"/>
      <c r="B74" s="636"/>
      <c r="C74" s="637"/>
      <c r="D74" s="637"/>
      <c r="E74" s="637"/>
      <c r="F74" s="637"/>
      <c r="G74" s="637"/>
      <c r="H74" s="639"/>
      <c r="I74" s="639"/>
      <c r="J74" s="639"/>
      <c r="K74" s="639"/>
      <c r="L74" s="639"/>
      <c r="M74" s="639"/>
      <c r="N74" s="639"/>
      <c r="O74" s="639"/>
      <c r="P74" s="639"/>
      <c r="Q74" s="639"/>
      <c r="R74" s="639"/>
      <c r="S74" s="639"/>
      <c r="T74" s="638"/>
      <c r="U74" s="638"/>
      <c r="V74" s="638"/>
      <c r="W74" s="638"/>
      <c r="X74" s="638"/>
      <c r="Y74" s="638"/>
      <c r="Z74" s="638"/>
      <c r="AA74" s="638"/>
      <c r="AB74" s="638"/>
      <c r="AC74" s="638"/>
      <c r="AD74" s="638"/>
      <c r="AE74" s="61"/>
      <c r="AF74" s="61"/>
      <c r="AG74" s="61"/>
      <c r="AH74" s="61"/>
      <c r="AI74" s="61"/>
      <c r="AJ74" s="61"/>
    </row>
    <row r="75" spans="1:36" ht="13.9" customHeight="1">
      <c r="A75" s="636"/>
      <c r="B75" s="636"/>
      <c r="C75" s="637"/>
      <c r="D75" s="637"/>
      <c r="E75" s="637"/>
      <c r="F75" s="637"/>
      <c r="G75" s="637"/>
      <c r="H75" s="639"/>
      <c r="I75" s="639"/>
      <c r="J75" s="639"/>
      <c r="K75" s="639"/>
      <c r="L75" s="639"/>
      <c r="M75" s="639"/>
      <c r="N75" s="639"/>
      <c r="O75" s="639"/>
      <c r="P75" s="639"/>
      <c r="Q75" s="639"/>
      <c r="R75" s="639"/>
      <c r="S75" s="639"/>
      <c r="T75" s="638"/>
      <c r="U75" s="638"/>
      <c r="V75" s="638"/>
      <c r="W75" s="638"/>
      <c r="X75" s="638"/>
      <c r="Y75" s="638"/>
      <c r="Z75" s="638"/>
      <c r="AA75" s="638"/>
      <c r="AB75" s="638"/>
      <c r="AC75" s="638"/>
      <c r="AD75" s="638"/>
      <c r="AE75" s="61"/>
      <c r="AF75" s="61"/>
      <c r="AG75" s="61"/>
      <c r="AH75" s="61"/>
      <c r="AI75" s="61"/>
      <c r="AJ75" s="61"/>
    </row>
    <row r="76" spans="1:36" ht="13.9" customHeight="1">
      <c r="A76" s="636"/>
      <c r="B76" s="636"/>
      <c r="C76" s="637"/>
      <c r="D76" s="637"/>
      <c r="E76" s="637"/>
      <c r="F76" s="637"/>
      <c r="G76" s="637"/>
      <c r="H76" s="639"/>
      <c r="I76" s="639"/>
      <c r="J76" s="639"/>
      <c r="K76" s="639"/>
      <c r="L76" s="639"/>
      <c r="M76" s="639"/>
      <c r="N76" s="639"/>
      <c r="O76" s="639"/>
      <c r="P76" s="639"/>
      <c r="Q76" s="639"/>
      <c r="R76" s="639"/>
      <c r="S76" s="639"/>
      <c r="T76" s="638"/>
      <c r="U76" s="638"/>
      <c r="V76" s="638"/>
      <c r="W76" s="638"/>
      <c r="X76" s="638"/>
      <c r="Y76" s="638"/>
      <c r="Z76" s="638"/>
      <c r="AA76" s="638"/>
      <c r="AB76" s="638"/>
      <c r="AC76" s="638"/>
      <c r="AD76" s="638"/>
      <c r="AE76" s="61"/>
      <c r="AF76" s="61"/>
      <c r="AG76" s="61"/>
      <c r="AH76" s="61"/>
      <c r="AI76" s="61"/>
      <c r="AJ76" s="61"/>
    </row>
    <row r="77" spans="1:36" ht="13.9" customHeight="1">
      <c r="A77" s="636"/>
      <c r="B77" s="636"/>
      <c r="C77" s="637"/>
      <c r="D77" s="637"/>
      <c r="E77" s="637"/>
      <c r="F77" s="637"/>
      <c r="G77" s="637"/>
      <c r="H77" s="639"/>
      <c r="I77" s="639"/>
      <c r="J77" s="639"/>
      <c r="K77" s="639"/>
      <c r="L77" s="639"/>
      <c r="M77" s="639"/>
      <c r="N77" s="639"/>
      <c r="O77" s="639"/>
      <c r="P77" s="639"/>
      <c r="Q77" s="639"/>
      <c r="R77" s="639"/>
      <c r="S77" s="639"/>
      <c r="T77" s="638"/>
      <c r="U77" s="638"/>
      <c r="V77" s="638"/>
      <c r="W77" s="638"/>
      <c r="X77" s="638"/>
      <c r="Y77" s="638"/>
      <c r="Z77" s="638"/>
      <c r="AA77" s="638"/>
      <c r="AB77" s="638"/>
      <c r="AC77" s="638"/>
      <c r="AD77" s="638"/>
      <c r="AE77" s="61"/>
      <c r="AF77" s="61"/>
      <c r="AG77" s="61"/>
      <c r="AH77" s="61"/>
      <c r="AI77" s="61"/>
      <c r="AJ77" s="61"/>
    </row>
    <row r="78" spans="1:36" ht="13.9" customHeight="1">
      <c r="A78" s="636"/>
      <c r="B78" s="636"/>
      <c r="C78" s="637"/>
      <c r="D78" s="637"/>
      <c r="E78" s="637"/>
      <c r="F78" s="637"/>
      <c r="G78" s="637"/>
      <c r="H78" s="639"/>
      <c r="I78" s="639"/>
      <c r="J78" s="639"/>
      <c r="K78" s="639"/>
      <c r="L78" s="639"/>
      <c r="M78" s="639"/>
      <c r="N78" s="639"/>
      <c r="O78" s="639"/>
      <c r="P78" s="639"/>
      <c r="Q78" s="639"/>
      <c r="R78" s="639"/>
      <c r="S78" s="639"/>
      <c r="T78" s="638"/>
      <c r="U78" s="638"/>
      <c r="V78" s="638"/>
      <c r="W78" s="638"/>
      <c r="X78" s="638"/>
      <c r="Y78" s="638"/>
      <c r="Z78" s="638"/>
      <c r="AA78" s="638"/>
      <c r="AB78" s="638"/>
      <c r="AC78" s="638"/>
      <c r="AD78" s="638"/>
      <c r="AE78" s="61"/>
      <c r="AF78" s="61"/>
      <c r="AG78" s="61"/>
      <c r="AH78" s="61"/>
      <c r="AI78" s="61"/>
      <c r="AJ78" s="61"/>
    </row>
    <row r="79" spans="1:36" ht="13.9" customHeight="1">
      <c r="A79" s="636"/>
      <c r="B79" s="636"/>
      <c r="C79" s="637"/>
      <c r="D79" s="637"/>
      <c r="E79" s="637"/>
      <c r="F79" s="637"/>
      <c r="G79" s="637"/>
      <c r="H79" s="639"/>
      <c r="I79" s="639"/>
      <c r="J79" s="639"/>
      <c r="K79" s="639"/>
      <c r="L79" s="639"/>
      <c r="M79" s="639"/>
      <c r="N79" s="639"/>
      <c r="O79" s="639"/>
      <c r="P79" s="639"/>
      <c r="Q79" s="639"/>
      <c r="R79" s="639"/>
      <c r="S79" s="639"/>
      <c r="T79" s="638"/>
      <c r="U79" s="638"/>
      <c r="V79" s="638"/>
      <c r="W79" s="638"/>
      <c r="X79" s="638"/>
      <c r="Y79" s="638"/>
      <c r="Z79" s="638"/>
      <c r="AA79" s="638"/>
      <c r="AB79" s="638"/>
      <c r="AC79" s="638"/>
      <c r="AD79" s="638"/>
      <c r="AE79" s="61"/>
      <c r="AF79" s="61"/>
      <c r="AG79" s="61"/>
      <c r="AH79" s="61"/>
      <c r="AI79" s="61"/>
      <c r="AJ79" s="61"/>
    </row>
    <row r="80" spans="1:36" ht="13.9" customHeight="1">
      <c r="A80" s="636"/>
      <c r="B80" s="636"/>
      <c r="C80" s="637"/>
      <c r="D80" s="637"/>
      <c r="E80" s="637"/>
      <c r="F80" s="637"/>
      <c r="G80" s="637"/>
      <c r="H80" s="639"/>
      <c r="I80" s="639"/>
      <c r="J80" s="639"/>
      <c r="K80" s="639"/>
      <c r="L80" s="639"/>
      <c r="M80" s="639"/>
      <c r="N80" s="639"/>
      <c r="O80" s="639"/>
      <c r="P80" s="639"/>
      <c r="Q80" s="639"/>
      <c r="R80" s="639"/>
      <c r="S80" s="639"/>
      <c r="T80" s="638"/>
      <c r="U80" s="638"/>
      <c r="V80" s="638"/>
      <c r="W80" s="638"/>
      <c r="X80" s="638"/>
      <c r="Y80" s="638"/>
      <c r="Z80" s="638"/>
      <c r="AA80" s="638"/>
      <c r="AB80" s="638"/>
      <c r="AC80" s="638"/>
      <c r="AD80" s="638"/>
      <c r="AE80" s="61"/>
      <c r="AF80" s="61"/>
      <c r="AG80" s="61"/>
      <c r="AH80" s="61"/>
      <c r="AI80" s="61"/>
      <c r="AJ80" s="61"/>
    </row>
    <row r="81" spans="1:36" ht="13.9" customHeight="1">
      <c r="A81" s="636"/>
      <c r="B81" s="636"/>
      <c r="C81" s="637"/>
      <c r="D81" s="637"/>
      <c r="E81" s="637"/>
      <c r="F81" s="637"/>
      <c r="G81" s="637"/>
      <c r="H81" s="639"/>
      <c r="I81" s="639"/>
      <c r="J81" s="639"/>
      <c r="K81" s="639"/>
      <c r="L81" s="639"/>
      <c r="M81" s="639"/>
      <c r="N81" s="639"/>
      <c r="O81" s="639"/>
      <c r="P81" s="639"/>
      <c r="Q81" s="639"/>
      <c r="R81" s="639"/>
      <c r="S81" s="639"/>
      <c r="T81" s="638"/>
      <c r="U81" s="638"/>
      <c r="V81" s="638"/>
      <c r="W81" s="638"/>
      <c r="X81" s="638"/>
      <c r="Y81" s="638"/>
      <c r="Z81" s="638"/>
      <c r="AA81" s="638"/>
      <c r="AB81" s="638"/>
      <c r="AC81" s="638"/>
      <c r="AD81" s="638"/>
      <c r="AE81" s="61"/>
      <c r="AF81" s="61"/>
      <c r="AG81" s="61"/>
      <c r="AH81" s="61"/>
      <c r="AI81" s="61"/>
      <c r="AJ81" s="61"/>
    </row>
    <row r="82" spans="1:36" ht="13.9" customHeight="1">
      <c r="A82" s="636"/>
      <c r="B82" s="636"/>
      <c r="C82" s="637"/>
      <c r="D82" s="637"/>
      <c r="E82" s="637"/>
      <c r="F82" s="637"/>
      <c r="G82" s="637"/>
      <c r="H82" s="639"/>
      <c r="I82" s="639"/>
      <c r="J82" s="639"/>
      <c r="K82" s="639"/>
      <c r="L82" s="639"/>
      <c r="M82" s="639"/>
      <c r="N82" s="639"/>
      <c r="O82" s="639"/>
      <c r="P82" s="639"/>
      <c r="Q82" s="639"/>
      <c r="R82" s="639"/>
      <c r="S82" s="639"/>
      <c r="T82" s="638"/>
      <c r="U82" s="638"/>
      <c r="V82" s="638"/>
      <c r="W82" s="638"/>
      <c r="X82" s="638"/>
      <c r="Y82" s="638"/>
      <c r="Z82" s="638"/>
      <c r="AA82" s="638"/>
      <c r="AB82" s="638"/>
      <c r="AC82" s="638"/>
      <c r="AD82" s="638"/>
      <c r="AE82" s="61"/>
      <c r="AF82" s="61"/>
      <c r="AG82" s="61"/>
      <c r="AH82" s="61"/>
      <c r="AI82" s="61"/>
      <c r="AJ82" s="61"/>
    </row>
    <row r="83" spans="1:36" ht="13.9" customHeight="1">
      <c r="A83" s="636"/>
      <c r="B83" s="636"/>
      <c r="C83" s="637"/>
      <c r="D83" s="637"/>
      <c r="E83" s="637"/>
      <c r="F83" s="637"/>
      <c r="G83" s="637"/>
      <c r="H83" s="639"/>
      <c r="I83" s="639"/>
      <c r="J83" s="639"/>
      <c r="K83" s="639"/>
      <c r="L83" s="639"/>
      <c r="M83" s="639"/>
      <c r="N83" s="639"/>
      <c r="O83" s="639"/>
      <c r="P83" s="639"/>
      <c r="Q83" s="639"/>
      <c r="R83" s="639"/>
      <c r="S83" s="639"/>
      <c r="T83" s="638"/>
      <c r="U83" s="638"/>
      <c r="V83" s="638"/>
      <c r="W83" s="638"/>
      <c r="X83" s="638"/>
      <c r="Y83" s="638"/>
      <c r="Z83" s="638"/>
      <c r="AA83" s="638"/>
      <c r="AB83" s="638"/>
      <c r="AC83" s="638"/>
      <c r="AD83" s="638"/>
      <c r="AE83" s="61"/>
      <c r="AF83" s="61"/>
      <c r="AG83" s="61"/>
      <c r="AH83" s="61"/>
      <c r="AI83" s="61"/>
      <c r="AJ83" s="61"/>
    </row>
    <row r="84" spans="1:36" ht="13.9" customHeight="1">
      <c r="A84" s="636"/>
      <c r="B84" s="636"/>
      <c r="C84" s="637"/>
      <c r="D84" s="637"/>
      <c r="E84" s="637"/>
      <c r="F84" s="637"/>
      <c r="G84" s="637"/>
      <c r="H84" s="639"/>
      <c r="I84" s="639"/>
      <c r="J84" s="639"/>
      <c r="K84" s="639"/>
      <c r="L84" s="639"/>
      <c r="M84" s="639"/>
      <c r="N84" s="639"/>
      <c r="O84" s="639"/>
      <c r="P84" s="639"/>
      <c r="Q84" s="639"/>
      <c r="R84" s="639"/>
      <c r="S84" s="639"/>
      <c r="T84" s="638"/>
      <c r="U84" s="638"/>
      <c r="V84" s="638"/>
      <c r="W84" s="638"/>
      <c r="X84" s="638"/>
      <c r="Y84" s="638"/>
      <c r="Z84" s="638"/>
      <c r="AA84" s="638"/>
      <c r="AB84" s="638"/>
      <c r="AC84" s="638"/>
      <c r="AD84" s="638"/>
      <c r="AE84" s="61"/>
      <c r="AF84" s="61"/>
      <c r="AG84" s="61"/>
      <c r="AH84" s="61"/>
      <c r="AI84" s="61"/>
      <c r="AJ84" s="61"/>
    </row>
    <row r="85" spans="1:36" ht="13.9" customHeight="1">
      <c r="A85" s="636"/>
      <c r="B85" s="636"/>
      <c r="C85" s="637"/>
      <c r="D85" s="637"/>
      <c r="E85" s="637"/>
      <c r="F85" s="637"/>
      <c r="G85" s="637"/>
      <c r="H85" s="639"/>
      <c r="I85" s="639"/>
      <c r="J85" s="639"/>
      <c r="K85" s="639"/>
      <c r="L85" s="639"/>
      <c r="M85" s="639"/>
      <c r="N85" s="639"/>
      <c r="O85" s="639"/>
      <c r="P85" s="639"/>
      <c r="Q85" s="639"/>
      <c r="R85" s="639"/>
      <c r="S85" s="639"/>
      <c r="T85" s="638"/>
      <c r="U85" s="638"/>
      <c r="V85" s="638"/>
      <c r="W85" s="638"/>
      <c r="X85" s="638"/>
      <c r="Y85" s="638"/>
      <c r="Z85" s="638"/>
      <c r="AA85" s="638"/>
      <c r="AB85" s="638"/>
      <c r="AC85" s="638"/>
      <c r="AD85" s="638"/>
      <c r="AE85" s="61"/>
      <c r="AF85" s="61"/>
      <c r="AG85" s="61"/>
      <c r="AH85" s="61"/>
      <c r="AI85" s="61"/>
      <c r="AJ85" s="61"/>
    </row>
    <row r="86" spans="1:36" ht="13.9" customHeight="1">
      <c r="A86" s="636"/>
      <c r="B86" s="636"/>
      <c r="C86" s="637"/>
      <c r="D86" s="637"/>
      <c r="E86" s="637"/>
      <c r="F86" s="637"/>
      <c r="G86" s="637"/>
      <c r="H86" s="639"/>
      <c r="I86" s="639"/>
      <c r="J86" s="639"/>
      <c r="K86" s="639"/>
      <c r="L86" s="639"/>
      <c r="M86" s="639"/>
      <c r="N86" s="639"/>
      <c r="O86" s="639"/>
      <c r="P86" s="639"/>
      <c r="Q86" s="639"/>
      <c r="R86" s="639"/>
      <c r="S86" s="639"/>
      <c r="T86" s="638"/>
      <c r="U86" s="638"/>
      <c r="V86" s="638"/>
      <c r="W86" s="638"/>
      <c r="X86" s="638"/>
      <c r="Y86" s="638"/>
      <c r="Z86" s="638"/>
      <c r="AA86" s="638"/>
      <c r="AB86" s="638"/>
      <c r="AC86" s="638"/>
      <c r="AD86" s="638"/>
      <c r="AE86" s="61"/>
      <c r="AF86" s="61"/>
      <c r="AG86" s="61"/>
      <c r="AH86" s="61"/>
      <c r="AI86" s="61"/>
      <c r="AJ86" s="61"/>
    </row>
    <row r="87" spans="1:36" ht="13.9" customHeight="1">
      <c r="A87" s="636"/>
      <c r="B87" s="636"/>
      <c r="C87" s="637"/>
      <c r="D87" s="637"/>
      <c r="E87" s="637"/>
      <c r="F87" s="637"/>
      <c r="G87" s="637"/>
      <c r="H87" s="639"/>
      <c r="I87" s="639"/>
      <c r="J87" s="639"/>
      <c r="K87" s="639"/>
      <c r="L87" s="639"/>
      <c r="M87" s="639"/>
      <c r="N87" s="639"/>
      <c r="O87" s="639"/>
      <c r="P87" s="639"/>
      <c r="Q87" s="639"/>
      <c r="R87" s="639"/>
      <c r="S87" s="639"/>
      <c r="T87" s="638"/>
      <c r="U87" s="638"/>
      <c r="V87" s="638"/>
      <c r="W87" s="638"/>
      <c r="X87" s="638"/>
      <c r="Y87" s="638"/>
      <c r="Z87" s="638"/>
      <c r="AA87" s="638"/>
      <c r="AB87" s="638"/>
      <c r="AC87" s="638"/>
      <c r="AD87" s="638"/>
      <c r="AE87" s="61"/>
      <c r="AF87" s="61"/>
      <c r="AG87" s="61"/>
      <c r="AH87" s="61"/>
      <c r="AI87" s="61"/>
      <c r="AJ87" s="61"/>
    </row>
    <row r="88" spans="1:36" ht="13.9" customHeight="1">
      <c r="A88" s="636"/>
      <c r="B88" s="636"/>
      <c r="C88" s="637"/>
      <c r="D88" s="637"/>
      <c r="E88" s="637"/>
      <c r="F88" s="637"/>
      <c r="G88" s="637"/>
      <c r="H88" s="639"/>
      <c r="I88" s="639"/>
      <c r="J88" s="639"/>
      <c r="K88" s="639"/>
      <c r="L88" s="639"/>
      <c r="M88" s="639"/>
      <c r="N88" s="639"/>
      <c r="O88" s="639"/>
      <c r="P88" s="639"/>
      <c r="Q88" s="639"/>
      <c r="R88" s="639"/>
      <c r="S88" s="639"/>
      <c r="T88" s="638"/>
      <c r="U88" s="638"/>
      <c r="V88" s="638"/>
      <c r="W88" s="638"/>
      <c r="X88" s="638"/>
      <c r="Y88" s="638"/>
      <c r="Z88" s="638"/>
      <c r="AA88" s="638"/>
      <c r="AB88" s="638"/>
      <c r="AC88" s="638"/>
      <c r="AD88" s="638"/>
      <c r="AE88" s="61"/>
      <c r="AF88" s="61"/>
      <c r="AG88" s="61"/>
      <c r="AH88" s="61"/>
      <c r="AI88" s="61"/>
      <c r="AJ88" s="61"/>
    </row>
    <row r="89" spans="1:36" ht="13.9" customHeight="1">
      <c r="A89" s="636"/>
      <c r="B89" s="636"/>
      <c r="C89" s="637"/>
      <c r="D89" s="637"/>
      <c r="E89" s="637"/>
      <c r="F89" s="637"/>
      <c r="G89" s="637"/>
      <c r="H89" s="639"/>
      <c r="I89" s="639"/>
      <c r="J89" s="639"/>
      <c r="K89" s="639"/>
      <c r="L89" s="639"/>
      <c r="M89" s="639"/>
      <c r="N89" s="639"/>
      <c r="O89" s="639"/>
      <c r="P89" s="639"/>
      <c r="Q89" s="639"/>
      <c r="R89" s="639"/>
      <c r="S89" s="639"/>
      <c r="T89" s="638"/>
      <c r="U89" s="638"/>
      <c r="V89" s="638"/>
      <c r="W89" s="638"/>
      <c r="X89" s="638"/>
      <c r="Y89" s="638"/>
      <c r="Z89" s="638"/>
      <c r="AA89" s="638"/>
      <c r="AB89" s="638"/>
      <c r="AC89" s="638"/>
      <c r="AD89" s="638"/>
      <c r="AE89" s="61"/>
      <c r="AF89" s="61"/>
      <c r="AG89" s="61"/>
      <c r="AH89" s="61"/>
      <c r="AI89" s="61"/>
      <c r="AJ89" s="61"/>
    </row>
    <row r="90" spans="1:36" ht="13.9" customHeight="1">
      <c r="A90" s="636"/>
      <c r="B90" s="636"/>
      <c r="C90" s="637"/>
      <c r="D90" s="637"/>
      <c r="E90" s="637"/>
      <c r="F90" s="637"/>
      <c r="G90" s="637"/>
      <c r="H90" s="639"/>
      <c r="I90" s="639"/>
      <c r="J90" s="639"/>
      <c r="K90" s="639"/>
      <c r="L90" s="639"/>
      <c r="M90" s="639"/>
      <c r="N90" s="639"/>
      <c r="O90" s="639"/>
      <c r="P90" s="639"/>
      <c r="Q90" s="639"/>
      <c r="R90" s="639"/>
      <c r="S90" s="639"/>
      <c r="T90" s="638"/>
      <c r="U90" s="638"/>
      <c r="V90" s="638"/>
      <c r="W90" s="638"/>
      <c r="X90" s="638"/>
      <c r="Y90" s="638"/>
      <c r="Z90" s="638"/>
      <c r="AA90" s="638"/>
      <c r="AB90" s="638"/>
      <c r="AC90" s="638"/>
      <c r="AD90" s="638"/>
      <c r="AE90" s="61"/>
      <c r="AF90" s="61"/>
      <c r="AG90" s="61"/>
      <c r="AH90" s="61"/>
      <c r="AI90" s="61"/>
      <c r="AJ90" s="61"/>
    </row>
    <row r="91" spans="1:36" ht="13.9" customHeight="1">
      <c r="A91" s="636"/>
      <c r="B91" s="636"/>
      <c r="C91" s="637"/>
      <c r="D91" s="637"/>
      <c r="E91" s="637"/>
      <c r="F91" s="637"/>
      <c r="G91" s="637"/>
      <c r="H91" s="639"/>
      <c r="I91" s="639"/>
      <c r="J91" s="639"/>
      <c r="K91" s="639"/>
      <c r="L91" s="639"/>
      <c r="M91" s="639"/>
      <c r="N91" s="639"/>
      <c r="O91" s="639"/>
      <c r="P91" s="639"/>
      <c r="Q91" s="639"/>
      <c r="R91" s="639"/>
      <c r="S91" s="639"/>
      <c r="T91" s="638"/>
      <c r="U91" s="638"/>
      <c r="V91" s="638"/>
      <c r="W91" s="638"/>
      <c r="X91" s="638"/>
      <c r="Y91" s="638"/>
      <c r="Z91" s="638"/>
      <c r="AA91" s="638"/>
      <c r="AB91" s="638"/>
      <c r="AC91" s="638"/>
      <c r="AD91" s="638"/>
      <c r="AE91" s="61"/>
      <c r="AF91" s="61"/>
      <c r="AG91" s="61"/>
      <c r="AH91" s="61"/>
      <c r="AI91" s="61"/>
      <c r="AJ91" s="61"/>
    </row>
    <row r="92" spans="1:36" ht="13.9" customHeight="1">
      <c r="A92" s="636"/>
      <c r="B92" s="636"/>
      <c r="C92" s="637"/>
      <c r="D92" s="637"/>
      <c r="E92" s="637"/>
      <c r="F92" s="637"/>
      <c r="G92" s="637"/>
      <c r="H92" s="639"/>
      <c r="I92" s="639"/>
      <c r="J92" s="639"/>
      <c r="K92" s="639"/>
      <c r="L92" s="639"/>
      <c r="M92" s="639"/>
      <c r="N92" s="639"/>
      <c r="O92" s="639"/>
      <c r="P92" s="639"/>
      <c r="Q92" s="639"/>
      <c r="R92" s="639"/>
      <c r="S92" s="639"/>
      <c r="T92" s="638"/>
      <c r="U92" s="638"/>
      <c r="V92" s="638"/>
      <c r="W92" s="638"/>
      <c r="X92" s="638"/>
      <c r="Y92" s="638"/>
      <c r="Z92" s="638"/>
      <c r="AA92" s="638"/>
      <c r="AB92" s="638"/>
      <c r="AC92" s="638"/>
      <c r="AD92" s="638"/>
      <c r="AE92" s="61"/>
      <c r="AF92" s="61"/>
      <c r="AG92" s="61"/>
      <c r="AH92" s="61"/>
      <c r="AI92" s="61"/>
      <c r="AJ92" s="61"/>
    </row>
    <row r="93" spans="1:36" ht="13.9" customHeight="1">
      <c r="A93" s="636"/>
      <c r="B93" s="636"/>
      <c r="C93" s="637"/>
      <c r="D93" s="637"/>
      <c r="E93" s="637"/>
      <c r="F93" s="637"/>
      <c r="G93" s="637"/>
      <c r="H93" s="639"/>
      <c r="I93" s="639"/>
      <c r="J93" s="639"/>
      <c r="K93" s="639"/>
      <c r="L93" s="639"/>
      <c r="M93" s="639"/>
      <c r="N93" s="639"/>
      <c r="O93" s="639"/>
      <c r="P93" s="639"/>
      <c r="Q93" s="639"/>
      <c r="R93" s="639"/>
      <c r="S93" s="639"/>
      <c r="T93" s="638"/>
      <c r="U93" s="638"/>
      <c r="V93" s="638"/>
      <c r="W93" s="638"/>
      <c r="X93" s="638"/>
      <c r="Y93" s="638"/>
      <c r="Z93" s="638"/>
      <c r="AA93" s="638"/>
      <c r="AB93" s="638"/>
      <c r="AC93" s="638"/>
      <c r="AD93" s="638"/>
      <c r="AE93" s="61"/>
      <c r="AF93" s="61"/>
      <c r="AG93" s="61"/>
      <c r="AH93" s="61"/>
      <c r="AI93" s="61"/>
      <c r="AJ93" s="61"/>
    </row>
    <row r="94" spans="1:36" ht="13.9" customHeight="1">
      <c r="A94" s="636"/>
      <c r="B94" s="636"/>
      <c r="C94" s="637"/>
      <c r="D94" s="637"/>
      <c r="E94" s="637"/>
      <c r="F94" s="637"/>
      <c r="G94" s="637"/>
      <c r="H94" s="639"/>
      <c r="I94" s="639"/>
      <c r="J94" s="639"/>
      <c r="K94" s="639"/>
      <c r="L94" s="639"/>
      <c r="M94" s="639"/>
      <c r="N94" s="639"/>
      <c r="O94" s="639"/>
      <c r="P94" s="639"/>
      <c r="Q94" s="639"/>
      <c r="R94" s="639"/>
      <c r="S94" s="639"/>
      <c r="T94" s="638"/>
      <c r="U94" s="638"/>
      <c r="V94" s="638"/>
      <c r="W94" s="638"/>
      <c r="X94" s="638"/>
      <c r="Y94" s="638"/>
      <c r="Z94" s="638"/>
      <c r="AA94" s="638"/>
      <c r="AB94" s="638"/>
      <c r="AC94" s="638"/>
      <c r="AD94" s="638"/>
      <c r="AE94" s="61"/>
      <c r="AF94" s="61"/>
      <c r="AG94" s="61"/>
      <c r="AH94" s="61"/>
      <c r="AI94" s="61"/>
      <c r="AJ94" s="61"/>
    </row>
    <row r="95" spans="1:36" ht="13.9" customHeight="1">
      <c r="A95" s="636"/>
      <c r="B95" s="636"/>
      <c r="C95" s="637"/>
      <c r="D95" s="637"/>
      <c r="E95" s="637"/>
      <c r="F95" s="637"/>
      <c r="G95" s="637"/>
      <c r="H95" s="639"/>
      <c r="I95" s="639"/>
      <c r="J95" s="639"/>
      <c r="K95" s="639"/>
      <c r="L95" s="639"/>
      <c r="M95" s="639"/>
      <c r="N95" s="639"/>
      <c r="O95" s="639"/>
      <c r="P95" s="639"/>
      <c r="Q95" s="639"/>
      <c r="R95" s="639"/>
      <c r="S95" s="639"/>
      <c r="T95" s="638"/>
      <c r="U95" s="638"/>
      <c r="V95" s="638"/>
      <c r="W95" s="638"/>
      <c r="X95" s="638"/>
      <c r="Y95" s="638"/>
      <c r="Z95" s="638"/>
      <c r="AA95" s="638"/>
      <c r="AB95" s="638"/>
      <c r="AC95" s="638"/>
      <c r="AD95" s="638"/>
      <c r="AE95" s="61"/>
      <c r="AF95" s="61"/>
      <c r="AG95" s="61"/>
      <c r="AH95" s="61"/>
      <c r="AI95" s="61"/>
      <c r="AJ95" s="61"/>
    </row>
    <row r="96" spans="1:36" ht="13.9" customHeight="1">
      <c r="A96" s="636"/>
      <c r="B96" s="636"/>
      <c r="C96" s="637"/>
      <c r="D96" s="637"/>
      <c r="E96" s="637"/>
      <c r="F96" s="637"/>
      <c r="G96" s="637"/>
      <c r="H96" s="639"/>
      <c r="I96" s="639"/>
      <c r="J96" s="639"/>
      <c r="K96" s="639"/>
      <c r="L96" s="639"/>
      <c r="M96" s="639"/>
      <c r="N96" s="639"/>
      <c r="O96" s="639"/>
      <c r="P96" s="639"/>
      <c r="Q96" s="639"/>
      <c r="R96" s="639"/>
      <c r="S96" s="639"/>
      <c r="T96" s="638"/>
      <c r="U96" s="638"/>
      <c r="V96" s="638"/>
      <c r="W96" s="638"/>
      <c r="X96" s="638"/>
      <c r="Y96" s="638"/>
      <c r="Z96" s="638"/>
      <c r="AA96" s="638"/>
      <c r="AB96" s="638"/>
      <c r="AC96" s="638"/>
      <c r="AD96" s="638"/>
      <c r="AE96" s="61"/>
      <c r="AF96" s="61"/>
      <c r="AG96" s="61"/>
      <c r="AH96" s="61"/>
      <c r="AI96" s="61"/>
      <c r="AJ96" s="61"/>
    </row>
    <row r="97" spans="1:36" ht="13.9" customHeight="1">
      <c r="A97" s="636"/>
      <c r="B97" s="636"/>
      <c r="C97" s="637"/>
      <c r="D97" s="637"/>
      <c r="E97" s="637"/>
      <c r="F97" s="637"/>
      <c r="G97" s="637"/>
      <c r="H97" s="639"/>
      <c r="I97" s="639"/>
      <c r="J97" s="639"/>
      <c r="K97" s="639"/>
      <c r="L97" s="639"/>
      <c r="M97" s="639"/>
      <c r="N97" s="639"/>
      <c r="O97" s="639"/>
      <c r="P97" s="639"/>
      <c r="Q97" s="639"/>
      <c r="R97" s="639"/>
      <c r="S97" s="639"/>
      <c r="T97" s="638"/>
      <c r="U97" s="638"/>
      <c r="V97" s="638"/>
      <c r="W97" s="638"/>
      <c r="X97" s="638"/>
      <c r="Y97" s="638"/>
      <c r="Z97" s="638"/>
      <c r="AA97" s="638"/>
      <c r="AB97" s="638"/>
      <c r="AC97" s="638"/>
      <c r="AD97" s="638"/>
      <c r="AE97" s="61"/>
      <c r="AF97" s="61"/>
      <c r="AG97" s="61"/>
      <c r="AH97" s="61"/>
      <c r="AI97" s="61"/>
      <c r="AJ97" s="61"/>
    </row>
    <row r="98" spans="1:36" ht="13.9" customHeight="1">
      <c r="A98" s="636"/>
      <c r="B98" s="636"/>
      <c r="C98" s="637"/>
      <c r="D98" s="637"/>
      <c r="E98" s="637"/>
      <c r="F98" s="637"/>
      <c r="G98" s="637"/>
      <c r="H98" s="639"/>
      <c r="I98" s="639"/>
      <c r="J98" s="639"/>
      <c r="K98" s="639"/>
      <c r="L98" s="639"/>
      <c r="M98" s="639"/>
      <c r="N98" s="639"/>
      <c r="O98" s="639"/>
      <c r="P98" s="639"/>
      <c r="Q98" s="639"/>
      <c r="R98" s="639"/>
      <c r="S98" s="639"/>
      <c r="T98" s="638"/>
      <c r="U98" s="638"/>
      <c r="V98" s="638"/>
      <c r="W98" s="638"/>
      <c r="X98" s="638"/>
      <c r="Y98" s="638"/>
      <c r="Z98" s="638"/>
      <c r="AA98" s="638"/>
      <c r="AB98" s="638"/>
      <c r="AC98" s="638"/>
      <c r="AD98" s="638"/>
      <c r="AE98" s="61"/>
      <c r="AF98" s="61"/>
      <c r="AG98" s="61"/>
      <c r="AH98" s="61"/>
      <c r="AI98" s="61"/>
      <c r="AJ98" s="61"/>
    </row>
    <row r="99" spans="1:36" ht="13.9" customHeight="1">
      <c r="A99" s="636"/>
      <c r="B99" s="636"/>
      <c r="C99" s="637"/>
      <c r="D99" s="637"/>
      <c r="E99" s="637"/>
      <c r="F99" s="637"/>
      <c r="G99" s="637"/>
      <c r="H99" s="639"/>
      <c r="I99" s="639"/>
      <c r="J99" s="639"/>
      <c r="K99" s="639"/>
      <c r="L99" s="639"/>
      <c r="M99" s="639"/>
      <c r="N99" s="639"/>
      <c r="O99" s="639"/>
      <c r="P99" s="639"/>
      <c r="Q99" s="639"/>
      <c r="R99" s="639"/>
      <c r="S99" s="639"/>
      <c r="T99" s="638"/>
      <c r="U99" s="638"/>
      <c r="V99" s="638"/>
      <c r="W99" s="638"/>
      <c r="X99" s="638"/>
      <c r="Y99" s="638"/>
      <c r="Z99" s="638"/>
      <c r="AA99" s="638"/>
      <c r="AB99" s="638"/>
      <c r="AC99" s="638"/>
      <c r="AD99" s="638"/>
      <c r="AE99" s="61"/>
      <c r="AF99" s="61"/>
      <c r="AG99" s="61"/>
      <c r="AH99" s="61"/>
      <c r="AI99" s="61"/>
      <c r="AJ99" s="61"/>
    </row>
    <row r="100" spans="1:36" ht="13.9" customHeight="1">
      <c r="A100" s="636"/>
      <c r="B100" s="636"/>
      <c r="C100" s="637"/>
      <c r="D100" s="637"/>
      <c r="E100" s="637"/>
      <c r="F100" s="637"/>
      <c r="G100" s="637"/>
      <c r="H100" s="639"/>
      <c r="I100" s="639"/>
      <c r="J100" s="639"/>
      <c r="K100" s="639"/>
      <c r="L100" s="639"/>
      <c r="M100" s="639"/>
      <c r="N100" s="639"/>
      <c r="O100" s="639"/>
      <c r="P100" s="639"/>
      <c r="Q100" s="639"/>
      <c r="R100" s="639"/>
      <c r="S100" s="639"/>
      <c r="T100" s="638"/>
      <c r="U100" s="638"/>
      <c r="V100" s="638"/>
      <c r="W100" s="638"/>
      <c r="X100" s="638"/>
      <c r="Y100" s="638"/>
      <c r="Z100" s="638"/>
      <c r="AA100" s="638"/>
      <c r="AB100" s="638"/>
      <c r="AC100" s="638"/>
      <c r="AD100" s="638"/>
      <c r="AE100" s="61"/>
      <c r="AF100" s="61"/>
      <c r="AG100" s="61"/>
      <c r="AH100" s="61"/>
      <c r="AI100" s="61"/>
      <c r="AJ100" s="61"/>
    </row>
    <row r="101" spans="1:36" ht="13.9" customHeight="1">
      <c r="A101" s="636"/>
      <c r="B101" s="636"/>
      <c r="C101" s="637"/>
      <c r="D101" s="637"/>
      <c r="E101" s="637"/>
      <c r="F101" s="637"/>
      <c r="G101" s="637"/>
      <c r="H101" s="639"/>
      <c r="I101" s="639"/>
      <c r="J101" s="639"/>
      <c r="K101" s="639"/>
      <c r="L101" s="639"/>
      <c r="M101" s="639"/>
      <c r="N101" s="639"/>
      <c r="O101" s="639"/>
      <c r="P101" s="639"/>
      <c r="Q101" s="639"/>
      <c r="R101" s="639"/>
      <c r="S101" s="639"/>
      <c r="T101" s="638"/>
      <c r="U101" s="638"/>
      <c r="V101" s="638"/>
      <c r="W101" s="638"/>
      <c r="X101" s="638"/>
      <c r="Y101" s="638"/>
      <c r="Z101" s="638"/>
      <c r="AA101" s="638"/>
      <c r="AB101" s="638"/>
      <c r="AC101" s="638"/>
      <c r="AD101" s="638"/>
      <c r="AE101" s="61"/>
      <c r="AF101" s="61"/>
      <c r="AG101" s="61"/>
      <c r="AH101" s="61"/>
      <c r="AI101" s="61"/>
      <c r="AJ101" s="61"/>
    </row>
    <row r="102" spans="1:36" ht="13.9" customHeight="1">
      <c r="A102" s="636"/>
      <c r="B102" s="636"/>
      <c r="C102" s="637"/>
      <c r="D102" s="637"/>
      <c r="E102" s="637"/>
      <c r="F102" s="637"/>
      <c r="G102" s="637"/>
      <c r="H102" s="639"/>
      <c r="I102" s="639"/>
      <c r="J102" s="639"/>
      <c r="K102" s="639"/>
      <c r="L102" s="639"/>
      <c r="M102" s="639"/>
      <c r="N102" s="639"/>
      <c r="O102" s="639"/>
      <c r="P102" s="639"/>
      <c r="Q102" s="639"/>
      <c r="R102" s="639"/>
      <c r="S102" s="639"/>
      <c r="T102" s="638"/>
      <c r="U102" s="638"/>
      <c r="V102" s="638"/>
      <c r="W102" s="638"/>
      <c r="X102" s="638"/>
      <c r="Y102" s="638"/>
      <c r="Z102" s="638"/>
      <c r="AA102" s="638"/>
      <c r="AB102" s="638"/>
      <c r="AC102" s="638"/>
      <c r="AD102" s="638"/>
      <c r="AE102" s="61"/>
      <c r="AF102" s="61"/>
      <c r="AG102" s="61"/>
      <c r="AH102" s="61"/>
      <c r="AI102" s="61"/>
      <c r="AJ102" s="61"/>
    </row>
    <row r="103" spans="1:36" ht="13.9" customHeight="1">
      <c r="A103" s="636"/>
      <c r="B103" s="636"/>
      <c r="C103" s="637"/>
      <c r="D103" s="637"/>
      <c r="E103" s="637"/>
      <c r="F103" s="637"/>
      <c r="G103" s="637"/>
      <c r="H103" s="639"/>
      <c r="I103" s="639"/>
      <c r="J103" s="639"/>
      <c r="K103" s="639"/>
      <c r="L103" s="639"/>
      <c r="M103" s="639"/>
      <c r="N103" s="639"/>
      <c r="O103" s="639"/>
      <c r="P103" s="639"/>
      <c r="Q103" s="639"/>
      <c r="R103" s="639"/>
      <c r="S103" s="639"/>
      <c r="T103" s="638"/>
      <c r="U103" s="638"/>
      <c r="V103" s="638"/>
      <c r="W103" s="638"/>
      <c r="X103" s="638"/>
      <c r="Y103" s="638"/>
      <c r="Z103" s="638"/>
      <c r="AA103" s="638"/>
      <c r="AB103" s="638"/>
      <c r="AC103" s="638"/>
      <c r="AD103" s="638"/>
      <c r="AE103" s="61"/>
      <c r="AF103" s="61"/>
      <c r="AG103" s="61"/>
      <c r="AH103" s="61"/>
      <c r="AI103" s="61"/>
      <c r="AJ103" s="61"/>
    </row>
    <row r="104" spans="1:36">
      <c r="A104" s="636"/>
      <c r="B104" s="636"/>
      <c r="C104" s="637"/>
      <c r="D104" s="637"/>
      <c r="E104" s="637"/>
      <c r="F104" s="637"/>
      <c r="G104" s="637"/>
      <c r="H104" s="639"/>
      <c r="I104" s="639"/>
      <c r="J104" s="639"/>
      <c r="K104" s="639"/>
      <c r="L104" s="639"/>
      <c r="M104" s="639"/>
      <c r="N104" s="639"/>
      <c r="O104" s="639"/>
      <c r="P104" s="639"/>
      <c r="Q104" s="639"/>
      <c r="R104" s="639"/>
      <c r="S104" s="639"/>
      <c r="T104" s="638"/>
      <c r="U104" s="638"/>
      <c r="V104" s="638"/>
      <c r="W104" s="638"/>
      <c r="X104" s="638"/>
      <c r="Y104" s="638"/>
      <c r="Z104" s="638"/>
      <c r="AA104" s="638"/>
      <c r="AB104" s="638"/>
      <c r="AC104" s="638"/>
      <c r="AD104" s="638"/>
      <c r="AE104" s="61"/>
      <c r="AF104" s="61"/>
      <c r="AG104" s="61"/>
      <c r="AH104" s="61"/>
      <c r="AI104" s="61"/>
      <c r="AJ104" s="61"/>
    </row>
    <row r="105" spans="1:36">
      <c r="A105" s="636"/>
      <c r="B105" s="636"/>
      <c r="C105" s="637"/>
      <c r="D105" s="637"/>
      <c r="E105" s="637"/>
      <c r="F105" s="637"/>
      <c r="G105" s="637"/>
      <c r="H105" s="639"/>
      <c r="I105" s="639"/>
      <c r="J105" s="639"/>
      <c r="K105" s="639"/>
      <c r="L105" s="639"/>
      <c r="M105" s="639"/>
      <c r="N105" s="639"/>
      <c r="O105" s="639"/>
      <c r="P105" s="639"/>
      <c r="Q105" s="639"/>
      <c r="R105" s="639"/>
      <c r="S105" s="639"/>
      <c r="T105" s="638"/>
      <c r="U105" s="638"/>
      <c r="V105" s="638"/>
      <c r="W105" s="638"/>
      <c r="X105" s="638"/>
      <c r="Y105" s="638"/>
      <c r="Z105" s="638"/>
      <c r="AA105" s="638"/>
      <c r="AB105" s="638"/>
      <c r="AC105" s="638"/>
      <c r="AD105" s="638"/>
      <c r="AE105" s="61"/>
      <c r="AF105" s="61"/>
      <c r="AG105" s="61"/>
      <c r="AH105" s="61"/>
      <c r="AI105" s="61"/>
      <c r="AJ105" s="61"/>
    </row>
    <row r="106" spans="1:36">
      <c r="A106" s="636"/>
      <c r="B106" s="636"/>
      <c r="C106" s="637"/>
      <c r="D106" s="637"/>
      <c r="E106" s="637"/>
      <c r="F106" s="637"/>
      <c r="G106" s="637"/>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33"/>
    </row>
    <row r="107" spans="1:36">
      <c r="A107" s="33"/>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row>
  </sheetData>
  <sheetProtection algorithmName="SHA-512" hashValue="U2fPCDn0v1dBGBZviHmn1FS+T5lQ95hs5DnsukEyiRZSIrwAgeIiQilN9WYrEjpg2XWt7EOj/MYJVCkHy6X4ig==" saltValue="0lMpLcUsn2ZEdQ5eaV9QXA==" spinCount="100000" sheet="1" autoFilter="0"/>
  <mergeCells count="243">
    <mergeCell ref="A67:E67"/>
    <mergeCell ref="F67:J67"/>
    <mergeCell ref="K67:N67"/>
    <mergeCell ref="O67:R67"/>
    <mergeCell ref="S67:V67"/>
    <mergeCell ref="W67:Y67"/>
    <mergeCell ref="A68:E68"/>
    <mergeCell ref="F68:J68"/>
    <mergeCell ref="K68:N68"/>
    <mergeCell ref="O68:R68"/>
    <mergeCell ref="S68:V68"/>
    <mergeCell ref="W68:Y68"/>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B38:Z38"/>
    <mergeCell ref="B44:Z44"/>
    <mergeCell ref="AA43:AI43"/>
    <mergeCell ref="AA42:AI42"/>
    <mergeCell ref="AA41:AI41"/>
    <mergeCell ref="B41:Z41"/>
    <mergeCell ref="B39:Z39"/>
    <mergeCell ref="B40:Z40"/>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B13:AI13"/>
    <mergeCell ref="B14:AG14"/>
    <mergeCell ref="AH18:AI18"/>
    <mergeCell ref="B18:AG18"/>
    <mergeCell ref="AB1:AD1"/>
    <mergeCell ref="AE1:AI1"/>
    <mergeCell ref="AH14:AI1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T70:AD70"/>
    <mergeCell ref="T71:AD71"/>
    <mergeCell ref="T75:AD75"/>
    <mergeCell ref="T76:AD76"/>
    <mergeCell ref="T69:AD69"/>
    <mergeCell ref="T72:AD72"/>
    <mergeCell ref="T73:AD73"/>
    <mergeCell ref="T74:AD74"/>
    <mergeCell ref="H71:S71"/>
    <mergeCell ref="H73:S73"/>
    <mergeCell ref="H69:S69"/>
    <mergeCell ref="H70:S70"/>
    <mergeCell ref="T77:AD77"/>
    <mergeCell ref="T79:AD79"/>
    <mergeCell ref="C80:G80"/>
    <mergeCell ref="T78:AD78"/>
    <mergeCell ref="A74:B74"/>
    <mergeCell ref="A73:B73"/>
    <mergeCell ref="A72:B72"/>
    <mergeCell ref="H75:S75"/>
    <mergeCell ref="H76:S76"/>
    <mergeCell ref="H77:S77"/>
    <mergeCell ref="C76:G76"/>
    <mergeCell ref="C75:G75"/>
    <mergeCell ref="H74:S74"/>
    <mergeCell ref="H72:S72"/>
    <mergeCell ref="C72:G72"/>
    <mergeCell ref="C73:G73"/>
    <mergeCell ref="H78:S78"/>
    <mergeCell ref="H79:S79"/>
    <mergeCell ref="C69:G69"/>
    <mergeCell ref="C70:G70"/>
    <mergeCell ref="C71:G71"/>
    <mergeCell ref="A69:B69"/>
    <mergeCell ref="A70:B70"/>
    <mergeCell ref="A83:B83"/>
    <mergeCell ref="A82:B82"/>
    <mergeCell ref="A78:B78"/>
    <mergeCell ref="A77:B77"/>
    <mergeCell ref="A81:B81"/>
    <mergeCell ref="A80:B80"/>
    <mergeCell ref="A76:B76"/>
    <mergeCell ref="A75:B75"/>
    <mergeCell ref="A79:B79"/>
    <mergeCell ref="C81:G81"/>
    <mergeCell ref="C78:G78"/>
    <mergeCell ref="C82:G82"/>
    <mergeCell ref="C83:G83"/>
    <mergeCell ref="C74:G74"/>
    <mergeCell ref="C77:G77"/>
    <mergeCell ref="A71:B71"/>
    <mergeCell ref="A106:B106"/>
    <mergeCell ref="A105:B105"/>
    <mergeCell ref="A104:B104"/>
    <mergeCell ref="A103:B103"/>
    <mergeCell ref="A102:B102"/>
    <mergeCell ref="A101:B101"/>
    <mergeCell ref="A100:B100"/>
    <mergeCell ref="A99:B99"/>
    <mergeCell ref="A98:B98"/>
    <mergeCell ref="C105:G105"/>
    <mergeCell ref="T105:AD105"/>
    <mergeCell ref="H105:S105"/>
    <mergeCell ref="T98:AD98"/>
    <mergeCell ref="T100:AD100"/>
    <mergeCell ref="H102:S102"/>
    <mergeCell ref="C102:G102"/>
    <mergeCell ref="H101:S101"/>
    <mergeCell ref="C106:G106"/>
    <mergeCell ref="T104:AD104"/>
    <mergeCell ref="C98:G98"/>
    <mergeCell ref="C99:G99"/>
    <mergeCell ref="C100:G100"/>
    <mergeCell ref="C101:G101"/>
    <mergeCell ref="T101:AD101"/>
    <mergeCell ref="T102:AD102"/>
    <mergeCell ref="H103:S103"/>
    <mergeCell ref="H104:S104"/>
    <mergeCell ref="H97:S97"/>
    <mergeCell ref="H98:S98"/>
    <mergeCell ref="H99:S99"/>
    <mergeCell ref="H100:S100"/>
    <mergeCell ref="T97:AD97"/>
    <mergeCell ref="T99:AD99"/>
    <mergeCell ref="C103:G103"/>
    <mergeCell ref="C104:G104"/>
    <mergeCell ref="T103:AD103"/>
    <mergeCell ref="T93:AD93"/>
    <mergeCell ref="T89:AD89"/>
    <mergeCell ref="T90:AD90"/>
    <mergeCell ref="H87:S87"/>
    <mergeCell ref="H90:S90"/>
    <mergeCell ref="H91:S91"/>
    <mergeCell ref="H95:S95"/>
    <mergeCell ref="H96:S96"/>
    <mergeCell ref="T91:AD91"/>
    <mergeCell ref="T92:AD92"/>
    <mergeCell ref="T94:AD94"/>
    <mergeCell ref="H89:S89"/>
    <mergeCell ref="H94:S94"/>
    <mergeCell ref="H92:S92"/>
    <mergeCell ref="H93:S93"/>
    <mergeCell ref="T95:AD95"/>
    <mergeCell ref="T96:AD96"/>
    <mergeCell ref="T81:AD81"/>
    <mergeCell ref="T82:AD82"/>
    <mergeCell ref="T83:AD83"/>
    <mergeCell ref="T80:AD80"/>
    <mergeCell ref="T88:AD88"/>
    <mergeCell ref="T87:AD87"/>
    <mergeCell ref="H84:S84"/>
    <mergeCell ref="H82:S82"/>
    <mergeCell ref="H80:S80"/>
    <mergeCell ref="H81:S81"/>
    <mergeCell ref="T86:AD86"/>
    <mergeCell ref="H83:S83"/>
    <mergeCell ref="H88:S88"/>
    <mergeCell ref="H86:S86"/>
    <mergeCell ref="T84:AD84"/>
    <mergeCell ref="T85:AD85"/>
    <mergeCell ref="H85:S85"/>
    <mergeCell ref="A89:B89"/>
    <mergeCell ref="A97:B97"/>
    <mergeCell ref="A96:B96"/>
    <mergeCell ref="C87:G87"/>
    <mergeCell ref="C88:G88"/>
    <mergeCell ref="C89:G89"/>
    <mergeCell ref="C90:G90"/>
    <mergeCell ref="C91:G91"/>
    <mergeCell ref="C94:G94"/>
    <mergeCell ref="C95:G95"/>
    <mergeCell ref="C96:G96"/>
    <mergeCell ref="C97:G97"/>
    <mergeCell ref="A95:B95"/>
    <mergeCell ref="A94:B94"/>
    <mergeCell ref="A93:B93"/>
    <mergeCell ref="A92:B92"/>
    <mergeCell ref="A91:B91"/>
    <mergeCell ref="A90:B90"/>
    <mergeCell ref="C92:G92"/>
    <mergeCell ref="C93:G93"/>
    <mergeCell ref="A85:B85"/>
    <mergeCell ref="C79:G79"/>
    <mergeCell ref="A88:B88"/>
    <mergeCell ref="A87:B87"/>
    <mergeCell ref="C86:G86"/>
    <mergeCell ref="A86:B86"/>
    <mergeCell ref="A84:B84"/>
    <mergeCell ref="C84:G84"/>
    <mergeCell ref="C85:G85"/>
    <mergeCell ref="C24:AI24"/>
    <mergeCell ref="C25:AI25"/>
    <mergeCell ref="C26:AI26"/>
    <mergeCell ref="T62:Z62"/>
    <mergeCell ref="H62:K62"/>
    <mergeCell ref="H63:K63"/>
    <mergeCell ref="L62:O62"/>
    <mergeCell ref="A63:B63"/>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AY131"/>
  <sheetViews>
    <sheetView showGridLines="0" view="pageBreakPreview" zoomScale="91" zoomScaleNormal="91" zoomScaleSheetLayoutView="91" workbookViewId="0"/>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hidden="1" customWidth="1"/>
    <col min="48" max="48" width="17.625" hidden="1" customWidth="1"/>
    <col min="49" max="51" width="9" hidden="1" customWidth="1"/>
    <col min="52" max="55" width="9"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40" t="s">
        <v>26</v>
      </c>
      <c r="AC1" s="641"/>
      <c r="AD1" s="641"/>
      <c r="AE1" s="640" t="str">
        <f>IF(基本情報入力シート!C13&lt;&gt;"", 基本情報入力シート!C13, "")</f>
        <v>岡山県</v>
      </c>
      <c r="AF1" s="641"/>
      <c r="AG1" s="641"/>
      <c r="AH1" s="641"/>
      <c r="AI1" s="642"/>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78" t="s">
        <v>4</v>
      </c>
      <c r="B3" s="679"/>
      <c r="C3" s="679"/>
      <c r="D3" s="679"/>
      <c r="E3" s="679"/>
      <c r="F3" s="680"/>
      <c r="G3" s="667" t="str">
        <f>IF(基本情報入力シート!L17="","",基本情報入力シート!L17)</f>
        <v/>
      </c>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668"/>
      <c r="AJ3" s="50"/>
    </row>
    <row r="4" spans="1:47" s="23" customFormat="1" ht="13.5" customHeight="1">
      <c r="A4" s="681" t="s">
        <v>28</v>
      </c>
      <c r="B4" s="682"/>
      <c r="C4" s="682"/>
      <c r="D4" s="682"/>
      <c r="E4" s="682"/>
      <c r="F4" s="683"/>
      <c r="G4" s="669" t="str">
        <f>IF(基本情報入力シート!L18="","",基本情報入力シート!L18)</f>
        <v/>
      </c>
      <c r="H4" s="670"/>
      <c r="I4" s="670"/>
      <c r="J4" s="670"/>
      <c r="K4" s="670"/>
      <c r="L4" s="670"/>
      <c r="M4" s="670"/>
      <c r="N4" s="670"/>
      <c r="O4" s="670"/>
      <c r="P4" s="670"/>
      <c r="Q4" s="670"/>
      <c r="R4" s="670"/>
      <c r="S4" s="670"/>
      <c r="T4" s="670"/>
      <c r="U4" s="670"/>
      <c r="V4" s="670"/>
      <c r="W4" s="670"/>
      <c r="X4" s="670"/>
      <c r="Y4" s="670"/>
      <c r="Z4" s="670"/>
      <c r="AA4" s="670"/>
      <c r="AB4" s="670"/>
      <c r="AC4" s="670"/>
      <c r="AD4" s="670"/>
      <c r="AE4" s="670"/>
      <c r="AF4" s="670"/>
      <c r="AG4" s="670"/>
      <c r="AH4" s="670"/>
      <c r="AI4" s="670"/>
      <c r="AJ4" s="50"/>
    </row>
    <row r="5" spans="1:47" s="23" customFormat="1" ht="14.25" customHeight="1">
      <c r="A5" s="657" t="s">
        <v>29</v>
      </c>
      <c r="B5" s="658"/>
      <c r="C5" s="658"/>
      <c r="D5" s="658"/>
      <c r="E5" s="658"/>
      <c r="F5" s="659"/>
      <c r="G5" s="55" t="s">
        <v>7</v>
      </c>
      <c r="H5" s="663" t="str">
        <f>IF(基本情報入力シート!AN20="－","",基本情報入力シート!AN20)</f>
        <v>-</v>
      </c>
      <c r="I5" s="663"/>
      <c r="J5" s="663"/>
      <c r="K5" s="663"/>
      <c r="L5" s="663"/>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60"/>
      <c r="B6" s="661"/>
      <c r="C6" s="661"/>
      <c r="D6" s="661"/>
      <c r="E6" s="661"/>
      <c r="F6" s="662"/>
      <c r="G6" s="671" t="str">
        <f>IF(基本情報入力シート!L20="","",基本情報入力シート!L20)</f>
        <v/>
      </c>
      <c r="H6" s="672"/>
      <c r="I6" s="672"/>
      <c r="J6" s="672"/>
      <c r="K6" s="672"/>
      <c r="L6" s="672"/>
      <c r="M6" s="672"/>
      <c r="N6" s="672"/>
      <c r="O6" s="672"/>
      <c r="P6" s="672"/>
      <c r="Q6" s="672"/>
      <c r="R6" s="672"/>
      <c r="S6" s="672"/>
      <c r="T6" s="672"/>
      <c r="U6" s="672"/>
      <c r="V6" s="672"/>
      <c r="W6" s="672"/>
      <c r="X6" s="672"/>
      <c r="Y6" s="672"/>
      <c r="Z6" s="672"/>
      <c r="AA6" s="672"/>
      <c r="AB6" s="672"/>
      <c r="AC6" s="672"/>
      <c r="AD6" s="672"/>
      <c r="AE6" s="672"/>
      <c r="AF6" s="672"/>
      <c r="AG6" s="672"/>
      <c r="AH6" s="672"/>
      <c r="AI6" s="672"/>
      <c r="AJ6" s="50"/>
    </row>
    <row r="7" spans="1:47" s="23" customFormat="1" ht="14.45" customHeight="1">
      <c r="A7" s="660"/>
      <c r="B7" s="661"/>
      <c r="C7" s="661"/>
      <c r="D7" s="661"/>
      <c r="E7" s="661"/>
      <c r="F7" s="662"/>
      <c r="G7" s="673" t="str">
        <f>IF(基本情報入力シート!L21="","",基本情報入力シート!L21)</f>
        <v/>
      </c>
      <c r="H7" s="674"/>
      <c r="I7" s="674"/>
      <c r="J7" s="674"/>
      <c r="K7" s="674"/>
      <c r="L7" s="674"/>
      <c r="M7" s="674"/>
      <c r="N7" s="674"/>
      <c r="O7" s="674"/>
      <c r="P7" s="674"/>
      <c r="Q7" s="674"/>
      <c r="R7" s="674"/>
      <c r="S7" s="674"/>
      <c r="T7" s="674"/>
      <c r="U7" s="674"/>
      <c r="V7" s="674"/>
      <c r="W7" s="674"/>
      <c r="X7" s="674"/>
      <c r="Y7" s="674"/>
      <c r="Z7" s="674"/>
      <c r="AA7" s="674"/>
      <c r="AB7" s="674"/>
      <c r="AC7" s="674"/>
      <c r="AD7" s="674"/>
      <c r="AE7" s="674"/>
      <c r="AF7" s="674"/>
      <c r="AG7" s="674"/>
      <c r="AH7" s="674"/>
      <c r="AI7" s="674"/>
      <c r="AJ7" s="50"/>
    </row>
    <row r="8" spans="1:47" s="23" customFormat="1" ht="11.45" customHeight="1">
      <c r="A8" s="664" t="s">
        <v>4</v>
      </c>
      <c r="B8" s="665"/>
      <c r="C8" s="665"/>
      <c r="D8" s="665"/>
      <c r="E8" s="665"/>
      <c r="F8" s="666"/>
      <c r="G8" s="687" t="str">
        <f>IF(基本情報入力シート!L28="","",基本情報入力シート!L28)</f>
        <v/>
      </c>
      <c r="H8" s="688"/>
      <c r="I8" s="688"/>
      <c r="J8" s="688"/>
      <c r="K8" s="688"/>
      <c r="L8" s="688"/>
      <c r="M8" s="688"/>
      <c r="N8" s="688"/>
      <c r="O8" s="688"/>
      <c r="P8" s="688"/>
      <c r="Q8" s="688"/>
      <c r="R8" s="688"/>
      <c r="S8" s="688"/>
      <c r="T8" s="688"/>
      <c r="U8" s="688"/>
      <c r="V8" s="688"/>
      <c r="W8" s="688"/>
      <c r="X8" s="688"/>
      <c r="Y8" s="688"/>
      <c r="Z8" s="688"/>
      <c r="AA8" s="688"/>
      <c r="AB8" s="688"/>
      <c r="AC8" s="688"/>
      <c r="AD8" s="688"/>
      <c r="AE8" s="688"/>
      <c r="AF8" s="688"/>
      <c r="AG8" s="688"/>
      <c r="AH8" s="688"/>
      <c r="AI8" s="688"/>
      <c r="AJ8" s="50"/>
    </row>
    <row r="9" spans="1:47" s="23" customFormat="1" ht="13.5" customHeight="1">
      <c r="A9" s="660" t="s">
        <v>30</v>
      </c>
      <c r="B9" s="661"/>
      <c r="C9" s="661"/>
      <c r="D9" s="661"/>
      <c r="E9" s="661"/>
      <c r="F9" s="662"/>
      <c r="G9" s="689" t="str">
        <f>IF(基本情報入力シート!L29="","",基本情報入力シート!L29)</f>
        <v/>
      </c>
      <c r="H9" s="690"/>
      <c r="I9" s="690"/>
      <c r="J9" s="690"/>
      <c r="K9" s="690"/>
      <c r="L9" s="690"/>
      <c r="M9" s="690"/>
      <c r="N9" s="690"/>
      <c r="O9" s="690"/>
      <c r="P9" s="690"/>
      <c r="Q9" s="690"/>
      <c r="R9" s="690"/>
      <c r="S9" s="690"/>
      <c r="T9" s="690"/>
      <c r="U9" s="690"/>
      <c r="V9" s="690"/>
      <c r="W9" s="690"/>
      <c r="X9" s="690"/>
      <c r="Y9" s="690"/>
      <c r="Z9" s="690"/>
      <c r="AA9" s="690"/>
      <c r="AB9" s="690"/>
      <c r="AC9" s="690"/>
      <c r="AD9" s="690"/>
      <c r="AE9" s="690"/>
      <c r="AF9" s="690"/>
      <c r="AG9" s="690"/>
      <c r="AH9" s="690"/>
      <c r="AI9" s="690"/>
      <c r="AJ9" s="50"/>
    </row>
    <row r="10" spans="1:47" s="23" customFormat="1">
      <c r="A10" s="696" t="s">
        <v>31</v>
      </c>
      <c r="B10" s="696"/>
      <c r="C10" s="696"/>
      <c r="D10" s="696"/>
      <c r="E10" s="696"/>
      <c r="F10" s="696"/>
      <c r="G10" s="697" t="s">
        <v>16</v>
      </c>
      <c r="H10" s="698"/>
      <c r="I10" s="698"/>
      <c r="J10" s="698"/>
      <c r="K10" s="684" t="str">
        <f>IF(基本情報入力シート!L30="","",基本情報入力シート!L30)</f>
        <v/>
      </c>
      <c r="L10" s="685"/>
      <c r="M10" s="685"/>
      <c r="N10" s="685"/>
      <c r="O10" s="685"/>
      <c r="P10" s="685"/>
      <c r="Q10" s="685"/>
      <c r="R10" s="685"/>
      <c r="S10" s="685"/>
      <c r="T10" s="686"/>
      <c r="U10" s="675" t="s">
        <v>17</v>
      </c>
      <c r="V10" s="676"/>
      <c r="W10" s="676"/>
      <c r="X10" s="677"/>
      <c r="Y10" s="684" t="str">
        <f>IF(基本情報入力シート!L31="","",基本情報入力シート!L31)</f>
        <v/>
      </c>
      <c r="Z10" s="685"/>
      <c r="AA10" s="685"/>
      <c r="AB10" s="685"/>
      <c r="AC10" s="685"/>
      <c r="AD10" s="685"/>
      <c r="AE10" s="685"/>
      <c r="AF10" s="685"/>
      <c r="AG10" s="685"/>
      <c r="AH10" s="685"/>
      <c r="AI10" s="685"/>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7" t="s">
        <v>32</v>
      </c>
      <c r="B13" s="715" t="s">
        <v>1914</v>
      </c>
      <c r="C13" s="715"/>
      <c r="D13" s="715"/>
      <c r="E13" s="715"/>
      <c r="F13" s="715"/>
      <c r="G13" s="715"/>
      <c r="H13" s="715"/>
      <c r="I13" s="715"/>
      <c r="J13" s="715"/>
      <c r="K13" s="715"/>
      <c r="L13" s="715"/>
      <c r="M13" s="715"/>
      <c r="N13" s="715"/>
      <c r="O13" s="715"/>
      <c r="P13" s="715"/>
      <c r="Q13" s="715"/>
      <c r="R13" s="715"/>
      <c r="S13" s="715"/>
      <c r="T13" s="715"/>
      <c r="U13" s="715"/>
      <c r="V13" s="715"/>
      <c r="W13" s="715"/>
      <c r="X13" s="715"/>
      <c r="Y13" s="715"/>
      <c r="Z13" s="715"/>
      <c r="AA13" s="715"/>
      <c r="AB13" s="715"/>
      <c r="AC13" s="715"/>
      <c r="AD13" s="715"/>
      <c r="AE13" s="715"/>
      <c r="AF13" s="715"/>
      <c r="AG13" s="715"/>
      <c r="AH13" s="715"/>
      <c r="AI13" s="715"/>
    </row>
    <row r="14" spans="1:47" ht="54.6" customHeight="1" thickBot="1">
      <c r="A14" s="190"/>
      <c r="B14" s="717" t="s">
        <v>2436</v>
      </c>
      <c r="C14" s="717"/>
      <c r="D14" s="717"/>
      <c r="E14" s="717"/>
      <c r="F14" s="717"/>
      <c r="G14" s="717"/>
      <c r="H14" s="717"/>
      <c r="I14" s="717"/>
      <c r="J14" s="717"/>
      <c r="K14" s="717"/>
      <c r="L14" s="717"/>
      <c r="M14" s="717"/>
      <c r="N14" s="717"/>
      <c r="O14" s="717"/>
      <c r="P14" s="717"/>
      <c r="Q14" s="717"/>
      <c r="R14" s="717"/>
      <c r="S14" s="717"/>
      <c r="T14" s="717"/>
      <c r="U14" s="717"/>
      <c r="V14" s="717"/>
      <c r="W14" s="717"/>
      <c r="X14" s="717"/>
      <c r="Y14" s="717"/>
      <c r="Z14" s="717"/>
      <c r="AA14" s="717"/>
      <c r="AB14" s="717"/>
      <c r="AC14" s="717"/>
      <c r="AD14" s="717"/>
      <c r="AE14" s="717"/>
      <c r="AF14" s="717"/>
      <c r="AG14" s="716"/>
      <c r="AH14" s="748" t="str">
        <f>IF(G4="","",IF(COUNTIF(基本情報入力シート!AN61:AN160,"加算対象外")=COUNTIFS('別紙様式2-3（個表） '!J15:J114,"&lt;&gt;",'別紙様式2-3（個表） '!AP15:AP114,"加算対象外"),"○","×"))</f>
        <v/>
      </c>
      <c r="AI14" s="509"/>
      <c r="AJ14" s="192"/>
      <c r="AK14" s="260"/>
      <c r="AR14" s="25"/>
    </row>
    <row r="15" spans="1:47" ht="26.45" customHeight="1">
      <c r="A15" s="33"/>
      <c r="B15" s="747" t="s">
        <v>2435</v>
      </c>
      <c r="C15" s="747"/>
      <c r="D15" s="747"/>
      <c r="E15" s="747"/>
      <c r="F15" s="747"/>
      <c r="G15" s="747"/>
      <c r="H15" s="747"/>
      <c r="I15" s="747"/>
      <c r="J15" s="747"/>
      <c r="K15" s="747"/>
      <c r="L15" s="747"/>
      <c r="M15" s="747"/>
      <c r="N15" s="747"/>
      <c r="O15" s="747"/>
      <c r="P15" s="747"/>
      <c r="Q15" s="747"/>
      <c r="R15" s="747"/>
      <c r="S15" s="747"/>
      <c r="T15" s="747"/>
      <c r="U15" s="747"/>
      <c r="V15" s="747"/>
      <c r="W15" s="747"/>
      <c r="X15" s="747"/>
      <c r="Y15" s="747"/>
      <c r="Z15" s="747"/>
      <c r="AA15" s="747"/>
      <c r="AB15" s="747"/>
      <c r="AC15" s="747"/>
      <c r="AD15" s="747"/>
      <c r="AE15" s="747"/>
      <c r="AF15" s="747"/>
      <c r="AG15" s="747"/>
      <c r="AH15" s="747"/>
      <c r="AI15" s="747"/>
      <c r="AJ15" s="211"/>
    </row>
    <row r="16" spans="1:47" ht="16.899999999999999"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15" customHeight="1" thickBot="1">
      <c r="A17" s="33"/>
      <c r="B17" s="756" t="s">
        <v>2437</v>
      </c>
      <c r="C17" s="644"/>
      <c r="D17" s="644"/>
      <c r="E17" s="644"/>
      <c r="F17" s="644"/>
      <c r="G17" s="644"/>
      <c r="H17" s="644"/>
      <c r="I17" s="644"/>
      <c r="J17" s="644"/>
      <c r="K17" s="644"/>
      <c r="L17" s="644"/>
      <c r="M17" s="644"/>
      <c r="N17" s="644"/>
      <c r="O17" s="644"/>
      <c r="P17" s="644"/>
      <c r="Q17" s="644"/>
      <c r="R17" s="644"/>
      <c r="S17" s="644"/>
      <c r="T17" s="644"/>
      <c r="U17" s="644"/>
      <c r="V17" s="644"/>
      <c r="W17" s="644"/>
      <c r="X17" s="644"/>
      <c r="Y17" s="644"/>
      <c r="Z17" s="644"/>
      <c r="AA17" s="644"/>
      <c r="AB17" s="644"/>
      <c r="AC17" s="644"/>
      <c r="AD17" s="644"/>
      <c r="AE17" s="644"/>
      <c r="AF17" s="644"/>
      <c r="AG17" s="644"/>
      <c r="AH17" s="508" t="str">
        <f>IF(OR(G4="",AW17="処遇改善加算の要件を選択していない"),"",IF(AND(OR(AH18="✓",AH18="誓約"),AH19="○"),"○","×"))</f>
        <v/>
      </c>
      <c r="AI17" s="509"/>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149999999999999" customHeight="1">
      <c r="A18" s="33"/>
      <c r="B18" s="749"/>
      <c r="C18" s="746" t="s">
        <v>1955</v>
      </c>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746"/>
      <c r="AG18" s="746"/>
      <c r="AH18" s="745"/>
      <c r="AI18" s="745"/>
      <c r="AJ18" s="211"/>
      <c r="AK18" s="33"/>
      <c r="AR18" s="25"/>
      <c r="AW18" s="46"/>
    </row>
    <row r="19" spans="1:49" ht="104.45" customHeight="1">
      <c r="A19" s="33"/>
      <c r="B19" s="750"/>
      <c r="C19" s="752" t="s">
        <v>2443</v>
      </c>
      <c r="D19" s="752"/>
      <c r="E19" s="752"/>
      <c r="F19" s="752"/>
      <c r="G19" s="752"/>
      <c r="H19" s="752"/>
      <c r="I19" s="752"/>
      <c r="J19" s="752"/>
      <c r="K19" s="752"/>
      <c r="L19" s="752"/>
      <c r="M19" s="752"/>
      <c r="N19" s="752"/>
      <c r="O19" s="752"/>
      <c r="P19" s="752"/>
      <c r="Q19" s="752"/>
      <c r="R19" s="752"/>
      <c r="S19" s="752"/>
      <c r="T19" s="752"/>
      <c r="U19" s="752"/>
      <c r="V19" s="752"/>
      <c r="W19" s="752"/>
      <c r="X19" s="752"/>
      <c r="Y19" s="752"/>
      <c r="Z19" s="752"/>
      <c r="AA19" s="752"/>
      <c r="AB19" s="752"/>
      <c r="AC19" s="752"/>
      <c r="AD19" s="752"/>
      <c r="AE19" s="752"/>
      <c r="AF19" s="752"/>
      <c r="AG19" s="752"/>
      <c r="AH19" s="753" t="str">
        <f>IF(G4="", "", IF(AND(AW21&gt;=1, AW25&gt;=1, AW29&gt;=1, AW33&gt;=1, OR(AW37&gt;=2,AW45=2), AW46&gt;=1), "○", "×"))</f>
        <v/>
      </c>
      <c r="AI19" s="753"/>
      <c r="AJ19" s="211"/>
      <c r="AK19" s="33"/>
      <c r="AR19" s="25"/>
    </row>
    <row r="20" spans="1:49" ht="18" customHeight="1">
      <c r="A20" s="33"/>
      <c r="B20" s="750"/>
      <c r="C20" s="754" t="s">
        <v>35</v>
      </c>
      <c r="D20" s="754"/>
      <c r="E20" s="754"/>
      <c r="F20" s="754" t="s">
        <v>36</v>
      </c>
      <c r="G20" s="754"/>
      <c r="H20" s="754"/>
      <c r="I20" s="754"/>
      <c r="J20" s="754"/>
      <c r="K20" s="754"/>
      <c r="L20" s="754"/>
      <c r="M20" s="754"/>
      <c r="N20" s="754"/>
      <c r="O20" s="754"/>
      <c r="P20" s="754"/>
      <c r="Q20" s="754"/>
      <c r="R20" s="754"/>
      <c r="S20" s="754"/>
      <c r="T20" s="754"/>
      <c r="U20" s="754"/>
      <c r="V20" s="754"/>
      <c r="W20" s="754"/>
      <c r="X20" s="754"/>
      <c r="Y20" s="754"/>
      <c r="Z20" s="754"/>
      <c r="AA20" s="754"/>
      <c r="AB20" s="754"/>
      <c r="AC20" s="754"/>
      <c r="AD20" s="754"/>
      <c r="AE20" s="754"/>
      <c r="AF20" s="754"/>
      <c r="AG20" s="754"/>
      <c r="AH20" s="754"/>
      <c r="AI20" s="754"/>
      <c r="AJ20" s="211"/>
      <c r="AL20" s="33"/>
      <c r="AM20" s="33"/>
      <c r="AN20" s="33"/>
      <c r="AR20" s="25"/>
      <c r="AV20" s="33"/>
    </row>
    <row r="21" spans="1:49" ht="19.899999999999999" customHeight="1">
      <c r="A21" s="33"/>
      <c r="B21" s="750"/>
      <c r="C21" s="529" t="s">
        <v>37</v>
      </c>
      <c r="D21" s="529"/>
      <c r="E21" s="529"/>
      <c r="F21" s="745"/>
      <c r="G21" s="745"/>
      <c r="H21" s="746" t="s">
        <v>38</v>
      </c>
      <c r="I21" s="746"/>
      <c r="J21" s="746"/>
      <c r="K21" s="746"/>
      <c r="L21" s="746"/>
      <c r="M21" s="746"/>
      <c r="N21" s="746"/>
      <c r="O21" s="746"/>
      <c r="P21" s="746"/>
      <c r="Q21" s="746"/>
      <c r="R21" s="746"/>
      <c r="S21" s="746"/>
      <c r="T21" s="746"/>
      <c r="U21" s="746"/>
      <c r="V21" s="746"/>
      <c r="W21" s="746"/>
      <c r="X21" s="746"/>
      <c r="Y21" s="746"/>
      <c r="Z21" s="746"/>
      <c r="AA21" s="746"/>
      <c r="AB21" s="746"/>
      <c r="AC21" s="746"/>
      <c r="AD21" s="746"/>
      <c r="AE21" s="746"/>
      <c r="AF21" s="746"/>
      <c r="AG21" s="746"/>
      <c r="AH21" s="746"/>
      <c r="AI21" s="746"/>
      <c r="AJ21" s="211"/>
      <c r="AL21" s="33"/>
      <c r="AM21" s="33"/>
      <c r="AN21" s="33"/>
      <c r="AR21" s="25"/>
      <c r="AW21" s="394">
        <f>COUNTIF(F21:G24,"✓")+COUNTIF(F21:G24,"誓約")</f>
        <v>0</v>
      </c>
    </row>
    <row r="22" spans="1:49" ht="19.899999999999999" customHeight="1">
      <c r="A22" s="33"/>
      <c r="B22" s="750"/>
      <c r="C22" s="529"/>
      <c r="D22" s="529"/>
      <c r="E22" s="529"/>
      <c r="F22" s="745"/>
      <c r="G22" s="745"/>
      <c r="H22" s="746" t="s">
        <v>39</v>
      </c>
      <c r="I22" s="746"/>
      <c r="J22" s="746"/>
      <c r="K22" s="746"/>
      <c r="L22" s="746"/>
      <c r="M22" s="746"/>
      <c r="N22" s="746"/>
      <c r="O22" s="746"/>
      <c r="P22" s="746"/>
      <c r="Q22" s="746"/>
      <c r="R22" s="746"/>
      <c r="S22" s="746"/>
      <c r="T22" s="746"/>
      <c r="U22" s="746"/>
      <c r="V22" s="746"/>
      <c r="W22" s="746"/>
      <c r="X22" s="746"/>
      <c r="Y22" s="746"/>
      <c r="Z22" s="746"/>
      <c r="AA22" s="746"/>
      <c r="AB22" s="746"/>
      <c r="AC22" s="746"/>
      <c r="AD22" s="746"/>
      <c r="AE22" s="746"/>
      <c r="AF22" s="746"/>
      <c r="AG22" s="746"/>
      <c r="AH22" s="746"/>
      <c r="AI22" s="746"/>
      <c r="AJ22" s="211"/>
      <c r="AL22" s="33"/>
      <c r="AM22" s="33"/>
      <c r="AN22" s="33"/>
      <c r="AR22" s="25"/>
      <c r="AW22" s="394"/>
    </row>
    <row r="23" spans="1:49" ht="30" customHeight="1">
      <c r="A23" s="33"/>
      <c r="B23" s="750"/>
      <c r="C23" s="529"/>
      <c r="D23" s="529"/>
      <c r="E23" s="529"/>
      <c r="F23" s="745"/>
      <c r="G23" s="745"/>
      <c r="H23" s="746" t="s">
        <v>40</v>
      </c>
      <c r="I23" s="746"/>
      <c r="J23" s="746"/>
      <c r="K23" s="746"/>
      <c r="L23" s="746"/>
      <c r="M23" s="746"/>
      <c r="N23" s="746"/>
      <c r="O23" s="746"/>
      <c r="P23" s="746"/>
      <c r="Q23" s="746"/>
      <c r="R23" s="746"/>
      <c r="S23" s="746"/>
      <c r="T23" s="746"/>
      <c r="U23" s="746"/>
      <c r="V23" s="746"/>
      <c r="W23" s="746"/>
      <c r="X23" s="746"/>
      <c r="Y23" s="746"/>
      <c r="Z23" s="746"/>
      <c r="AA23" s="746"/>
      <c r="AB23" s="746"/>
      <c r="AC23" s="746"/>
      <c r="AD23" s="746"/>
      <c r="AE23" s="746"/>
      <c r="AF23" s="746"/>
      <c r="AG23" s="746"/>
      <c r="AH23" s="746"/>
      <c r="AI23" s="746"/>
      <c r="AJ23" s="211"/>
      <c r="AL23" s="33"/>
      <c r="AM23" s="33"/>
      <c r="AN23" s="33"/>
      <c r="AR23" s="25"/>
      <c r="AW23" s="394"/>
    </row>
    <row r="24" spans="1:49" ht="19.899999999999999" customHeight="1">
      <c r="A24" s="33"/>
      <c r="B24" s="750"/>
      <c r="C24" s="529"/>
      <c r="D24" s="529"/>
      <c r="E24" s="529"/>
      <c r="F24" s="745"/>
      <c r="G24" s="745"/>
      <c r="H24" s="746" t="s">
        <v>41</v>
      </c>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6"/>
      <c r="AF24" s="746"/>
      <c r="AG24" s="746"/>
      <c r="AH24" s="746"/>
      <c r="AI24" s="746"/>
      <c r="AJ24" s="211"/>
      <c r="AL24" s="33"/>
      <c r="AM24" s="33"/>
      <c r="AN24" s="33"/>
      <c r="AR24" s="25"/>
      <c r="AW24" s="394"/>
    </row>
    <row r="25" spans="1:49" ht="38.450000000000003" customHeight="1">
      <c r="A25" s="33"/>
      <c r="B25" s="750"/>
      <c r="C25" s="529" t="s">
        <v>42</v>
      </c>
      <c r="D25" s="529"/>
      <c r="E25" s="529"/>
      <c r="F25" s="745"/>
      <c r="G25" s="745"/>
      <c r="H25" s="746" t="s">
        <v>43</v>
      </c>
      <c r="I25" s="746"/>
      <c r="J25" s="746"/>
      <c r="K25" s="746"/>
      <c r="L25" s="746"/>
      <c r="M25" s="746"/>
      <c r="N25" s="746"/>
      <c r="O25" s="746"/>
      <c r="P25" s="746"/>
      <c r="Q25" s="746"/>
      <c r="R25" s="746"/>
      <c r="S25" s="746"/>
      <c r="T25" s="746"/>
      <c r="U25" s="746"/>
      <c r="V25" s="746"/>
      <c r="W25" s="746"/>
      <c r="X25" s="746"/>
      <c r="Y25" s="746"/>
      <c r="Z25" s="746"/>
      <c r="AA25" s="746"/>
      <c r="AB25" s="746"/>
      <c r="AC25" s="746"/>
      <c r="AD25" s="746"/>
      <c r="AE25" s="746"/>
      <c r="AF25" s="746"/>
      <c r="AG25" s="746"/>
      <c r="AH25" s="746"/>
      <c r="AI25" s="746"/>
      <c r="AJ25" s="211"/>
      <c r="AL25" s="33"/>
      <c r="AM25" s="33"/>
      <c r="AN25" s="33"/>
      <c r="AR25" s="25"/>
      <c r="AW25" s="394">
        <f>COUNTIF(F25:G28,"✓")+COUNTIF(F25:G28,"誓約")</f>
        <v>0</v>
      </c>
    </row>
    <row r="26" spans="1:49" ht="19.899999999999999" customHeight="1">
      <c r="A26" s="33"/>
      <c r="B26" s="750"/>
      <c r="C26" s="529"/>
      <c r="D26" s="529"/>
      <c r="E26" s="529"/>
      <c r="F26" s="745"/>
      <c r="G26" s="745"/>
      <c r="H26" s="746" t="s">
        <v>44</v>
      </c>
      <c r="I26" s="746"/>
      <c r="J26" s="746"/>
      <c r="K26" s="746"/>
      <c r="L26" s="746"/>
      <c r="M26" s="746"/>
      <c r="N26" s="746"/>
      <c r="O26" s="746"/>
      <c r="P26" s="746"/>
      <c r="Q26" s="746"/>
      <c r="R26" s="746"/>
      <c r="S26" s="746"/>
      <c r="T26" s="746"/>
      <c r="U26" s="746"/>
      <c r="V26" s="746"/>
      <c r="W26" s="746"/>
      <c r="X26" s="746"/>
      <c r="Y26" s="746"/>
      <c r="Z26" s="746"/>
      <c r="AA26" s="746"/>
      <c r="AB26" s="746"/>
      <c r="AC26" s="746"/>
      <c r="AD26" s="746"/>
      <c r="AE26" s="746"/>
      <c r="AF26" s="746"/>
      <c r="AG26" s="746"/>
      <c r="AH26" s="746"/>
      <c r="AI26" s="746"/>
      <c r="AJ26" s="211"/>
      <c r="AL26" s="33"/>
      <c r="AM26" s="33"/>
      <c r="AN26" s="33"/>
      <c r="AR26" s="25"/>
      <c r="AW26" s="394"/>
    </row>
    <row r="27" spans="1:49" ht="19.899999999999999" customHeight="1">
      <c r="A27" s="33"/>
      <c r="B27" s="750"/>
      <c r="C27" s="529"/>
      <c r="D27" s="529"/>
      <c r="E27" s="529"/>
      <c r="F27" s="745"/>
      <c r="G27" s="745"/>
      <c r="H27" s="746" t="s">
        <v>45</v>
      </c>
      <c r="I27" s="746"/>
      <c r="J27" s="746"/>
      <c r="K27" s="746"/>
      <c r="L27" s="746"/>
      <c r="M27" s="746"/>
      <c r="N27" s="746"/>
      <c r="O27" s="746"/>
      <c r="P27" s="746"/>
      <c r="Q27" s="746"/>
      <c r="R27" s="746"/>
      <c r="S27" s="746"/>
      <c r="T27" s="746"/>
      <c r="U27" s="746"/>
      <c r="V27" s="746"/>
      <c r="W27" s="746"/>
      <c r="X27" s="746"/>
      <c r="Y27" s="746"/>
      <c r="Z27" s="746"/>
      <c r="AA27" s="746"/>
      <c r="AB27" s="746"/>
      <c r="AC27" s="746"/>
      <c r="AD27" s="746"/>
      <c r="AE27" s="746"/>
      <c r="AF27" s="746"/>
      <c r="AG27" s="746"/>
      <c r="AH27" s="746"/>
      <c r="AI27" s="746"/>
      <c r="AJ27" s="211"/>
      <c r="AL27" s="33"/>
      <c r="AM27" s="33"/>
      <c r="AN27" s="33"/>
      <c r="AR27" s="25"/>
      <c r="AW27" s="394"/>
    </row>
    <row r="28" spans="1:49" ht="19.899999999999999" customHeight="1">
      <c r="A28" s="33"/>
      <c r="B28" s="750"/>
      <c r="C28" s="529"/>
      <c r="D28" s="529"/>
      <c r="E28" s="529"/>
      <c r="F28" s="745"/>
      <c r="G28" s="745"/>
      <c r="H28" s="746" t="s">
        <v>46</v>
      </c>
      <c r="I28" s="746"/>
      <c r="J28" s="746"/>
      <c r="K28" s="746"/>
      <c r="L28" s="746"/>
      <c r="M28" s="746"/>
      <c r="N28" s="746"/>
      <c r="O28" s="746"/>
      <c r="P28" s="746"/>
      <c r="Q28" s="746"/>
      <c r="R28" s="746"/>
      <c r="S28" s="746"/>
      <c r="T28" s="746"/>
      <c r="U28" s="746"/>
      <c r="V28" s="746"/>
      <c r="W28" s="746"/>
      <c r="X28" s="746"/>
      <c r="Y28" s="746"/>
      <c r="Z28" s="746"/>
      <c r="AA28" s="746"/>
      <c r="AB28" s="746"/>
      <c r="AC28" s="746"/>
      <c r="AD28" s="746"/>
      <c r="AE28" s="746"/>
      <c r="AF28" s="746"/>
      <c r="AG28" s="746"/>
      <c r="AH28" s="746"/>
      <c r="AI28" s="746"/>
      <c r="AJ28" s="211"/>
      <c r="AL28" s="33"/>
      <c r="AM28" s="33"/>
      <c r="AN28" s="33"/>
      <c r="AR28" s="25"/>
      <c r="AW28" s="394"/>
    </row>
    <row r="29" spans="1:49" ht="19.899999999999999" customHeight="1">
      <c r="A29" s="33"/>
      <c r="B29" s="750"/>
      <c r="C29" s="529" t="s">
        <v>47</v>
      </c>
      <c r="D29" s="529"/>
      <c r="E29" s="529"/>
      <c r="F29" s="745"/>
      <c r="G29" s="745"/>
      <c r="H29" s="746" t="s">
        <v>48</v>
      </c>
      <c r="I29" s="746"/>
      <c r="J29" s="746"/>
      <c r="K29" s="746"/>
      <c r="L29" s="746"/>
      <c r="M29" s="746"/>
      <c r="N29" s="746"/>
      <c r="O29" s="746"/>
      <c r="P29" s="746"/>
      <c r="Q29" s="746"/>
      <c r="R29" s="746"/>
      <c r="S29" s="746"/>
      <c r="T29" s="746"/>
      <c r="U29" s="746"/>
      <c r="V29" s="746"/>
      <c r="W29" s="746"/>
      <c r="X29" s="746"/>
      <c r="Y29" s="746"/>
      <c r="Z29" s="746"/>
      <c r="AA29" s="746"/>
      <c r="AB29" s="746"/>
      <c r="AC29" s="746"/>
      <c r="AD29" s="746"/>
      <c r="AE29" s="746"/>
      <c r="AF29" s="746"/>
      <c r="AG29" s="746"/>
      <c r="AH29" s="746"/>
      <c r="AI29" s="746"/>
      <c r="AJ29" s="211"/>
      <c r="AL29" s="33"/>
      <c r="AM29" s="33"/>
      <c r="AN29" s="33"/>
      <c r="AR29" s="25"/>
      <c r="AW29" s="394">
        <f>COUNTIF(F29:G32,"✓")+COUNTIF(F29:G32,"誓約")</f>
        <v>0</v>
      </c>
    </row>
    <row r="30" spans="1:49" ht="30.6" customHeight="1">
      <c r="A30" s="33"/>
      <c r="B30" s="750"/>
      <c r="C30" s="529"/>
      <c r="D30" s="529"/>
      <c r="E30" s="529"/>
      <c r="F30" s="745"/>
      <c r="G30" s="745"/>
      <c r="H30" s="746" t="s">
        <v>49</v>
      </c>
      <c r="I30" s="746"/>
      <c r="J30" s="746"/>
      <c r="K30" s="746"/>
      <c r="L30" s="746"/>
      <c r="M30" s="746"/>
      <c r="N30" s="746"/>
      <c r="O30" s="746"/>
      <c r="P30" s="746"/>
      <c r="Q30" s="746"/>
      <c r="R30" s="746"/>
      <c r="S30" s="746"/>
      <c r="T30" s="746"/>
      <c r="U30" s="746"/>
      <c r="V30" s="746"/>
      <c r="W30" s="746"/>
      <c r="X30" s="746"/>
      <c r="Y30" s="746"/>
      <c r="Z30" s="746"/>
      <c r="AA30" s="746"/>
      <c r="AB30" s="746"/>
      <c r="AC30" s="746"/>
      <c r="AD30" s="746"/>
      <c r="AE30" s="746"/>
      <c r="AF30" s="746"/>
      <c r="AG30" s="746"/>
      <c r="AH30" s="746"/>
      <c r="AI30" s="746"/>
      <c r="AJ30" s="211"/>
      <c r="AL30" s="33"/>
      <c r="AM30" s="33"/>
      <c r="AN30" s="33"/>
      <c r="AR30" s="25"/>
      <c r="AW30" s="394"/>
    </row>
    <row r="31" spans="1:49" ht="35.450000000000003" customHeight="1">
      <c r="A31" s="33"/>
      <c r="B31" s="750"/>
      <c r="C31" s="529"/>
      <c r="D31" s="529"/>
      <c r="E31" s="529"/>
      <c r="F31" s="745"/>
      <c r="G31" s="745"/>
      <c r="H31" s="746" t="s">
        <v>50</v>
      </c>
      <c r="I31" s="746"/>
      <c r="J31" s="746"/>
      <c r="K31" s="746"/>
      <c r="L31" s="746"/>
      <c r="M31" s="746"/>
      <c r="N31" s="746"/>
      <c r="O31" s="746"/>
      <c r="P31" s="746"/>
      <c r="Q31" s="746"/>
      <c r="R31" s="746"/>
      <c r="S31" s="746"/>
      <c r="T31" s="746"/>
      <c r="U31" s="746"/>
      <c r="V31" s="746"/>
      <c r="W31" s="746"/>
      <c r="X31" s="746"/>
      <c r="Y31" s="746"/>
      <c r="Z31" s="746"/>
      <c r="AA31" s="746"/>
      <c r="AB31" s="746"/>
      <c r="AC31" s="746"/>
      <c r="AD31" s="746"/>
      <c r="AE31" s="746"/>
      <c r="AF31" s="746"/>
      <c r="AG31" s="746"/>
      <c r="AH31" s="746"/>
      <c r="AI31" s="746"/>
      <c r="AJ31" s="211"/>
      <c r="AL31" s="33"/>
      <c r="AM31" s="33"/>
      <c r="AN31" s="33"/>
      <c r="AR31" s="25"/>
      <c r="AW31" s="394"/>
    </row>
    <row r="32" spans="1:49" ht="28.9" customHeight="1">
      <c r="A32" s="33"/>
      <c r="B32" s="750"/>
      <c r="C32" s="529"/>
      <c r="D32" s="529"/>
      <c r="E32" s="529"/>
      <c r="F32" s="745"/>
      <c r="G32" s="745"/>
      <c r="H32" s="746" t="s">
        <v>51</v>
      </c>
      <c r="I32" s="746"/>
      <c r="J32" s="746"/>
      <c r="K32" s="746"/>
      <c r="L32" s="746"/>
      <c r="M32" s="746"/>
      <c r="N32" s="746"/>
      <c r="O32" s="746"/>
      <c r="P32" s="746"/>
      <c r="Q32" s="746"/>
      <c r="R32" s="746"/>
      <c r="S32" s="746"/>
      <c r="T32" s="746"/>
      <c r="U32" s="746"/>
      <c r="V32" s="746"/>
      <c r="W32" s="746"/>
      <c r="X32" s="746"/>
      <c r="Y32" s="746"/>
      <c r="Z32" s="746"/>
      <c r="AA32" s="746"/>
      <c r="AB32" s="746"/>
      <c r="AC32" s="746"/>
      <c r="AD32" s="746"/>
      <c r="AE32" s="746"/>
      <c r="AF32" s="746"/>
      <c r="AG32" s="746"/>
      <c r="AH32" s="746"/>
      <c r="AI32" s="746"/>
      <c r="AJ32" s="211"/>
      <c r="AL32" s="33"/>
      <c r="AM32" s="33"/>
      <c r="AN32" s="33"/>
      <c r="AR32" s="25"/>
      <c r="AW32" s="394"/>
    </row>
    <row r="33" spans="1:49" ht="19.899999999999999" customHeight="1">
      <c r="A33" s="33"/>
      <c r="B33" s="750"/>
      <c r="C33" s="529" t="s">
        <v>52</v>
      </c>
      <c r="D33" s="529"/>
      <c r="E33" s="529"/>
      <c r="F33" s="745"/>
      <c r="G33" s="745"/>
      <c r="H33" s="746" t="s">
        <v>53</v>
      </c>
      <c r="I33" s="746"/>
      <c r="J33" s="746"/>
      <c r="K33" s="746"/>
      <c r="L33" s="746"/>
      <c r="M33" s="746"/>
      <c r="N33" s="746"/>
      <c r="O33" s="746"/>
      <c r="P33" s="746"/>
      <c r="Q33" s="746"/>
      <c r="R33" s="746"/>
      <c r="S33" s="746"/>
      <c r="T33" s="746"/>
      <c r="U33" s="746"/>
      <c r="V33" s="746"/>
      <c r="W33" s="746"/>
      <c r="X33" s="746"/>
      <c r="Y33" s="746"/>
      <c r="Z33" s="746"/>
      <c r="AA33" s="746"/>
      <c r="AB33" s="746"/>
      <c r="AC33" s="746"/>
      <c r="AD33" s="746"/>
      <c r="AE33" s="746"/>
      <c r="AF33" s="746"/>
      <c r="AG33" s="746"/>
      <c r="AH33" s="746"/>
      <c r="AI33" s="746"/>
      <c r="AJ33" s="211"/>
      <c r="AL33" s="33"/>
      <c r="AM33" s="33"/>
      <c r="AN33" s="33"/>
      <c r="AR33" s="25"/>
      <c r="AW33" s="394">
        <f>COUNTIF(F33:G36,"✓")+COUNTIF(F33:G36,"誓約")</f>
        <v>0</v>
      </c>
    </row>
    <row r="34" spans="1:49" ht="31.15" customHeight="1">
      <c r="A34" s="33"/>
      <c r="B34" s="750"/>
      <c r="C34" s="529"/>
      <c r="D34" s="529"/>
      <c r="E34" s="529"/>
      <c r="F34" s="745"/>
      <c r="G34" s="745"/>
      <c r="H34" s="746" t="s">
        <v>54</v>
      </c>
      <c r="I34" s="746"/>
      <c r="J34" s="746"/>
      <c r="K34" s="746"/>
      <c r="L34" s="746"/>
      <c r="M34" s="746"/>
      <c r="N34" s="746"/>
      <c r="O34" s="746"/>
      <c r="P34" s="746"/>
      <c r="Q34" s="746"/>
      <c r="R34" s="746"/>
      <c r="S34" s="746"/>
      <c r="T34" s="746"/>
      <c r="U34" s="746"/>
      <c r="V34" s="746"/>
      <c r="W34" s="746"/>
      <c r="X34" s="746"/>
      <c r="Y34" s="746"/>
      <c r="Z34" s="746"/>
      <c r="AA34" s="746"/>
      <c r="AB34" s="746"/>
      <c r="AC34" s="746"/>
      <c r="AD34" s="746"/>
      <c r="AE34" s="746"/>
      <c r="AF34" s="746"/>
      <c r="AG34" s="746"/>
      <c r="AH34" s="746"/>
      <c r="AI34" s="746"/>
      <c r="AJ34" s="211"/>
      <c r="AL34" s="33"/>
      <c r="AM34" s="33"/>
      <c r="AN34" s="33"/>
      <c r="AR34" s="25"/>
      <c r="AW34" s="394"/>
    </row>
    <row r="35" spans="1:49" ht="35.450000000000003" customHeight="1">
      <c r="A35" s="33"/>
      <c r="B35" s="750"/>
      <c r="C35" s="529"/>
      <c r="D35" s="529"/>
      <c r="E35" s="529"/>
      <c r="F35" s="745"/>
      <c r="G35" s="745"/>
      <c r="H35" s="746" t="s">
        <v>2439</v>
      </c>
      <c r="I35" s="746"/>
      <c r="J35" s="746"/>
      <c r="K35" s="746"/>
      <c r="L35" s="746"/>
      <c r="M35" s="746"/>
      <c r="N35" s="746"/>
      <c r="O35" s="746"/>
      <c r="P35" s="746"/>
      <c r="Q35" s="746"/>
      <c r="R35" s="746"/>
      <c r="S35" s="746"/>
      <c r="T35" s="746"/>
      <c r="U35" s="746"/>
      <c r="V35" s="746"/>
      <c r="W35" s="746"/>
      <c r="X35" s="746"/>
      <c r="Y35" s="746"/>
      <c r="Z35" s="746"/>
      <c r="AA35" s="746"/>
      <c r="AB35" s="746"/>
      <c r="AC35" s="746"/>
      <c r="AD35" s="746"/>
      <c r="AE35" s="746"/>
      <c r="AF35" s="746"/>
      <c r="AG35" s="746"/>
      <c r="AH35" s="746"/>
      <c r="AI35" s="746"/>
      <c r="AJ35" s="211"/>
      <c r="AL35" s="33"/>
      <c r="AM35" s="33"/>
      <c r="AN35" s="33"/>
      <c r="AR35" s="25"/>
      <c r="AW35" s="394"/>
    </row>
    <row r="36" spans="1:49" ht="19.899999999999999" customHeight="1">
      <c r="B36" s="750"/>
      <c r="C36" s="529"/>
      <c r="D36" s="529"/>
      <c r="E36" s="529"/>
      <c r="F36" s="745"/>
      <c r="G36" s="745"/>
      <c r="H36" s="746" t="s">
        <v>55</v>
      </c>
      <c r="I36" s="746"/>
      <c r="J36" s="746"/>
      <c r="K36" s="746"/>
      <c r="L36" s="746"/>
      <c r="M36" s="746"/>
      <c r="N36" s="746"/>
      <c r="O36" s="746"/>
      <c r="P36" s="746"/>
      <c r="Q36" s="746"/>
      <c r="R36" s="746"/>
      <c r="S36" s="746"/>
      <c r="T36" s="746"/>
      <c r="U36" s="746"/>
      <c r="V36" s="746"/>
      <c r="W36" s="746"/>
      <c r="X36" s="746"/>
      <c r="Y36" s="746"/>
      <c r="Z36" s="746"/>
      <c r="AA36" s="746"/>
      <c r="AB36" s="746"/>
      <c r="AC36" s="746"/>
      <c r="AD36" s="746"/>
      <c r="AE36" s="746"/>
      <c r="AF36" s="746"/>
      <c r="AG36" s="746"/>
      <c r="AH36" s="746"/>
      <c r="AI36" s="746"/>
      <c r="AJ36" s="211"/>
      <c r="AL36" s="33"/>
      <c r="AM36" s="33"/>
      <c r="AN36" s="33"/>
      <c r="AR36" s="25"/>
      <c r="AW36" s="394"/>
    </row>
    <row r="37" spans="1:49" ht="25.15" customHeight="1">
      <c r="A37" s="33"/>
      <c r="B37" s="750"/>
      <c r="C37" s="529" t="s">
        <v>56</v>
      </c>
      <c r="D37" s="529"/>
      <c r="E37" s="529"/>
      <c r="F37" s="745"/>
      <c r="G37" s="745"/>
      <c r="H37" s="755" t="s">
        <v>57</v>
      </c>
      <c r="I37" s="755"/>
      <c r="J37" s="755"/>
      <c r="K37" s="755"/>
      <c r="L37" s="755"/>
      <c r="M37" s="755"/>
      <c r="N37" s="755"/>
      <c r="O37" s="755"/>
      <c r="P37" s="755"/>
      <c r="Q37" s="755"/>
      <c r="R37" s="755"/>
      <c r="S37" s="755"/>
      <c r="T37" s="755"/>
      <c r="U37" s="755"/>
      <c r="V37" s="755"/>
      <c r="W37" s="755"/>
      <c r="X37" s="755"/>
      <c r="Y37" s="755"/>
      <c r="Z37" s="755"/>
      <c r="AA37" s="755"/>
      <c r="AB37" s="755"/>
      <c r="AC37" s="755"/>
      <c r="AD37" s="755"/>
      <c r="AE37" s="755"/>
      <c r="AF37" s="755"/>
      <c r="AG37" s="755"/>
      <c r="AH37" s="755"/>
      <c r="AI37" s="755"/>
      <c r="AJ37" s="211"/>
      <c r="AL37" s="33"/>
      <c r="AM37" s="33"/>
      <c r="AN37" s="33"/>
      <c r="AR37" s="25"/>
      <c r="AW37" s="394">
        <f>COUNTIF(F37:G44,"✓")+COUNTIF(F37:G44,"誓約")</f>
        <v>0</v>
      </c>
    </row>
    <row r="38" spans="1:49" ht="25.15" customHeight="1">
      <c r="A38" s="211"/>
      <c r="B38" s="750"/>
      <c r="C38" s="529"/>
      <c r="D38" s="529"/>
      <c r="E38" s="529"/>
      <c r="F38" s="745"/>
      <c r="G38" s="745"/>
      <c r="H38" s="755" t="s">
        <v>58</v>
      </c>
      <c r="I38" s="755"/>
      <c r="J38" s="755"/>
      <c r="K38" s="755"/>
      <c r="L38" s="755"/>
      <c r="M38" s="755"/>
      <c r="N38" s="755"/>
      <c r="O38" s="755"/>
      <c r="P38" s="755"/>
      <c r="Q38" s="755"/>
      <c r="R38" s="755"/>
      <c r="S38" s="755"/>
      <c r="T38" s="755"/>
      <c r="U38" s="755"/>
      <c r="V38" s="755"/>
      <c r="W38" s="755"/>
      <c r="X38" s="755"/>
      <c r="Y38" s="755"/>
      <c r="Z38" s="755"/>
      <c r="AA38" s="755"/>
      <c r="AB38" s="755"/>
      <c r="AC38" s="755"/>
      <c r="AD38" s="755"/>
      <c r="AE38" s="755"/>
      <c r="AF38" s="755"/>
      <c r="AG38" s="755"/>
      <c r="AH38" s="755"/>
      <c r="AI38" s="755"/>
      <c r="AJ38" s="211"/>
      <c r="AL38" s="33"/>
      <c r="AM38" s="33"/>
      <c r="AN38" s="33"/>
      <c r="AR38" s="25"/>
      <c r="AW38" s="394"/>
    </row>
    <row r="39" spans="1:49" ht="25.15" customHeight="1">
      <c r="A39" s="211"/>
      <c r="B39" s="750"/>
      <c r="C39" s="529"/>
      <c r="D39" s="529"/>
      <c r="E39" s="529"/>
      <c r="F39" s="745"/>
      <c r="G39" s="745"/>
      <c r="H39" s="755" t="s">
        <v>59</v>
      </c>
      <c r="I39" s="755"/>
      <c r="J39" s="755"/>
      <c r="K39" s="755"/>
      <c r="L39" s="755"/>
      <c r="M39" s="755"/>
      <c r="N39" s="755"/>
      <c r="O39" s="755"/>
      <c r="P39" s="755"/>
      <c r="Q39" s="755"/>
      <c r="R39" s="755"/>
      <c r="S39" s="755"/>
      <c r="T39" s="755"/>
      <c r="U39" s="755"/>
      <c r="V39" s="755"/>
      <c r="W39" s="755"/>
      <c r="X39" s="755"/>
      <c r="Y39" s="755"/>
      <c r="Z39" s="755"/>
      <c r="AA39" s="755"/>
      <c r="AB39" s="755"/>
      <c r="AC39" s="755"/>
      <c r="AD39" s="755"/>
      <c r="AE39" s="755"/>
      <c r="AF39" s="755"/>
      <c r="AG39" s="755"/>
      <c r="AH39" s="755"/>
      <c r="AI39" s="755"/>
      <c r="AJ39" s="211"/>
      <c r="AL39" s="33"/>
      <c r="AM39" s="33"/>
      <c r="AN39" s="33"/>
      <c r="AR39" s="25"/>
      <c r="AW39" s="394"/>
    </row>
    <row r="40" spans="1:49" ht="25.15" customHeight="1">
      <c r="A40" s="211"/>
      <c r="B40" s="750"/>
      <c r="C40" s="529"/>
      <c r="D40" s="529"/>
      <c r="E40" s="529"/>
      <c r="F40" s="745"/>
      <c r="G40" s="745"/>
      <c r="H40" s="755" t="s">
        <v>60</v>
      </c>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211"/>
      <c r="AL40" s="33"/>
      <c r="AM40" s="33"/>
      <c r="AN40" s="33"/>
      <c r="AR40" s="25"/>
      <c r="AW40" s="394"/>
    </row>
    <row r="41" spans="1:49" ht="25.15" customHeight="1">
      <c r="A41" s="211"/>
      <c r="B41" s="750"/>
      <c r="C41" s="529"/>
      <c r="D41" s="529"/>
      <c r="E41" s="529"/>
      <c r="F41" s="745"/>
      <c r="G41" s="745"/>
      <c r="H41" s="755" t="s">
        <v>61</v>
      </c>
      <c r="I41" s="755"/>
      <c r="J41" s="755"/>
      <c r="K41" s="755"/>
      <c r="L41" s="755"/>
      <c r="M41" s="755"/>
      <c r="N41" s="755"/>
      <c r="O41" s="755"/>
      <c r="P41" s="755"/>
      <c r="Q41" s="755"/>
      <c r="R41" s="755"/>
      <c r="S41" s="755"/>
      <c r="T41" s="755"/>
      <c r="U41" s="755"/>
      <c r="V41" s="755"/>
      <c r="W41" s="755"/>
      <c r="X41" s="755"/>
      <c r="Y41" s="755"/>
      <c r="Z41" s="755"/>
      <c r="AA41" s="755"/>
      <c r="AB41" s="755"/>
      <c r="AC41" s="755"/>
      <c r="AD41" s="755"/>
      <c r="AE41" s="755"/>
      <c r="AF41" s="755"/>
      <c r="AG41" s="755"/>
      <c r="AH41" s="755"/>
      <c r="AI41" s="755"/>
      <c r="AJ41" s="211"/>
      <c r="AL41" s="33"/>
      <c r="AM41" s="33"/>
      <c r="AN41" s="33"/>
      <c r="AR41" s="25"/>
      <c r="AW41" s="394"/>
    </row>
    <row r="42" spans="1:49" ht="34.9" customHeight="1">
      <c r="A42" s="211"/>
      <c r="B42" s="750"/>
      <c r="C42" s="529"/>
      <c r="D42" s="529"/>
      <c r="E42" s="529"/>
      <c r="F42" s="745"/>
      <c r="G42" s="745"/>
      <c r="H42" s="755" t="s">
        <v>62</v>
      </c>
      <c r="I42" s="755"/>
      <c r="J42" s="755"/>
      <c r="K42" s="755"/>
      <c r="L42" s="755"/>
      <c r="M42" s="755"/>
      <c r="N42" s="755"/>
      <c r="O42" s="755"/>
      <c r="P42" s="755"/>
      <c r="Q42" s="755"/>
      <c r="R42" s="755"/>
      <c r="S42" s="755"/>
      <c r="T42" s="755"/>
      <c r="U42" s="755"/>
      <c r="V42" s="755"/>
      <c r="W42" s="755"/>
      <c r="X42" s="755"/>
      <c r="Y42" s="755"/>
      <c r="Z42" s="755"/>
      <c r="AA42" s="755"/>
      <c r="AB42" s="755"/>
      <c r="AC42" s="755"/>
      <c r="AD42" s="755"/>
      <c r="AE42" s="755"/>
      <c r="AF42" s="755"/>
      <c r="AG42" s="755"/>
      <c r="AH42" s="755"/>
      <c r="AI42" s="755"/>
      <c r="AJ42" s="211"/>
      <c r="AL42" s="33"/>
      <c r="AM42" s="33"/>
      <c r="AR42" s="25"/>
      <c r="AW42" s="394"/>
    </row>
    <row r="43" spans="1:49" ht="40.15" customHeight="1">
      <c r="A43" s="211"/>
      <c r="B43" s="750"/>
      <c r="C43" s="529"/>
      <c r="D43" s="529"/>
      <c r="E43" s="529"/>
      <c r="F43" s="745"/>
      <c r="G43" s="745"/>
      <c r="H43" s="746" t="s">
        <v>2440</v>
      </c>
      <c r="I43" s="746"/>
      <c r="J43" s="746"/>
      <c r="K43" s="746"/>
      <c r="L43" s="746"/>
      <c r="M43" s="746"/>
      <c r="N43" s="746"/>
      <c r="O43" s="746"/>
      <c r="P43" s="746"/>
      <c r="Q43" s="746"/>
      <c r="R43" s="746"/>
      <c r="S43" s="746"/>
      <c r="T43" s="746"/>
      <c r="U43" s="746"/>
      <c r="V43" s="746"/>
      <c r="W43" s="746"/>
      <c r="X43" s="746"/>
      <c r="Y43" s="746"/>
      <c r="Z43" s="746"/>
      <c r="AA43" s="746"/>
      <c r="AB43" s="746"/>
      <c r="AC43" s="746"/>
      <c r="AD43" s="746"/>
      <c r="AE43" s="746"/>
      <c r="AF43" s="746"/>
      <c r="AG43" s="746"/>
      <c r="AH43" s="746"/>
      <c r="AI43" s="746"/>
      <c r="AJ43" s="211"/>
      <c r="AL43" s="33"/>
      <c r="AM43" s="33"/>
      <c r="AR43" s="25"/>
      <c r="AW43" s="394"/>
    </row>
    <row r="44" spans="1:49" ht="40.15" customHeight="1">
      <c r="A44" s="211"/>
      <c r="B44" s="750"/>
      <c r="C44" s="529"/>
      <c r="D44" s="529"/>
      <c r="E44" s="529"/>
      <c r="F44" s="745"/>
      <c r="G44" s="745"/>
      <c r="H44" s="746" t="s">
        <v>2419</v>
      </c>
      <c r="I44" s="746"/>
      <c r="J44" s="746"/>
      <c r="K44" s="746"/>
      <c r="L44" s="746"/>
      <c r="M44" s="746"/>
      <c r="N44" s="746"/>
      <c r="O44" s="746"/>
      <c r="P44" s="746"/>
      <c r="Q44" s="746"/>
      <c r="R44" s="746"/>
      <c r="S44" s="746"/>
      <c r="T44" s="746"/>
      <c r="U44" s="746"/>
      <c r="V44" s="746"/>
      <c r="W44" s="746"/>
      <c r="X44" s="746"/>
      <c r="Y44" s="746"/>
      <c r="Z44" s="746"/>
      <c r="AA44" s="746"/>
      <c r="AB44" s="746"/>
      <c r="AC44" s="746"/>
      <c r="AD44" s="746"/>
      <c r="AE44" s="746"/>
      <c r="AF44" s="746"/>
      <c r="AG44" s="746"/>
      <c r="AH44" s="746"/>
      <c r="AI44" s="746"/>
      <c r="AJ44" s="211"/>
      <c r="AL44" s="33"/>
      <c r="AM44" s="33"/>
      <c r="AR44" s="25"/>
      <c r="AW44" s="394"/>
    </row>
    <row r="45" spans="1:49" ht="21" customHeight="1">
      <c r="A45" s="211"/>
      <c r="B45" s="750"/>
      <c r="C45" s="529"/>
      <c r="D45" s="529"/>
      <c r="E45" s="529"/>
      <c r="F45" s="745"/>
      <c r="G45" s="745"/>
      <c r="H45" s="757" t="s">
        <v>2441</v>
      </c>
      <c r="I45" s="757"/>
      <c r="J45" s="757"/>
      <c r="K45" s="757"/>
      <c r="L45" s="757"/>
      <c r="M45" s="757"/>
      <c r="N45" s="757"/>
      <c r="O45" s="757"/>
      <c r="P45" s="757"/>
      <c r="Q45" s="757"/>
      <c r="R45" s="757"/>
      <c r="S45" s="757"/>
      <c r="T45" s="757"/>
      <c r="U45" s="757"/>
      <c r="V45" s="757"/>
      <c r="W45" s="757"/>
      <c r="X45" s="757"/>
      <c r="Y45" s="757"/>
      <c r="Z45" s="757"/>
      <c r="AA45" s="757"/>
      <c r="AB45" s="757"/>
      <c r="AC45" s="757"/>
      <c r="AD45" s="757"/>
      <c r="AE45" s="757"/>
      <c r="AF45" s="757"/>
      <c r="AG45" s="757"/>
      <c r="AH45" s="757"/>
      <c r="AI45" s="757"/>
      <c r="AJ45" s="211"/>
      <c r="AL45" s="33"/>
      <c r="AM45" s="33"/>
      <c r="AR45" s="25"/>
      <c r="AW45" s="394">
        <f>COUNTIF(F45,"✓")+COUNTIF(F45,"誓約")+COUNTIF(F44,"✓")+COUNTIF(F44,"誓約")</f>
        <v>0</v>
      </c>
    </row>
    <row r="46" spans="1:49" ht="31.15" customHeight="1">
      <c r="A46" s="33"/>
      <c r="B46" s="750"/>
      <c r="C46" s="529" t="s">
        <v>63</v>
      </c>
      <c r="D46" s="529"/>
      <c r="E46" s="529"/>
      <c r="F46" s="745"/>
      <c r="G46" s="745"/>
      <c r="H46" s="755" t="s">
        <v>2442</v>
      </c>
      <c r="I46" s="755"/>
      <c r="J46" s="755"/>
      <c r="K46" s="755"/>
      <c r="L46" s="755"/>
      <c r="M46" s="755"/>
      <c r="N46" s="755"/>
      <c r="O46" s="755"/>
      <c r="P46" s="755"/>
      <c r="Q46" s="755"/>
      <c r="R46" s="755"/>
      <c r="S46" s="755"/>
      <c r="T46" s="755"/>
      <c r="U46" s="755"/>
      <c r="V46" s="755"/>
      <c r="W46" s="755"/>
      <c r="X46" s="755"/>
      <c r="Y46" s="755"/>
      <c r="Z46" s="755"/>
      <c r="AA46" s="755"/>
      <c r="AB46" s="755"/>
      <c r="AC46" s="755"/>
      <c r="AD46" s="755"/>
      <c r="AE46" s="755"/>
      <c r="AF46" s="755"/>
      <c r="AG46" s="755"/>
      <c r="AH46" s="755"/>
      <c r="AI46" s="755"/>
      <c r="AJ46" s="211"/>
      <c r="AL46" s="26"/>
      <c r="AW46" s="395">
        <f>COUNTIF(F46:G49,"✓")+COUNTIF(F46:G49,"誓約")</f>
        <v>0</v>
      </c>
    </row>
    <row r="47" spans="1:49" ht="28.15" customHeight="1">
      <c r="A47" s="33"/>
      <c r="B47" s="750"/>
      <c r="C47" s="529"/>
      <c r="D47" s="529"/>
      <c r="E47" s="529"/>
      <c r="F47" s="745"/>
      <c r="G47" s="745"/>
      <c r="H47" s="746" t="s">
        <v>64</v>
      </c>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211"/>
      <c r="AW47" s="395"/>
    </row>
    <row r="48" spans="1:49" ht="30" customHeight="1">
      <c r="A48" s="33"/>
      <c r="B48" s="750"/>
      <c r="C48" s="529"/>
      <c r="D48" s="529"/>
      <c r="E48" s="529"/>
      <c r="F48" s="745"/>
      <c r="G48" s="745"/>
      <c r="H48" s="746" t="s">
        <v>65</v>
      </c>
      <c r="I48" s="746"/>
      <c r="J48" s="746"/>
      <c r="K48" s="746"/>
      <c r="L48" s="746"/>
      <c r="M48" s="746"/>
      <c r="N48" s="746"/>
      <c r="O48" s="746"/>
      <c r="P48" s="746"/>
      <c r="Q48" s="746"/>
      <c r="R48" s="746"/>
      <c r="S48" s="746"/>
      <c r="T48" s="746"/>
      <c r="U48" s="746"/>
      <c r="V48" s="746"/>
      <c r="W48" s="746"/>
      <c r="X48" s="746"/>
      <c r="Y48" s="746"/>
      <c r="Z48" s="746"/>
      <c r="AA48" s="746"/>
      <c r="AB48" s="746"/>
      <c r="AC48" s="746"/>
      <c r="AD48" s="746"/>
      <c r="AE48" s="746"/>
      <c r="AF48" s="746"/>
      <c r="AG48" s="746"/>
      <c r="AH48" s="746"/>
      <c r="AI48" s="746"/>
      <c r="AJ48" s="211"/>
      <c r="AW48" s="395"/>
    </row>
    <row r="49" spans="1:49" ht="30" customHeight="1">
      <c r="A49" s="33"/>
      <c r="B49" s="751"/>
      <c r="C49" s="529"/>
      <c r="D49" s="529"/>
      <c r="E49" s="529"/>
      <c r="F49" s="745"/>
      <c r="G49" s="745"/>
      <c r="H49" s="746" t="s">
        <v>66</v>
      </c>
      <c r="I49" s="746"/>
      <c r="J49" s="746"/>
      <c r="K49" s="746"/>
      <c r="L49" s="746"/>
      <c r="M49" s="746"/>
      <c r="N49" s="746"/>
      <c r="O49" s="746"/>
      <c r="P49" s="746"/>
      <c r="Q49" s="746"/>
      <c r="R49" s="746"/>
      <c r="S49" s="746"/>
      <c r="T49" s="746"/>
      <c r="U49" s="746"/>
      <c r="V49" s="746"/>
      <c r="W49" s="746"/>
      <c r="X49" s="746"/>
      <c r="Y49" s="746"/>
      <c r="Z49" s="746"/>
      <c r="AA49" s="746"/>
      <c r="AB49" s="746"/>
      <c r="AC49" s="746"/>
      <c r="AD49" s="746"/>
      <c r="AE49" s="746"/>
      <c r="AF49" s="746"/>
      <c r="AG49" s="746"/>
      <c r="AH49" s="746"/>
      <c r="AI49" s="746"/>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19.899999999999999" customHeight="1" thickBot="1">
      <c r="A51" s="649" t="s">
        <v>67</v>
      </c>
      <c r="B51" s="649"/>
      <c r="C51" s="649"/>
      <c r="D51" s="649"/>
      <c r="E51" s="649"/>
      <c r="F51" s="649"/>
      <c r="G51" s="649"/>
      <c r="H51" s="649"/>
      <c r="I51" s="649"/>
      <c r="J51" s="649"/>
      <c r="K51" s="649"/>
      <c r="L51" s="649"/>
      <c r="M51" s="649"/>
      <c r="N51" s="649"/>
      <c r="O51" s="649"/>
      <c r="P51" s="649"/>
      <c r="Q51" s="649"/>
      <c r="R51" s="649"/>
      <c r="S51" s="649"/>
      <c r="T51" s="649"/>
      <c r="U51" s="649"/>
      <c r="V51" s="649"/>
      <c r="W51" s="649"/>
      <c r="X51" s="649"/>
      <c r="Y51" s="649"/>
      <c r="Z51" s="649"/>
      <c r="AA51" s="649"/>
      <c r="AB51" s="649"/>
      <c r="AC51" s="649"/>
      <c r="AD51" s="649"/>
      <c r="AE51" s="649"/>
      <c r="AF51" s="649"/>
      <c r="AG51" s="650"/>
      <c r="AH51" s="724" t="str" cm="1">
        <f t="array" ref="AH51">IF(G4="", "", IF(PRODUCT((A53:A59="✓")*1)=1,"○","×"))</f>
        <v/>
      </c>
      <c r="AI51" s="725"/>
      <c r="AJ51" s="30"/>
      <c r="AK51" s="742" t="s">
        <v>87</v>
      </c>
      <c r="AL51" s="743"/>
      <c r="AM51" s="743"/>
      <c r="AN51" s="743"/>
      <c r="AO51" s="743"/>
      <c r="AP51" s="743"/>
      <c r="AQ51" s="743"/>
      <c r="AR51" s="743"/>
      <c r="AS51" s="743"/>
      <c r="AT51" s="743"/>
      <c r="AU51" s="743"/>
      <c r="AV51" s="744"/>
    </row>
    <row r="52" spans="1:49" ht="31.15" customHeight="1" thickBot="1">
      <c r="A52" s="651" t="s">
        <v>82</v>
      </c>
      <c r="B52" s="652"/>
      <c r="C52" s="652"/>
      <c r="D52" s="652"/>
      <c r="E52" s="652"/>
      <c r="F52" s="652"/>
      <c r="G52" s="652"/>
      <c r="H52" s="652"/>
      <c r="I52" s="652"/>
      <c r="J52" s="652"/>
      <c r="K52" s="652"/>
      <c r="L52" s="652"/>
      <c r="M52" s="652"/>
      <c r="N52" s="652"/>
      <c r="O52" s="652"/>
      <c r="P52" s="652"/>
      <c r="Q52" s="652"/>
      <c r="R52" s="652"/>
      <c r="S52" s="652"/>
      <c r="T52" s="652"/>
      <c r="U52" s="652"/>
      <c r="V52" s="652"/>
      <c r="W52" s="652"/>
      <c r="X52" s="652"/>
      <c r="Y52" s="652"/>
      <c r="Z52" s="653"/>
      <c r="AA52" s="729" t="s">
        <v>83</v>
      </c>
      <c r="AB52" s="730"/>
      <c r="AC52" s="730"/>
      <c r="AD52" s="730"/>
      <c r="AE52" s="730"/>
      <c r="AF52" s="730"/>
      <c r="AG52" s="730"/>
      <c r="AH52" s="730"/>
      <c r="AI52" s="731"/>
      <c r="AJ52" s="33"/>
      <c r="AK52" s="26"/>
      <c r="AL52" s="27"/>
    </row>
    <row r="53" spans="1:49" s="33" customFormat="1" ht="19.899999999999999" customHeight="1">
      <c r="A53" s="75"/>
      <c r="B53" s="643" t="s">
        <v>2444</v>
      </c>
      <c r="C53" s="644"/>
      <c r="D53" s="644"/>
      <c r="E53" s="644"/>
      <c r="F53" s="644"/>
      <c r="G53" s="644"/>
      <c r="H53" s="644"/>
      <c r="I53" s="644"/>
      <c r="J53" s="644"/>
      <c r="K53" s="644"/>
      <c r="L53" s="644"/>
      <c r="M53" s="644"/>
      <c r="N53" s="644"/>
      <c r="O53" s="644"/>
      <c r="P53" s="644"/>
      <c r="Q53" s="644"/>
      <c r="R53" s="644"/>
      <c r="S53" s="644"/>
      <c r="T53" s="644"/>
      <c r="U53" s="644"/>
      <c r="V53" s="644"/>
      <c r="W53" s="644"/>
      <c r="X53" s="644"/>
      <c r="Y53" s="644"/>
      <c r="Z53" s="645"/>
      <c r="AA53" s="726" t="s">
        <v>69</v>
      </c>
      <c r="AB53" s="727"/>
      <c r="AC53" s="727"/>
      <c r="AD53" s="727"/>
      <c r="AE53" s="727"/>
      <c r="AF53" s="727"/>
      <c r="AG53" s="727"/>
      <c r="AH53" s="727"/>
      <c r="AI53" s="728"/>
      <c r="AJ53" s="40"/>
    </row>
    <row r="54" spans="1:49" ht="19.899999999999999" customHeight="1">
      <c r="A54" s="73"/>
      <c r="B54" s="643" t="s">
        <v>2056</v>
      </c>
      <c r="C54" s="644"/>
      <c r="D54" s="644"/>
      <c r="E54" s="644"/>
      <c r="F54" s="644"/>
      <c r="G54" s="644"/>
      <c r="H54" s="644"/>
      <c r="I54" s="644"/>
      <c r="J54" s="644"/>
      <c r="K54" s="644"/>
      <c r="L54" s="644"/>
      <c r="M54" s="644"/>
      <c r="N54" s="644"/>
      <c r="O54" s="644"/>
      <c r="P54" s="644"/>
      <c r="Q54" s="644"/>
      <c r="R54" s="644"/>
      <c r="S54" s="644"/>
      <c r="T54" s="644"/>
      <c r="U54" s="644"/>
      <c r="V54" s="644"/>
      <c r="W54" s="644"/>
      <c r="X54" s="644"/>
      <c r="Y54" s="644"/>
      <c r="Z54" s="645"/>
      <c r="AA54" s="700" t="s">
        <v>69</v>
      </c>
      <c r="AB54" s="701"/>
      <c r="AC54" s="701"/>
      <c r="AD54" s="701"/>
      <c r="AE54" s="701"/>
      <c r="AF54" s="701"/>
      <c r="AG54" s="701"/>
      <c r="AH54" s="701"/>
      <c r="AI54" s="702"/>
      <c r="AJ54" s="40"/>
      <c r="AW54" s="46"/>
    </row>
    <row r="55" spans="1:49" ht="28.15" customHeight="1">
      <c r="A55" s="73"/>
      <c r="B55" s="646" t="s">
        <v>84</v>
      </c>
      <c r="C55" s="647"/>
      <c r="D55" s="647"/>
      <c r="E55" s="647"/>
      <c r="F55" s="647"/>
      <c r="G55" s="647"/>
      <c r="H55" s="647"/>
      <c r="I55" s="647"/>
      <c r="J55" s="647"/>
      <c r="K55" s="647"/>
      <c r="L55" s="647"/>
      <c r="M55" s="647"/>
      <c r="N55" s="647"/>
      <c r="O55" s="647"/>
      <c r="P55" s="647"/>
      <c r="Q55" s="647"/>
      <c r="R55" s="647"/>
      <c r="S55" s="647"/>
      <c r="T55" s="647"/>
      <c r="U55" s="647"/>
      <c r="V55" s="647"/>
      <c r="W55" s="647"/>
      <c r="X55" s="647"/>
      <c r="Y55" s="647"/>
      <c r="Z55" s="648"/>
      <c r="AA55" s="700" t="s">
        <v>85</v>
      </c>
      <c r="AB55" s="701"/>
      <c r="AC55" s="701"/>
      <c r="AD55" s="701"/>
      <c r="AE55" s="701"/>
      <c r="AF55" s="701"/>
      <c r="AG55" s="701"/>
      <c r="AH55" s="701"/>
      <c r="AI55" s="702"/>
      <c r="AJ55" s="30"/>
    </row>
    <row r="56" spans="1:49" ht="34.9" customHeight="1">
      <c r="A56" s="73"/>
      <c r="B56" s="643" t="s">
        <v>68</v>
      </c>
      <c r="C56" s="644"/>
      <c r="D56" s="644"/>
      <c r="E56" s="644"/>
      <c r="F56" s="644"/>
      <c r="G56" s="644"/>
      <c r="H56" s="644"/>
      <c r="I56" s="644"/>
      <c r="J56" s="644"/>
      <c r="K56" s="644"/>
      <c r="L56" s="644"/>
      <c r="M56" s="644"/>
      <c r="N56" s="644"/>
      <c r="O56" s="644"/>
      <c r="P56" s="644"/>
      <c r="Q56" s="644"/>
      <c r="R56" s="644"/>
      <c r="S56" s="644"/>
      <c r="T56" s="644"/>
      <c r="U56" s="644"/>
      <c r="V56" s="644"/>
      <c r="W56" s="644"/>
      <c r="X56" s="644"/>
      <c r="Y56" s="644"/>
      <c r="Z56" s="645"/>
      <c r="AA56" s="726" t="s">
        <v>69</v>
      </c>
      <c r="AB56" s="727"/>
      <c r="AC56" s="727"/>
      <c r="AD56" s="727"/>
      <c r="AE56" s="727"/>
      <c r="AF56" s="727"/>
      <c r="AG56" s="727"/>
      <c r="AH56" s="727"/>
      <c r="AI56" s="728"/>
      <c r="AJ56" s="30"/>
    </row>
    <row r="57" spans="1:49" ht="33" customHeight="1">
      <c r="A57" s="73"/>
      <c r="B57" s="643" t="s">
        <v>70</v>
      </c>
      <c r="C57" s="644"/>
      <c r="D57" s="644"/>
      <c r="E57" s="644"/>
      <c r="F57" s="644"/>
      <c r="G57" s="644"/>
      <c r="H57" s="644"/>
      <c r="I57" s="644"/>
      <c r="J57" s="644"/>
      <c r="K57" s="644"/>
      <c r="L57" s="644"/>
      <c r="M57" s="644"/>
      <c r="N57" s="644"/>
      <c r="O57" s="644"/>
      <c r="P57" s="644"/>
      <c r="Q57" s="644"/>
      <c r="R57" s="644"/>
      <c r="S57" s="644"/>
      <c r="T57" s="644"/>
      <c r="U57" s="644"/>
      <c r="V57" s="644"/>
      <c r="W57" s="644"/>
      <c r="X57" s="644"/>
      <c r="Y57" s="644"/>
      <c r="Z57" s="645"/>
      <c r="AA57" s="700" t="s">
        <v>71</v>
      </c>
      <c r="AB57" s="701"/>
      <c r="AC57" s="701"/>
      <c r="AD57" s="701"/>
      <c r="AE57" s="701"/>
      <c r="AF57" s="701"/>
      <c r="AG57" s="701"/>
      <c r="AH57" s="701"/>
      <c r="AI57" s="702"/>
      <c r="AJ57" s="30"/>
    </row>
    <row r="58" spans="1:49" ht="19.899999999999999" customHeight="1">
      <c r="A58" s="73"/>
      <c r="B58" s="646" t="s">
        <v>86</v>
      </c>
      <c r="C58" s="647"/>
      <c r="D58" s="647"/>
      <c r="E58" s="647"/>
      <c r="F58" s="647"/>
      <c r="G58" s="647"/>
      <c r="H58" s="647"/>
      <c r="I58" s="647"/>
      <c r="J58" s="647"/>
      <c r="K58" s="647"/>
      <c r="L58" s="647"/>
      <c r="M58" s="647"/>
      <c r="N58" s="647"/>
      <c r="O58" s="647"/>
      <c r="P58" s="647"/>
      <c r="Q58" s="647"/>
      <c r="R58" s="647"/>
      <c r="S58" s="647"/>
      <c r="T58" s="647"/>
      <c r="U58" s="647"/>
      <c r="V58" s="647"/>
      <c r="W58" s="647"/>
      <c r="X58" s="647"/>
      <c r="Y58" s="647"/>
      <c r="Z58" s="648"/>
      <c r="AA58" s="726" t="s">
        <v>72</v>
      </c>
      <c r="AB58" s="727"/>
      <c r="AC58" s="727"/>
      <c r="AD58" s="727"/>
      <c r="AE58" s="727"/>
      <c r="AF58" s="727"/>
      <c r="AG58" s="727"/>
      <c r="AH58" s="727"/>
      <c r="AI58" s="728"/>
      <c r="AJ58" s="30"/>
    </row>
    <row r="59" spans="1:49" ht="19.899999999999999" customHeight="1" thickBot="1">
      <c r="A59" s="76"/>
      <c r="B59" s="735" t="s">
        <v>2055</v>
      </c>
      <c r="C59" s="705"/>
      <c r="D59" s="705"/>
      <c r="E59" s="705"/>
      <c r="F59" s="705"/>
      <c r="G59" s="705"/>
      <c r="H59" s="705"/>
      <c r="I59" s="705"/>
      <c r="J59" s="705"/>
      <c r="K59" s="705"/>
      <c r="L59" s="705"/>
      <c r="M59" s="705"/>
      <c r="N59" s="705"/>
      <c r="O59" s="705"/>
      <c r="P59" s="705"/>
      <c r="Q59" s="705"/>
      <c r="R59" s="705"/>
      <c r="S59" s="705"/>
      <c r="T59" s="705"/>
      <c r="U59" s="705"/>
      <c r="V59" s="705"/>
      <c r="W59" s="705"/>
      <c r="X59" s="705"/>
      <c r="Y59" s="705"/>
      <c r="Z59" s="706"/>
      <c r="AA59" s="726" t="s">
        <v>69</v>
      </c>
      <c r="AB59" s="727"/>
      <c r="AC59" s="727"/>
      <c r="AD59" s="727"/>
      <c r="AE59" s="727"/>
      <c r="AF59" s="727"/>
      <c r="AG59" s="727"/>
      <c r="AH59" s="727"/>
      <c r="AI59" s="728"/>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54" t="str">
        <f>IF(G4="", "", IF(AND(AH14="○",AW18&lt;&gt;"×"),"○", "×"))</f>
        <v/>
      </c>
      <c r="AF65" s="655"/>
      <c r="AG65" s="655"/>
      <c r="AH65" s="655"/>
      <c r="AI65" s="655"/>
      <c r="AJ65" s="656"/>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54" t="str">
        <f>AH51</f>
        <v/>
      </c>
      <c r="AF67" s="655"/>
      <c r="AG67" s="655"/>
      <c r="AH67" s="655"/>
      <c r="AI67" s="655"/>
      <c r="AJ67" s="656"/>
    </row>
    <row r="68" spans="1:48" ht="13.9"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54" t="str">
        <f>'別紙様式2-3（個表） '!V13</f>
        <v/>
      </c>
      <c r="AF69" s="655"/>
      <c r="AG69" s="655"/>
      <c r="AH69" s="655"/>
      <c r="AI69" s="655"/>
      <c r="AJ69" s="656"/>
    </row>
    <row r="70" spans="1:48" ht="13.9"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54" t="str">
        <f>'別紙様式2-3（個表） '!V14</f>
        <v/>
      </c>
      <c r="AF70" s="655"/>
      <c r="AG70" s="655"/>
      <c r="AH70" s="655"/>
      <c r="AI70" s="655"/>
      <c r="AJ70" s="656"/>
    </row>
    <row r="71" spans="1:48" ht="22.15" customHeight="1">
      <c r="A71" s="77" t="s">
        <v>98</v>
      </c>
      <c r="B71" s="77"/>
      <c r="C71" s="77"/>
      <c r="D71" s="77"/>
      <c r="E71" s="77"/>
      <c r="F71" s="77"/>
      <c r="G71" s="77"/>
      <c r="H71" s="77"/>
      <c r="I71" s="77"/>
      <c r="J71" s="77"/>
      <c r="K71" s="77"/>
      <c r="L71" s="77"/>
      <c r="M71" s="77"/>
      <c r="N71" s="77"/>
      <c r="O71" s="77"/>
      <c r="P71" s="77"/>
      <c r="Q71" s="77"/>
      <c r="R71" s="77"/>
      <c r="S71" s="77"/>
      <c r="T71" s="77"/>
      <c r="U71" s="77"/>
      <c r="V71" s="77"/>
      <c r="W71" s="77"/>
      <c r="X71" s="77"/>
      <c r="Y71" s="77"/>
      <c r="Z71" s="77"/>
      <c r="AA71" s="77"/>
      <c r="AB71" s="77"/>
      <c r="AC71" s="77"/>
      <c r="AD71" s="77"/>
      <c r="AE71" s="77"/>
      <c r="AF71" s="77"/>
      <c r="AG71" s="77"/>
      <c r="AH71" s="77"/>
      <c r="AI71" s="77"/>
      <c r="AJ71" s="77"/>
    </row>
    <row r="72" spans="1:48" s="32" customFormat="1" ht="29.45" customHeight="1">
      <c r="A72" s="77" t="s">
        <v>2391</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ht="37.9" customHeight="1" thickBot="1">
      <c r="A73" s="695" t="s">
        <v>24</v>
      </c>
      <c r="B73" s="695"/>
      <c r="C73" s="628" t="s">
        <v>1916</v>
      </c>
      <c r="D73" s="628"/>
      <c r="E73" s="628"/>
      <c r="F73" s="628"/>
      <c r="G73" s="628"/>
      <c r="H73" s="629" t="s">
        <v>32</v>
      </c>
      <c r="I73" s="629"/>
      <c r="J73" s="629"/>
      <c r="K73" s="629"/>
      <c r="L73" s="629" t="s">
        <v>33</v>
      </c>
      <c r="M73" s="629"/>
      <c r="N73" s="629"/>
      <c r="O73" s="629"/>
      <c r="P73" s="628" t="s">
        <v>34</v>
      </c>
      <c r="Q73" s="628"/>
      <c r="R73" s="628"/>
      <c r="S73" s="628"/>
      <c r="T73" s="628" t="s">
        <v>1917</v>
      </c>
      <c r="U73" s="628"/>
      <c r="V73" s="628"/>
      <c r="W73" s="628"/>
      <c r="X73" s="628"/>
      <c r="Y73" s="628"/>
      <c r="Z73" s="628"/>
      <c r="AA73" s="732" t="s">
        <v>1918</v>
      </c>
      <c r="AB73" s="733"/>
      <c r="AC73" s="733"/>
      <c r="AD73" s="733"/>
      <c r="AE73" s="733"/>
      <c r="AF73" s="733"/>
      <c r="AG73" s="733"/>
      <c r="AH73" s="733"/>
      <c r="AI73" s="733"/>
      <c r="AJ73" s="734"/>
    </row>
    <row r="74" spans="1:48" ht="13.9" customHeight="1" thickBot="1">
      <c r="A74" s="631" t="str">
        <f>AE1</f>
        <v>岡山県</v>
      </c>
      <c r="B74" s="631"/>
      <c r="C74" s="632">
        <f>IFERROR(SUMIF('別紙様式2-3（個表） '!AP15:AP114,"加算対象外",'別紙様式2-3（個表） '!P15:P114), "未入力あり")</f>
        <v>0</v>
      </c>
      <c r="D74" s="632"/>
      <c r="E74" s="632"/>
      <c r="F74" s="632"/>
      <c r="G74" s="632"/>
      <c r="H74" s="630">
        <f>IFERROR(SUMIF('別紙様式2-3（個表） '!AP15:AP114,"加算対象外",'別紙様式2-3（個表） '!Q15:Q114), "未入力あり")</f>
        <v>0</v>
      </c>
      <c r="I74" s="630"/>
      <c r="J74" s="630"/>
      <c r="K74" s="630"/>
      <c r="L74" s="741"/>
      <c r="M74" s="741"/>
      <c r="N74" s="741"/>
      <c r="O74" s="741"/>
      <c r="P74" s="741"/>
      <c r="Q74" s="741"/>
      <c r="R74" s="741"/>
      <c r="S74" s="741"/>
      <c r="T74" s="628" t="str">
        <f>IFERROR(IF(H74="", "",VLOOKUP("○",'別紙様式2-3（個表） '!T15:AI114, 16, FALSE)), "未記入")</f>
        <v>未記入</v>
      </c>
      <c r="U74" s="628"/>
      <c r="V74" s="628"/>
      <c r="W74" s="628"/>
      <c r="X74" s="628"/>
      <c r="Y74" s="628"/>
      <c r="Z74" s="628"/>
      <c r="AA74" s="633" t="str">
        <f>IF(COUNTIF('別紙様式2-3（個表） '!U15:U114,"○")=1, "はい", "いいえ")</f>
        <v>いいえ</v>
      </c>
      <c r="AB74" s="634"/>
      <c r="AC74" s="634"/>
      <c r="AD74" s="634"/>
      <c r="AE74" s="634"/>
      <c r="AF74" s="634"/>
      <c r="AG74" s="634"/>
      <c r="AH74" s="634"/>
      <c r="AI74" s="634"/>
      <c r="AJ74" s="635"/>
      <c r="AK74" s="718" t="s">
        <v>2054</v>
      </c>
      <c r="AL74" s="719"/>
      <c r="AM74" s="719"/>
      <c r="AN74" s="719"/>
      <c r="AO74" s="719"/>
      <c r="AP74" s="719"/>
      <c r="AQ74" s="719"/>
      <c r="AR74" s="719"/>
      <c r="AS74" s="719"/>
      <c r="AT74" s="719"/>
      <c r="AU74" s="719"/>
      <c r="AV74" s="720"/>
    </row>
    <row r="75" spans="1:48" ht="13.9" customHeight="1">
      <c r="A75" s="58"/>
      <c r="B75" s="58"/>
      <c r="C75" s="59"/>
      <c r="D75" s="59"/>
      <c r="E75" s="59"/>
      <c r="F75" s="59"/>
      <c r="G75" s="59"/>
      <c r="H75" s="60"/>
      <c r="I75" s="60"/>
      <c r="J75" s="60"/>
      <c r="K75" s="60"/>
      <c r="L75" s="60"/>
      <c r="M75" s="60"/>
      <c r="N75" s="60"/>
      <c r="O75" s="60"/>
      <c r="P75" s="60"/>
      <c r="Q75" s="60"/>
      <c r="R75" s="60"/>
      <c r="S75" s="60"/>
      <c r="T75" s="61"/>
      <c r="U75" s="61"/>
      <c r="V75" s="61"/>
      <c r="W75" s="61"/>
      <c r="X75" s="61"/>
      <c r="Y75" s="61"/>
      <c r="Z75" s="61"/>
      <c r="AA75" s="61"/>
      <c r="AB75" s="61"/>
      <c r="AC75" s="61"/>
      <c r="AD75" s="61"/>
      <c r="AE75" s="61"/>
      <c r="AF75" s="61"/>
      <c r="AG75" s="61"/>
      <c r="AH75" s="61"/>
      <c r="AI75" s="61"/>
      <c r="AJ75" s="61"/>
    </row>
    <row r="76" spans="1:48" s="32" customFormat="1" ht="14.1" customHeight="1">
      <c r="A76" s="454" t="s">
        <v>2508</v>
      </c>
      <c r="B76"/>
      <c r="C76"/>
      <c r="D76"/>
      <c r="E76"/>
      <c r="F76"/>
      <c r="G76"/>
      <c r="H76"/>
      <c r="I76"/>
      <c r="J76"/>
      <c r="K76"/>
      <c r="L76"/>
      <c r="M76"/>
      <c r="N76"/>
      <c r="O76"/>
      <c r="P76"/>
      <c r="Q76"/>
      <c r="R76"/>
      <c r="S76"/>
      <c r="T76"/>
      <c r="U76"/>
      <c r="V76"/>
      <c r="W76"/>
      <c r="X76"/>
      <c r="Y76"/>
      <c r="Z76"/>
      <c r="AA76"/>
      <c r="AB76"/>
      <c r="AC76"/>
      <c r="AD76"/>
      <c r="AE76"/>
      <c r="AF76"/>
      <c r="AG76"/>
      <c r="AH76"/>
      <c r="AI76"/>
      <c r="AJ76"/>
    </row>
    <row r="77" spans="1:48" ht="13.9" customHeight="1">
      <c r="A77" s="454" t="s">
        <v>2509</v>
      </c>
    </row>
    <row r="78" spans="1:48" ht="60" customHeight="1">
      <c r="A78" s="736" t="s">
        <v>2510</v>
      </c>
      <c r="B78" s="736"/>
      <c r="C78" s="736"/>
      <c r="D78" s="736"/>
      <c r="E78" s="736"/>
      <c r="F78" s="736" t="s">
        <v>2511</v>
      </c>
      <c r="G78" s="736"/>
      <c r="H78" s="736"/>
      <c r="I78" s="736"/>
      <c r="J78" s="736"/>
      <c r="K78" s="737" t="s">
        <v>2512</v>
      </c>
      <c r="L78" s="736"/>
      <c r="M78" s="736"/>
      <c r="N78" s="736"/>
      <c r="O78" s="737" t="s">
        <v>2513</v>
      </c>
      <c r="P78" s="736"/>
      <c r="Q78" s="736"/>
      <c r="R78" s="736"/>
      <c r="S78" s="737" t="s">
        <v>2514</v>
      </c>
      <c r="T78" s="736"/>
      <c r="U78" s="736"/>
      <c r="V78" s="736"/>
      <c r="W78" s="737" t="s">
        <v>2515</v>
      </c>
      <c r="X78" s="737"/>
      <c r="Y78" s="737"/>
      <c r="Z78" s="149" t="s">
        <v>2516</v>
      </c>
    </row>
    <row r="79" spans="1:48" ht="60" customHeight="1">
      <c r="A79" s="738"/>
      <c r="B79" s="739"/>
      <c r="C79" s="739"/>
      <c r="D79" s="739"/>
      <c r="E79" s="740"/>
      <c r="F79" s="738"/>
      <c r="G79" s="739"/>
      <c r="H79" s="739"/>
      <c r="I79" s="739"/>
      <c r="J79" s="740"/>
      <c r="K79" s="738"/>
      <c r="L79" s="739"/>
      <c r="M79" s="739"/>
      <c r="N79" s="740"/>
      <c r="O79" s="738"/>
      <c r="P79" s="739"/>
      <c r="Q79" s="739"/>
      <c r="R79" s="740"/>
      <c r="S79" s="738"/>
      <c r="T79" s="739"/>
      <c r="U79" s="739"/>
      <c r="V79" s="740"/>
      <c r="W79" s="738"/>
      <c r="X79" s="739"/>
      <c r="Y79" s="740"/>
      <c r="Z79" s="455"/>
      <c r="AA79" s="32"/>
      <c r="AB79" s="32"/>
      <c r="AC79" s="32"/>
      <c r="AD79" s="32"/>
      <c r="AE79" s="32"/>
      <c r="AF79" s="32"/>
      <c r="AG79" s="32"/>
      <c r="AH79" s="32"/>
      <c r="AI79" s="32"/>
      <c r="AJ79" s="32"/>
    </row>
    <row r="80" spans="1:48" ht="13.9" customHeight="1"/>
    <row r="81" spans="1:36" ht="13.9" customHeight="1"/>
    <row r="82" spans="1:36" ht="13.9" customHeight="1"/>
    <row r="83" spans="1:36" ht="13.9"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c r="AE83" s="32"/>
      <c r="AF83" s="32"/>
      <c r="AG83" s="32"/>
      <c r="AH83" s="32"/>
      <c r="AI83" s="32"/>
      <c r="AJ83" s="32"/>
    </row>
    <row r="84" spans="1:36" ht="13.9" customHeight="1"/>
    <row r="85" spans="1:36" ht="13.9" customHeight="1"/>
    <row r="86" spans="1:36" ht="13.9" customHeight="1">
      <c r="A86" s="636"/>
      <c r="B86" s="636"/>
      <c r="C86" s="637"/>
      <c r="D86" s="637"/>
      <c r="E86" s="637"/>
      <c r="F86" s="637"/>
      <c r="G86" s="637"/>
      <c r="H86" s="639"/>
      <c r="I86" s="639"/>
      <c r="J86" s="639"/>
      <c r="K86" s="639"/>
      <c r="L86" s="639"/>
      <c r="M86" s="639"/>
      <c r="N86" s="639"/>
      <c r="O86" s="639"/>
      <c r="P86" s="639"/>
      <c r="Q86" s="639"/>
      <c r="R86" s="639"/>
      <c r="S86" s="639"/>
      <c r="T86" s="638"/>
      <c r="U86" s="638"/>
      <c r="V86" s="638"/>
      <c r="W86" s="638"/>
      <c r="X86" s="638"/>
      <c r="Y86" s="638"/>
      <c r="Z86" s="638"/>
      <c r="AA86" s="638"/>
      <c r="AB86" s="638"/>
      <c r="AC86" s="638"/>
      <c r="AD86" s="638"/>
      <c r="AE86" s="61"/>
      <c r="AF86" s="61"/>
      <c r="AG86" s="61"/>
      <c r="AH86" s="61"/>
      <c r="AI86" s="61"/>
      <c r="AJ86" s="61"/>
    </row>
    <row r="87" spans="1:36" ht="13.9" customHeight="1">
      <c r="A87" s="636"/>
      <c r="B87" s="636"/>
      <c r="C87" s="637"/>
      <c r="D87" s="637"/>
      <c r="E87" s="637"/>
      <c r="F87" s="637"/>
      <c r="G87" s="637"/>
      <c r="H87" s="639"/>
      <c r="I87" s="639"/>
      <c r="J87" s="639"/>
      <c r="K87" s="639"/>
      <c r="L87" s="639"/>
      <c r="M87" s="639"/>
      <c r="N87" s="639"/>
      <c r="O87" s="639"/>
      <c r="P87" s="639"/>
      <c r="Q87" s="639"/>
      <c r="R87" s="639"/>
      <c r="S87" s="639"/>
      <c r="T87" s="638"/>
      <c r="U87" s="638"/>
      <c r="V87" s="638"/>
      <c r="W87" s="638"/>
      <c r="X87" s="638"/>
      <c r="Y87" s="638"/>
      <c r="Z87" s="638"/>
      <c r="AA87" s="638"/>
      <c r="AB87" s="638"/>
      <c r="AC87" s="638"/>
      <c r="AD87" s="638"/>
      <c r="AE87" s="61"/>
      <c r="AF87" s="61"/>
      <c r="AG87" s="61"/>
      <c r="AH87" s="61"/>
      <c r="AI87" s="61"/>
      <c r="AJ87" s="61"/>
    </row>
    <row r="88" spans="1:36" ht="13.9" customHeight="1">
      <c r="A88" s="636"/>
      <c r="B88" s="636"/>
      <c r="C88" s="637"/>
      <c r="D88" s="637"/>
      <c r="E88" s="637"/>
      <c r="F88" s="637"/>
      <c r="G88" s="637"/>
      <c r="H88" s="639"/>
      <c r="I88" s="639"/>
      <c r="J88" s="639"/>
      <c r="K88" s="639"/>
      <c r="L88" s="639"/>
      <c r="M88" s="639"/>
      <c r="N88" s="639"/>
      <c r="O88" s="639"/>
      <c r="P88" s="639"/>
      <c r="Q88" s="639"/>
      <c r="R88" s="639"/>
      <c r="S88" s="639"/>
      <c r="T88" s="638"/>
      <c r="U88" s="638"/>
      <c r="V88" s="638"/>
      <c r="W88" s="638"/>
      <c r="X88" s="638"/>
      <c r="Y88" s="638"/>
      <c r="Z88" s="638"/>
      <c r="AA88" s="638"/>
      <c r="AB88" s="638"/>
      <c r="AC88" s="638"/>
      <c r="AD88" s="638"/>
      <c r="AE88" s="61"/>
      <c r="AF88" s="61"/>
      <c r="AG88" s="61"/>
      <c r="AH88" s="61"/>
      <c r="AI88" s="61"/>
      <c r="AJ88" s="61"/>
    </row>
    <row r="89" spans="1:36" ht="13.9" customHeight="1">
      <c r="A89" s="636"/>
      <c r="B89" s="636"/>
      <c r="C89" s="637"/>
      <c r="D89" s="637"/>
      <c r="E89" s="637"/>
      <c r="F89" s="637"/>
      <c r="G89" s="637"/>
      <c r="H89" s="639"/>
      <c r="I89" s="639"/>
      <c r="J89" s="639"/>
      <c r="K89" s="639"/>
      <c r="L89" s="639"/>
      <c r="M89" s="639"/>
      <c r="N89" s="639"/>
      <c r="O89" s="639"/>
      <c r="P89" s="639"/>
      <c r="Q89" s="639"/>
      <c r="R89" s="639"/>
      <c r="S89" s="639"/>
      <c r="T89" s="638"/>
      <c r="U89" s="638"/>
      <c r="V89" s="638"/>
      <c r="W89" s="638"/>
      <c r="X89" s="638"/>
      <c r="Y89" s="638"/>
      <c r="Z89" s="638"/>
      <c r="AA89" s="638"/>
      <c r="AB89" s="638"/>
      <c r="AC89" s="638"/>
      <c r="AD89" s="638"/>
      <c r="AE89" s="61"/>
      <c r="AF89" s="61"/>
      <c r="AG89" s="61"/>
      <c r="AH89" s="61"/>
      <c r="AI89" s="61"/>
      <c r="AJ89" s="61"/>
    </row>
    <row r="90" spans="1:36" ht="13.9" customHeight="1">
      <c r="A90" s="636"/>
      <c r="B90" s="636"/>
      <c r="C90" s="637"/>
      <c r="D90" s="637"/>
      <c r="E90" s="637"/>
      <c r="F90" s="637"/>
      <c r="G90" s="637"/>
      <c r="H90" s="639"/>
      <c r="I90" s="639"/>
      <c r="J90" s="639"/>
      <c r="K90" s="639"/>
      <c r="L90" s="639"/>
      <c r="M90" s="639"/>
      <c r="N90" s="639"/>
      <c r="O90" s="639"/>
      <c r="P90" s="639"/>
      <c r="Q90" s="639"/>
      <c r="R90" s="639"/>
      <c r="S90" s="639"/>
      <c r="T90" s="638"/>
      <c r="U90" s="638"/>
      <c r="V90" s="638"/>
      <c r="W90" s="638"/>
      <c r="X90" s="638"/>
      <c r="Y90" s="638"/>
      <c r="Z90" s="638"/>
      <c r="AA90" s="638"/>
      <c r="AB90" s="638"/>
      <c r="AC90" s="638"/>
      <c r="AD90" s="638"/>
      <c r="AE90" s="61"/>
      <c r="AF90" s="61"/>
      <c r="AG90" s="61"/>
      <c r="AH90" s="61"/>
      <c r="AI90" s="61"/>
      <c r="AJ90" s="61"/>
    </row>
    <row r="91" spans="1:36" ht="13.9" customHeight="1">
      <c r="A91" s="636"/>
      <c r="B91" s="636"/>
      <c r="C91" s="637"/>
      <c r="D91" s="637"/>
      <c r="E91" s="637"/>
      <c r="F91" s="637"/>
      <c r="G91" s="637"/>
      <c r="H91" s="639"/>
      <c r="I91" s="639"/>
      <c r="J91" s="639"/>
      <c r="K91" s="639"/>
      <c r="L91" s="639"/>
      <c r="M91" s="639"/>
      <c r="N91" s="639"/>
      <c r="O91" s="639"/>
      <c r="P91" s="639"/>
      <c r="Q91" s="639"/>
      <c r="R91" s="639"/>
      <c r="S91" s="639"/>
      <c r="T91" s="638"/>
      <c r="U91" s="638"/>
      <c r="V91" s="638"/>
      <c r="W91" s="638"/>
      <c r="X91" s="638"/>
      <c r="Y91" s="638"/>
      <c r="Z91" s="638"/>
      <c r="AA91" s="638"/>
      <c r="AB91" s="638"/>
      <c r="AC91" s="638"/>
      <c r="AD91" s="638"/>
      <c r="AE91" s="61"/>
      <c r="AF91" s="61"/>
      <c r="AG91" s="61"/>
      <c r="AH91" s="61"/>
      <c r="AI91" s="61"/>
      <c r="AJ91" s="61"/>
    </row>
    <row r="92" spans="1:36" ht="13.9" customHeight="1">
      <c r="A92" s="636"/>
      <c r="B92" s="636"/>
      <c r="C92" s="637"/>
      <c r="D92" s="637"/>
      <c r="E92" s="637"/>
      <c r="F92" s="637"/>
      <c r="G92" s="637"/>
      <c r="H92" s="639"/>
      <c r="I92" s="639"/>
      <c r="J92" s="639"/>
      <c r="K92" s="639"/>
      <c r="L92" s="639"/>
      <c r="M92" s="639"/>
      <c r="N92" s="639"/>
      <c r="O92" s="639"/>
      <c r="P92" s="639"/>
      <c r="Q92" s="639"/>
      <c r="R92" s="639"/>
      <c r="S92" s="639"/>
      <c r="T92" s="638"/>
      <c r="U92" s="638"/>
      <c r="V92" s="638"/>
      <c r="W92" s="638"/>
      <c r="X92" s="638"/>
      <c r="Y92" s="638"/>
      <c r="Z92" s="638"/>
      <c r="AA92" s="638"/>
      <c r="AB92" s="638"/>
      <c r="AC92" s="638"/>
      <c r="AD92" s="638"/>
      <c r="AE92" s="61"/>
      <c r="AF92" s="61"/>
      <c r="AG92" s="61"/>
      <c r="AH92" s="61"/>
      <c r="AI92" s="61"/>
      <c r="AJ92" s="61"/>
    </row>
    <row r="93" spans="1:36" ht="13.9" customHeight="1">
      <c r="A93" s="636"/>
      <c r="B93" s="636"/>
      <c r="C93" s="637"/>
      <c r="D93" s="637"/>
      <c r="E93" s="637"/>
      <c r="F93" s="637"/>
      <c r="G93" s="637"/>
      <c r="H93" s="639"/>
      <c r="I93" s="639"/>
      <c r="J93" s="639"/>
      <c r="K93" s="639"/>
      <c r="L93" s="639"/>
      <c r="M93" s="639"/>
      <c r="N93" s="639"/>
      <c r="O93" s="639"/>
      <c r="P93" s="639"/>
      <c r="Q93" s="639"/>
      <c r="R93" s="639"/>
      <c r="S93" s="639"/>
      <c r="T93" s="638"/>
      <c r="U93" s="638"/>
      <c r="V93" s="638"/>
      <c r="W93" s="638"/>
      <c r="X93" s="638"/>
      <c r="Y93" s="638"/>
      <c r="Z93" s="638"/>
      <c r="AA93" s="638"/>
      <c r="AB93" s="638"/>
      <c r="AC93" s="638"/>
      <c r="AD93" s="638"/>
      <c r="AE93" s="61"/>
      <c r="AF93" s="61"/>
      <c r="AG93" s="61"/>
      <c r="AH93" s="61"/>
      <c r="AI93" s="61"/>
      <c r="AJ93" s="61"/>
    </row>
    <row r="94" spans="1:36" ht="13.9" customHeight="1">
      <c r="A94" s="636"/>
      <c r="B94" s="636"/>
      <c r="C94" s="637"/>
      <c r="D94" s="637"/>
      <c r="E94" s="637"/>
      <c r="F94" s="637"/>
      <c r="G94" s="637"/>
      <c r="H94" s="639"/>
      <c r="I94" s="639"/>
      <c r="J94" s="639"/>
      <c r="K94" s="639"/>
      <c r="L94" s="639"/>
      <c r="M94" s="639"/>
      <c r="N94" s="639"/>
      <c r="O94" s="639"/>
      <c r="P94" s="639"/>
      <c r="Q94" s="639"/>
      <c r="R94" s="639"/>
      <c r="S94" s="639"/>
      <c r="T94" s="638"/>
      <c r="U94" s="638"/>
      <c r="V94" s="638"/>
      <c r="W94" s="638"/>
      <c r="X94" s="638"/>
      <c r="Y94" s="638"/>
      <c r="Z94" s="638"/>
      <c r="AA94" s="638"/>
      <c r="AB94" s="638"/>
      <c r="AC94" s="638"/>
      <c r="AD94" s="638"/>
      <c r="AE94" s="61"/>
      <c r="AF94" s="61"/>
      <c r="AG94" s="61"/>
      <c r="AH94" s="61"/>
      <c r="AI94" s="61"/>
      <c r="AJ94" s="61"/>
    </row>
    <row r="95" spans="1:36" ht="13.9" customHeight="1">
      <c r="A95" s="636"/>
      <c r="B95" s="636"/>
      <c r="C95" s="637"/>
      <c r="D95" s="637"/>
      <c r="E95" s="637"/>
      <c r="F95" s="637"/>
      <c r="G95" s="637"/>
      <c r="H95" s="639"/>
      <c r="I95" s="639"/>
      <c r="J95" s="639"/>
      <c r="K95" s="639"/>
      <c r="L95" s="639"/>
      <c r="M95" s="639"/>
      <c r="N95" s="639"/>
      <c r="O95" s="639"/>
      <c r="P95" s="639"/>
      <c r="Q95" s="639"/>
      <c r="R95" s="639"/>
      <c r="S95" s="639"/>
      <c r="T95" s="638"/>
      <c r="U95" s="638"/>
      <c r="V95" s="638"/>
      <c r="W95" s="638"/>
      <c r="X95" s="638"/>
      <c r="Y95" s="638"/>
      <c r="Z95" s="638"/>
      <c r="AA95" s="638"/>
      <c r="AB95" s="638"/>
      <c r="AC95" s="638"/>
      <c r="AD95" s="638"/>
      <c r="AE95" s="61"/>
      <c r="AF95" s="61"/>
      <c r="AG95" s="61"/>
      <c r="AH95" s="61"/>
      <c r="AI95" s="61"/>
      <c r="AJ95" s="61"/>
    </row>
    <row r="96" spans="1:36" ht="13.9" customHeight="1">
      <c r="A96" s="636"/>
      <c r="B96" s="636"/>
      <c r="C96" s="637"/>
      <c r="D96" s="637"/>
      <c r="E96" s="637"/>
      <c r="F96" s="637"/>
      <c r="G96" s="637"/>
      <c r="H96" s="639"/>
      <c r="I96" s="639"/>
      <c r="J96" s="639"/>
      <c r="K96" s="639"/>
      <c r="L96" s="639"/>
      <c r="M96" s="639"/>
      <c r="N96" s="639"/>
      <c r="O96" s="639"/>
      <c r="P96" s="639"/>
      <c r="Q96" s="639"/>
      <c r="R96" s="639"/>
      <c r="S96" s="639"/>
      <c r="T96" s="638"/>
      <c r="U96" s="638"/>
      <c r="V96" s="638"/>
      <c r="W96" s="638"/>
      <c r="X96" s="638"/>
      <c r="Y96" s="638"/>
      <c r="Z96" s="638"/>
      <c r="AA96" s="638"/>
      <c r="AB96" s="638"/>
      <c r="AC96" s="638"/>
      <c r="AD96" s="638"/>
      <c r="AE96" s="61"/>
      <c r="AF96" s="61"/>
      <c r="AG96" s="61"/>
      <c r="AH96" s="61"/>
      <c r="AI96" s="61"/>
      <c r="AJ96" s="61"/>
    </row>
    <row r="97" spans="1:36" ht="13.9" customHeight="1">
      <c r="A97" s="636"/>
      <c r="B97" s="636"/>
      <c r="C97" s="637"/>
      <c r="D97" s="637"/>
      <c r="E97" s="637"/>
      <c r="F97" s="637"/>
      <c r="G97" s="637"/>
      <c r="H97" s="639"/>
      <c r="I97" s="639"/>
      <c r="J97" s="639"/>
      <c r="K97" s="639"/>
      <c r="L97" s="639"/>
      <c r="M97" s="639"/>
      <c r="N97" s="639"/>
      <c r="O97" s="639"/>
      <c r="P97" s="639"/>
      <c r="Q97" s="639"/>
      <c r="R97" s="639"/>
      <c r="S97" s="639"/>
      <c r="T97" s="638"/>
      <c r="U97" s="638"/>
      <c r="V97" s="638"/>
      <c r="W97" s="638"/>
      <c r="X97" s="638"/>
      <c r="Y97" s="638"/>
      <c r="Z97" s="638"/>
      <c r="AA97" s="638"/>
      <c r="AB97" s="638"/>
      <c r="AC97" s="638"/>
      <c r="AD97" s="638"/>
      <c r="AE97" s="61"/>
      <c r="AF97" s="61"/>
      <c r="AG97" s="61"/>
      <c r="AH97" s="61"/>
      <c r="AI97" s="61"/>
      <c r="AJ97" s="61"/>
    </row>
    <row r="98" spans="1:36" ht="13.9" customHeight="1">
      <c r="A98" s="636"/>
      <c r="B98" s="636"/>
      <c r="C98" s="637"/>
      <c r="D98" s="637"/>
      <c r="E98" s="637"/>
      <c r="F98" s="637"/>
      <c r="G98" s="637"/>
      <c r="H98" s="639"/>
      <c r="I98" s="639"/>
      <c r="J98" s="639"/>
      <c r="K98" s="639"/>
      <c r="L98" s="639"/>
      <c r="M98" s="639"/>
      <c r="N98" s="639"/>
      <c r="O98" s="639"/>
      <c r="P98" s="639"/>
      <c r="Q98" s="639"/>
      <c r="R98" s="639"/>
      <c r="S98" s="639"/>
      <c r="T98" s="638"/>
      <c r="U98" s="638"/>
      <c r="V98" s="638"/>
      <c r="W98" s="638"/>
      <c r="X98" s="638"/>
      <c r="Y98" s="638"/>
      <c r="Z98" s="638"/>
      <c r="AA98" s="638"/>
      <c r="AB98" s="638"/>
      <c r="AC98" s="638"/>
      <c r="AD98" s="638"/>
      <c r="AE98" s="61"/>
      <c r="AF98" s="61"/>
      <c r="AG98" s="61"/>
      <c r="AH98" s="61"/>
      <c r="AI98" s="61"/>
      <c r="AJ98" s="61"/>
    </row>
    <row r="99" spans="1:36" ht="13.9" customHeight="1">
      <c r="A99" s="636"/>
      <c r="B99" s="636"/>
      <c r="C99" s="637"/>
      <c r="D99" s="637"/>
      <c r="E99" s="637"/>
      <c r="F99" s="637"/>
      <c r="G99" s="637"/>
      <c r="H99" s="639"/>
      <c r="I99" s="639"/>
      <c r="J99" s="639"/>
      <c r="K99" s="639"/>
      <c r="L99" s="639"/>
      <c r="M99" s="639"/>
      <c r="N99" s="639"/>
      <c r="O99" s="639"/>
      <c r="P99" s="639"/>
      <c r="Q99" s="639"/>
      <c r="R99" s="639"/>
      <c r="S99" s="639"/>
      <c r="T99" s="638"/>
      <c r="U99" s="638"/>
      <c r="V99" s="638"/>
      <c r="W99" s="638"/>
      <c r="X99" s="638"/>
      <c r="Y99" s="638"/>
      <c r="Z99" s="638"/>
      <c r="AA99" s="638"/>
      <c r="AB99" s="638"/>
      <c r="AC99" s="638"/>
      <c r="AD99" s="638"/>
      <c r="AE99" s="61"/>
      <c r="AF99" s="61"/>
      <c r="AG99" s="61"/>
      <c r="AH99" s="61"/>
      <c r="AI99" s="61"/>
      <c r="AJ99" s="61"/>
    </row>
    <row r="100" spans="1:36" ht="13.9" customHeight="1">
      <c r="A100" s="636"/>
      <c r="B100" s="636"/>
      <c r="C100" s="637"/>
      <c r="D100" s="637"/>
      <c r="E100" s="637"/>
      <c r="F100" s="637"/>
      <c r="G100" s="637"/>
      <c r="H100" s="639"/>
      <c r="I100" s="639"/>
      <c r="J100" s="639"/>
      <c r="K100" s="639"/>
      <c r="L100" s="639"/>
      <c r="M100" s="639"/>
      <c r="N100" s="639"/>
      <c r="O100" s="639"/>
      <c r="P100" s="639"/>
      <c r="Q100" s="639"/>
      <c r="R100" s="639"/>
      <c r="S100" s="639"/>
      <c r="T100" s="638"/>
      <c r="U100" s="638"/>
      <c r="V100" s="638"/>
      <c r="W100" s="638"/>
      <c r="X100" s="638"/>
      <c r="Y100" s="638"/>
      <c r="Z100" s="638"/>
      <c r="AA100" s="638"/>
      <c r="AB100" s="638"/>
      <c r="AC100" s="638"/>
      <c r="AD100" s="638"/>
      <c r="AE100" s="61"/>
      <c r="AF100" s="61"/>
      <c r="AG100" s="61"/>
      <c r="AH100" s="61"/>
      <c r="AI100" s="61"/>
      <c r="AJ100" s="61"/>
    </row>
    <row r="101" spans="1:36" ht="13.9" customHeight="1">
      <c r="A101" s="636"/>
      <c r="B101" s="636"/>
      <c r="C101" s="637"/>
      <c r="D101" s="637"/>
      <c r="E101" s="637"/>
      <c r="F101" s="637"/>
      <c r="G101" s="637"/>
      <c r="H101" s="639"/>
      <c r="I101" s="639"/>
      <c r="J101" s="639"/>
      <c r="K101" s="639"/>
      <c r="L101" s="639"/>
      <c r="M101" s="639"/>
      <c r="N101" s="639"/>
      <c r="O101" s="639"/>
      <c r="P101" s="639"/>
      <c r="Q101" s="639"/>
      <c r="R101" s="639"/>
      <c r="S101" s="639"/>
      <c r="T101" s="638"/>
      <c r="U101" s="638"/>
      <c r="V101" s="638"/>
      <c r="W101" s="638"/>
      <c r="X101" s="638"/>
      <c r="Y101" s="638"/>
      <c r="Z101" s="638"/>
      <c r="AA101" s="638"/>
      <c r="AB101" s="638"/>
      <c r="AC101" s="638"/>
      <c r="AD101" s="638"/>
      <c r="AE101" s="61"/>
      <c r="AF101" s="61"/>
      <c r="AG101" s="61"/>
      <c r="AH101" s="61"/>
      <c r="AI101" s="61"/>
      <c r="AJ101" s="61"/>
    </row>
    <row r="102" spans="1:36" ht="13.9" customHeight="1">
      <c r="A102" s="636"/>
      <c r="B102" s="636"/>
      <c r="C102" s="637"/>
      <c r="D102" s="637"/>
      <c r="E102" s="637"/>
      <c r="F102" s="637"/>
      <c r="G102" s="637"/>
      <c r="H102" s="639"/>
      <c r="I102" s="639"/>
      <c r="J102" s="639"/>
      <c r="K102" s="639"/>
      <c r="L102" s="639"/>
      <c r="M102" s="639"/>
      <c r="N102" s="639"/>
      <c r="O102" s="639"/>
      <c r="P102" s="639"/>
      <c r="Q102" s="639"/>
      <c r="R102" s="639"/>
      <c r="S102" s="639"/>
      <c r="T102" s="638"/>
      <c r="U102" s="638"/>
      <c r="V102" s="638"/>
      <c r="W102" s="638"/>
      <c r="X102" s="638"/>
      <c r="Y102" s="638"/>
      <c r="Z102" s="638"/>
      <c r="AA102" s="638"/>
      <c r="AB102" s="638"/>
      <c r="AC102" s="638"/>
      <c r="AD102" s="638"/>
      <c r="AE102" s="61"/>
      <c r="AF102" s="61"/>
      <c r="AG102" s="61"/>
      <c r="AH102" s="61"/>
      <c r="AI102" s="61"/>
      <c r="AJ102" s="61"/>
    </row>
    <row r="103" spans="1:36" ht="13.9" customHeight="1">
      <c r="A103" s="636"/>
      <c r="B103" s="636"/>
      <c r="C103" s="637"/>
      <c r="D103" s="637"/>
      <c r="E103" s="637"/>
      <c r="F103" s="637"/>
      <c r="G103" s="637"/>
      <c r="H103" s="639"/>
      <c r="I103" s="639"/>
      <c r="J103" s="639"/>
      <c r="K103" s="639"/>
      <c r="L103" s="639"/>
      <c r="M103" s="639"/>
      <c r="N103" s="639"/>
      <c r="O103" s="639"/>
      <c r="P103" s="639"/>
      <c r="Q103" s="639"/>
      <c r="R103" s="639"/>
      <c r="S103" s="639"/>
      <c r="T103" s="638"/>
      <c r="U103" s="638"/>
      <c r="V103" s="638"/>
      <c r="W103" s="638"/>
      <c r="X103" s="638"/>
      <c r="Y103" s="638"/>
      <c r="Z103" s="638"/>
      <c r="AA103" s="638"/>
      <c r="AB103" s="638"/>
      <c r="AC103" s="638"/>
      <c r="AD103" s="638"/>
      <c r="AE103" s="61"/>
      <c r="AF103" s="61"/>
      <c r="AG103" s="61"/>
      <c r="AH103" s="61"/>
      <c r="AI103" s="61"/>
      <c r="AJ103" s="61"/>
    </row>
    <row r="104" spans="1:36" ht="13.9" customHeight="1">
      <c r="A104" s="636"/>
      <c r="B104" s="636"/>
      <c r="C104" s="637"/>
      <c r="D104" s="637"/>
      <c r="E104" s="637"/>
      <c r="F104" s="637"/>
      <c r="G104" s="637"/>
      <c r="H104" s="639"/>
      <c r="I104" s="639"/>
      <c r="J104" s="639"/>
      <c r="K104" s="639"/>
      <c r="L104" s="639"/>
      <c r="M104" s="639"/>
      <c r="N104" s="639"/>
      <c r="O104" s="639"/>
      <c r="P104" s="639"/>
      <c r="Q104" s="639"/>
      <c r="R104" s="639"/>
      <c r="S104" s="639"/>
      <c r="T104" s="638"/>
      <c r="U104" s="638"/>
      <c r="V104" s="638"/>
      <c r="W104" s="638"/>
      <c r="X104" s="638"/>
      <c r="Y104" s="638"/>
      <c r="Z104" s="638"/>
      <c r="AA104" s="638"/>
      <c r="AB104" s="638"/>
      <c r="AC104" s="638"/>
      <c r="AD104" s="638"/>
      <c r="AE104" s="61"/>
      <c r="AF104" s="61"/>
      <c r="AG104" s="61"/>
      <c r="AH104" s="61"/>
      <c r="AI104" s="61"/>
      <c r="AJ104" s="61"/>
    </row>
    <row r="105" spans="1:36" ht="13.9" customHeight="1">
      <c r="A105" s="636"/>
      <c r="B105" s="636"/>
      <c r="C105" s="637"/>
      <c r="D105" s="637"/>
      <c r="E105" s="637"/>
      <c r="F105" s="637"/>
      <c r="G105" s="637"/>
      <c r="H105" s="639"/>
      <c r="I105" s="639"/>
      <c r="J105" s="639"/>
      <c r="K105" s="639"/>
      <c r="L105" s="639"/>
      <c r="M105" s="639"/>
      <c r="N105" s="639"/>
      <c r="O105" s="639"/>
      <c r="P105" s="639"/>
      <c r="Q105" s="639"/>
      <c r="R105" s="639"/>
      <c r="S105" s="639"/>
      <c r="T105" s="638"/>
      <c r="U105" s="638"/>
      <c r="V105" s="638"/>
      <c r="W105" s="638"/>
      <c r="X105" s="638"/>
      <c r="Y105" s="638"/>
      <c r="Z105" s="638"/>
      <c r="AA105" s="638"/>
      <c r="AB105" s="638"/>
      <c r="AC105" s="638"/>
      <c r="AD105" s="638"/>
      <c r="AE105" s="61"/>
      <c r="AF105" s="61"/>
      <c r="AG105" s="61"/>
      <c r="AH105" s="61"/>
      <c r="AI105" s="61"/>
      <c r="AJ105" s="61"/>
    </row>
    <row r="106" spans="1:36" ht="13.9" customHeight="1">
      <c r="A106" s="636"/>
      <c r="B106" s="636"/>
      <c r="C106" s="637"/>
      <c r="D106" s="637"/>
      <c r="E106" s="637"/>
      <c r="F106" s="637"/>
      <c r="G106" s="637"/>
      <c r="H106" s="639"/>
      <c r="I106" s="639"/>
      <c r="J106" s="639"/>
      <c r="K106" s="639"/>
      <c r="L106" s="639"/>
      <c r="M106" s="639"/>
      <c r="N106" s="639"/>
      <c r="O106" s="639"/>
      <c r="P106" s="639"/>
      <c r="Q106" s="639"/>
      <c r="R106" s="639"/>
      <c r="S106" s="639"/>
      <c r="T106" s="638"/>
      <c r="U106" s="638"/>
      <c r="V106" s="638"/>
      <c r="W106" s="638"/>
      <c r="X106" s="638"/>
      <c r="Y106" s="638"/>
      <c r="Z106" s="638"/>
      <c r="AA106" s="638"/>
      <c r="AB106" s="638"/>
      <c r="AC106" s="638"/>
      <c r="AD106" s="638"/>
      <c r="AE106" s="61"/>
      <c r="AF106" s="61"/>
      <c r="AG106" s="61"/>
      <c r="AH106" s="61"/>
      <c r="AI106" s="61"/>
      <c r="AJ106" s="61"/>
    </row>
    <row r="107" spans="1:36" ht="13.9" customHeight="1">
      <c r="A107" s="636"/>
      <c r="B107" s="636"/>
      <c r="C107" s="637"/>
      <c r="D107" s="637"/>
      <c r="E107" s="637"/>
      <c r="F107" s="637"/>
      <c r="G107" s="637"/>
      <c r="H107" s="639"/>
      <c r="I107" s="639"/>
      <c r="J107" s="639"/>
      <c r="K107" s="639"/>
      <c r="L107" s="639"/>
      <c r="M107" s="639"/>
      <c r="N107" s="639"/>
      <c r="O107" s="639"/>
      <c r="P107" s="639"/>
      <c r="Q107" s="639"/>
      <c r="R107" s="639"/>
      <c r="S107" s="639"/>
      <c r="T107" s="638"/>
      <c r="U107" s="638"/>
      <c r="V107" s="638"/>
      <c r="W107" s="638"/>
      <c r="X107" s="638"/>
      <c r="Y107" s="638"/>
      <c r="Z107" s="638"/>
      <c r="AA107" s="638"/>
      <c r="AB107" s="638"/>
      <c r="AC107" s="638"/>
      <c r="AD107" s="638"/>
      <c r="AE107" s="61"/>
      <c r="AF107" s="61"/>
      <c r="AG107" s="61"/>
      <c r="AH107" s="61"/>
      <c r="AI107" s="61"/>
      <c r="AJ107" s="61"/>
    </row>
    <row r="108" spans="1:36" ht="13.9" customHeight="1">
      <c r="A108" s="636"/>
      <c r="B108" s="636"/>
      <c r="C108" s="637"/>
      <c r="D108" s="637"/>
      <c r="E108" s="637"/>
      <c r="F108" s="637"/>
      <c r="G108" s="637"/>
      <c r="H108" s="639"/>
      <c r="I108" s="639"/>
      <c r="J108" s="639"/>
      <c r="K108" s="639"/>
      <c r="L108" s="639"/>
      <c r="M108" s="639"/>
      <c r="N108" s="639"/>
      <c r="O108" s="639"/>
      <c r="P108" s="639"/>
      <c r="Q108" s="639"/>
      <c r="R108" s="639"/>
      <c r="S108" s="639"/>
      <c r="T108" s="638"/>
      <c r="U108" s="638"/>
      <c r="V108" s="638"/>
      <c r="W108" s="638"/>
      <c r="X108" s="638"/>
      <c r="Y108" s="638"/>
      <c r="Z108" s="638"/>
      <c r="AA108" s="638"/>
      <c r="AB108" s="638"/>
      <c r="AC108" s="638"/>
      <c r="AD108" s="638"/>
      <c r="AE108" s="61"/>
      <c r="AF108" s="61"/>
      <c r="AG108" s="61"/>
      <c r="AH108" s="61"/>
      <c r="AI108" s="61"/>
      <c r="AJ108" s="61"/>
    </row>
    <row r="109" spans="1:36" ht="13.9" customHeight="1">
      <c r="A109" s="636"/>
      <c r="B109" s="636"/>
      <c r="C109" s="637"/>
      <c r="D109" s="637"/>
      <c r="E109" s="637"/>
      <c r="F109" s="637"/>
      <c r="G109" s="637"/>
      <c r="H109" s="639"/>
      <c r="I109" s="639"/>
      <c r="J109" s="639"/>
      <c r="K109" s="639"/>
      <c r="L109" s="639"/>
      <c r="M109" s="639"/>
      <c r="N109" s="639"/>
      <c r="O109" s="639"/>
      <c r="P109" s="639"/>
      <c r="Q109" s="639"/>
      <c r="R109" s="639"/>
      <c r="S109" s="639"/>
      <c r="T109" s="638"/>
      <c r="U109" s="638"/>
      <c r="V109" s="638"/>
      <c r="W109" s="638"/>
      <c r="X109" s="638"/>
      <c r="Y109" s="638"/>
      <c r="Z109" s="638"/>
      <c r="AA109" s="638"/>
      <c r="AB109" s="638"/>
      <c r="AC109" s="638"/>
      <c r="AD109" s="638"/>
      <c r="AE109" s="61"/>
      <c r="AF109" s="61"/>
      <c r="AG109" s="61"/>
      <c r="AH109" s="61"/>
      <c r="AI109" s="61"/>
      <c r="AJ109" s="61"/>
    </row>
    <row r="110" spans="1:36" ht="13.9" customHeight="1">
      <c r="A110" s="636"/>
      <c r="B110" s="636"/>
      <c r="C110" s="637"/>
      <c r="D110" s="637"/>
      <c r="E110" s="637"/>
      <c r="F110" s="637"/>
      <c r="G110" s="637"/>
      <c r="H110" s="639"/>
      <c r="I110" s="639"/>
      <c r="J110" s="639"/>
      <c r="K110" s="639"/>
      <c r="L110" s="639"/>
      <c r="M110" s="639"/>
      <c r="N110" s="639"/>
      <c r="O110" s="639"/>
      <c r="P110" s="639"/>
      <c r="Q110" s="639"/>
      <c r="R110" s="639"/>
      <c r="S110" s="639"/>
      <c r="T110" s="638"/>
      <c r="U110" s="638"/>
      <c r="V110" s="638"/>
      <c r="W110" s="638"/>
      <c r="X110" s="638"/>
      <c r="Y110" s="638"/>
      <c r="Z110" s="638"/>
      <c r="AA110" s="638"/>
      <c r="AB110" s="638"/>
      <c r="AC110" s="638"/>
      <c r="AD110" s="638"/>
      <c r="AE110" s="61"/>
      <c r="AF110" s="61"/>
      <c r="AG110" s="61"/>
      <c r="AH110" s="61"/>
      <c r="AI110" s="61"/>
      <c r="AJ110" s="61"/>
    </row>
    <row r="111" spans="1:36" ht="13.9" customHeight="1">
      <c r="A111" s="636"/>
      <c r="B111" s="636"/>
      <c r="C111" s="637"/>
      <c r="D111" s="637"/>
      <c r="E111" s="637"/>
      <c r="F111" s="637"/>
      <c r="G111" s="637"/>
      <c r="H111" s="639"/>
      <c r="I111" s="639"/>
      <c r="J111" s="639"/>
      <c r="K111" s="639"/>
      <c r="L111" s="639"/>
      <c r="M111" s="639"/>
      <c r="N111" s="639"/>
      <c r="O111" s="639"/>
      <c r="P111" s="639"/>
      <c r="Q111" s="639"/>
      <c r="R111" s="639"/>
      <c r="S111" s="639"/>
      <c r="T111" s="638"/>
      <c r="U111" s="638"/>
      <c r="V111" s="638"/>
      <c r="W111" s="638"/>
      <c r="X111" s="638"/>
      <c r="Y111" s="638"/>
      <c r="Z111" s="638"/>
      <c r="AA111" s="638"/>
      <c r="AB111" s="638"/>
      <c r="AC111" s="638"/>
      <c r="AD111" s="638"/>
      <c r="AE111" s="61"/>
      <c r="AF111" s="61"/>
      <c r="AG111" s="61"/>
      <c r="AH111" s="61"/>
      <c r="AI111" s="61"/>
      <c r="AJ111" s="61"/>
    </row>
    <row r="112" spans="1:36" ht="13.9" customHeight="1">
      <c r="A112" s="636"/>
      <c r="B112" s="636"/>
      <c r="C112" s="637"/>
      <c r="D112" s="637"/>
      <c r="E112" s="637"/>
      <c r="F112" s="637"/>
      <c r="G112" s="637"/>
      <c r="H112" s="639"/>
      <c r="I112" s="639"/>
      <c r="J112" s="639"/>
      <c r="K112" s="639"/>
      <c r="L112" s="639"/>
      <c r="M112" s="639"/>
      <c r="N112" s="639"/>
      <c r="O112" s="639"/>
      <c r="P112" s="639"/>
      <c r="Q112" s="639"/>
      <c r="R112" s="639"/>
      <c r="S112" s="639"/>
      <c r="T112" s="638"/>
      <c r="U112" s="638"/>
      <c r="V112" s="638"/>
      <c r="W112" s="638"/>
      <c r="X112" s="638"/>
      <c r="Y112" s="638"/>
      <c r="Z112" s="638"/>
      <c r="AA112" s="638"/>
      <c r="AB112" s="638"/>
      <c r="AC112" s="638"/>
      <c r="AD112" s="638"/>
      <c r="AE112" s="61"/>
      <c r="AF112" s="61"/>
      <c r="AG112" s="61"/>
      <c r="AH112" s="61"/>
      <c r="AI112" s="61"/>
      <c r="AJ112" s="61"/>
    </row>
    <row r="113" spans="1:36" ht="13.9" customHeight="1">
      <c r="A113" s="636"/>
      <c r="B113" s="636"/>
      <c r="C113" s="637"/>
      <c r="D113" s="637"/>
      <c r="E113" s="637"/>
      <c r="F113" s="637"/>
      <c r="G113" s="637"/>
      <c r="H113" s="639"/>
      <c r="I113" s="639"/>
      <c r="J113" s="639"/>
      <c r="K113" s="639"/>
      <c r="L113" s="639"/>
      <c r="M113" s="639"/>
      <c r="N113" s="639"/>
      <c r="O113" s="639"/>
      <c r="P113" s="639"/>
      <c r="Q113" s="639"/>
      <c r="R113" s="639"/>
      <c r="S113" s="639"/>
      <c r="T113" s="638"/>
      <c r="U113" s="638"/>
      <c r="V113" s="638"/>
      <c r="W113" s="638"/>
      <c r="X113" s="638"/>
      <c r="Y113" s="638"/>
      <c r="Z113" s="638"/>
      <c r="AA113" s="638"/>
      <c r="AB113" s="638"/>
      <c r="AC113" s="638"/>
      <c r="AD113" s="638"/>
      <c r="AE113" s="61"/>
      <c r="AF113" s="61"/>
      <c r="AG113" s="61"/>
      <c r="AH113" s="61"/>
      <c r="AI113" s="61"/>
      <c r="AJ113" s="61"/>
    </row>
    <row r="114" spans="1:36" ht="13.9" customHeight="1">
      <c r="A114" s="636"/>
      <c r="B114" s="636"/>
      <c r="C114" s="637"/>
      <c r="D114" s="637"/>
      <c r="E114" s="637"/>
      <c r="F114" s="637"/>
      <c r="G114" s="637"/>
      <c r="H114" s="639"/>
      <c r="I114" s="639"/>
      <c r="J114" s="639"/>
      <c r="K114" s="639"/>
      <c r="L114" s="639"/>
      <c r="M114" s="639"/>
      <c r="N114" s="639"/>
      <c r="O114" s="639"/>
      <c r="P114" s="639"/>
      <c r="Q114" s="639"/>
      <c r="R114" s="639"/>
      <c r="S114" s="639"/>
      <c r="T114" s="638"/>
      <c r="U114" s="638"/>
      <c r="V114" s="638"/>
      <c r="W114" s="638"/>
      <c r="X114" s="638"/>
      <c r="Y114" s="638"/>
      <c r="Z114" s="638"/>
      <c r="AA114" s="638"/>
      <c r="AB114" s="638"/>
      <c r="AC114" s="638"/>
      <c r="AD114" s="638"/>
      <c r="AE114" s="61"/>
      <c r="AF114" s="61"/>
      <c r="AG114" s="61"/>
      <c r="AH114" s="61"/>
      <c r="AI114" s="61"/>
      <c r="AJ114" s="61"/>
    </row>
    <row r="115" spans="1:36" ht="13.9" customHeight="1">
      <c r="A115" s="636"/>
      <c r="B115" s="636"/>
      <c r="C115" s="637"/>
      <c r="D115" s="637"/>
      <c r="E115" s="637"/>
      <c r="F115" s="637"/>
      <c r="G115" s="637"/>
      <c r="H115" s="639"/>
      <c r="I115" s="639"/>
      <c r="J115" s="639"/>
      <c r="K115" s="639"/>
      <c r="L115" s="639"/>
      <c r="M115" s="639"/>
      <c r="N115" s="639"/>
      <c r="O115" s="639"/>
      <c r="P115" s="639"/>
      <c r="Q115" s="639"/>
      <c r="R115" s="639"/>
      <c r="S115" s="639"/>
      <c r="T115" s="638"/>
      <c r="U115" s="638"/>
      <c r="V115" s="638"/>
      <c r="W115" s="638"/>
      <c r="X115" s="638"/>
      <c r="Y115" s="638"/>
      <c r="Z115" s="638"/>
      <c r="AA115" s="638"/>
      <c r="AB115" s="638"/>
      <c r="AC115" s="638"/>
      <c r="AD115" s="638"/>
      <c r="AE115" s="61"/>
      <c r="AF115" s="61"/>
      <c r="AG115" s="61"/>
      <c r="AH115" s="61"/>
      <c r="AI115" s="61"/>
      <c r="AJ115" s="61"/>
    </row>
    <row r="116" spans="1:36" ht="13.9" customHeight="1">
      <c r="A116" s="636"/>
      <c r="B116" s="636"/>
      <c r="C116" s="637"/>
      <c r="D116" s="637"/>
      <c r="E116" s="637"/>
      <c r="F116" s="637"/>
      <c r="G116" s="637"/>
      <c r="H116" s="639"/>
      <c r="I116" s="639"/>
      <c r="J116" s="639"/>
      <c r="K116" s="639"/>
      <c r="L116" s="639"/>
      <c r="M116" s="639"/>
      <c r="N116" s="639"/>
      <c r="O116" s="639"/>
      <c r="P116" s="639"/>
      <c r="Q116" s="639"/>
      <c r="R116" s="639"/>
      <c r="S116" s="639"/>
      <c r="T116" s="638"/>
      <c r="U116" s="638"/>
      <c r="V116" s="638"/>
      <c r="W116" s="638"/>
      <c r="X116" s="638"/>
      <c r="Y116" s="638"/>
      <c r="Z116" s="638"/>
      <c r="AA116" s="638"/>
      <c r="AB116" s="638"/>
      <c r="AC116" s="638"/>
      <c r="AD116" s="638"/>
      <c r="AE116" s="61"/>
      <c r="AF116" s="61"/>
      <c r="AG116" s="61"/>
      <c r="AH116" s="61"/>
      <c r="AI116" s="61"/>
      <c r="AJ116" s="61"/>
    </row>
    <row r="117" spans="1:36" ht="13.9" customHeight="1">
      <c r="A117" s="636"/>
      <c r="B117" s="636"/>
      <c r="C117" s="637"/>
      <c r="D117" s="637"/>
      <c r="E117" s="637"/>
      <c r="F117" s="637"/>
      <c r="G117" s="637"/>
      <c r="H117" s="639"/>
      <c r="I117" s="639"/>
      <c r="J117" s="639"/>
      <c r="K117" s="639"/>
      <c r="L117" s="639"/>
      <c r="M117" s="639"/>
      <c r="N117" s="639"/>
      <c r="O117" s="639"/>
      <c r="P117" s="639"/>
      <c r="Q117" s="639"/>
      <c r="R117" s="639"/>
      <c r="S117" s="639"/>
      <c r="T117" s="638"/>
      <c r="U117" s="638"/>
      <c r="V117" s="638"/>
      <c r="W117" s="638"/>
      <c r="X117" s="638"/>
      <c r="Y117" s="638"/>
      <c r="Z117" s="638"/>
      <c r="AA117" s="638"/>
      <c r="AB117" s="638"/>
      <c r="AC117" s="638"/>
      <c r="AD117" s="638"/>
      <c r="AE117" s="61"/>
      <c r="AF117" s="61"/>
      <c r="AG117" s="61"/>
      <c r="AH117" s="61"/>
      <c r="AI117" s="61"/>
      <c r="AJ117" s="61"/>
    </row>
    <row r="118" spans="1:36" ht="13.9" customHeight="1">
      <c r="A118" s="636"/>
      <c r="B118" s="636"/>
      <c r="C118" s="637"/>
      <c r="D118" s="637"/>
      <c r="E118" s="637"/>
      <c r="F118" s="637"/>
      <c r="G118" s="637"/>
      <c r="H118" s="639"/>
      <c r="I118" s="639"/>
      <c r="J118" s="639"/>
      <c r="K118" s="639"/>
      <c r="L118" s="639"/>
      <c r="M118" s="639"/>
      <c r="N118" s="639"/>
      <c r="O118" s="639"/>
      <c r="P118" s="639"/>
      <c r="Q118" s="639"/>
      <c r="R118" s="639"/>
      <c r="S118" s="639"/>
      <c r="T118" s="638"/>
      <c r="U118" s="638"/>
      <c r="V118" s="638"/>
      <c r="W118" s="638"/>
      <c r="X118" s="638"/>
      <c r="Y118" s="638"/>
      <c r="Z118" s="638"/>
      <c r="AA118" s="638"/>
      <c r="AB118" s="638"/>
      <c r="AC118" s="638"/>
      <c r="AD118" s="638"/>
      <c r="AE118" s="61"/>
      <c r="AF118" s="61"/>
      <c r="AG118" s="61"/>
      <c r="AH118" s="61"/>
      <c r="AI118" s="61"/>
      <c r="AJ118" s="61"/>
    </row>
    <row r="119" spans="1:36" ht="13.9" customHeight="1">
      <c r="A119" s="636"/>
      <c r="B119" s="636"/>
      <c r="C119" s="637"/>
      <c r="D119" s="637"/>
      <c r="E119" s="637"/>
      <c r="F119" s="637"/>
      <c r="G119" s="637"/>
      <c r="H119" s="639"/>
      <c r="I119" s="639"/>
      <c r="J119" s="639"/>
      <c r="K119" s="639"/>
      <c r="L119" s="639"/>
      <c r="M119" s="639"/>
      <c r="N119" s="639"/>
      <c r="O119" s="639"/>
      <c r="P119" s="639"/>
      <c r="Q119" s="639"/>
      <c r="R119" s="639"/>
      <c r="S119" s="639"/>
      <c r="T119" s="638"/>
      <c r="U119" s="638"/>
      <c r="V119" s="638"/>
      <c r="W119" s="638"/>
      <c r="X119" s="638"/>
      <c r="Y119" s="638"/>
      <c r="Z119" s="638"/>
      <c r="AA119" s="638"/>
      <c r="AB119" s="638"/>
      <c r="AC119" s="638"/>
      <c r="AD119" s="638"/>
      <c r="AE119" s="61"/>
      <c r="AF119" s="61"/>
      <c r="AG119" s="61"/>
      <c r="AH119" s="61"/>
      <c r="AI119" s="61"/>
      <c r="AJ119" s="61"/>
    </row>
    <row r="120" spans="1:36" ht="13.9" customHeight="1">
      <c r="A120" s="636"/>
      <c r="B120" s="636"/>
      <c r="C120" s="637"/>
      <c r="D120" s="637"/>
      <c r="E120" s="637"/>
      <c r="F120" s="637"/>
      <c r="G120" s="637"/>
      <c r="H120" s="639"/>
      <c r="I120" s="639"/>
      <c r="J120" s="639"/>
      <c r="K120" s="639"/>
      <c r="L120" s="639"/>
      <c r="M120" s="639"/>
      <c r="N120" s="639"/>
      <c r="O120" s="639"/>
      <c r="P120" s="639"/>
      <c r="Q120" s="639"/>
      <c r="R120" s="639"/>
      <c r="S120" s="639"/>
      <c r="T120" s="638"/>
      <c r="U120" s="638"/>
      <c r="V120" s="638"/>
      <c r="W120" s="638"/>
      <c r="X120" s="638"/>
      <c r="Y120" s="638"/>
      <c r="Z120" s="638"/>
      <c r="AA120" s="638"/>
      <c r="AB120" s="638"/>
      <c r="AC120" s="638"/>
      <c r="AD120" s="638"/>
      <c r="AE120" s="61"/>
      <c r="AF120" s="61"/>
      <c r="AG120" s="61"/>
      <c r="AH120" s="61"/>
      <c r="AI120" s="61"/>
      <c r="AJ120" s="61"/>
    </row>
    <row r="121" spans="1:36" ht="13.9" customHeight="1">
      <c r="A121" s="636"/>
      <c r="B121" s="636"/>
      <c r="C121" s="637"/>
      <c r="D121" s="637"/>
      <c r="E121" s="637"/>
      <c r="F121" s="637"/>
      <c r="G121" s="637"/>
      <c r="H121" s="639"/>
      <c r="I121" s="639"/>
      <c r="J121" s="639"/>
      <c r="K121" s="639"/>
      <c r="L121" s="639"/>
      <c r="M121" s="639"/>
      <c r="N121" s="639"/>
      <c r="O121" s="639"/>
      <c r="P121" s="639"/>
      <c r="Q121" s="639"/>
      <c r="R121" s="639"/>
      <c r="S121" s="639"/>
      <c r="T121" s="638"/>
      <c r="U121" s="638"/>
      <c r="V121" s="638"/>
      <c r="W121" s="638"/>
      <c r="X121" s="638"/>
      <c r="Y121" s="638"/>
      <c r="Z121" s="638"/>
      <c r="AA121" s="638"/>
      <c r="AB121" s="638"/>
      <c r="AC121" s="638"/>
      <c r="AD121" s="638"/>
      <c r="AE121" s="61"/>
      <c r="AF121" s="61"/>
      <c r="AG121" s="61"/>
      <c r="AH121" s="61"/>
      <c r="AI121" s="61"/>
      <c r="AJ121" s="61"/>
    </row>
    <row r="122" spans="1:36" ht="13.9" customHeight="1">
      <c r="A122" s="636"/>
      <c r="B122" s="636"/>
      <c r="C122" s="637"/>
      <c r="D122" s="637"/>
      <c r="E122" s="637"/>
      <c r="F122" s="637"/>
      <c r="G122" s="637"/>
      <c r="H122" s="639"/>
      <c r="I122" s="639"/>
      <c r="J122" s="639"/>
      <c r="K122" s="639"/>
      <c r="L122" s="639"/>
      <c r="M122" s="639"/>
      <c r="N122" s="639"/>
      <c r="O122" s="639"/>
      <c r="P122" s="639"/>
      <c r="Q122" s="639"/>
      <c r="R122" s="639"/>
      <c r="S122" s="639"/>
      <c r="T122" s="638"/>
      <c r="U122" s="638"/>
      <c r="V122" s="638"/>
      <c r="W122" s="638"/>
      <c r="X122" s="638"/>
      <c r="Y122" s="638"/>
      <c r="Z122" s="638"/>
      <c r="AA122" s="638"/>
      <c r="AB122" s="638"/>
      <c r="AC122" s="638"/>
      <c r="AD122" s="638"/>
      <c r="AE122" s="61"/>
      <c r="AF122" s="61"/>
      <c r="AG122" s="61"/>
      <c r="AH122" s="61"/>
      <c r="AI122" s="61"/>
      <c r="AJ122" s="61"/>
    </row>
    <row r="123" spans="1:36" ht="13.9" customHeight="1">
      <c r="A123" s="636"/>
      <c r="B123" s="636"/>
      <c r="C123" s="637"/>
      <c r="D123" s="637"/>
      <c r="E123" s="637"/>
      <c r="F123" s="637"/>
      <c r="G123" s="637"/>
      <c r="H123" s="639"/>
      <c r="I123" s="639"/>
      <c r="J123" s="639"/>
      <c r="K123" s="639"/>
      <c r="L123" s="639"/>
      <c r="M123" s="639"/>
      <c r="N123" s="639"/>
      <c r="O123" s="639"/>
      <c r="P123" s="639"/>
      <c r="Q123" s="639"/>
      <c r="R123" s="639"/>
      <c r="S123" s="639"/>
      <c r="T123" s="638"/>
      <c r="U123" s="638"/>
      <c r="V123" s="638"/>
      <c r="W123" s="638"/>
      <c r="X123" s="638"/>
      <c r="Y123" s="638"/>
      <c r="Z123" s="638"/>
      <c r="AA123" s="638"/>
      <c r="AB123" s="638"/>
      <c r="AC123" s="638"/>
      <c r="AD123" s="638"/>
      <c r="AE123" s="61"/>
      <c r="AF123" s="61"/>
      <c r="AG123" s="61"/>
      <c r="AH123" s="61"/>
      <c r="AI123" s="61"/>
      <c r="AJ123" s="61"/>
    </row>
    <row r="124" spans="1:36">
      <c r="A124" s="636"/>
      <c r="B124" s="636"/>
      <c r="C124" s="637"/>
      <c r="D124" s="637"/>
      <c r="E124" s="637"/>
      <c r="F124" s="637"/>
      <c r="G124" s="637"/>
      <c r="H124" s="639"/>
      <c r="I124" s="639"/>
      <c r="J124" s="639"/>
      <c r="K124" s="639"/>
      <c r="L124" s="639"/>
      <c r="M124" s="639"/>
      <c r="N124" s="639"/>
      <c r="O124" s="639"/>
      <c r="P124" s="639"/>
      <c r="Q124" s="639"/>
      <c r="R124" s="639"/>
      <c r="S124" s="639"/>
      <c r="T124" s="638"/>
      <c r="U124" s="638"/>
      <c r="V124" s="638"/>
      <c r="W124" s="638"/>
      <c r="X124" s="638"/>
      <c r="Y124" s="638"/>
      <c r="Z124" s="638"/>
      <c r="AA124" s="638"/>
      <c r="AB124" s="638"/>
      <c r="AC124" s="638"/>
      <c r="AD124" s="638"/>
      <c r="AE124" s="61"/>
      <c r="AF124" s="61"/>
      <c r="AG124" s="61"/>
      <c r="AH124" s="61"/>
      <c r="AI124" s="61"/>
      <c r="AJ124" s="61"/>
    </row>
    <row r="125" spans="1:36">
      <c r="A125" s="636"/>
      <c r="B125" s="636"/>
      <c r="C125" s="637"/>
      <c r="D125" s="637"/>
      <c r="E125" s="637"/>
      <c r="F125" s="637"/>
      <c r="G125" s="637"/>
      <c r="H125" s="639"/>
      <c r="I125" s="639"/>
      <c r="J125" s="639"/>
      <c r="K125" s="639"/>
      <c r="L125" s="639"/>
      <c r="M125" s="639"/>
      <c r="N125" s="639"/>
      <c r="O125" s="639"/>
      <c r="P125" s="639"/>
      <c r="Q125" s="639"/>
      <c r="R125" s="639"/>
      <c r="S125" s="639"/>
      <c r="T125" s="638"/>
      <c r="U125" s="638"/>
      <c r="V125" s="638"/>
      <c r="W125" s="638"/>
      <c r="X125" s="638"/>
      <c r="Y125" s="638"/>
      <c r="Z125" s="638"/>
      <c r="AA125" s="638"/>
      <c r="AB125" s="638"/>
      <c r="AC125" s="638"/>
      <c r="AD125" s="638"/>
      <c r="AE125" s="61"/>
      <c r="AF125" s="61"/>
      <c r="AG125" s="61"/>
      <c r="AH125" s="61"/>
      <c r="AI125" s="61"/>
      <c r="AJ125" s="61"/>
    </row>
    <row r="126" spans="1:36">
      <c r="A126" s="636"/>
      <c r="B126" s="636"/>
      <c r="C126" s="637"/>
      <c r="D126" s="637"/>
      <c r="E126" s="637"/>
      <c r="F126" s="637"/>
      <c r="G126" s="637"/>
      <c r="H126" s="639"/>
      <c r="I126" s="639"/>
      <c r="J126" s="639"/>
      <c r="K126" s="639"/>
      <c r="L126" s="639"/>
      <c r="M126" s="639"/>
      <c r="N126" s="639"/>
      <c r="O126" s="639"/>
      <c r="P126" s="639"/>
      <c r="Q126" s="639"/>
      <c r="R126" s="639"/>
      <c r="S126" s="639"/>
      <c r="T126" s="638"/>
      <c r="U126" s="638"/>
      <c r="V126" s="638"/>
      <c r="W126" s="638"/>
      <c r="X126" s="638"/>
      <c r="Y126" s="638"/>
      <c r="Z126" s="638"/>
      <c r="AA126" s="638"/>
      <c r="AB126" s="638"/>
      <c r="AC126" s="638"/>
      <c r="AD126" s="638"/>
      <c r="AE126" s="61"/>
      <c r="AF126" s="61"/>
      <c r="AG126" s="61"/>
      <c r="AH126" s="61"/>
      <c r="AI126" s="61"/>
      <c r="AJ126" s="61"/>
    </row>
    <row r="127" spans="1:36">
      <c r="A127" s="636"/>
      <c r="B127" s="636"/>
      <c r="C127" s="637"/>
      <c r="D127" s="637"/>
      <c r="E127" s="637"/>
      <c r="F127" s="637"/>
      <c r="G127" s="637"/>
      <c r="H127" s="639"/>
      <c r="I127" s="639"/>
      <c r="J127" s="639"/>
      <c r="K127" s="639"/>
      <c r="L127" s="639"/>
      <c r="M127" s="639"/>
      <c r="N127" s="639"/>
      <c r="O127" s="639"/>
      <c r="P127" s="639"/>
      <c r="Q127" s="639"/>
      <c r="R127" s="639"/>
      <c r="S127" s="639"/>
      <c r="T127" s="638"/>
      <c r="U127" s="638"/>
      <c r="V127" s="638"/>
      <c r="W127" s="638"/>
      <c r="X127" s="638"/>
      <c r="Y127" s="638"/>
      <c r="Z127" s="638"/>
      <c r="AA127" s="638"/>
      <c r="AB127" s="638"/>
      <c r="AC127" s="638"/>
      <c r="AD127" s="638"/>
      <c r="AE127" s="61"/>
      <c r="AF127" s="61"/>
      <c r="AG127" s="61"/>
      <c r="AH127" s="61"/>
      <c r="AI127" s="61"/>
      <c r="AJ127" s="61"/>
    </row>
    <row r="128" spans="1:36">
      <c r="A128" s="636"/>
      <c r="B128" s="636"/>
      <c r="C128" s="637"/>
      <c r="D128" s="637"/>
      <c r="E128" s="637"/>
      <c r="F128" s="637"/>
      <c r="G128" s="637"/>
      <c r="H128" s="639"/>
      <c r="I128" s="639"/>
      <c r="J128" s="639"/>
      <c r="K128" s="639"/>
      <c r="L128" s="639"/>
      <c r="M128" s="639"/>
      <c r="N128" s="639"/>
      <c r="O128" s="639"/>
      <c r="P128" s="639"/>
      <c r="Q128" s="639"/>
      <c r="R128" s="639"/>
      <c r="S128" s="639"/>
      <c r="T128" s="638"/>
      <c r="U128" s="638"/>
      <c r="V128" s="638"/>
      <c r="W128" s="638"/>
      <c r="X128" s="638"/>
      <c r="Y128" s="638"/>
      <c r="Z128" s="638"/>
      <c r="AA128" s="638"/>
      <c r="AB128" s="638"/>
      <c r="AC128" s="638"/>
      <c r="AD128" s="638"/>
      <c r="AE128" s="61"/>
      <c r="AF128" s="61"/>
      <c r="AG128" s="61"/>
      <c r="AH128" s="61"/>
      <c r="AI128" s="61"/>
      <c r="AJ128" s="61"/>
    </row>
    <row r="129" spans="1:36">
      <c r="A129" s="636"/>
      <c r="B129" s="636"/>
      <c r="C129" s="637"/>
      <c r="D129" s="637"/>
      <c r="E129" s="637"/>
      <c r="F129" s="637"/>
      <c r="G129" s="637"/>
      <c r="H129" s="639"/>
      <c r="I129" s="639"/>
      <c r="J129" s="639"/>
      <c r="K129" s="639"/>
      <c r="L129" s="639"/>
      <c r="M129" s="639"/>
      <c r="N129" s="639"/>
      <c r="O129" s="639"/>
      <c r="P129" s="639"/>
      <c r="Q129" s="639"/>
      <c r="R129" s="639"/>
      <c r="S129" s="639"/>
      <c r="T129" s="638"/>
      <c r="U129" s="638"/>
      <c r="V129" s="638"/>
      <c r="W129" s="638"/>
      <c r="X129" s="638"/>
      <c r="Y129" s="638"/>
      <c r="Z129" s="638"/>
      <c r="AA129" s="638"/>
      <c r="AB129" s="638"/>
      <c r="AC129" s="638"/>
      <c r="AD129" s="638"/>
      <c r="AE129" s="61"/>
      <c r="AF129" s="61"/>
      <c r="AG129" s="61"/>
      <c r="AH129" s="61"/>
      <c r="AI129" s="61"/>
      <c r="AJ129" s="61"/>
    </row>
    <row r="130" spans="1:36">
      <c r="A130" s="636"/>
      <c r="B130" s="636"/>
      <c r="C130" s="637"/>
      <c r="D130" s="637"/>
      <c r="E130" s="637"/>
      <c r="F130" s="637"/>
      <c r="G130" s="637"/>
      <c r="H130" s="62"/>
      <c r="I130" s="62"/>
      <c r="J130" s="62"/>
      <c r="K130" s="62"/>
      <c r="L130" s="62"/>
      <c r="M130" s="62"/>
      <c r="N130" s="62"/>
      <c r="O130" s="62"/>
      <c r="P130" s="62"/>
      <c r="Q130" s="62"/>
      <c r="R130" s="62"/>
      <c r="S130" s="62"/>
      <c r="T130" s="62"/>
      <c r="U130" s="62"/>
      <c r="V130" s="62"/>
      <c r="W130" s="62"/>
      <c r="X130" s="62"/>
      <c r="Y130" s="62"/>
      <c r="Z130" s="62"/>
      <c r="AA130" s="62"/>
      <c r="AB130" s="62"/>
      <c r="AC130" s="62"/>
      <c r="AD130" s="62"/>
      <c r="AE130" s="62"/>
      <c r="AF130" s="62"/>
      <c r="AG130" s="62"/>
      <c r="AH130" s="62"/>
      <c r="AI130" s="62"/>
      <c r="AJ130" s="33"/>
    </row>
    <row r="131" spans="1:36">
      <c r="A131" s="33"/>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c r="AB131" s="33"/>
      <c r="AC131" s="33"/>
      <c r="AD131" s="33"/>
      <c r="AE131" s="33"/>
      <c r="AF131" s="33"/>
      <c r="AG131" s="33"/>
      <c r="AH131" s="33"/>
      <c r="AI131" s="33"/>
      <c r="AJ131" s="33"/>
    </row>
  </sheetData>
  <sheetProtection algorithmName="SHA-512" hashValue="vGApr+HVbb9POVdyYzPFnHFhqqbjBC7lFw0aUAINuAsHBCdvWh+6HRsR1oJMT+zE+Ee/nplJB0otXTpXbn9K6g==" saltValue="lnrXVS+V1sR/wAFJiGyaIA==" spinCount="100000" sheet="1" autoFilter="0"/>
  <mergeCells count="324">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4:AV74"/>
    <mergeCell ref="A74:B74"/>
    <mergeCell ref="C74:G74"/>
    <mergeCell ref="H74:K74"/>
    <mergeCell ref="L74:O74"/>
    <mergeCell ref="P74:S74"/>
    <mergeCell ref="T74:Z74"/>
    <mergeCell ref="AA74:AJ74"/>
    <mergeCell ref="A73:B73"/>
    <mergeCell ref="C73:G73"/>
    <mergeCell ref="H73:K73"/>
    <mergeCell ref="L73:O73"/>
    <mergeCell ref="P73:S73"/>
    <mergeCell ref="T73:Z73"/>
    <mergeCell ref="A86:B86"/>
    <mergeCell ref="C86:G86"/>
    <mergeCell ref="H86:S86"/>
    <mergeCell ref="T86:AD86"/>
    <mergeCell ref="A87:B87"/>
    <mergeCell ref="C87:G87"/>
    <mergeCell ref="H87:S87"/>
    <mergeCell ref="T87:AD87"/>
    <mergeCell ref="AA73:AJ73"/>
    <mergeCell ref="A78:E78"/>
    <mergeCell ref="F78:J78"/>
    <mergeCell ref="K78:N78"/>
    <mergeCell ref="O78:R78"/>
    <mergeCell ref="S78:V78"/>
    <mergeCell ref="W78:Y78"/>
    <mergeCell ref="A79:E79"/>
    <mergeCell ref="F79:J79"/>
    <mergeCell ref="K79:N79"/>
    <mergeCell ref="O79:R79"/>
    <mergeCell ref="S79:V79"/>
    <mergeCell ref="W79:Y79"/>
    <mergeCell ref="A90:B90"/>
    <mergeCell ref="C90:G90"/>
    <mergeCell ref="H90:S90"/>
    <mergeCell ref="T90:AD90"/>
    <mergeCell ref="A91:B91"/>
    <mergeCell ref="C91:G91"/>
    <mergeCell ref="H91:S91"/>
    <mergeCell ref="T91:AD91"/>
    <mergeCell ref="A88:B88"/>
    <mergeCell ref="C88:G88"/>
    <mergeCell ref="H88:S88"/>
    <mergeCell ref="T88:AD88"/>
    <mergeCell ref="A89:B89"/>
    <mergeCell ref="C89:G89"/>
    <mergeCell ref="H89:S89"/>
    <mergeCell ref="T89:AD89"/>
    <mergeCell ref="A94:B94"/>
    <mergeCell ref="C94:G94"/>
    <mergeCell ref="H94:S94"/>
    <mergeCell ref="T94:AD94"/>
    <mergeCell ref="A95:B95"/>
    <mergeCell ref="C95:G95"/>
    <mergeCell ref="H95:S95"/>
    <mergeCell ref="T95:AD95"/>
    <mergeCell ref="A92:B92"/>
    <mergeCell ref="C92:G92"/>
    <mergeCell ref="H92:S92"/>
    <mergeCell ref="T92:AD92"/>
    <mergeCell ref="A93:B93"/>
    <mergeCell ref="C93:G93"/>
    <mergeCell ref="H93:S93"/>
    <mergeCell ref="T93:AD93"/>
    <mergeCell ref="A98:B98"/>
    <mergeCell ref="C98:G98"/>
    <mergeCell ref="H98:S98"/>
    <mergeCell ref="T98:AD98"/>
    <mergeCell ref="A99:B99"/>
    <mergeCell ref="C99:G99"/>
    <mergeCell ref="H99:S99"/>
    <mergeCell ref="T99:AD99"/>
    <mergeCell ref="A96:B96"/>
    <mergeCell ref="C96:G96"/>
    <mergeCell ref="H96:S96"/>
    <mergeCell ref="T96:AD96"/>
    <mergeCell ref="A97:B97"/>
    <mergeCell ref="C97:G97"/>
    <mergeCell ref="H97:S97"/>
    <mergeCell ref="T97:AD97"/>
    <mergeCell ref="A102:B102"/>
    <mergeCell ref="C102:G102"/>
    <mergeCell ref="H102:S102"/>
    <mergeCell ref="T102:AD102"/>
    <mergeCell ref="A103:B103"/>
    <mergeCell ref="C103:G103"/>
    <mergeCell ref="H103:S103"/>
    <mergeCell ref="T103:AD103"/>
    <mergeCell ref="A100:B100"/>
    <mergeCell ref="C100:G100"/>
    <mergeCell ref="H100:S100"/>
    <mergeCell ref="T100:AD100"/>
    <mergeCell ref="A101:B101"/>
    <mergeCell ref="C101:G101"/>
    <mergeCell ref="H101:S101"/>
    <mergeCell ref="T101:AD101"/>
    <mergeCell ref="A106:B106"/>
    <mergeCell ref="C106:G106"/>
    <mergeCell ref="H106:S106"/>
    <mergeCell ref="T106:AD106"/>
    <mergeCell ref="A107:B107"/>
    <mergeCell ref="C107:G107"/>
    <mergeCell ref="H107:S107"/>
    <mergeCell ref="T107:AD107"/>
    <mergeCell ref="A104:B104"/>
    <mergeCell ref="C104:G104"/>
    <mergeCell ref="H104:S104"/>
    <mergeCell ref="T104:AD104"/>
    <mergeCell ref="A105:B105"/>
    <mergeCell ref="C105:G105"/>
    <mergeCell ref="H105:S105"/>
    <mergeCell ref="T105:AD105"/>
    <mergeCell ref="A110:B110"/>
    <mergeCell ref="C110:G110"/>
    <mergeCell ref="H110:S110"/>
    <mergeCell ref="T110:AD110"/>
    <mergeCell ref="A111:B111"/>
    <mergeCell ref="C111:G111"/>
    <mergeCell ref="H111:S111"/>
    <mergeCell ref="T111:AD111"/>
    <mergeCell ref="A108:B108"/>
    <mergeCell ref="C108:G108"/>
    <mergeCell ref="H108:S108"/>
    <mergeCell ref="T108:AD108"/>
    <mergeCell ref="A109:B109"/>
    <mergeCell ref="C109:G109"/>
    <mergeCell ref="H109:S109"/>
    <mergeCell ref="T109:AD109"/>
    <mergeCell ref="A114:B114"/>
    <mergeCell ref="C114:G114"/>
    <mergeCell ref="H114:S114"/>
    <mergeCell ref="T114:AD114"/>
    <mergeCell ref="A115:B115"/>
    <mergeCell ref="C115:G115"/>
    <mergeCell ref="H115:S115"/>
    <mergeCell ref="T115:AD115"/>
    <mergeCell ref="A112:B112"/>
    <mergeCell ref="C112:G112"/>
    <mergeCell ref="H112:S112"/>
    <mergeCell ref="T112:AD112"/>
    <mergeCell ref="A113:B113"/>
    <mergeCell ref="C113:G113"/>
    <mergeCell ref="H113:S113"/>
    <mergeCell ref="T113:AD113"/>
    <mergeCell ref="A118:B118"/>
    <mergeCell ref="C118:G118"/>
    <mergeCell ref="H118:S118"/>
    <mergeCell ref="T118:AD118"/>
    <mergeCell ref="A119:B119"/>
    <mergeCell ref="C119:G119"/>
    <mergeCell ref="H119:S119"/>
    <mergeCell ref="T119:AD119"/>
    <mergeCell ref="A116:B116"/>
    <mergeCell ref="C116:G116"/>
    <mergeCell ref="H116:S116"/>
    <mergeCell ref="T116:AD116"/>
    <mergeCell ref="A117:B117"/>
    <mergeCell ref="C117:G117"/>
    <mergeCell ref="H117:S117"/>
    <mergeCell ref="T117:AD117"/>
    <mergeCell ref="A122:B122"/>
    <mergeCell ref="C122:G122"/>
    <mergeCell ref="H122:S122"/>
    <mergeCell ref="T122:AD122"/>
    <mergeCell ref="A123:B123"/>
    <mergeCell ref="C123:G123"/>
    <mergeCell ref="H123:S123"/>
    <mergeCell ref="T123:AD123"/>
    <mergeCell ref="A120:B120"/>
    <mergeCell ref="C120:G120"/>
    <mergeCell ref="H120:S120"/>
    <mergeCell ref="T120:AD120"/>
    <mergeCell ref="A121:B121"/>
    <mergeCell ref="C121:G121"/>
    <mergeCell ref="H121:S121"/>
    <mergeCell ref="T121:AD121"/>
    <mergeCell ref="A126:B126"/>
    <mergeCell ref="C126:G126"/>
    <mergeCell ref="H126:S126"/>
    <mergeCell ref="T126:AD126"/>
    <mergeCell ref="A127:B127"/>
    <mergeCell ref="C127:G127"/>
    <mergeCell ref="H127:S127"/>
    <mergeCell ref="T127:AD127"/>
    <mergeCell ref="A124:B124"/>
    <mergeCell ref="C124:G124"/>
    <mergeCell ref="H124:S124"/>
    <mergeCell ref="T124:AD124"/>
    <mergeCell ref="A125:B125"/>
    <mergeCell ref="C125:G125"/>
    <mergeCell ref="H125:S125"/>
    <mergeCell ref="T125:AD125"/>
    <mergeCell ref="A130:B130"/>
    <mergeCell ref="C130:G130"/>
    <mergeCell ref="A128:B128"/>
    <mergeCell ref="C128:G128"/>
    <mergeCell ref="H128:S128"/>
    <mergeCell ref="T128:AD128"/>
    <mergeCell ref="A129:B129"/>
    <mergeCell ref="C129:G129"/>
    <mergeCell ref="H129:S129"/>
    <mergeCell ref="T129:AD129"/>
  </mergeCells>
  <phoneticPr fontId="10"/>
  <conditionalFormatting sqref="A13:AJ59">
    <cfRule type="expression" dxfId="1" priority="2379">
      <formula>AND($C$74=0,$G$4&lt;&gt;"")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70" zoomScaleNormal="46" zoomScaleSheetLayoutView="70" zoomScalePageLayoutView="70" workbookViewId="0"/>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customWidth="1"/>
    <col min="24" max="24" width="5.625" customWidth="1"/>
    <col min="25" max="25" width="5.875" customWidth="1"/>
    <col min="26" max="26" width="15.125" customWidth="1"/>
    <col min="27" max="27" width="14.5" customWidth="1"/>
    <col min="28" max="28" width="10.875" customWidth="1"/>
    <col min="29"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40" t="str">
        <f>IF(基本情報入力シート!C13&lt;&gt;"", 基本情報入力シート!C13, "")</f>
        <v>岡山県</v>
      </c>
      <c r="T1" s="641"/>
      <c r="U1" s="641"/>
      <c r="V1" s="642"/>
      <c r="W1" s="193"/>
      <c r="X1" s="193"/>
      <c r="Y1" s="193"/>
      <c r="Z1" s="36"/>
      <c r="AA1" s="72"/>
      <c r="AB1" s="101"/>
      <c r="AC1" s="101"/>
      <c r="AD1" s="101"/>
      <c r="AE1" s="101"/>
      <c r="AF1" s="101"/>
      <c r="AG1" s="101"/>
      <c r="AH1" s="101"/>
      <c r="AI1" s="101"/>
      <c r="AJ1" s="46"/>
      <c r="AK1" s="46"/>
    </row>
    <row r="2" spans="1:43" ht="31.15" customHeight="1" thickBot="1">
      <c r="A2" s="796" t="s">
        <v>28</v>
      </c>
      <c r="B2" s="797"/>
      <c r="C2" s="798" t="str">
        <f>IF(基本情報入力シート!L18="", "", 基本情報入力シート!L18)</f>
        <v/>
      </c>
      <c r="D2" s="799"/>
      <c r="E2" s="799"/>
      <c r="F2" s="800"/>
      <c r="G2" s="102"/>
      <c r="I2" s="103"/>
      <c r="K2" s="189"/>
      <c r="L2" s="189"/>
      <c r="M2" s="189"/>
      <c r="N2" s="189"/>
      <c r="O2" s="103"/>
      <c r="P2" s="189"/>
      <c r="Q2" s="189"/>
      <c r="R2" s="189"/>
      <c r="S2" s="103"/>
      <c r="T2" s="103"/>
      <c r="U2" s="103"/>
      <c r="V2" s="103"/>
      <c r="W2" s="103"/>
      <c r="X2" s="103"/>
      <c r="Y2" s="103"/>
      <c r="Z2" s="103"/>
      <c r="AA2" s="103"/>
      <c r="AB2" s="103"/>
      <c r="AJ2"/>
    </row>
    <row r="3" spans="1:43" ht="61.15" customHeight="1" thickBot="1">
      <c r="A3" s="95"/>
      <c r="B3" s="95"/>
      <c r="C3" s="104"/>
      <c r="D3" s="105"/>
      <c r="E3" s="105"/>
      <c r="F3" s="105"/>
      <c r="G3" s="106"/>
      <c r="H3" s="103"/>
      <c r="I3" s="769" t="s">
        <v>2445</v>
      </c>
      <c r="J3" s="769"/>
      <c r="K3" s="769"/>
      <c r="L3" s="769"/>
      <c r="M3" s="103"/>
      <c r="N3" s="782" t="s">
        <v>2446</v>
      </c>
      <c r="O3" s="783"/>
      <c r="P3" s="783"/>
      <c r="Q3" s="788" t="s">
        <v>2476</v>
      </c>
      <c r="R3" s="788"/>
      <c r="S3" s="788"/>
      <c r="T3" s="788"/>
      <c r="U3" s="789"/>
      <c r="V3" s="103"/>
      <c r="W3" s="103"/>
      <c r="X3" s="103"/>
      <c r="Y3" s="103"/>
      <c r="Z3" s="103"/>
      <c r="AA3" s="103"/>
      <c r="AB3" s="103"/>
      <c r="AJ3"/>
    </row>
    <row r="4" spans="1:43" ht="16.149999999999999" customHeight="1" thickBot="1">
      <c r="A4" s="814" t="s">
        <v>2405</v>
      </c>
      <c r="B4" s="815"/>
      <c r="C4" s="815"/>
      <c r="D4" s="816"/>
      <c r="E4" s="830" t="s">
        <v>2406</v>
      </c>
      <c r="F4" s="365"/>
      <c r="G4" s="366"/>
      <c r="H4" s="103"/>
      <c r="I4" s="769"/>
      <c r="J4" s="769"/>
      <c r="K4" s="769"/>
      <c r="L4" s="769"/>
      <c r="M4" s="103"/>
      <c r="N4" s="784"/>
      <c r="O4" s="785"/>
      <c r="P4" s="785"/>
      <c r="Q4" s="790"/>
      <c r="R4" s="790"/>
      <c r="S4" s="790"/>
      <c r="T4" s="790"/>
      <c r="U4" s="791"/>
      <c r="V4" s="103"/>
      <c r="W4" s="103"/>
      <c r="X4" s="103"/>
      <c r="Y4" s="103"/>
      <c r="Z4" s="103"/>
      <c r="AA4" s="103"/>
      <c r="AB4" s="103"/>
      <c r="AJ4"/>
    </row>
    <row r="5" spans="1:43" ht="76.900000000000006" customHeight="1" thickBot="1">
      <c r="A5" s="817"/>
      <c r="B5" s="818"/>
      <c r="C5" s="818"/>
      <c r="D5" s="819"/>
      <c r="E5" s="831"/>
      <c r="F5" s="405" t="s">
        <v>2403</v>
      </c>
      <c r="G5" s="404" t="s">
        <v>2404</v>
      </c>
      <c r="H5" s="103"/>
      <c r="I5" s="769"/>
      <c r="J5" s="769"/>
      <c r="K5" s="769"/>
      <c r="L5" s="769"/>
      <c r="M5" s="103"/>
      <c r="N5" s="784" t="s">
        <v>2477</v>
      </c>
      <c r="O5" s="785"/>
      <c r="P5" s="785"/>
      <c r="Q5" s="792" t="s">
        <v>2447</v>
      </c>
      <c r="R5" s="792"/>
      <c r="S5" s="792"/>
      <c r="T5" s="792"/>
      <c r="U5" s="793"/>
      <c r="V5" s="103"/>
      <c r="W5" s="103"/>
      <c r="X5" s="103"/>
      <c r="Y5" s="103"/>
      <c r="Z5" s="103"/>
      <c r="AA5" s="103"/>
      <c r="AB5" s="103"/>
      <c r="AJ5"/>
    </row>
    <row r="6" spans="1:43" ht="30" customHeight="1" thickBot="1">
      <c r="A6" s="417"/>
      <c r="B6" s="820" t="s">
        <v>2407</v>
      </c>
      <c r="C6" s="821"/>
      <c r="D6" s="822"/>
      <c r="E6" s="400">
        <f>IFERROR(SUM(P15:P114),"")</f>
        <v>0</v>
      </c>
      <c r="F6" s="436">
        <f>IFERROR(SUMIF($AP$15:$AP$114,"加算対象",$P$15:$P$114),"")</f>
        <v>0</v>
      </c>
      <c r="G6" s="437">
        <f>IFERROR(SUMIF($AP$15:$AP$114,"加算対象外",$P$15:$P$114),"")</f>
        <v>0</v>
      </c>
      <c r="H6" s="103"/>
      <c r="I6" s="769"/>
      <c r="J6" s="769"/>
      <c r="K6" s="769"/>
      <c r="L6" s="769"/>
      <c r="M6" s="103"/>
      <c r="N6" s="784" t="s">
        <v>2478</v>
      </c>
      <c r="O6" s="785"/>
      <c r="P6" s="785"/>
      <c r="Q6" s="792" t="s">
        <v>2448</v>
      </c>
      <c r="R6" s="792"/>
      <c r="S6" s="792"/>
      <c r="T6" s="792"/>
      <c r="U6" s="793"/>
      <c r="V6" s="103"/>
      <c r="W6" s="103"/>
      <c r="X6" s="103"/>
      <c r="Y6" s="103"/>
      <c r="Z6" s="103"/>
      <c r="AA6" s="103"/>
      <c r="AB6" s="103"/>
      <c r="AJ6"/>
    </row>
    <row r="7" spans="1:43" ht="30" customHeight="1" thickBot="1">
      <c r="A7" s="399"/>
      <c r="B7" s="827" t="s">
        <v>2415</v>
      </c>
      <c r="C7" s="823" t="s">
        <v>2414</v>
      </c>
      <c r="D7" s="824"/>
      <c r="E7" s="401">
        <f>IF(C2="",0, SUM(E8:E9))</f>
        <v>0</v>
      </c>
      <c r="F7" s="438">
        <f>IF($C$2="", 0, SUM(F8:F9))</f>
        <v>0</v>
      </c>
      <c r="G7" s="439">
        <f>IF($C$2="", 0,G8)</f>
        <v>0</v>
      </c>
      <c r="H7" s="103"/>
      <c r="I7" s="769"/>
      <c r="J7" s="769"/>
      <c r="K7" s="769"/>
      <c r="L7" s="769"/>
      <c r="M7" s="103"/>
      <c r="N7" s="786"/>
      <c r="O7" s="787"/>
      <c r="P7" s="787"/>
      <c r="Q7" s="794"/>
      <c r="R7" s="794"/>
      <c r="S7" s="794"/>
      <c r="T7" s="794"/>
      <c r="U7" s="795"/>
      <c r="V7" s="103"/>
      <c r="W7" s="103"/>
      <c r="X7" s="103"/>
      <c r="Y7" s="103"/>
      <c r="Z7" s="103"/>
      <c r="AA7" s="103"/>
      <c r="AB7" s="103"/>
      <c r="AJ7"/>
    </row>
    <row r="8" spans="1:43" ht="30" customHeight="1">
      <c r="A8" s="397"/>
      <c r="B8" s="828"/>
      <c r="C8" s="407"/>
      <c r="D8" s="406" t="s">
        <v>2400</v>
      </c>
      <c r="E8" s="402">
        <f>IF(C2="", 0, SUM(Q15:Q114))</f>
        <v>0</v>
      </c>
      <c r="F8" s="440">
        <f>IF($C$2="", 0, SUMIF($AP$15:$AP$114,"加算対象",$Q$15:$Q$114))</f>
        <v>0</v>
      </c>
      <c r="G8" s="441">
        <f>IF($C$2="", 0, SUMIF($AP$15:$AP$114,"加算対象外",$Q$15:$Q$114))</f>
        <v>0</v>
      </c>
      <c r="H8" s="103"/>
      <c r="I8" s="769"/>
      <c r="J8" s="769"/>
      <c r="K8" s="769"/>
      <c r="L8" s="769"/>
      <c r="M8" s="103"/>
      <c r="N8" s="103"/>
      <c r="O8" s="103"/>
      <c r="P8" s="103"/>
      <c r="Q8" s="103"/>
      <c r="R8" s="189"/>
      <c r="S8" s="103"/>
      <c r="T8" s="103"/>
      <c r="U8" s="103"/>
      <c r="V8" s="103"/>
      <c r="W8" s="103"/>
      <c r="X8" s="103"/>
      <c r="Y8" s="103"/>
      <c r="Z8" s="103"/>
      <c r="AA8" s="103"/>
      <c r="AB8" s="103"/>
      <c r="AJ8"/>
    </row>
    <row r="9" spans="1:43" ht="30" customHeight="1">
      <c r="A9" s="397"/>
      <c r="B9" s="828"/>
      <c r="C9" s="408"/>
      <c r="D9" s="406" t="s">
        <v>2401</v>
      </c>
      <c r="E9" s="402">
        <f>IF(C2="", 0, SUM(R15:R114))</f>
        <v>0</v>
      </c>
      <c r="F9" s="440">
        <f>IF($C$2="", 0, SUMIF($AP$15:$AP$114,"加算対象",$R$15:$R$114))</f>
        <v>0</v>
      </c>
      <c r="G9" s="442"/>
      <c r="H9" s="189"/>
      <c r="I9" s="769"/>
      <c r="J9" s="769"/>
      <c r="K9" s="769"/>
      <c r="L9" s="769"/>
      <c r="M9" s="103"/>
      <c r="N9" s="103"/>
      <c r="O9" s="103"/>
      <c r="P9" s="103"/>
      <c r="Q9" s="103"/>
      <c r="R9" s="189"/>
      <c r="S9" s="189"/>
      <c r="T9" s="189"/>
      <c r="U9" s="189"/>
      <c r="V9" s="189"/>
      <c r="W9" s="189"/>
      <c r="X9" s="189"/>
      <c r="Y9" s="189"/>
      <c r="Z9" s="189"/>
      <c r="AA9" s="189"/>
      <c r="AB9" s="103"/>
      <c r="AJ9"/>
    </row>
    <row r="10" spans="1:43" ht="30" customHeight="1" thickBot="1">
      <c r="A10" s="398"/>
      <c r="B10" s="829"/>
      <c r="C10" s="825" t="s">
        <v>2402</v>
      </c>
      <c r="D10" s="826"/>
      <c r="E10" s="403">
        <f>IF(C2="", 0, SUM(S15:S114))</f>
        <v>0</v>
      </c>
      <c r="F10" s="443">
        <f>IF($C$2="", 0, SUMIF($AP$15:$AP$114,"加算対象",$S$15:$S$114))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50000000000003" customHeight="1" thickBot="1">
      <c r="A11" s="33"/>
      <c r="B11" s="33"/>
      <c r="C11" s="99"/>
      <c r="D11" s="33"/>
      <c r="E11" s="33"/>
      <c r="F11" s="33"/>
      <c r="G11" s="33"/>
      <c r="H11" s="33"/>
      <c r="I11" s="33"/>
      <c r="J11" s="346" t="str">
        <f>IF(E6=0, "",IF(COUNTA(基本情報入力シート!$Z$61:$Z$160)=COUNTA(J15:J114),"○","×"))</f>
        <v/>
      </c>
      <c r="K11" s="346" t="str">
        <f>IF(E6=0,"",IF(AND(COUNTIF(K15:K114,"要件を満たさない")=0,COUNTA(基本情報入力シート!Z61:AB160)=COUNTIF('別紙様式2-3（個表） '!K15:K114,"&lt;&gt;")),"○",
    IF(AND(COUNTIF(K15:K114,"要件を満たさない")&gt;=1,COUNTA(基本情報入力シート!Z61:AB160)=COUNTIF('別紙様式2-3（個表） '!K15:K114,"&lt;&gt;")),"△","×")))</f>
        <v/>
      </c>
      <c r="L11" s="346" t="str">
        <f>IF(E6=0,"",IF(AND(COUNTIF(L15:L114,"要件を満たさない")=0,COUNTA(基本情報入力シート!Z61:AB160)=COUNTIF(L15:L114,"&lt;&gt;")),"○",
    IF(AND(COUNTIF(L15:L114,"要件を満たさない")&gt;=1,COUNTA(基本情報入力シート!Z61:AB160)=COUNTIF(L15:L114,"&lt;&gt;")),"△","×")))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801" t="s">
        <v>99</v>
      </c>
      <c r="B12" s="804" t="s">
        <v>100</v>
      </c>
      <c r="C12" s="807" t="s">
        <v>20</v>
      </c>
      <c r="D12" s="835" t="s">
        <v>21</v>
      </c>
      <c r="E12" s="836"/>
      <c r="F12" s="810" t="s">
        <v>78</v>
      </c>
      <c r="G12" s="832" t="s">
        <v>23</v>
      </c>
      <c r="H12" s="759" t="s">
        <v>2377</v>
      </c>
      <c r="I12" s="766" t="s">
        <v>101</v>
      </c>
      <c r="J12" s="779" t="s">
        <v>1974</v>
      </c>
      <c r="K12" s="759" t="s">
        <v>1973</v>
      </c>
      <c r="L12" s="759" t="s">
        <v>1972</v>
      </c>
      <c r="M12" s="766" t="s">
        <v>2037</v>
      </c>
      <c r="N12" s="770" t="s">
        <v>1925</v>
      </c>
      <c r="O12" s="842" t="s">
        <v>2409</v>
      </c>
      <c r="P12" s="773" t="s">
        <v>2408</v>
      </c>
      <c r="Q12" s="774"/>
      <c r="R12" s="774"/>
      <c r="S12" s="775"/>
      <c r="T12" s="776" t="s">
        <v>102</v>
      </c>
      <c r="U12" s="839" t="s">
        <v>103</v>
      </c>
      <c r="V12" s="119" t="str">
        <f>IF(C2="","",IF(OR(COUNTIF(AO15:AO114,"○○×")&gt;0,COUNTIF(AQ15:AQ114,"×")&gt;0),"×","○"))</f>
        <v/>
      </c>
      <c r="W12" s="813" t="s">
        <v>2492</v>
      </c>
      <c r="X12" s="719"/>
      <c r="Y12" s="719"/>
      <c r="Z12" s="719"/>
      <c r="AA12" s="719"/>
      <c r="AB12" s="719"/>
      <c r="AC12" s="719"/>
      <c r="AD12" s="719"/>
      <c r="AE12" s="719"/>
      <c r="AF12" s="719"/>
      <c r="AG12" s="720"/>
      <c r="AJ12"/>
    </row>
    <row r="13" spans="1:43" ht="82.9" customHeight="1" thickBot="1">
      <c r="A13" s="802"/>
      <c r="B13" s="805"/>
      <c r="C13" s="808"/>
      <c r="D13" s="837"/>
      <c r="E13" s="838"/>
      <c r="F13" s="811"/>
      <c r="G13" s="833"/>
      <c r="H13" s="760"/>
      <c r="I13" s="767"/>
      <c r="J13" s="780"/>
      <c r="K13" s="760"/>
      <c r="L13" s="760"/>
      <c r="M13" s="767"/>
      <c r="N13" s="771"/>
      <c r="O13" s="843"/>
      <c r="P13" s="762"/>
      <c r="Q13" s="764" t="s">
        <v>2041</v>
      </c>
      <c r="R13" s="764" t="s">
        <v>2042</v>
      </c>
      <c r="S13" s="845" t="s">
        <v>2043</v>
      </c>
      <c r="T13" s="777"/>
      <c r="U13" s="840"/>
      <c r="V13" s="142" t="str">
        <f>IF(C2="","",IF(S1="","提出先未選択",(IF(COUNTIFS(T15:T114,"○")=1,"○","×"))))</f>
        <v/>
      </c>
      <c r="W13" s="813" t="s">
        <v>2378</v>
      </c>
      <c r="X13" s="719"/>
      <c r="Y13" s="719"/>
      <c r="Z13" s="719"/>
      <c r="AA13" s="719"/>
      <c r="AB13" s="719"/>
      <c r="AC13" s="719"/>
      <c r="AD13" s="719"/>
      <c r="AE13" s="719"/>
      <c r="AF13" s="719"/>
      <c r="AG13" s="720"/>
      <c r="AH13" s="72"/>
      <c r="AI13" s="32"/>
      <c r="AJ13"/>
    </row>
    <row r="14" spans="1:43" ht="47.25" customHeight="1" thickBot="1">
      <c r="A14" s="803"/>
      <c r="B14" s="806"/>
      <c r="C14" s="809"/>
      <c r="D14" s="110" t="s">
        <v>24</v>
      </c>
      <c r="E14" s="110" t="s">
        <v>25</v>
      </c>
      <c r="F14" s="812"/>
      <c r="G14" s="834"/>
      <c r="H14" s="761"/>
      <c r="I14" s="768"/>
      <c r="J14" s="781"/>
      <c r="K14" s="761"/>
      <c r="L14" s="761"/>
      <c r="M14" s="768"/>
      <c r="N14" s="772"/>
      <c r="O14" s="844"/>
      <c r="P14" s="763"/>
      <c r="Q14" s="765"/>
      <c r="R14" s="765"/>
      <c r="S14" s="846"/>
      <c r="T14" s="778"/>
      <c r="U14" s="841"/>
      <c r="V14" s="119" t="str">
        <f>IF(C2="", "", IF(COUNTIFS(T15:T114, "○", U15:U114, "")=0, "○","×"))</f>
        <v/>
      </c>
      <c r="W14" s="813" t="s">
        <v>104</v>
      </c>
      <c r="X14" s="719"/>
      <c r="Y14" s="719"/>
      <c r="Z14" s="719"/>
      <c r="AA14" s="719"/>
      <c r="AB14" s="719"/>
      <c r="AC14" s="719"/>
      <c r="AD14" s="719"/>
      <c r="AE14" s="719"/>
      <c r="AF14" s="719"/>
      <c r="AG14" s="720"/>
      <c r="AH14" s="72"/>
      <c r="AI14" s="344" t="s">
        <v>105</v>
      </c>
      <c r="AJ14" s="46" t="s">
        <v>2379</v>
      </c>
      <c r="AK14" s="46" t="s">
        <v>2380</v>
      </c>
      <c r="AL14" s="46" t="s">
        <v>2381</v>
      </c>
      <c r="AM14" s="46" t="s">
        <v>2382</v>
      </c>
      <c r="AN14" s="46" t="s">
        <v>2383</v>
      </c>
      <c r="AO14" s="46" t="s">
        <v>2384</v>
      </c>
      <c r="AP14" s="46" t="s">
        <v>2385</v>
      </c>
      <c r="AQ14" s="345" t="s">
        <v>2493</v>
      </c>
    </row>
    <row r="15" spans="1:43" ht="45" customHeight="1">
      <c r="A15" s="111">
        <v>1</v>
      </c>
      <c r="B15" s="112" t="str">
        <f>IF(基本情報入力シート!B61="","",基本情報入力シート!B61)</f>
        <v/>
      </c>
      <c r="C15" s="113" t="str">
        <f>IF(基本情報入力シート!L61="","",基本情報入力シート!L61)</f>
        <v/>
      </c>
      <c r="D15" s="113" t="str">
        <f>IF(基本情報入力シート!Q61="","",基本情報入力シート!Q61)</f>
        <v/>
      </c>
      <c r="E15" s="113" t="str">
        <f>IF(基本情報入力シート!V61="","",基本情報入力シート!V61)</f>
        <v/>
      </c>
      <c r="F15" s="113" t="str">
        <f>IF(基本情報入力シート!W61="","",基本情報入力シート!W61)</f>
        <v/>
      </c>
      <c r="G15" s="113" t="str">
        <f>IF(基本情報入力シート!Z61="","",基本情報入力シート!Z61)</f>
        <v/>
      </c>
      <c r="H15" s="214" t="str">
        <f>IF(基本情報入力シート!AD61="","",基本情報入力シート!AD61)</f>
        <v/>
      </c>
      <c r="I15" s="334" t="str">
        <f>IF(基本情報入力シート!AE61="","",基本情報入力シート!AE61)</f>
        <v/>
      </c>
      <c r="J15" s="448"/>
      <c r="K15" s="449"/>
      <c r="L15" s="449"/>
      <c r="M15" s="336" t="str">
        <f>IF(G15="", "", VLOOKUP(AO15,【参考】数式用!$AZ$3:$BA$6, 2, FALSE))</f>
        <v/>
      </c>
      <c r="N15" s="337" t="str">
        <f>IF(G15="","",VLOOKUP(G15,【参考】数式用!$A$4:$L$54,MATCH('別紙様式2-3（個表） '!M15,【参考】数式用!$J$3:$L$3,0)+9,FALSE))</f>
        <v/>
      </c>
      <c r="O15" s="452" t="s">
        <v>2396</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58"/>
      <c r="X15" s="758"/>
      <c r="Y15" s="758"/>
      <c r="Z15" s="758"/>
      <c r="AA15" s="758"/>
      <c r="AB15" s="758"/>
      <c r="AC15" s="758"/>
      <c r="AD15" s="758"/>
      <c r="AE15" s="758"/>
      <c r="AF15" s="758"/>
      <c r="AG15" s="758"/>
      <c r="AI15" s="345"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IF(基本情報入力シート!B62="","",基本情報入力シート!B62)</f>
        <v/>
      </c>
      <c r="C16" s="116" t="str">
        <f>IF(基本情報入力シート!L62="","",基本情報入力シート!L62)</f>
        <v/>
      </c>
      <c r="D16" s="116" t="str">
        <f>IF(基本情報入力シート!Q62="","",基本情報入力シート!Q62)</f>
        <v/>
      </c>
      <c r="E16" s="116" t="str">
        <f>IF(基本情報入力シート!V62="","",基本情報入力シート!V62)</f>
        <v/>
      </c>
      <c r="F16" s="116" t="str">
        <f>IF(基本情報入力シート!W62="","",基本情報入力シート!W62)</f>
        <v/>
      </c>
      <c r="G16" s="116" t="str">
        <f>IF(基本情報入力シート!Z62="","",基本情報入力シート!Z62)</f>
        <v/>
      </c>
      <c r="H16" s="215" t="str">
        <f>IF(基本情報入力シート!AD62="","",基本情報入力シート!AD62)</f>
        <v/>
      </c>
      <c r="I16" s="335" t="str">
        <f>IF(基本情報入力シート!AE62="","",基本情報入力シート!AE62)</f>
        <v/>
      </c>
      <c r="J16" s="450"/>
      <c r="K16" s="449"/>
      <c r="L16" s="449"/>
      <c r="M16" s="336" t="str">
        <f>IF(G16="", "", VLOOKUP(AO16,【参考】数式用!$AZ$3:$BA$6, 2, FALSE))</f>
        <v/>
      </c>
      <c r="N16" s="337" t="str">
        <f>IF(G16="","",VLOOKUP(G16,【参考】数式用!$A$4:$L$54,MATCH('別紙様式2-3（個表） '!M16,【参考】数式用!$J$3:$L$3,0)+9,FALSE))</f>
        <v/>
      </c>
      <c r="O16" s="452" t="s">
        <v>2396</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58"/>
      <c r="X16" s="758"/>
      <c r="Y16" s="758"/>
      <c r="Z16" s="758"/>
      <c r="AA16" s="758"/>
      <c r="AB16" s="758"/>
      <c r="AC16" s="758"/>
      <c r="AD16" s="758"/>
      <c r="AE16" s="758"/>
      <c r="AF16" s="758"/>
      <c r="AG16" s="758"/>
      <c r="AI16" s="345"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IF(基本情報入力シート!B63="","",基本情報入力シート!B63)</f>
        <v/>
      </c>
      <c r="C17" s="116" t="str">
        <f>IF(基本情報入力シート!L63="","",基本情報入力シート!L63)</f>
        <v/>
      </c>
      <c r="D17" s="116" t="str">
        <f>IF(基本情報入力シート!Q63="","",基本情報入力シート!Q63)</f>
        <v/>
      </c>
      <c r="E17" s="116" t="str">
        <f>IF(基本情報入力シート!V63="","",基本情報入力シート!V63)</f>
        <v/>
      </c>
      <c r="F17" s="116" t="str">
        <f>IF(基本情報入力シート!W63="","",基本情報入力シート!W63)</f>
        <v/>
      </c>
      <c r="G17" s="116" t="str">
        <f>IF(基本情報入力シート!Z63="","",基本情報入力シート!Z63)</f>
        <v/>
      </c>
      <c r="H17" s="215" t="str">
        <f>IF(基本情報入力シート!AD63="","",基本情報入力シート!AD63)</f>
        <v/>
      </c>
      <c r="I17" s="335" t="str">
        <f>IF(基本情報入力シート!AE63="","",基本情報入力シート!AE63)</f>
        <v/>
      </c>
      <c r="J17" s="450"/>
      <c r="K17" s="449"/>
      <c r="L17" s="449"/>
      <c r="M17" s="336" t="str">
        <f>IF(G17="", "", VLOOKUP(AO17,【参考】数式用!$AZ$3:$BA$6, 2, FALSE))</f>
        <v/>
      </c>
      <c r="N17" s="337" t="str">
        <f>IF(G17="","",VLOOKUP(G17,【参考】数式用!$A$4:$L$54,MATCH('別紙様式2-3（個表） '!M17,【参考】数式用!$J$3:$L$3,0)+9,FALSE))</f>
        <v/>
      </c>
      <c r="O17" s="453" t="s">
        <v>2396</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58"/>
      <c r="X17" s="758"/>
      <c r="Y17" s="758"/>
      <c r="Z17" s="758"/>
      <c r="AA17" s="758"/>
      <c r="AB17" s="758"/>
      <c r="AC17" s="758"/>
      <c r="AD17" s="758"/>
      <c r="AE17" s="758"/>
      <c r="AF17" s="758"/>
      <c r="AG17" s="758"/>
      <c r="AI17" s="345"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IF(基本情報入力シート!B64="","",基本情報入力シート!B64)</f>
        <v/>
      </c>
      <c r="C18" s="116" t="str">
        <f>IF(基本情報入力シート!L64="","",基本情報入力シート!L64)</f>
        <v/>
      </c>
      <c r="D18" s="116" t="str">
        <f>IF(基本情報入力シート!Q64="","",基本情報入力シート!Q64)</f>
        <v/>
      </c>
      <c r="E18" s="116" t="str">
        <f>IF(基本情報入力シート!V64="","",基本情報入力シート!V64)</f>
        <v/>
      </c>
      <c r="F18" s="116" t="str">
        <f>IF(基本情報入力シート!W64="","",基本情報入力シート!W64)</f>
        <v/>
      </c>
      <c r="G18" s="116" t="str">
        <f>IF(基本情報入力シート!Z64="","",基本情報入力シート!Z64)</f>
        <v/>
      </c>
      <c r="H18" s="215" t="str">
        <f>IF(基本情報入力シート!AD64="","",基本情報入力シート!AD64)</f>
        <v/>
      </c>
      <c r="I18" s="335" t="str">
        <f>IF(基本情報入力シート!AE64="","",基本情報入力シート!AE64)</f>
        <v/>
      </c>
      <c r="J18" s="450"/>
      <c r="K18" s="449"/>
      <c r="L18" s="449"/>
      <c r="M18" s="336" t="str">
        <f>IF(G18="", "", VLOOKUP(AO18,【参考】数式用!$AZ$3:$BA$6, 2, FALSE))</f>
        <v/>
      </c>
      <c r="N18" s="337" t="str">
        <f>IF(G18="","",VLOOKUP(G18,【参考】数式用!$A$4:$L$54,MATCH('別紙様式2-3（個表） '!M18,【参考】数式用!$J$3:$L$3,0)+9,FALSE))</f>
        <v/>
      </c>
      <c r="O18" s="453" t="s">
        <v>2396</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58"/>
      <c r="X18" s="758"/>
      <c r="Y18" s="758"/>
      <c r="Z18" s="758"/>
      <c r="AA18" s="758"/>
      <c r="AB18" s="758"/>
      <c r="AC18" s="758"/>
      <c r="AD18" s="758"/>
      <c r="AE18" s="758"/>
      <c r="AF18" s="758"/>
      <c r="AG18" s="758"/>
      <c r="AI18" s="345"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IF(基本情報入力シート!B65="","",基本情報入力シート!B65)</f>
        <v/>
      </c>
      <c r="C19" s="116" t="str">
        <f>IF(基本情報入力シート!L65="","",基本情報入力シート!L65)</f>
        <v/>
      </c>
      <c r="D19" s="116" t="str">
        <f>IF(基本情報入力シート!Q65="","",基本情報入力シート!Q65)</f>
        <v/>
      </c>
      <c r="E19" s="116" t="str">
        <f>IF(基本情報入力シート!V65="","",基本情報入力シート!V65)</f>
        <v/>
      </c>
      <c r="F19" s="116" t="str">
        <f>IF(基本情報入力シート!W65="","",基本情報入力シート!W65)</f>
        <v/>
      </c>
      <c r="G19" s="116" t="str">
        <f>IF(基本情報入力シート!Z65="","",基本情報入力シート!Z65)</f>
        <v/>
      </c>
      <c r="H19" s="215" t="str">
        <f>IF(基本情報入力シート!AD65="","",基本情報入力シート!AD65)</f>
        <v/>
      </c>
      <c r="I19" s="335" t="str">
        <f>IF(基本情報入力シート!AE65="","",基本情報入力シート!AE65)</f>
        <v/>
      </c>
      <c r="J19" s="450"/>
      <c r="K19" s="451"/>
      <c r="L19" s="449"/>
      <c r="M19" s="336" t="str">
        <f>IF(G19="", "", VLOOKUP(AO19,【参考】数式用!$AZ$3:$BA$6, 2, FALSE))</f>
        <v/>
      </c>
      <c r="N19" s="337" t="str">
        <f>IF(G19="","",VLOOKUP(G19,【参考】数式用!$A$4:$L$54,MATCH('別紙様式2-3（個表） '!M19,【参考】数式用!$J$3:$L$3,0)+9,FALSE))</f>
        <v/>
      </c>
      <c r="O19" s="452" t="s">
        <v>2396</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58"/>
      <c r="X19" s="758"/>
      <c r="Y19" s="758"/>
      <c r="Z19" s="758"/>
      <c r="AA19" s="758"/>
      <c r="AB19" s="758"/>
      <c r="AC19" s="758"/>
      <c r="AD19" s="758"/>
      <c r="AE19" s="758"/>
      <c r="AF19" s="758"/>
      <c r="AG19" s="758"/>
      <c r="AI19" s="345"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IF(基本情報入力シート!B66="","",基本情報入力シート!B66)</f>
        <v/>
      </c>
      <c r="C20" s="116" t="str">
        <f>IF(基本情報入力シート!L66="","",基本情報入力シート!L66)</f>
        <v/>
      </c>
      <c r="D20" s="116" t="str">
        <f>IF(基本情報入力シート!Q66="","",基本情報入力シート!Q66)</f>
        <v/>
      </c>
      <c r="E20" s="116" t="str">
        <f>IF(基本情報入力シート!V66="","",基本情報入力シート!V66)</f>
        <v/>
      </c>
      <c r="F20" s="116" t="str">
        <f>IF(基本情報入力シート!W66="","",基本情報入力シート!W66)</f>
        <v/>
      </c>
      <c r="G20" s="116" t="str">
        <f>IF(基本情報入力シート!Z66="","",基本情報入力シート!Z66)</f>
        <v/>
      </c>
      <c r="H20" s="215" t="str">
        <f>IF(基本情報入力シート!AD66="","",基本情報入力シート!AD66)</f>
        <v/>
      </c>
      <c r="I20" s="335" t="str">
        <f>IF(基本情報入力シート!AE66="","",基本情報入力シート!AE66)</f>
        <v/>
      </c>
      <c r="J20" s="450"/>
      <c r="K20" s="451"/>
      <c r="L20" s="449"/>
      <c r="M20" s="336" t="str">
        <f>IF(G20="", "", VLOOKUP(AO20,【参考】数式用!$AZ$3:$BA$6, 2, FALSE))</f>
        <v/>
      </c>
      <c r="N20" s="337" t="str">
        <f>IF(G20="","",VLOOKUP(G20,【参考】数式用!$A$4:$L$54,MATCH('別紙様式2-3（個表） '!M20,【参考】数式用!$J$3:$L$3,0)+9,FALSE))</f>
        <v/>
      </c>
      <c r="O20" s="453" t="s">
        <v>2396</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58"/>
      <c r="X20" s="758"/>
      <c r="Y20" s="758"/>
      <c r="Z20" s="758"/>
      <c r="AA20" s="758"/>
      <c r="AB20" s="758"/>
      <c r="AC20" s="758"/>
      <c r="AD20" s="758"/>
      <c r="AE20" s="758"/>
      <c r="AF20" s="758"/>
      <c r="AG20" s="758"/>
      <c r="AI20" s="345"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IF(基本情報入力シート!B67="","",基本情報入力シート!B67)</f>
        <v/>
      </c>
      <c r="C21" s="116" t="str">
        <f>IF(基本情報入力シート!L67="","",基本情報入力シート!L67)</f>
        <v/>
      </c>
      <c r="D21" s="116" t="str">
        <f>IF(基本情報入力シート!Q67="","",基本情報入力シート!Q67)</f>
        <v/>
      </c>
      <c r="E21" s="116" t="str">
        <f>IF(基本情報入力シート!V67="","",基本情報入力シート!V67)</f>
        <v/>
      </c>
      <c r="F21" s="116" t="str">
        <f>IF(基本情報入力シート!W67="","",基本情報入力シート!W67)</f>
        <v/>
      </c>
      <c r="G21" s="116" t="str">
        <f>IF(基本情報入力シート!Z67="","",基本情報入力シート!Z67)</f>
        <v/>
      </c>
      <c r="H21" s="215" t="str">
        <f>IF(基本情報入力シート!AD67="","",基本情報入力シート!AD67)</f>
        <v/>
      </c>
      <c r="I21" s="335" t="str">
        <f>IF(基本情報入力シート!AE67="","",基本情報入力シート!AE67)</f>
        <v/>
      </c>
      <c r="J21" s="450"/>
      <c r="K21" s="449"/>
      <c r="L21" s="449"/>
      <c r="M21" s="336" t="str">
        <f>IF(G21="", "", VLOOKUP(AO21,【参考】数式用!$AZ$3:$BA$6, 2, FALSE))</f>
        <v/>
      </c>
      <c r="N21" s="337" t="str">
        <f>IF(G21="","",VLOOKUP(G21,【参考】数式用!$A$4:$L$54,MATCH('別紙様式2-3（個表） '!M21,【参考】数式用!$J$3:$L$3,0)+9,FALSE))</f>
        <v/>
      </c>
      <c r="O21" s="453" t="s">
        <v>2396</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58"/>
      <c r="X21" s="758"/>
      <c r="Y21" s="758"/>
      <c r="Z21" s="758"/>
      <c r="AA21" s="758"/>
      <c r="AB21" s="758"/>
      <c r="AC21" s="758"/>
      <c r="AD21" s="758"/>
      <c r="AE21" s="758"/>
      <c r="AF21" s="758"/>
      <c r="AG21" s="758"/>
      <c r="AI21" s="345"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IF(基本情報入力シート!B68="","",基本情報入力シート!B68)</f>
        <v/>
      </c>
      <c r="C22" s="116" t="str">
        <f>IF(基本情報入力シート!L68="","",基本情報入力シート!L68)</f>
        <v/>
      </c>
      <c r="D22" s="116" t="str">
        <f>IF(基本情報入力シート!Q68="","",基本情報入力シート!Q68)</f>
        <v/>
      </c>
      <c r="E22" s="116" t="str">
        <f>IF(基本情報入力シート!V68="","",基本情報入力シート!V68)</f>
        <v/>
      </c>
      <c r="F22" s="116" t="str">
        <f>IF(基本情報入力シート!W68="","",基本情報入力シート!W68)</f>
        <v/>
      </c>
      <c r="G22" s="116" t="str">
        <f>IF(基本情報入力シート!Z68="","",基本情報入力シート!Z68)</f>
        <v/>
      </c>
      <c r="H22" s="215" t="str">
        <f>IF(基本情報入力シート!AD68="","",基本情報入力シート!AD68)</f>
        <v/>
      </c>
      <c r="I22" s="335" t="str">
        <f>IF(基本情報入力シート!AE68="","",基本情報入力シート!AE68)</f>
        <v/>
      </c>
      <c r="J22" s="450"/>
      <c r="K22" s="449"/>
      <c r="L22" s="449"/>
      <c r="M22" s="336" t="str">
        <f>IF(G22="", "", VLOOKUP(AO22,【参考】数式用!$AZ$3:$BA$6, 2, FALSE))</f>
        <v/>
      </c>
      <c r="N22" s="337" t="str">
        <f>IF(G22="","",VLOOKUP(G22,【参考】数式用!$A$4:$L$54,MATCH('別紙様式2-3（個表） '!M22,【参考】数式用!$J$3:$L$3,0)+9,FALSE))</f>
        <v/>
      </c>
      <c r="O22" s="452" t="s">
        <v>2396</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58"/>
      <c r="X22" s="758"/>
      <c r="Y22" s="758"/>
      <c r="Z22" s="758"/>
      <c r="AA22" s="758"/>
      <c r="AB22" s="758"/>
      <c r="AC22" s="758"/>
      <c r="AD22" s="758"/>
      <c r="AE22" s="758"/>
      <c r="AF22" s="758"/>
      <c r="AG22" s="758"/>
      <c r="AI22" s="345"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IF(基本情報入力シート!B69="","",基本情報入力シート!B69)</f>
        <v/>
      </c>
      <c r="C23" s="116" t="str">
        <f>IF(基本情報入力シート!L69="","",基本情報入力シート!L69)</f>
        <v/>
      </c>
      <c r="D23" s="116" t="str">
        <f>IF(基本情報入力シート!Q69="","",基本情報入力シート!Q69)</f>
        <v/>
      </c>
      <c r="E23" s="116" t="str">
        <f>IF(基本情報入力シート!V69="","",基本情報入力シート!V69)</f>
        <v/>
      </c>
      <c r="F23" s="116" t="str">
        <f>IF(基本情報入力シート!W69="","",基本情報入力シート!W69)</f>
        <v/>
      </c>
      <c r="G23" s="116" t="str">
        <f>IF(基本情報入力シート!Z69="","",基本情報入力シート!Z69)</f>
        <v/>
      </c>
      <c r="H23" s="215" t="str">
        <f>IF(基本情報入力シート!AD69="","",基本情報入力シート!AD69)</f>
        <v/>
      </c>
      <c r="I23" s="335" t="str">
        <f>IF(基本情報入力シート!AE69="","",基本情報入力シート!AE69)</f>
        <v/>
      </c>
      <c r="J23" s="450"/>
      <c r="K23" s="449"/>
      <c r="L23" s="449"/>
      <c r="M23" s="336" t="str">
        <f>IF(G23="", "", VLOOKUP(AO23,【参考】数式用!$AZ$3:$BA$6, 2, FALSE))</f>
        <v/>
      </c>
      <c r="N23" s="337" t="str">
        <f>IF(G23="","",VLOOKUP(G23,【参考】数式用!$A$4:$L$54,MATCH('別紙様式2-3（個表） '!M23,【参考】数式用!$J$3:$L$3,0)+9,FALSE))</f>
        <v/>
      </c>
      <c r="O23" s="453" t="s">
        <v>2396</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58"/>
      <c r="X23" s="758"/>
      <c r="Y23" s="758"/>
      <c r="Z23" s="758"/>
      <c r="AA23" s="758"/>
      <c r="AB23" s="758"/>
      <c r="AC23" s="758"/>
      <c r="AD23" s="758"/>
      <c r="AE23" s="758"/>
      <c r="AF23" s="758"/>
      <c r="AG23" s="758"/>
      <c r="AI23" s="345"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IF(基本情報入力シート!B70="","",基本情報入力シート!B70)</f>
        <v/>
      </c>
      <c r="C24" s="116" t="str">
        <f>IF(基本情報入力シート!L70="","",基本情報入力シート!L70)</f>
        <v/>
      </c>
      <c r="D24" s="116" t="str">
        <f>IF(基本情報入力シート!Q70="","",基本情報入力シート!Q70)</f>
        <v/>
      </c>
      <c r="E24" s="116" t="str">
        <f>IF(基本情報入力シート!V70="","",基本情報入力シート!V70)</f>
        <v/>
      </c>
      <c r="F24" s="116" t="str">
        <f>IF(基本情報入力シート!W70="","",基本情報入力シート!W70)</f>
        <v/>
      </c>
      <c r="G24" s="116" t="str">
        <f>IF(基本情報入力シート!Z70="","",基本情報入力シート!Z70)</f>
        <v/>
      </c>
      <c r="H24" s="215" t="str">
        <f>IF(基本情報入力シート!AD70="","",基本情報入力シート!AD70)</f>
        <v/>
      </c>
      <c r="I24" s="335" t="str">
        <f>IF(基本情報入力シート!AE70="","",基本情報入力シート!AE70)</f>
        <v/>
      </c>
      <c r="J24" s="450"/>
      <c r="K24" s="449"/>
      <c r="L24" s="449"/>
      <c r="M24" s="336" t="str">
        <f>IF(G24="", "", VLOOKUP(AO24,【参考】数式用!$AZ$3:$BA$6, 2, FALSE))</f>
        <v/>
      </c>
      <c r="N24" s="337" t="str">
        <f>IF(G24="","",VLOOKUP(G24,【参考】数式用!$A$4:$L$54,MATCH('別紙様式2-3（個表） '!M24,【参考】数式用!$J$3:$L$3,0)+9,FALSE))</f>
        <v/>
      </c>
      <c r="O24" s="453" t="s">
        <v>2396</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58"/>
      <c r="X24" s="758"/>
      <c r="Y24" s="758"/>
      <c r="Z24" s="758"/>
      <c r="AA24" s="758"/>
      <c r="AB24" s="758"/>
      <c r="AC24" s="758"/>
      <c r="AD24" s="758"/>
      <c r="AE24" s="758"/>
      <c r="AF24" s="758"/>
      <c r="AG24" s="758"/>
      <c r="AI24" s="345"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IF(基本情報入力シート!B71="","",基本情報入力シート!B71)</f>
        <v/>
      </c>
      <c r="C25" s="116" t="str">
        <f>IF(基本情報入力シート!L71="","",基本情報入力シート!L71)</f>
        <v/>
      </c>
      <c r="D25" s="116" t="str">
        <f>IF(基本情報入力シート!Q71="","",基本情報入力シート!Q71)</f>
        <v/>
      </c>
      <c r="E25" s="116" t="str">
        <f>IF(基本情報入力シート!V71="","",基本情報入力シート!V71)</f>
        <v/>
      </c>
      <c r="F25" s="116" t="str">
        <f>IF(基本情報入力シート!W71="","",基本情報入力シート!W71)</f>
        <v/>
      </c>
      <c r="G25" s="116" t="str">
        <f>IF(基本情報入力シート!Z71="","",基本情報入力シート!Z71)</f>
        <v/>
      </c>
      <c r="H25" s="215" t="str">
        <f>IF(基本情報入力シート!AD71="","",基本情報入力シート!AD71)</f>
        <v/>
      </c>
      <c r="I25" s="335" t="str">
        <f>IF(基本情報入力シート!AE71="","",基本情報入力シート!AE71)</f>
        <v/>
      </c>
      <c r="J25" s="450"/>
      <c r="K25" s="451"/>
      <c r="L25" s="449"/>
      <c r="M25" s="336" t="str">
        <f>IF(G25="", "", VLOOKUP(AO25,【参考】数式用!$AZ$3:$BA$6, 2, FALSE))</f>
        <v/>
      </c>
      <c r="N25" s="337" t="str">
        <f>IF(G25="","",VLOOKUP(G25,【参考】数式用!$A$4:$L$54,MATCH('別紙様式2-3（個表） '!M25,【参考】数式用!$J$3:$L$3,0)+9,FALSE))</f>
        <v/>
      </c>
      <c r="O25" s="452" t="s">
        <v>2396</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58"/>
      <c r="X25" s="758"/>
      <c r="Y25" s="758"/>
      <c r="Z25" s="758"/>
      <c r="AA25" s="758"/>
      <c r="AB25" s="758"/>
      <c r="AC25" s="758"/>
      <c r="AD25" s="758"/>
      <c r="AE25" s="758"/>
      <c r="AF25" s="758"/>
      <c r="AG25" s="758"/>
      <c r="AI25" s="345"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IF(基本情報入力シート!B72="","",基本情報入力シート!B72)</f>
        <v/>
      </c>
      <c r="C26" s="116" t="str">
        <f>IF(基本情報入力シート!L72="","",基本情報入力シート!L72)</f>
        <v/>
      </c>
      <c r="D26" s="116" t="str">
        <f>IF(基本情報入力シート!Q72="","",基本情報入力シート!Q72)</f>
        <v/>
      </c>
      <c r="E26" s="116" t="str">
        <f>IF(基本情報入力シート!V72="","",基本情報入力シート!V72)</f>
        <v/>
      </c>
      <c r="F26" s="116" t="str">
        <f>IF(基本情報入力シート!W72="","",基本情報入力シート!W72)</f>
        <v/>
      </c>
      <c r="G26" s="116" t="str">
        <f>IF(基本情報入力シート!Z72="","",基本情報入力シート!Z72)</f>
        <v/>
      </c>
      <c r="H26" s="215" t="str">
        <f>IF(基本情報入力シート!AD72="","",基本情報入力シート!AD72)</f>
        <v/>
      </c>
      <c r="I26" s="335" t="str">
        <f>IF(基本情報入力シート!AE72="","",基本情報入力シート!AE72)</f>
        <v/>
      </c>
      <c r="J26" s="450"/>
      <c r="K26" s="451"/>
      <c r="L26" s="449"/>
      <c r="M26" s="336" t="str">
        <f>IF(G26="", "", VLOOKUP(AO26,【参考】数式用!$AZ$3:$BA$6, 2, FALSE))</f>
        <v/>
      </c>
      <c r="N26" s="337" t="str">
        <f>IF(G26="","",VLOOKUP(G26,【参考】数式用!$A$4:$L$54,MATCH('別紙様式2-3（個表） '!M26,【参考】数式用!$J$3:$L$3,0)+9,FALSE))</f>
        <v/>
      </c>
      <c r="O26" s="453" t="s">
        <v>2396</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58"/>
      <c r="X26" s="758"/>
      <c r="Y26" s="758"/>
      <c r="Z26" s="758"/>
      <c r="AA26" s="758"/>
      <c r="AB26" s="758"/>
      <c r="AC26" s="758"/>
      <c r="AD26" s="758"/>
      <c r="AE26" s="758"/>
      <c r="AF26" s="758"/>
      <c r="AG26" s="758"/>
      <c r="AI26" s="345"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IF(基本情報入力シート!B73="","",基本情報入力シート!B73)</f>
        <v/>
      </c>
      <c r="C27" s="116" t="str">
        <f>IF(基本情報入力シート!L73="","",基本情報入力シート!L73)</f>
        <v/>
      </c>
      <c r="D27" s="116" t="str">
        <f>IF(基本情報入力シート!Q73="","",基本情報入力シート!Q73)</f>
        <v/>
      </c>
      <c r="E27" s="116" t="str">
        <f>IF(基本情報入力シート!V73="","",基本情報入力シート!V73)</f>
        <v/>
      </c>
      <c r="F27" s="116" t="str">
        <f>IF(基本情報入力シート!W73="","",基本情報入力シート!W73)</f>
        <v/>
      </c>
      <c r="G27" s="116" t="str">
        <f>IF(基本情報入力シート!Z73="","",基本情報入力シート!Z73)</f>
        <v/>
      </c>
      <c r="H27" s="215" t="str">
        <f>IF(基本情報入力シート!AD73="","",基本情報入力シート!AD73)</f>
        <v/>
      </c>
      <c r="I27" s="335" t="str">
        <f>IF(基本情報入力シート!AE73="","",基本情報入力シート!AE73)</f>
        <v/>
      </c>
      <c r="J27" s="450"/>
      <c r="K27" s="449"/>
      <c r="L27" s="449"/>
      <c r="M27" s="336" t="str">
        <f>IF(G27="", "", VLOOKUP(AO27,【参考】数式用!$AZ$3:$BA$6, 2, FALSE))</f>
        <v/>
      </c>
      <c r="N27" s="337" t="str">
        <f>IF(G27="","",VLOOKUP(G27,【参考】数式用!$A$4:$L$54,MATCH('別紙様式2-3（個表） '!M27,【参考】数式用!$J$3:$L$3,0)+9,FALSE))</f>
        <v/>
      </c>
      <c r="O27" s="453" t="s">
        <v>2396</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58"/>
      <c r="X27" s="758"/>
      <c r="Y27" s="758"/>
      <c r="Z27" s="758"/>
      <c r="AA27" s="758"/>
      <c r="AB27" s="758"/>
      <c r="AC27" s="758"/>
      <c r="AD27" s="758"/>
      <c r="AE27" s="758"/>
      <c r="AF27" s="758"/>
      <c r="AG27" s="758"/>
      <c r="AI27" s="345"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IF(基本情報入力シート!B74="","",基本情報入力シート!B74)</f>
        <v/>
      </c>
      <c r="C28" s="116" t="str">
        <f>IF(基本情報入力シート!L74="","",基本情報入力シート!L74)</f>
        <v/>
      </c>
      <c r="D28" s="116" t="str">
        <f>IF(基本情報入力シート!Q74="","",基本情報入力シート!Q74)</f>
        <v/>
      </c>
      <c r="E28" s="116" t="str">
        <f>IF(基本情報入力シート!V74="","",基本情報入力シート!V74)</f>
        <v/>
      </c>
      <c r="F28" s="116" t="str">
        <f>IF(基本情報入力シート!W74="","",基本情報入力シート!W74)</f>
        <v/>
      </c>
      <c r="G28" s="116" t="str">
        <f>IF(基本情報入力シート!Z74="","",基本情報入力シート!Z74)</f>
        <v/>
      </c>
      <c r="H28" s="215" t="str">
        <f>IF(基本情報入力シート!AD74="","",基本情報入力シート!AD74)</f>
        <v/>
      </c>
      <c r="I28" s="335" t="str">
        <f>IF(基本情報入力シート!AE74="","",基本情報入力シート!AE74)</f>
        <v/>
      </c>
      <c r="J28" s="450"/>
      <c r="K28" s="449"/>
      <c r="L28" s="449"/>
      <c r="M28" s="336" t="str">
        <f>IF(G28="", "", VLOOKUP(AO28,【参考】数式用!$AZ$3:$BA$6, 2, FALSE))</f>
        <v/>
      </c>
      <c r="N28" s="337" t="str">
        <f>IF(G28="","",VLOOKUP(G28,【参考】数式用!$A$4:$L$54,MATCH('別紙様式2-3（個表） '!M28,【参考】数式用!$J$3:$L$3,0)+9,FALSE))</f>
        <v/>
      </c>
      <c r="O28" s="452" t="s">
        <v>2396</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58"/>
      <c r="X28" s="758"/>
      <c r="Y28" s="758"/>
      <c r="Z28" s="758"/>
      <c r="AA28" s="758"/>
      <c r="AB28" s="758"/>
      <c r="AC28" s="758"/>
      <c r="AD28" s="758"/>
      <c r="AE28" s="758"/>
      <c r="AF28" s="758"/>
      <c r="AG28" s="758"/>
      <c r="AI28" s="345"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IF(基本情報入力シート!B75="","",基本情報入力シート!B75)</f>
        <v/>
      </c>
      <c r="C29" s="116" t="str">
        <f>IF(基本情報入力シート!L75="","",基本情報入力シート!L75)</f>
        <v/>
      </c>
      <c r="D29" s="116" t="str">
        <f>IF(基本情報入力シート!Q75="","",基本情報入力シート!Q75)</f>
        <v/>
      </c>
      <c r="E29" s="116" t="str">
        <f>IF(基本情報入力シート!V75="","",基本情報入力シート!V75)</f>
        <v/>
      </c>
      <c r="F29" s="116" t="str">
        <f>IF(基本情報入力シート!W75="","",基本情報入力シート!W75)</f>
        <v/>
      </c>
      <c r="G29" s="116" t="str">
        <f>IF(基本情報入力シート!Z75="","",基本情報入力シート!Z75)</f>
        <v/>
      </c>
      <c r="H29" s="215" t="str">
        <f>IF(基本情報入力シート!AD75="","",基本情報入力シート!AD75)</f>
        <v/>
      </c>
      <c r="I29" s="335" t="str">
        <f>IF(基本情報入力シート!AE75="","",基本情報入力シート!AE75)</f>
        <v/>
      </c>
      <c r="J29" s="450"/>
      <c r="K29" s="449"/>
      <c r="L29" s="449"/>
      <c r="M29" s="336" t="str">
        <f>IF(G29="", "", VLOOKUP(AO29,【参考】数式用!$AZ$3:$BA$6, 2, FALSE))</f>
        <v/>
      </c>
      <c r="N29" s="337" t="str">
        <f>IF(G29="","",VLOOKUP(G29,【参考】数式用!$A$4:$L$54,MATCH('別紙様式2-3（個表） '!M29,【参考】数式用!$J$3:$L$3,0)+9,FALSE))</f>
        <v/>
      </c>
      <c r="O29" s="453" t="s">
        <v>2396</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58"/>
      <c r="X29" s="758"/>
      <c r="Y29" s="758"/>
      <c r="Z29" s="758"/>
      <c r="AA29" s="758"/>
      <c r="AB29" s="758"/>
      <c r="AC29" s="758"/>
      <c r="AD29" s="758"/>
      <c r="AE29" s="758"/>
      <c r="AF29" s="758"/>
      <c r="AG29" s="758"/>
      <c r="AI29" s="345"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IF(基本情報入力シート!B76="","",基本情報入力シート!B76)</f>
        <v/>
      </c>
      <c r="C30" s="116" t="str">
        <f>IF(基本情報入力シート!L76="","",基本情報入力シート!L76)</f>
        <v/>
      </c>
      <c r="D30" s="116" t="str">
        <f>IF(基本情報入力シート!Q76="","",基本情報入力シート!Q76)</f>
        <v/>
      </c>
      <c r="E30" s="116" t="str">
        <f>IF(基本情報入力シート!V76="","",基本情報入力シート!V76)</f>
        <v/>
      </c>
      <c r="F30" s="116" t="str">
        <f>IF(基本情報入力シート!W76="","",基本情報入力シート!W76)</f>
        <v/>
      </c>
      <c r="G30" s="116" t="str">
        <f>IF(基本情報入力シート!Z76="","",基本情報入力シート!Z76)</f>
        <v/>
      </c>
      <c r="H30" s="216" t="str">
        <f>IF(基本情報入力シート!AD76="","",基本情報入力シート!AD76)</f>
        <v/>
      </c>
      <c r="I30" s="335" t="str">
        <f>IF(基本情報入力シート!AE76="","",基本情報入力シート!AE76)</f>
        <v/>
      </c>
      <c r="J30" s="450"/>
      <c r="K30" s="449"/>
      <c r="L30" s="449"/>
      <c r="M30" s="427" t="str">
        <f>IF(G30="", "", VLOOKUP(AO30,【参考】数式用!$AZ$3:$BA$6, 2, FALSE))</f>
        <v/>
      </c>
      <c r="N30" s="428" t="str">
        <f>IF(G30="","",VLOOKUP(G30,【参考】数式用!$A$4:$L$54,MATCH('別紙様式2-3（個表） '!M30,【参考】数式用!$J$3:$L$3,0)+9,FALSE))</f>
        <v/>
      </c>
      <c r="O30" s="453" t="s">
        <v>2396</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58"/>
      <c r="X30" s="758"/>
      <c r="Y30" s="758"/>
      <c r="Z30" s="758"/>
      <c r="AA30" s="758"/>
      <c r="AB30" s="758"/>
      <c r="AC30" s="758"/>
      <c r="AD30" s="758"/>
      <c r="AE30" s="758"/>
      <c r="AF30" s="758"/>
      <c r="AG30" s="758"/>
      <c r="AI30" s="345"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IF(基本情報入力シート!B77="","",基本情報入力シート!B77)</f>
        <v/>
      </c>
      <c r="C31" s="116" t="str">
        <f>IF(基本情報入力シート!L77="","",基本情報入力シート!L77)</f>
        <v/>
      </c>
      <c r="D31" s="116" t="str">
        <f>IF(基本情報入力シート!Q77="","",基本情報入力シート!Q77)</f>
        <v/>
      </c>
      <c r="E31" s="116" t="str">
        <f>IF(基本情報入力シート!V77="","",基本情報入力シート!V77)</f>
        <v/>
      </c>
      <c r="F31" s="116" t="str">
        <f>IF(基本情報入力シート!W77="","",基本情報入力シート!W77)</f>
        <v/>
      </c>
      <c r="G31" s="116" t="str">
        <f>IF(基本情報入力シート!Z77="","",基本情報入力シート!Z77)</f>
        <v/>
      </c>
      <c r="H31" s="215" t="str">
        <f>IF(基本情報入力シート!AD77="","",基本情報入力シート!AD77)</f>
        <v/>
      </c>
      <c r="I31" s="335" t="str">
        <f>IF(基本情報入力シート!AE77="","",基本情報入力シート!AE77)</f>
        <v/>
      </c>
      <c r="J31" s="450"/>
      <c r="K31" s="451"/>
      <c r="L31" s="449"/>
      <c r="M31" s="336" t="str">
        <f>IF(G31="", "", VLOOKUP(AO31,【参考】数式用!$AZ$3:$BA$6, 2, FALSE))</f>
        <v/>
      </c>
      <c r="N31" s="337" t="str">
        <f>IF(G31="","",VLOOKUP(G31,【参考】数式用!$A$4:$L$54,MATCH('別紙様式2-3（個表） '!M31,【参考】数式用!$J$3:$L$3,0)+9,FALSE))</f>
        <v/>
      </c>
      <c r="O31" s="452" t="s">
        <v>2396</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58"/>
      <c r="X31" s="758"/>
      <c r="Y31" s="758"/>
      <c r="Z31" s="758"/>
      <c r="AA31" s="758"/>
      <c r="AB31" s="758"/>
      <c r="AC31" s="758"/>
      <c r="AD31" s="758"/>
      <c r="AE31" s="758"/>
      <c r="AF31" s="758"/>
      <c r="AG31" s="758"/>
      <c r="AI31" s="345"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IF(基本情報入力シート!B78="","",基本情報入力シート!B78)</f>
        <v/>
      </c>
      <c r="C32" s="116" t="str">
        <f>IF(基本情報入力シート!L78="","",基本情報入力シート!L78)</f>
        <v/>
      </c>
      <c r="D32" s="116" t="str">
        <f>IF(基本情報入力シート!Q78="","",基本情報入力シート!Q78)</f>
        <v/>
      </c>
      <c r="E32" s="116" t="str">
        <f>IF(基本情報入力シート!V78="","",基本情報入力シート!V78)</f>
        <v/>
      </c>
      <c r="F32" s="116" t="str">
        <f>IF(基本情報入力シート!W78="","",基本情報入力シート!W78)</f>
        <v/>
      </c>
      <c r="G32" s="116" t="str">
        <f>IF(基本情報入力シート!Z78="","",基本情報入力シート!Z78)</f>
        <v/>
      </c>
      <c r="H32" s="215" t="str">
        <f>IF(基本情報入力シート!AD78="","",基本情報入力シート!AD78)</f>
        <v/>
      </c>
      <c r="I32" s="335" t="str">
        <f>IF(基本情報入力シート!AE78="","",基本情報入力シート!AE78)</f>
        <v/>
      </c>
      <c r="J32" s="450"/>
      <c r="K32" s="451"/>
      <c r="L32" s="449"/>
      <c r="M32" s="336" t="str">
        <f>IF(G32="", "", VLOOKUP(AO32,【参考】数式用!$AZ$3:$BA$6, 2, FALSE))</f>
        <v/>
      </c>
      <c r="N32" s="337" t="str">
        <f>IF(G32="","",VLOOKUP(G32,【参考】数式用!$A$4:$L$54,MATCH('別紙様式2-3（個表） '!M32,【参考】数式用!$J$3:$L$3,0)+9,FALSE))</f>
        <v/>
      </c>
      <c r="O32" s="453" t="s">
        <v>2396</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58"/>
      <c r="X32" s="758"/>
      <c r="Y32" s="758"/>
      <c r="Z32" s="758"/>
      <c r="AA32" s="758"/>
      <c r="AB32" s="758"/>
      <c r="AC32" s="758"/>
      <c r="AD32" s="758"/>
      <c r="AE32" s="758"/>
      <c r="AF32" s="758"/>
      <c r="AG32" s="758"/>
      <c r="AI32" s="345"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IF(基本情報入力シート!B79="","",基本情報入力シート!B79)</f>
        <v/>
      </c>
      <c r="C33" s="116" t="str">
        <f>IF(基本情報入力シート!L79="","",基本情報入力シート!L79)</f>
        <v/>
      </c>
      <c r="D33" s="116" t="str">
        <f>IF(基本情報入力シート!Q79="","",基本情報入力シート!Q79)</f>
        <v/>
      </c>
      <c r="E33" s="116" t="str">
        <f>IF(基本情報入力シート!V79="","",基本情報入力シート!V79)</f>
        <v/>
      </c>
      <c r="F33" s="116" t="str">
        <f>IF(基本情報入力シート!W79="","",基本情報入力シート!W79)</f>
        <v/>
      </c>
      <c r="G33" s="116" t="str">
        <f>IF(基本情報入力シート!Z79="","",基本情報入力シート!Z79)</f>
        <v/>
      </c>
      <c r="H33" s="215" t="str">
        <f>IF(基本情報入力シート!AD79="","",基本情報入力シート!AD79)</f>
        <v/>
      </c>
      <c r="I33" s="335" t="str">
        <f>IF(基本情報入力シート!AE79="","",基本情報入力シート!AE79)</f>
        <v/>
      </c>
      <c r="J33" s="450"/>
      <c r="K33" s="449"/>
      <c r="L33" s="449"/>
      <c r="M33" s="336" t="str">
        <f>IF(G33="", "", VLOOKUP(AO33,【参考】数式用!$AZ$3:$BA$6, 2, FALSE))</f>
        <v/>
      </c>
      <c r="N33" s="337" t="str">
        <f>IF(G33="","",VLOOKUP(G33,【参考】数式用!$A$4:$L$54,MATCH('別紙様式2-3（個表） '!M33,【参考】数式用!$J$3:$L$3,0)+9,FALSE))</f>
        <v/>
      </c>
      <c r="O33" s="453" t="s">
        <v>2396</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58"/>
      <c r="X33" s="758"/>
      <c r="Y33" s="758"/>
      <c r="Z33" s="758"/>
      <c r="AA33" s="758"/>
      <c r="AB33" s="758"/>
      <c r="AC33" s="758"/>
      <c r="AD33" s="758"/>
      <c r="AE33" s="758"/>
      <c r="AF33" s="758"/>
      <c r="AG33" s="758"/>
      <c r="AI33" s="345"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IF(基本情報入力シート!B80="","",基本情報入力シート!B80)</f>
        <v/>
      </c>
      <c r="C34" s="116" t="str">
        <f>IF(基本情報入力シート!L80="","",基本情報入力シート!L80)</f>
        <v/>
      </c>
      <c r="D34" s="116" t="str">
        <f>IF(基本情報入力シート!Q80="","",基本情報入力シート!Q80)</f>
        <v/>
      </c>
      <c r="E34" s="116" t="str">
        <f>IF(基本情報入力シート!V80="","",基本情報入力シート!V80)</f>
        <v/>
      </c>
      <c r="F34" s="116" t="str">
        <f>IF(基本情報入力シート!W80="","",基本情報入力シート!W80)</f>
        <v/>
      </c>
      <c r="G34" s="116" t="str">
        <f>IF(基本情報入力シート!Z80="","",基本情報入力シート!Z80)</f>
        <v/>
      </c>
      <c r="H34" s="215" t="str">
        <f>IF(基本情報入力シート!AD80="","",基本情報入力シート!AD80)</f>
        <v/>
      </c>
      <c r="I34" s="335" t="str">
        <f>IF(基本情報入力シート!AE80="","",基本情報入力シート!AE80)</f>
        <v/>
      </c>
      <c r="J34" s="450"/>
      <c r="K34" s="449"/>
      <c r="L34" s="449"/>
      <c r="M34" s="336" t="str">
        <f>IF(G34="", "", VLOOKUP(AO34,【参考】数式用!$AZ$3:$BA$6, 2, FALSE))</f>
        <v/>
      </c>
      <c r="N34" s="337" t="str">
        <f>IF(G34="","",VLOOKUP(G34,【参考】数式用!$A$4:$L$54,MATCH('別紙様式2-3（個表） '!M34,【参考】数式用!$J$3:$L$3,0)+9,FALSE))</f>
        <v/>
      </c>
      <c r="O34" s="452" t="s">
        <v>2396</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58"/>
      <c r="X34" s="758"/>
      <c r="Y34" s="758"/>
      <c r="Z34" s="758"/>
      <c r="AA34" s="758"/>
      <c r="AB34" s="758"/>
      <c r="AC34" s="758"/>
      <c r="AD34" s="758"/>
      <c r="AE34" s="758"/>
      <c r="AF34" s="758"/>
      <c r="AG34" s="758"/>
      <c r="AI34" s="345"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IF(基本情報入力シート!B81="","",基本情報入力シート!B81)</f>
        <v/>
      </c>
      <c r="C35" s="116" t="str">
        <f>IF(基本情報入力シート!L81="","",基本情報入力シート!L81)</f>
        <v/>
      </c>
      <c r="D35" s="116" t="str">
        <f>IF(基本情報入力シート!Q81="","",基本情報入力シート!Q81)</f>
        <v/>
      </c>
      <c r="E35" s="116" t="str">
        <f>IF(基本情報入力シート!V81="","",基本情報入力シート!V81)</f>
        <v/>
      </c>
      <c r="F35" s="116" t="str">
        <f>IF(基本情報入力シート!W81="","",基本情報入力シート!W81)</f>
        <v/>
      </c>
      <c r="G35" s="116" t="str">
        <f>IF(基本情報入力シート!Z81="","",基本情報入力シート!Z81)</f>
        <v/>
      </c>
      <c r="H35" s="215" t="str">
        <f>IF(基本情報入力シート!AD81="","",基本情報入力シート!AD81)</f>
        <v/>
      </c>
      <c r="I35" s="335" t="str">
        <f>IF(基本情報入力シート!AE81="","",基本情報入力シート!AE81)</f>
        <v/>
      </c>
      <c r="J35" s="450"/>
      <c r="K35" s="449"/>
      <c r="L35" s="449"/>
      <c r="M35" s="336" t="str">
        <f>IF(G35="", "", VLOOKUP(AO35,【参考】数式用!$AZ$3:$BA$6, 2, FALSE))</f>
        <v/>
      </c>
      <c r="N35" s="337" t="str">
        <f>IF(G35="","",VLOOKUP(G35,【参考】数式用!$A$4:$L$54,MATCH('別紙様式2-3（個表） '!M35,【参考】数式用!$J$3:$L$3,0)+9,FALSE))</f>
        <v/>
      </c>
      <c r="O35" s="453" t="s">
        <v>2396</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58"/>
      <c r="X35" s="758"/>
      <c r="Y35" s="758"/>
      <c r="Z35" s="758"/>
      <c r="AA35" s="758"/>
      <c r="AB35" s="758"/>
      <c r="AC35" s="758"/>
      <c r="AD35" s="758"/>
      <c r="AE35" s="758"/>
      <c r="AF35" s="758"/>
      <c r="AG35" s="758"/>
      <c r="AI35" s="345"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IF(基本情報入力シート!B82="","",基本情報入力シート!B82)</f>
        <v/>
      </c>
      <c r="C36" s="116" t="str">
        <f>IF(基本情報入力シート!L82="","",基本情報入力シート!L82)</f>
        <v/>
      </c>
      <c r="D36" s="116" t="str">
        <f>IF(基本情報入力シート!Q82="","",基本情報入力シート!Q82)</f>
        <v/>
      </c>
      <c r="E36" s="116" t="str">
        <f>IF(基本情報入力シート!V82="","",基本情報入力シート!V82)</f>
        <v/>
      </c>
      <c r="F36" s="116" t="str">
        <f>IF(基本情報入力シート!W82="","",基本情報入力シート!W82)</f>
        <v/>
      </c>
      <c r="G36" s="116" t="str">
        <f>IF(基本情報入力シート!Z82="","",基本情報入力シート!Z82)</f>
        <v/>
      </c>
      <c r="H36" s="215" t="str">
        <f>IF(基本情報入力シート!AD82="","",基本情報入力シート!AD82)</f>
        <v/>
      </c>
      <c r="I36" s="335" t="str">
        <f>IF(基本情報入力シート!AE82="","",基本情報入力シート!AE82)</f>
        <v/>
      </c>
      <c r="J36" s="450"/>
      <c r="K36" s="449"/>
      <c r="L36" s="449"/>
      <c r="M36" s="336" t="str">
        <f>IF(G36="", "", VLOOKUP(AO36,【参考】数式用!$AZ$3:$BA$6, 2, FALSE))</f>
        <v/>
      </c>
      <c r="N36" s="337" t="str">
        <f>IF(G36="","",VLOOKUP(G36,【参考】数式用!$A$4:$L$54,MATCH('別紙様式2-3（個表） '!M36,【参考】数式用!$J$3:$L$3,0)+9,FALSE))</f>
        <v/>
      </c>
      <c r="O36" s="453" t="s">
        <v>2396</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58"/>
      <c r="X36" s="758"/>
      <c r="Y36" s="758"/>
      <c r="Z36" s="758"/>
      <c r="AA36" s="758"/>
      <c r="AB36" s="758"/>
      <c r="AC36" s="758"/>
      <c r="AD36" s="758"/>
      <c r="AE36" s="758"/>
      <c r="AF36" s="758"/>
      <c r="AG36" s="758"/>
      <c r="AI36" s="345"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IF(基本情報入力シート!B83="","",基本情報入力シート!B83)</f>
        <v/>
      </c>
      <c r="C37" s="116" t="str">
        <f>IF(基本情報入力シート!L83="","",基本情報入力シート!L83)</f>
        <v/>
      </c>
      <c r="D37" s="116" t="str">
        <f>IF(基本情報入力シート!Q83="","",基本情報入力シート!Q83)</f>
        <v/>
      </c>
      <c r="E37" s="116" t="str">
        <f>IF(基本情報入力シート!V83="","",基本情報入力シート!V83)</f>
        <v/>
      </c>
      <c r="F37" s="116" t="str">
        <f>IF(基本情報入力シート!W83="","",基本情報入力シート!W83)</f>
        <v/>
      </c>
      <c r="G37" s="116" t="str">
        <f>IF(基本情報入力シート!Z83="","",基本情報入力シート!Z83)</f>
        <v/>
      </c>
      <c r="H37" s="215" t="str">
        <f>IF(基本情報入力シート!AD83="","",基本情報入力シート!AD83)</f>
        <v/>
      </c>
      <c r="I37" s="335" t="str">
        <f>IF(基本情報入力シート!AE83="","",基本情報入力シート!AE83)</f>
        <v/>
      </c>
      <c r="J37" s="450"/>
      <c r="K37" s="451"/>
      <c r="L37" s="449"/>
      <c r="M37" s="336" t="str">
        <f>IF(G37="", "", VLOOKUP(AO37,【参考】数式用!$AZ$3:$BA$6, 2, FALSE))</f>
        <v/>
      </c>
      <c r="N37" s="337" t="str">
        <f>IF(G37="","",VLOOKUP(G37,【参考】数式用!$A$4:$L$54,MATCH('別紙様式2-3（個表） '!M37,【参考】数式用!$J$3:$L$3,0)+9,FALSE))</f>
        <v/>
      </c>
      <c r="O37" s="452" t="s">
        <v>2396</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58"/>
      <c r="X37" s="758"/>
      <c r="Y37" s="758"/>
      <c r="Z37" s="758"/>
      <c r="AA37" s="758"/>
      <c r="AB37" s="758"/>
      <c r="AC37" s="758"/>
      <c r="AD37" s="758"/>
      <c r="AE37" s="758"/>
      <c r="AF37" s="758"/>
      <c r="AG37" s="758"/>
      <c r="AI37" s="345"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IF(基本情報入力シート!B84="","",基本情報入力シート!B84)</f>
        <v/>
      </c>
      <c r="C38" s="116" t="str">
        <f>IF(基本情報入力シート!L84="","",基本情報入力シート!L84)</f>
        <v/>
      </c>
      <c r="D38" s="116" t="str">
        <f>IF(基本情報入力シート!Q84="","",基本情報入力シート!Q84)</f>
        <v/>
      </c>
      <c r="E38" s="116" t="str">
        <f>IF(基本情報入力シート!V84="","",基本情報入力シート!V84)</f>
        <v/>
      </c>
      <c r="F38" s="116" t="str">
        <f>IF(基本情報入力シート!W84="","",基本情報入力シート!W84)</f>
        <v/>
      </c>
      <c r="G38" s="116" t="str">
        <f>IF(基本情報入力シート!Z84="","",基本情報入力シート!Z84)</f>
        <v/>
      </c>
      <c r="H38" s="215" t="str">
        <f>IF(基本情報入力シート!AD84="","",基本情報入力シート!AD84)</f>
        <v/>
      </c>
      <c r="I38" s="335" t="str">
        <f>IF(基本情報入力シート!AE84="","",基本情報入力シート!AE84)</f>
        <v/>
      </c>
      <c r="J38" s="450"/>
      <c r="K38" s="451"/>
      <c r="L38" s="449"/>
      <c r="M38" s="336" t="str">
        <f>IF(G38="", "", VLOOKUP(AO38,【参考】数式用!$AZ$3:$BA$6, 2, FALSE))</f>
        <v/>
      </c>
      <c r="N38" s="337" t="str">
        <f>IF(G38="","",VLOOKUP(G38,【参考】数式用!$A$4:$L$54,MATCH('別紙様式2-3（個表） '!M38,【参考】数式用!$J$3:$L$3,0)+9,FALSE))</f>
        <v/>
      </c>
      <c r="O38" s="453" t="s">
        <v>2396</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58"/>
      <c r="X38" s="758"/>
      <c r="Y38" s="758"/>
      <c r="Z38" s="758"/>
      <c r="AA38" s="758"/>
      <c r="AB38" s="758"/>
      <c r="AC38" s="758"/>
      <c r="AD38" s="758"/>
      <c r="AE38" s="758"/>
      <c r="AF38" s="758"/>
      <c r="AG38" s="758"/>
      <c r="AI38" s="345"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IF(基本情報入力シート!B85="","",基本情報入力シート!B85)</f>
        <v/>
      </c>
      <c r="C39" s="116" t="str">
        <f>IF(基本情報入力シート!L85="","",基本情報入力シート!L85)</f>
        <v/>
      </c>
      <c r="D39" s="116" t="str">
        <f>IF(基本情報入力シート!Q85="","",基本情報入力シート!Q85)</f>
        <v/>
      </c>
      <c r="E39" s="116" t="str">
        <f>IF(基本情報入力シート!V85="","",基本情報入力シート!V85)</f>
        <v/>
      </c>
      <c r="F39" s="116" t="str">
        <f>IF(基本情報入力シート!W85="","",基本情報入力シート!W85)</f>
        <v/>
      </c>
      <c r="G39" s="116" t="str">
        <f>IF(基本情報入力シート!Z85="","",基本情報入力シート!Z85)</f>
        <v/>
      </c>
      <c r="H39" s="215" t="str">
        <f>IF(基本情報入力シート!AD85="","",基本情報入力シート!AD85)</f>
        <v/>
      </c>
      <c r="I39" s="335" t="str">
        <f>IF(基本情報入力シート!AE85="","",基本情報入力シート!AE85)</f>
        <v/>
      </c>
      <c r="J39" s="450"/>
      <c r="K39" s="449"/>
      <c r="L39" s="449"/>
      <c r="M39" s="336" t="str">
        <f>IF(G39="", "", VLOOKUP(AO39,【参考】数式用!$AZ$3:$BA$6, 2, FALSE))</f>
        <v/>
      </c>
      <c r="N39" s="337" t="str">
        <f>IF(G39="","",VLOOKUP(G39,【参考】数式用!$A$4:$L$54,MATCH('別紙様式2-3（個表） '!M39,【参考】数式用!$J$3:$L$3,0)+9,FALSE))</f>
        <v/>
      </c>
      <c r="O39" s="453" t="s">
        <v>2396</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58"/>
      <c r="X39" s="758"/>
      <c r="Y39" s="758"/>
      <c r="Z39" s="758"/>
      <c r="AA39" s="758"/>
      <c r="AB39" s="758"/>
      <c r="AC39" s="758"/>
      <c r="AD39" s="758"/>
      <c r="AE39" s="758"/>
      <c r="AF39" s="758"/>
      <c r="AG39" s="758"/>
      <c r="AI39" s="345"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IF(基本情報入力シート!B86="","",基本情報入力シート!B86)</f>
        <v/>
      </c>
      <c r="C40" s="116" t="str">
        <f>IF(基本情報入力シート!L86="","",基本情報入力シート!L86)</f>
        <v/>
      </c>
      <c r="D40" s="116" t="str">
        <f>IF(基本情報入力シート!Q86="","",基本情報入力シート!Q86)</f>
        <v/>
      </c>
      <c r="E40" s="116" t="str">
        <f>IF(基本情報入力シート!V86="","",基本情報入力シート!V86)</f>
        <v/>
      </c>
      <c r="F40" s="116" t="str">
        <f>IF(基本情報入力シート!W86="","",基本情報入力シート!W86)</f>
        <v/>
      </c>
      <c r="G40" s="116" t="str">
        <f>IF(基本情報入力シート!Z86="","",基本情報入力シート!Z86)</f>
        <v/>
      </c>
      <c r="H40" s="215" t="str">
        <f>IF(基本情報入力シート!AD86="","",基本情報入力シート!AD86)</f>
        <v/>
      </c>
      <c r="I40" s="335" t="str">
        <f>IF(基本情報入力シート!AE86="","",基本情報入力シート!AE86)</f>
        <v/>
      </c>
      <c r="J40" s="450"/>
      <c r="K40" s="449"/>
      <c r="L40" s="449"/>
      <c r="M40" s="336" t="str">
        <f>IF(G40="", "", VLOOKUP(AO40,【参考】数式用!$AZ$3:$BA$6, 2, FALSE))</f>
        <v/>
      </c>
      <c r="N40" s="337" t="str">
        <f>IF(G40="","",VLOOKUP(G40,【参考】数式用!$A$4:$L$54,MATCH('別紙様式2-3（個表） '!M40,【参考】数式用!$J$3:$L$3,0)+9,FALSE))</f>
        <v/>
      </c>
      <c r="O40" s="452" t="s">
        <v>2396</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58"/>
      <c r="X40" s="758"/>
      <c r="Y40" s="758"/>
      <c r="Z40" s="758"/>
      <c r="AA40" s="758"/>
      <c r="AB40" s="758"/>
      <c r="AC40" s="758"/>
      <c r="AD40" s="758"/>
      <c r="AE40" s="758"/>
      <c r="AF40" s="758"/>
      <c r="AG40" s="758"/>
      <c r="AI40" s="345"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IF(基本情報入力シート!B87="","",基本情報入力シート!B87)</f>
        <v/>
      </c>
      <c r="C41" s="116" t="str">
        <f>IF(基本情報入力シート!L87="","",基本情報入力シート!L87)</f>
        <v/>
      </c>
      <c r="D41" s="116" t="str">
        <f>IF(基本情報入力シート!Q87="","",基本情報入力シート!Q87)</f>
        <v/>
      </c>
      <c r="E41" s="116" t="str">
        <f>IF(基本情報入力シート!V87="","",基本情報入力シート!V87)</f>
        <v/>
      </c>
      <c r="F41" s="116" t="str">
        <f>IF(基本情報入力シート!W87="","",基本情報入力シート!W87)</f>
        <v/>
      </c>
      <c r="G41" s="116" t="str">
        <f>IF(基本情報入力シート!Z87="","",基本情報入力シート!Z87)</f>
        <v/>
      </c>
      <c r="H41" s="215" t="str">
        <f>IF(基本情報入力シート!AD87="","",基本情報入力シート!AD87)</f>
        <v/>
      </c>
      <c r="I41" s="335" t="str">
        <f>IF(基本情報入力シート!AE87="","",基本情報入力シート!AE87)</f>
        <v/>
      </c>
      <c r="J41" s="450"/>
      <c r="K41" s="449"/>
      <c r="L41" s="449"/>
      <c r="M41" s="336" t="str">
        <f>IF(G41="", "", VLOOKUP(AO41,【参考】数式用!$AZ$3:$BA$6, 2, FALSE))</f>
        <v/>
      </c>
      <c r="N41" s="337" t="str">
        <f>IF(G41="","",VLOOKUP(G41,【参考】数式用!$A$4:$L$54,MATCH('別紙様式2-3（個表） '!M41,【参考】数式用!$J$3:$L$3,0)+9,FALSE))</f>
        <v/>
      </c>
      <c r="O41" s="453" t="s">
        <v>2396</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58"/>
      <c r="X41" s="758"/>
      <c r="Y41" s="758"/>
      <c r="Z41" s="758"/>
      <c r="AA41" s="758"/>
      <c r="AB41" s="758"/>
      <c r="AC41" s="758"/>
      <c r="AD41" s="758"/>
      <c r="AE41" s="758"/>
      <c r="AF41" s="758"/>
      <c r="AG41" s="758"/>
      <c r="AI41" s="345"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IF(基本情報入力シート!B88="","",基本情報入力シート!B88)</f>
        <v/>
      </c>
      <c r="C42" s="116" t="str">
        <f>IF(基本情報入力シート!L88="","",基本情報入力シート!L88)</f>
        <v/>
      </c>
      <c r="D42" s="116" t="str">
        <f>IF(基本情報入力シート!Q88="","",基本情報入力シート!Q88)</f>
        <v/>
      </c>
      <c r="E42" s="116" t="str">
        <f>IF(基本情報入力シート!V88="","",基本情報入力シート!V88)</f>
        <v/>
      </c>
      <c r="F42" s="116" t="str">
        <f>IF(基本情報入力シート!W88="","",基本情報入力シート!W88)</f>
        <v/>
      </c>
      <c r="G42" s="116" t="str">
        <f>IF(基本情報入力シート!Z88="","",基本情報入力シート!Z88)</f>
        <v/>
      </c>
      <c r="H42" s="215" t="str">
        <f>IF(基本情報入力シート!AD88="","",基本情報入力シート!AD88)</f>
        <v/>
      </c>
      <c r="I42" s="335" t="str">
        <f>IF(基本情報入力シート!AE88="","",基本情報入力シート!AE88)</f>
        <v/>
      </c>
      <c r="J42" s="450"/>
      <c r="K42" s="449"/>
      <c r="L42" s="449"/>
      <c r="M42" s="336" t="str">
        <f>IF(G42="", "", VLOOKUP(AO42,【参考】数式用!$AZ$3:$BA$6, 2, FALSE))</f>
        <v/>
      </c>
      <c r="N42" s="337" t="str">
        <f>IF(G42="","",VLOOKUP(G42,【参考】数式用!$A$4:$L$54,MATCH('別紙様式2-3（個表） '!M42,【参考】数式用!$J$3:$L$3,0)+9,FALSE))</f>
        <v/>
      </c>
      <c r="O42" s="452" t="s">
        <v>2396</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58"/>
      <c r="X42" s="758"/>
      <c r="Y42" s="758"/>
      <c r="Z42" s="758"/>
      <c r="AA42" s="758"/>
      <c r="AB42" s="758"/>
      <c r="AC42" s="758"/>
      <c r="AD42" s="758"/>
      <c r="AE42" s="758"/>
      <c r="AF42" s="758"/>
      <c r="AG42" s="758"/>
      <c r="AI42" s="345"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IF(基本情報入力シート!B89="","",基本情報入力シート!B89)</f>
        <v/>
      </c>
      <c r="C43" s="116" t="str">
        <f>IF(基本情報入力シート!L89="","",基本情報入力シート!L89)</f>
        <v/>
      </c>
      <c r="D43" s="116" t="str">
        <f>IF(基本情報入力シート!Q89="","",基本情報入力シート!Q89)</f>
        <v/>
      </c>
      <c r="E43" s="116" t="str">
        <f>IF(基本情報入力シート!V89="","",基本情報入力シート!V89)</f>
        <v/>
      </c>
      <c r="F43" s="116" t="str">
        <f>IF(基本情報入力シート!W89="","",基本情報入力シート!W89)</f>
        <v/>
      </c>
      <c r="G43" s="116" t="str">
        <f>IF(基本情報入力シート!Z89="","",基本情報入力シート!Z89)</f>
        <v/>
      </c>
      <c r="H43" s="215" t="str">
        <f>IF(基本情報入力シート!AD89="","",基本情報入力シート!AD89)</f>
        <v/>
      </c>
      <c r="I43" s="335" t="str">
        <f>IF(基本情報入力シート!AE89="","",基本情報入力シート!AE89)</f>
        <v/>
      </c>
      <c r="J43" s="450"/>
      <c r="K43" s="451"/>
      <c r="L43" s="449"/>
      <c r="M43" s="336" t="str">
        <f>IF(G43="", "", VLOOKUP(AO43,【参考】数式用!$AZ$3:$BA$6, 2, FALSE))</f>
        <v/>
      </c>
      <c r="N43" s="337" t="str">
        <f>IF(G43="","",VLOOKUP(G43,【参考】数式用!$A$4:$L$54,MATCH('別紙様式2-3（個表） '!M43,【参考】数式用!$J$3:$L$3,0)+9,FALSE))</f>
        <v/>
      </c>
      <c r="O43" s="453" t="s">
        <v>2396</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58"/>
      <c r="X43" s="758"/>
      <c r="Y43" s="758"/>
      <c r="Z43" s="758"/>
      <c r="AA43" s="758"/>
      <c r="AB43" s="758"/>
      <c r="AC43" s="758"/>
      <c r="AD43" s="758"/>
      <c r="AE43" s="758"/>
      <c r="AF43" s="758"/>
      <c r="AG43" s="758"/>
      <c r="AI43" s="345"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IF(基本情報入力シート!B90="","",基本情報入力シート!B90)</f>
        <v/>
      </c>
      <c r="C44" s="116" t="str">
        <f>IF(基本情報入力シート!L90="","",基本情報入力シート!L90)</f>
        <v/>
      </c>
      <c r="D44" s="116" t="str">
        <f>IF(基本情報入力シート!Q90="","",基本情報入力シート!Q90)</f>
        <v/>
      </c>
      <c r="E44" s="116" t="str">
        <f>IF(基本情報入力シート!V90="","",基本情報入力シート!V90)</f>
        <v/>
      </c>
      <c r="F44" s="116" t="str">
        <f>IF(基本情報入力シート!W90="","",基本情報入力シート!W90)</f>
        <v/>
      </c>
      <c r="G44" s="116" t="str">
        <f>IF(基本情報入力シート!Z90="","",基本情報入力シート!Z90)</f>
        <v/>
      </c>
      <c r="H44" s="215" t="str">
        <f>IF(基本情報入力シート!AD90="","",基本情報入力シート!AD90)</f>
        <v/>
      </c>
      <c r="I44" s="335" t="str">
        <f>IF(基本情報入力シート!AE90="","",基本情報入力シート!AE90)</f>
        <v/>
      </c>
      <c r="J44" s="450"/>
      <c r="K44" s="451"/>
      <c r="L44" s="449"/>
      <c r="M44" s="336" t="str">
        <f>IF(G44="", "", VLOOKUP(AO44,【参考】数式用!$AZ$3:$BA$6, 2, FALSE))</f>
        <v/>
      </c>
      <c r="N44" s="337" t="str">
        <f>IF(G44="","",VLOOKUP(G44,【参考】数式用!$A$4:$L$54,MATCH('別紙様式2-3（個表） '!M44,【参考】数式用!$J$3:$L$3,0)+9,FALSE))</f>
        <v/>
      </c>
      <c r="O44" s="453" t="s">
        <v>2396</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58"/>
      <c r="X44" s="758"/>
      <c r="Y44" s="758"/>
      <c r="Z44" s="758"/>
      <c r="AA44" s="758"/>
      <c r="AB44" s="758"/>
      <c r="AC44" s="758"/>
      <c r="AD44" s="758"/>
      <c r="AE44" s="758"/>
      <c r="AF44" s="758"/>
      <c r="AG44" s="758"/>
      <c r="AI44" s="345"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IF(基本情報入力シート!B91="","",基本情報入力シート!B91)</f>
        <v/>
      </c>
      <c r="C45" s="116" t="str">
        <f>IF(基本情報入力シート!L91="","",基本情報入力シート!L91)</f>
        <v/>
      </c>
      <c r="D45" s="116" t="str">
        <f>IF(基本情報入力シート!Q91="","",基本情報入力シート!Q91)</f>
        <v/>
      </c>
      <c r="E45" s="116" t="str">
        <f>IF(基本情報入力シート!V91="","",基本情報入力シート!V91)</f>
        <v/>
      </c>
      <c r="F45" s="116" t="str">
        <f>IF(基本情報入力シート!W91="","",基本情報入力シート!W91)</f>
        <v/>
      </c>
      <c r="G45" s="116" t="str">
        <f>IF(基本情報入力シート!Z91="","",基本情報入力シート!Z91)</f>
        <v/>
      </c>
      <c r="H45" s="215" t="str">
        <f>IF(基本情報入力シート!AD91="","",基本情報入力シート!AD91)</f>
        <v/>
      </c>
      <c r="I45" s="335" t="str">
        <f>IF(基本情報入力シート!AE91="","",基本情報入力シート!AE91)</f>
        <v/>
      </c>
      <c r="J45" s="450"/>
      <c r="K45" s="449"/>
      <c r="L45" s="449"/>
      <c r="M45" s="336" t="str">
        <f>IF(G45="", "", VLOOKUP(AO45,【参考】数式用!$AZ$3:$BA$6, 2, FALSE))</f>
        <v/>
      </c>
      <c r="N45" s="337" t="str">
        <f>IF(G45="","",VLOOKUP(G45,【参考】数式用!$A$4:$L$54,MATCH('別紙様式2-3（個表） '!M45,【参考】数式用!$J$3:$L$3,0)+9,FALSE))</f>
        <v/>
      </c>
      <c r="O45" s="452" t="s">
        <v>2396</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58"/>
      <c r="X45" s="758"/>
      <c r="Y45" s="758"/>
      <c r="Z45" s="758"/>
      <c r="AA45" s="758"/>
      <c r="AB45" s="758"/>
      <c r="AC45" s="758"/>
      <c r="AD45" s="758"/>
      <c r="AE45" s="758"/>
      <c r="AF45" s="758"/>
      <c r="AG45" s="758"/>
      <c r="AI45" s="345"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IF(基本情報入力シート!B92="","",基本情報入力シート!B92)</f>
        <v/>
      </c>
      <c r="C46" s="116" t="str">
        <f>IF(基本情報入力シート!L92="","",基本情報入力シート!L92)</f>
        <v/>
      </c>
      <c r="D46" s="116" t="str">
        <f>IF(基本情報入力シート!Q92="","",基本情報入力シート!Q92)</f>
        <v/>
      </c>
      <c r="E46" s="116" t="str">
        <f>IF(基本情報入力シート!V92="","",基本情報入力シート!V92)</f>
        <v/>
      </c>
      <c r="F46" s="116" t="str">
        <f>IF(基本情報入力シート!W92="","",基本情報入力シート!W92)</f>
        <v/>
      </c>
      <c r="G46" s="116" t="str">
        <f>IF(基本情報入力シート!Z92="","",基本情報入力シート!Z92)</f>
        <v/>
      </c>
      <c r="H46" s="215" t="str">
        <f>IF(基本情報入力シート!AD92="","",基本情報入力シート!AD92)</f>
        <v/>
      </c>
      <c r="I46" s="335" t="str">
        <f>IF(基本情報入力シート!AE92="","",基本情報入力シート!AE92)</f>
        <v/>
      </c>
      <c r="J46" s="450"/>
      <c r="K46" s="449"/>
      <c r="L46" s="449"/>
      <c r="M46" s="336" t="str">
        <f>IF(G46="", "", VLOOKUP(AO46,【参考】数式用!$AZ$3:$BA$6, 2, FALSE))</f>
        <v/>
      </c>
      <c r="N46" s="337" t="str">
        <f>IF(G46="","",VLOOKUP(G46,【参考】数式用!$A$4:$L$54,MATCH('別紙様式2-3（個表） '!M46,【参考】数式用!$J$3:$L$3,0)+9,FALSE))</f>
        <v/>
      </c>
      <c r="O46" s="453" t="s">
        <v>2396</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58"/>
      <c r="X46" s="758"/>
      <c r="Y46" s="758"/>
      <c r="Z46" s="758"/>
      <c r="AA46" s="758"/>
      <c r="AB46" s="758"/>
      <c r="AC46" s="758"/>
      <c r="AD46" s="758"/>
      <c r="AE46" s="758"/>
      <c r="AF46" s="758"/>
      <c r="AG46" s="758"/>
      <c r="AI46" s="345"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IF(基本情報入力シート!B93="","",基本情報入力シート!B93)</f>
        <v/>
      </c>
      <c r="C47" s="116" t="str">
        <f>IF(基本情報入力シート!L93="","",基本情報入力シート!L93)</f>
        <v/>
      </c>
      <c r="D47" s="116" t="str">
        <f>IF(基本情報入力シート!Q93="","",基本情報入力シート!Q93)</f>
        <v/>
      </c>
      <c r="E47" s="116" t="str">
        <f>IF(基本情報入力シート!V93="","",基本情報入力シート!V93)</f>
        <v/>
      </c>
      <c r="F47" s="116" t="str">
        <f>IF(基本情報入力シート!W93="","",基本情報入力シート!W93)</f>
        <v/>
      </c>
      <c r="G47" s="116" t="str">
        <f>IF(基本情報入力シート!Z93="","",基本情報入力シート!Z93)</f>
        <v/>
      </c>
      <c r="H47" s="215" t="str">
        <f>IF(基本情報入力シート!AD93="","",基本情報入力シート!AD93)</f>
        <v/>
      </c>
      <c r="I47" s="335" t="str">
        <f>IF(基本情報入力シート!AE93="","",基本情報入力シート!AE93)</f>
        <v/>
      </c>
      <c r="J47" s="450"/>
      <c r="K47" s="449"/>
      <c r="L47" s="449"/>
      <c r="M47" s="336" t="str">
        <f>IF(G47="", "", VLOOKUP(AO47,【参考】数式用!$AZ$3:$BA$6, 2, FALSE))</f>
        <v/>
      </c>
      <c r="N47" s="337" t="str">
        <f>IF(G47="","",VLOOKUP(G47,【参考】数式用!$A$4:$L$54,MATCH('別紙様式2-3（個表） '!M47,【参考】数式用!$J$3:$L$3,0)+9,FALSE))</f>
        <v/>
      </c>
      <c r="O47" s="453" t="s">
        <v>2396</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58"/>
      <c r="X47" s="758"/>
      <c r="Y47" s="758"/>
      <c r="Z47" s="758"/>
      <c r="AA47" s="758"/>
      <c r="AB47" s="758"/>
      <c r="AC47" s="758"/>
      <c r="AD47" s="758"/>
      <c r="AE47" s="758"/>
      <c r="AF47" s="758"/>
      <c r="AG47" s="758"/>
      <c r="AI47" s="345"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IF(基本情報入力シート!B94="","",基本情報入力シート!B94)</f>
        <v/>
      </c>
      <c r="C48" s="116" t="str">
        <f>IF(基本情報入力シート!L94="","",基本情報入力シート!L94)</f>
        <v/>
      </c>
      <c r="D48" s="116" t="str">
        <f>IF(基本情報入力シート!Q94="","",基本情報入力シート!Q94)</f>
        <v/>
      </c>
      <c r="E48" s="116" t="str">
        <f>IF(基本情報入力シート!V94="","",基本情報入力シート!V94)</f>
        <v/>
      </c>
      <c r="F48" s="116" t="str">
        <f>IF(基本情報入力シート!W94="","",基本情報入力シート!W94)</f>
        <v/>
      </c>
      <c r="G48" s="116" t="str">
        <f>IF(基本情報入力シート!Z94="","",基本情報入力シート!Z94)</f>
        <v/>
      </c>
      <c r="H48" s="215" t="str">
        <f>IF(基本情報入力シート!AD94="","",基本情報入力シート!AD94)</f>
        <v/>
      </c>
      <c r="I48" s="335" t="str">
        <f>IF(基本情報入力シート!AE94="","",基本情報入力シート!AE94)</f>
        <v/>
      </c>
      <c r="J48" s="450"/>
      <c r="K48" s="449"/>
      <c r="L48" s="449"/>
      <c r="M48" s="336" t="str">
        <f>IF(G48="", "", VLOOKUP(AO48,【参考】数式用!$AZ$3:$BA$6, 2, FALSE))</f>
        <v/>
      </c>
      <c r="N48" s="337" t="str">
        <f>IF(G48="","",VLOOKUP(G48,【参考】数式用!$A$4:$L$54,MATCH('別紙様式2-3（個表） '!M48,【参考】数式用!$J$3:$L$3,0)+9,FALSE))</f>
        <v/>
      </c>
      <c r="O48" s="452" t="s">
        <v>2396</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58"/>
      <c r="X48" s="758"/>
      <c r="Y48" s="758"/>
      <c r="Z48" s="758"/>
      <c r="AA48" s="758"/>
      <c r="AB48" s="758"/>
      <c r="AC48" s="758"/>
      <c r="AD48" s="758"/>
      <c r="AE48" s="758"/>
      <c r="AF48" s="758"/>
      <c r="AG48" s="758"/>
      <c r="AI48" s="345"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IF(基本情報入力シート!B95="","",基本情報入力シート!B95)</f>
        <v/>
      </c>
      <c r="C49" s="116" t="str">
        <f>IF(基本情報入力シート!L95="","",基本情報入力シート!L95)</f>
        <v/>
      </c>
      <c r="D49" s="116" t="str">
        <f>IF(基本情報入力シート!Q95="","",基本情報入力シート!Q95)</f>
        <v/>
      </c>
      <c r="E49" s="116" t="str">
        <f>IF(基本情報入力シート!V95="","",基本情報入力シート!V95)</f>
        <v/>
      </c>
      <c r="F49" s="116" t="str">
        <f>IF(基本情報入力シート!W95="","",基本情報入力シート!W95)</f>
        <v/>
      </c>
      <c r="G49" s="116" t="str">
        <f>IF(基本情報入力シート!Z95="","",基本情報入力シート!Z95)</f>
        <v/>
      </c>
      <c r="H49" s="215" t="str">
        <f>IF(基本情報入力シート!AD95="","",基本情報入力シート!AD95)</f>
        <v/>
      </c>
      <c r="I49" s="335" t="str">
        <f>IF(基本情報入力シート!AE95="","",基本情報入力シート!AE95)</f>
        <v/>
      </c>
      <c r="J49" s="450"/>
      <c r="K49" s="451"/>
      <c r="L49" s="449"/>
      <c r="M49" s="336" t="str">
        <f>IF(G49="", "", VLOOKUP(AO49,【参考】数式用!$AZ$3:$BA$6, 2, FALSE))</f>
        <v/>
      </c>
      <c r="N49" s="337" t="str">
        <f>IF(G49="","",VLOOKUP(G49,【参考】数式用!$A$4:$L$54,MATCH('別紙様式2-3（個表） '!M49,【参考】数式用!$J$3:$L$3,0)+9,FALSE))</f>
        <v/>
      </c>
      <c r="O49" s="453" t="s">
        <v>2396</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58"/>
      <c r="X49" s="758"/>
      <c r="Y49" s="758"/>
      <c r="Z49" s="758"/>
      <c r="AA49" s="758"/>
      <c r="AB49" s="758"/>
      <c r="AC49" s="758"/>
      <c r="AD49" s="758"/>
      <c r="AE49" s="758"/>
      <c r="AF49" s="758"/>
      <c r="AG49" s="758"/>
      <c r="AI49" s="345"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IF(基本情報入力シート!B96="","",基本情報入力シート!B96)</f>
        <v/>
      </c>
      <c r="C50" s="116" t="str">
        <f>IF(基本情報入力シート!L96="","",基本情報入力シート!L96)</f>
        <v/>
      </c>
      <c r="D50" s="116" t="str">
        <f>IF(基本情報入力シート!Q96="","",基本情報入力シート!Q96)</f>
        <v/>
      </c>
      <c r="E50" s="116" t="str">
        <f>IF(基本情報入力シート!V96="","",基本情報入力シート!V96)</f>
        <v/>
      </c>
      <c r="F50" s="116" t="str">
        <f>IF(基本情報入力シート!W96="","",基本情報入力シート!W96)</f>
        <v/>
      </c>
      <c r="G50" s="116" t="str">
        <f>IF(基本情報入力シート!Z96="","",基本情報入力シート!Z96)</f>
        <v/>
      </c>
      <c r="H50" s="215" t="str">
        <f>IF(基本情報入力シート!AD96="","",基本情報入力シート!AD96)</f>
        <v/>
      </c>
      <c r="I50" s="335" t="str">
        <f>IF(基本情報入力シート!AE96="","",基本情報入力シート!AE96)</f>
        <v/>
      </c>
      <c r="J50" s="450"/>
      <c r="K50" s="451"/>
      <c r="L50" s="449"/>
      <c r="M50" s="336" t="str">
        <f>IF(G50="", "", VLOOKUP(AO50,【参考】数式用!$AZ$3:$BA$6, 2, FALSE))</f>
        <v/>
      </c>
      <c r="N50" s="337" t="str">
        <f>IF(G50="","",VLOOKUP(G50,【参考】数式用!$A$4:$L$54,MATCH('別紙様式2-3（個表） '!M50,【参考】数式用!$J$3:$L$3,0)+9,FALSE))</f>
        <v/>
      </c>
      <c r="O50" s="453" t="s">
        <v>2396</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58"/>
      <c r="X50" s="758"/>
      <c r="Y50" s="758"/>
      <c r="Z50" s="758"/>
      <c r="AA50" s="758"/>
      <c r="AB50" s="758"/>
      <c r="AC50" s="758"/>
      <c r="AD50" s="758"/>
      <c r="AE50" s="758"/>
      <c r="AF50" s="758"/>
      <c r="AG50" s="758"/>
      <c r="AI50" s="345"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IF(基本情報入力シート!B97="","",基本情報入力シート!B97)</f>
        <v/>
      </c>
      <c r="C51" s="116" t="str">
        <f>IF(基本情報入力シート!L97="","",基本情報入力シート!L97)</f>
        <v/>
      </c>
      <c r="D51" s="116" t="str">
        <f>IF(基本情報入力シート!Q97="","",基本情報入力シート!Q97)</f>
        <v/>
      </c>
      <c r="E51" s="116" t="str">
        <f>IF(基本情報入力シート!V97="","",基本情報入力シート!V97)</f>
        <v/>
      </c>
      <c r="F51" s="116" t="str">
        <f>IF(基本情報入力シート!W97="","",基本情報入力シート!W97)</f>
        <v/>
      </c>
      <c r="G51" s="116" t="str">
        <f>IF(基本情報入力シート!Z97="","",基本情報入力シート!Z97)</f>
        <v/>
      </c>
      <c r="H51" s="215" t="str">
        <f>IF(基本情報入力シート!AD97="","",基本情報入力シート!AD97)</f>
        <v/>
      </c>
      <c r="I51" s="335" t="str">
        <f>IF(基本情報入力シート!AE97="","",基本情報入力シート!AE97)</f>
        <v/>
      </c>
      <c r="J51" s="450"/>
      <c r="K51" s="449"/>
      <c r="L51" s="449"/>
      <c r="M51" s="336" t="str">
        <f>IF(G51="", "", VLOOKUP(AO51,【参考】数式用!$AZ$3:$BA$6, 2, FALSE))</f>
        <v/>
      </c>
      <c r="N51" s="337" t="str">
        <f>IF(G51="","",VLOOKUP(G51,【参考】数式用!$A$4:$L$54,MATCH('別紙様式2-3（個表） '!M51,【参考】数式用!$J$3:$L$3,0)+9,FALSE))</f>
        <v/>
      </c>
      <c r="O51" s="452" t="s">
        <v>2396</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58"/>
      <c r="X51" s="758"/>
      <c r="Y51" s="758"/>
      <c r="Z51" s="758"/>
      <c r="AA51" s="758"/>
      <c r="AB51" s="758"/>
      <c r="AC51" s="758"/>
      <c r="AD51" s="758"/>
      <c r="AE51" s="758"/>
      <c r="AF51" s="758"/>
      <c r="AG51" s="758"/>
      <c r="AI51" s="345"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IF(基本情報入力シート!B98="","",基本情報入力シート!B98)</f>
        <v/>
      </c>
      <c r="C52" s="116" t="str">
        <f>IF(基本情報入力シート!L98="","",基本情報入力シート!L98)</f>
        <v/>
      </c>
      <c r="D52" s="116" t="str">
        <f>IF(基本情報入力シート!Q98="","",基本情報入力シート!Q98)</f>
        <v/>
      </c>
      <c r="E52" s="116" t="str">
        <f>IF(基本情報入力シート!V98="","",基本情報入力シート!V98)</f>
        <v/>
      </c>
      <c r="F52" s="116" t="str">
        <f>IF(基本情報入力シート!W98="","",基本情報入力シート!W98)</f>
        <v/>
      </c>
      <c r="G52" s="116" t="str">
        <f>IF(基本情報入力シート!Z98="","",基本情報入力シート!Z98)</f>
        <v/>
      </c>
      <c r="H52" s="215" t="str">
        <f>IF(基本情報入力シート!AD98="","",基本情報入力シート!AD98)</f>
        <v/>
      </c>
      <c r="I52" s="335" t="str">
        <f>IF(基本情報入力シート!AE98="","",基本情報入力シート!AE98)</f>
        <v/>
      </c>
      <c r="J52" s="450"/>
      <c r="K52" s="449"/>
      <c r="L52" s="449"/>
      <c r="M52" s="336" t="str">
        <f>IF(G52="", "", VLOOKUP(AO52,【参考】数式用!$AZ$3:$BA$6, 2, FALSE))</f>
        <v/>
      </c>
      <c r="N52" s="337" t="str">
        <f>IF(G52="","",VLOOKUP(G52,【参考】数式用!$A$4:$L$54,MATCH('別紙様式2-3（個表） '!M52,【参考】数式用!$J$3:$L$3,0)+9,FALSE))</f>
        <v/>
      </c>
      <c r="O52" s="453" t="s">
        <v>2396</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58"/>
      <c r="X52" s="758"/>
      <c r="Y52" s="758"/>
      <c r="Z52" s="758"/>
      <c r="AA52" s="758"/>
      <c r="AB52" s="758"/>
      <c r="AC52" s="758"/>
      <c r="AD52" s="758"/>
      <c r="AE52" s="758"/>
      <c r="AF52" s="758"/>
      <c r="AG52" s="758"/>
      <c r="AI52" s="345"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IF(基本情報入力シート!B99="","",基本情報入力シート!B99)</f>
        <v/>
      </c>
      <c r="C53" s="116" t="str">
        <f>IF(基本情報入力シート!L99="","",基本情報入力シート!L99)</f>
        <v/>
      </c>
      <c r="D53" s="116" t="str">
        <f>IF(基本情報入力シート!Q99="","",基本情報入力シート!Q99)</f>
        <v/>
      </c>
      <c r="E53" s="116" t="str">
        <f>IF(基本情報入力シート!V99="","",基本情報入力シート!V99)</f>
        <v/>
      </c>
      <c r="F53" s="116" t="str">
        <f>IF(基本情報入力シート!W99="","",基本情報入力シート!W99)</f>
        <v/>
      </c>
      <c r="G53" s="116" t="str">
        <f>IF(基本情報入力シート!Z99="","",基本情報入力シート!Z99)</f>
        <v/>
      </c>
      <c r="H53" s="215" t="str">
        <f>IF(基本情報入力シート!AD99="","",基本情報入力シート!AD99)</f>
        <v/>
      </c>
      <c r="I53" s="335" t="str">
        <f>IF(基本情報入力シート!AE99="","",基本情報入力シート!AE99)</f>
        <v/>
      </c>
      <c r="J53" s="450"/>
      <c r="K53" s="449"/>
      <c r="L53" s="449"/>
      <c r="M53" s="336" t="str">
        <f>IF(G53="", "", VLOOKUP(AO53,【参考】数式用!$AZ$3:$BA$6, 2, FALSE))</f>
        <v/>
      </c>
      <c r="N53" s="337" t="str">
        <f>IF(G53="","",VLOOKUP(G53,【参考】数式用!$A$4:$L$54,MATCH('別紙様式2-3（個表） '!M53,【参考】数式用!$J$3:$L$3,0)+9,FALSE))</f>
        <v/>
      </c>
      <c r="O53" s="453" t="s">
        <v>2396</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58"/>
      <c r="X53" s="758"/>
      <c r="Y53" s="758"/>
      <c r="Z53" s="758"/>
      <c r="AA53" s="758"/>
      <c r="AB53" s="758"/>
      <c r="AC53" s="758"/>
      <c r="AD53" s="758"/>
      <c r="AE53" s="758"/>
      <c r="AF53" s="758"/>
      <c r="AG53" s="758"/>
      <c r="AI53" s="345"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IF(基本情報入力シート!B100="","",基本情報入力シート!B100)</f>
        <v/>
      </c>
      <c r="C54" s="116" t="str">
        <f>IF(基本情報入力シート!L100="","",基本情報入力シート!L100)</f>
        <v/>
      </c>
      <c r="D54" s="116" t="str">
        <f>IF(基本情報入力シート!Q100="","",基本情報入力シート!Q100)</f>
        <v/>
      </c>
      <c r="E54" s="116" t="str">
        <f>IF(基本情報入力シート!V100="","",基本情報入力シート!V100)</f>
        <v/>
      </c>
      <c r="F54" s="116" t="str">
        <f>IF(基本情報入力シート!W100="","",基本情報入力シート!W100)</f>
        <v/>
      </c>
      <c r="G54" s="116" t="str">
        <f>IF(基本情報入力シート!Z100="","",基本情報入力シート!Z100)</f>
        <v/>
      </c>
      <c r="H54" s="215" t="str">
        <f>IF(基本情報入力シート!AD100="","",基本情報入力シート!AD100)</f>
        <v/>
      </c>
      <c r="I54" s="335" t="str">
        <f>IF(基本情報入力シート!AE100="","",基本情報入力シート!AE100)</f>
        <v/>
      </c>
      <c r="J54" s="450"/>
      <c r="K54" s="449"/>
      <c r="L54" s="449"/>
      <c r="M54" s="336" t="str">
        <f>IF(G54="", "", VLOOKUP(AO54,【参考】数式用!$AZ$3:$BA$6, 2, FALSE))</f>
        <v/>
      </c>
      <c r="N54" s="337" t="str">
        <f>IF(G54="","",VLOOKUP(G54,【参考】数式用!$A$4:$L$54,MATCH('別紙様式2-3（個表） '!M54,【参考】数式用!$J$3:$L$3,0)+9,FALSE))</f>
        <v/>
      </c>
      <c r="O54" s="452" t="s">
        <v>2396</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58"/>
      <c r="X54" s="758"/>
      <c r="Y54" s="758"/>
      <c r="Z54" s="758"/>
      <c r="AA54" s="758"/>
      <c r="AB54" s="758"/>
      <c r="AC54" s="758"/>
      <c r="AD54" s="758"/>
      <c r="AE54" s="758"/>
      <c r="AF54" s="758"/>
      <c r="AG54" s="758"/>
      <c r="AI54" s="345"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IF(基本情報入力シート!B101="","",基本情報入力シート!B101)</f>
        <v/>
      </c>
      <c r="C55" s="116" t="str">
        <f>IF(基本情報入力シート!L101="","",基本情報入力シート!L101)</f>
        <v/>
      </c>
      <c r="D55" s="116" t="str">
        <f>IF(基本情報入力シート!Q101="","",基本情報入力シート!Q101)</f>
        <v/>
      </c>
      <c r="E55" s="116" t="str">
        <f>IF(基本情報入力シート!V101="","",基本情報入力シート!V101)</f>
        <v/>
      </c>
      <c r="F55" s="116" t="str">
        <f>IF(基本情報入力シート!W101="","",基本情報入力シート!W101)</f>
        <v/>
      </c>
      <c r="G55" s="116" t="str">
        <f>IF(基本情報入力シート!Z101="","",基本情報入力シート!Z101)</f>
        <v/>
      </c>
      <c r="H55" s="215" t="str">
        <f>IF(基本情報入力シート!AD101="","",基本情報入力シート!AD101)</f>
        <v/>
      </c>
      <c r="I55" s="335" t="str">
        <f>IF(基本情報入力シート!AE101="","",基本情報入力シート!AE101)</f>
        <v/>
      </c>
      <c r="J55" s="450"/>
      <c r="K55" s="449"/>
      <c r="L55" s="449"/>
      <c r="M55" s="336" t="str">
        <f>IF(G55="", "", VLOOKUP(AO55,【参考】数式用!$AZ$3:$BA$6, 2, FALSE))</f>
        <v/>
      </c>
      <c r="N55" s="337" t="str">
        <f>IF(G55="","",VLOOKUP(G55,【参考】数式用!$A$4:$L$54,MATCH('別紙様式2-3（個表） '!M55,【参考】数式用!$J$3:$L$3,0)+9,FALSE))</f>
        <v/>
      </c>
      <c r="O55" s="453" t="s">
        <v>2396</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58"/>
      <c r="X55" s="758"/>
      <c r="Y55" s="758"/>
      <c r="Z55" s="758"/>
      <c r="AA55" s="758"/>
      <c r="AB55" s="758"/>
      <c r="AC55" s="758"/>
      <c r="AD55" s="758"/>
      <c r="AE55" s="758"/>
      <c r="AF55" s="758"/>
      <c r="AG55" s="758"/>
      <c r="AI55" s="345"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IF(基本情報入力シート!B102="","",基本情報入力シート!B102)</f>
        <v/>
      </c>
      <c r="C56" s="116" t="str">
        <f>IF(基本情報入力シート!L102="","",基本情報入力シート!L102)</f>
        <v/>
      </c>
      <c r="D56" s="116" t="str">
        <f>IF(基本情報入力シート!Q102="","",基本情報入力シート!Q102)</f>
        <v/>
      </c>
      <c r="E56" s="116" t="str">
        <f>IF(基本情報入力シート!V102="","",基本情報入力シート!V102)</f>
        <v/>
      </c>
      <c r="F56" s="116" t="str">
        <f>IF(基本情報入力シート!W102="","",基本情報入力シート!W102)</f>
        <v/>
      </c>
      <c r="G56" s="116" t="str">
        <f>IF(基本情報入力シート!Z102="","",基本情報入力シート!Z102)</f>
        <v/>
      </c>
      <c r="H56" s="215" t="str">
        <f>IF(基本情報入力シート!AD102="","",基本情報入力シート!AD102)</f>
        <v/>
      </c>
      <c r="I56" s="335" t="str">
        <f>IF(基本情報入力シート!AE102="","",基本情報入力シート!AE102)</f>
        <v/>
      </c>
      <c r="J56" s="450"/>
      <c r="K56" s="451"/>
      <c r="L56" s="449"/>
      <c r="M56" s="336" t="str">
        <f>IF(G56="", "", VLOOKUP(AO56,【参考】数式用!$AZ$3:$BA$6, 2, FALSE))</f>
        <v/>
      </c>
      <c r="N56" s="337" t="str">
        <f>IF(G56="","",VLOOKUP(G56,【参考】数式用!$A$4:$L$54,MATCH('別紙様式2-3（個表） '!M56,【参考】数式用!$J$3:$L$3,0)+9,FALSE))</f>
        <v/>
      </c>
      <c r="O56" s="453" t="s">
        <v>2396</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58"/>
      <c r="X56" s="758"/>
      <c r="Y56" s="758"/>
      <c r="Z56" s="758"/>
      <c r="AA56" s="758"/>
      <c r="AB56" s="758"/>
      <c r="AC56" s="758"/>
      <c r="AD56" s="758"/>
      <c r="AE56" s="758"/>
      <c r="AF56" s="758"/>
      <c r="AG56" s="758"/>
      <c r="AI56" s="345"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IF(基本情報入力シート!B103="","",基本情報入力シート!B103)</f>
        <v/>
      </c>
      <c r="C57" s="116" t="str">
        <f>IF(基本情報入力シート!L103="","",基本情報入力シート!L103)</f>
        <v/>
      </c>
      <c r="D57" s="116" t="str">
        <f>IF(基本情報入力シート!Q103="","",基本情報入力シート!Q103)</f>
        <v/>
      </c>
      <c r="E57" s="116" t="str">
        <f>IF(基本情報入力シート!V103="","",基本情報入力シート!V103)</f>
        <v/>
      </c>
      <c r="F57" s="116" t="str">
        <f>IF(基本情報入力シート!W103="","",基本情報入力シート!W103)</f>
        <v/>
      </c>
      <c r="G57" s="116" t="str">
        <f>IF(基本情報入力シート!Z103="","",基本情報入力シート!Z103)</f>
        <v/>
      </c>
      <c r="H57" s="215" t="str">
        <f>IF(基本情報入力シート!AD103="","",基本情報入力シート!AD103)</f>
        <v/>
      </c>
      <c r="I57" s="335" t="str">
        <f>IF(基本情報入力シート!AE103="","",基本情報入力シート!AE103)</f>
        <v/>
      </c>
      <c r="J57" s="450"/>
      <c r="K57" s="451"/>
      <c r="L57" s="449"/>
      <c r="M57" s="336" t="str">
        <f>IF(G57="", "", VLOOKUP(AO57,【参考】数式用!$AZ$3:$BA$6, 2, FALSE))</f>
        <v/>
      </c>
      <c r="N57" s="337" t="str">
        <f>IF(G57="","",VLOOKUP(G57,【参考】数式用!$A$4:$L$54,MATCH('別紙様式2-3（個表） '!M57,【参考】数式用!$J$3:$L$3,0)+9,FALSE))</f>
        <v/>
      </c>
      <c r="O57" s="452" t="s">
        <v>2396</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58"/>
      <c r="X57" s="758"/>
      <c r="Y57" s="758"/>
      <c r="Z57" s="758"/>
      <c r="AA57" s="758"/>
      <c r="AB57" s="758"/>
      <c r="AC57" s="758"/>
      <c r="AD57" s="758"/>
      <c r="AE57" s="758"/>
      <c r="AF57" s="758"/>
      <c r="AG57" s="758"/>
      <c r="AI57" s="345"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IF(基本情報入力シート!B104="","",基本情報入力シート!B104)</f>
        <v/>
      </c>
      <c r="C58" s="116" t="str">
        <f>IF(基本情報入力シート!L104="","",基本情報入力シート!L104)</f>
        <v/>
      </c>
      <c r="D58" s="116" t="str">
        <f>IF(基本情報入力シート!Q104="","",基本情報入力シート!Q104)</f>
        <v/>
      </c>
      <c r="E58" s="116" t="str">
        <f>IF(基本情報入力シート!V104="","",基本情報入力シート!V104)</f>
        <v/>
      </c>
      <c r="F58" s="116" t="str">
        <f>IF(基本情報入力シート!W104="","",基本情報入力シート!W104)</f>
        <v/>
      </c>
      <c r="G58" s="116" t="str">
        <f>IF(基本情報入力シート!Z104="","",基本情報入力シート!Z104)</f>
        <v/>
      </c>
      <c r="H58" s="215" t="str">
        <f>IF(基本情報入力シート!AD104="","",基本情報入力シート!AD104)</f>
        <v/>
      </c>
      <c r="I58" s="335" t="str">
        <f>IF(基本情報入力シート!AE104="","",基本情報入力シート!AE104)</f>
        <v/>
      </c>
      <c r="J58" s="450"/>
      <c r="K58" s="451"/>
      <c r="L58" s="449"/>
      <c r="M58" s="336" t="str">
        <f>IF(G58="", "", VLOOKUP(AO58,【参考】数式用!$AZ$3:$BA$6, 2, FALSE))</f>
        <v/>
      </c>
      <c r="N58" s="337" t="str">
        <f>IF(G58="","",VLOOKUP(G58,【参考】数式用!$A$4:$L$54,MATCH('別紙様式2-3（個表） '!M58,【参考】数式用!$J$3:$L$3,0)+9,FALSE))</f>
        <v/>
      </c>
      <c r="O58" s="453" t="s">
        <v>2396</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58"/>
      <c r="X58" s="758"/>
      <c r="Y58" s="758"/>
      <c r="Z58" s="758"/>
      <c r="AA58" s="758"/>
      <c r="AB58" s="758"/>
      <c r="AC58" s="758"/>
      <c r="AD58" s="758"/>
      <c r="AE58" s="758"/>
      <c r="AF58" s="758"/>
      <c r="AG58" s="758"/>
      <c r="AI58" s="345"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IF(基本情報入力シート!B105="","",基本情報入力シート!B105)</f>
        <v/>
      </c>
      <c r="C59" s="116" t="str">
        <f>IF(基本情報入力シート!L105="","",基本情報入力シート!L105)</f>
        <v/>
      </c>
      <c r="D59" s="116" t="str">
        <f>IF(基本情報入力シート!Q105="","",基本情報入力シート!Q105)</f>
        <v/>
      </c>
      <c r="E59" s="116" t="str">
        <f>IF(基本情報入力シート!V105="","",基本情報入力シート!V105)</f>
        <v/>
      </c>
      <c r="F59" s="116" t="str">
        <f>IF(基本情報入力シート!W105="","",基本情報入力シート!W105)</f>
        <v/>
      </c>
      <c r="G59" s="116" t="str">
        <f>IF(基本情報入力シート!Z105="","",基本情報入力シート!Z105)</f>
        <v/>
      </c>
      <c r="H59" s="215" t="str">
        <f>IF(基本情報入力シート!AD105="","",基本情報入力シート!AD105)</f>
        <v/>
      </c>
      <c r="I59" s="335" t="str">
        <f>IF(基本情報入力シート!AE105="","",基本情報入力シート!AE105)</f>
        <v/>
      </c>
      <c r="J59" s="450"/>
      <c r="K59" s="451"/>
      <c r="L59" s="451"/>
      <c r="M59" s="336" t="str">
        <f>IF(G59="", "", VLOOKUP(AO59,【参考】数式用!$AZ$3:$BA$6, 2, FALSE))</f>
        <v/>
      </c>
      <c r="N59" s="337" t="str">
        <f>IF(G59="","",VLOOKUP(G59,【参考】数式用!$A$4:$L$54,MATCH('別紙様式2-3（個表） '!M59,【参考】数式用!$J$3:$L$3,0)+9,FALSE))</f>
        <v/>
      </c>
      <c r="O59" s="453" t="s">
        <v>2396</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58"/>
      <c r="X59" s="758"/>
      <c r="Y59" s="758"/>
      <c r="Z59" s="758"/>
      <c r="AA59" s="758"/>
      <c r="AB59" s="758"/>
      <c r="AC59" s="758"/>
      <c r="AD59" s="758"/>
      <c r="AE59" s="758"/>
      <c r="AF59" s="758"/>
      <c r="AG59" s="758"/>
      <c r="AI59" s="345"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IF(基本情報入力シート!B106="","",基本情報入力シート!B106)</f>
        <v/>
      </c>
      <c r="C60" s="116" t="str">
        <f>IF(基本情報入力シート!L106="","",基本情報入力シート!L106)</f>
        <v/>
      </c>
      <c r="D60" s="116" t="str">
        <f>IF(基本情報入力シート!Q106="","",基本情報入力シート!Q106)</f>
        <v/>
      </c>
      <c r="E60" s="116" t="str">
        <f>IF(基本情報入力シート!V106="","",基本情報入力シート!V106)</f>
        <v/>
      </c>
      <c r="F60" s="116" t="str">
        <f>IF(基本情報入力シート!W106="","",基本情報入力シート!W106)</f>
        <v/>
      </c>
      <c r="G60" s="116" t="str">
        <f>IF(基本情報入力シート!Z106="","",基本情報入力シート!Z106)</f>
        <v/>
      </c>
      <c r="H60" s="215" t="str">
        <f>IF(基本情報入力シート!AD106="","",基本情報入力シート!AD106)</f>
        <v/>
      </c>
      <c r="I60" s="335" t="str">
        <f>IF(基本情報入力シート!AE106="","",基本情報入力シート!AE106)</f>
        <v/>
      </c>
      <c r="J60" s="450"/>
      <c r="K60" s="451"/>
      <c r="L60" s="451"/>
      <c r="M60" s="336" t="str">
        <f>IF(G60="", "", VLOOKUP(AO60,【参考】数式用!$AZ$3:$BA$6, 2, FALSE))</f>
        <v/>
      </c>
      <c r="N60" s="337" t="str">
        <f>IF(G60="","",VLOOKUP(G60,【参考】数式用!$A$4:$L$54,MATCH('別紙様式2-3（個表） '!M60,【参考】数式用!$J$3:$L$3,0)+9,FALSE))</f>
        <v/>
      </c>
      <c r="O60" s="452" t="s">
        <v>2396</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58"/>
      <c r="X60" s="758"/>
      <c r="Y60" s="758"/>
      <c r="Z60" s="758"/>
      <c r="AA60" s="758"/>
      <c r="AB60" s="758"/>
      <c r="AC60" s="758"/>
      <c r="AD60" s="758"/>
      <c r="AE60" s="758"/>
      <c r="AF60" s="758"/>
      <c r="AG60" s="758"/>
      <c r="AI60" s="345"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IF(基本情報入力シート!B107="","",基本情報入力シート!B107)</f>
        <v/>
      </c>
      <c r="C61" s="116" t="str">
        <f>IF(基本情報入力シート!L107="","",基本情報入力シート!L107)</f>
        <v/>
      </c>
      <c r="D61" s="116" t="str">
        <f>IF(基本情報入力シート!Q107="","",基本情報入力シート!Q107)</f>
        <v/>
      </c>
      <c r="E61" s="116" t="str">
        <f>IF(基本情報入力シート!V107="","",基本情報入力シート!V107)</f>
        <v/>
      </c>
      <c r="F61" s="116" t="str">
        <f>IF(基本情報入力シート!W107="","",基本情報入力シート!W107)</f>
        <v/>
      </c>
      <c r="G61" s="116" t="str">
        <f>IF(基本情報入力シート!Z107="","",基本情報入力シート!Z107)</f>
        <v/>
      </c>
      <c r="H61" s="215" t="str">
        <f>IF(基本情報入力シート!AD107="","",基本情報入力シート!AD107)</f>
        <v/>
      </c>
      <c r="I61" s="335" t="str">
        <f>IF(基本情報入力シート!AE107="","",基本情報入力シート!AE107)</f>
        <v/>
      </c>
      <c r="J61" s="450"/>
      <c r="K61" s="451"/>
      <c r="L61" s="451"/>
      <c r="M61" s="336" t="str">
        <f>IF(G61="", "", VLOOKUP(AO61,【参考】数式用!$AZ$3:$BA$6, 2, FALSE))</f>
        <v/>
      </c>
      <c r="N61" s="337" t="str">
        <f>IF(G61="","",VLOOKUP(G61,【参考】数式用!$A$4:$L$54,MATCH('別紙様式2-3（個表） '!M61,【参考】数式用!$J$3:$L$3,0)+9,FALSE))</f>
        <v/>
      </c>
      <c r="O61" s="453" t="s">
        <v>2396</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58"/>
      <c r="X61" s="758"/>
      <c r="Y61" s="758"/>
      <c r="Z61" s="758"/>
      <c r="AA61" s="758"/>
      <c r="AB61" s="758"/>
      <c r="AC61" s="758"/>
      <c r="AD61" s="758"/>
      <c r="AE61" s="758"/>
      <c r="AF61" s="758"/>
      <c r="AG61" s="758"/>
      <c r="AI61" s="345"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IF(基本情報入力シート!B108="","",基本情報入力シート!B108)</f>
        <v/>
      </c>
      <c r="C62" s="116" t="str">
        <f>IF(基本情報入力シート!L108="","",基本情報入力シート!L108)</f>
        <v/>
      </c>
      <c r="D62" s="116" t="str">
        <f>IF(基本情報入力シート!Q108="","",基本情報入力シート!Q108)</f>
        <v/>
      </c>
      <c r="E62" s="116" t="str">
        <f>IF(基本情報入力シート!V108="","",基本情報入力シート!V108)</f>
        <v/>
      </c>
      <c r="F62" s="116" t="str">
        <f>IF(基本情報入力シート!W108="","",基本情報入力シート!W108)</f>
        <v/>
      </c>
      <c r="G62" s="116" t="str">
        <f>IF(基本情報入力シート!Z108="","",基本情報入力シート!Z108)</f>
        <v/>
      </c>
      <c r="H62" s="215" t="str">
        <f>IF(基本情報入力シート!AD108="","",基本情報入力シート!AD108)</f>
        <v/>
      </c>
      <c r="I62" s="335" t="str">
        <f>IF(基本情報入力シート!AE108="","",基本情報入力シート!AE108)</f>
        <v/>
      </c>
      <c r="J62" s="450"/>
      <c r="K62" s="451"/>
      <c r="L62" s="451"/>
      <c r="M62" s="336" t="str">
        <f>IF(G62="", "", VLOOKUP(AO62,【参考】数式用!$AZ$3:$BA$6, 2, FALSE))</f>
        <v/>
      </c>
      <c r="N62" s="337" t="str">
        <f>IF(G62="","",VLOOKUP(G62,【参考】数式用!$A$4:$L$54,MATCH('別紙様式2-3（個表） '!M62,【参考】数式用!$J$3:$L$3,0)+9,FALSE))</f>
        <v/>
      </c>
      <c r="O62" s="453" t="s">
        <v>2396</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58"/>
      <c r="X62" s="758"/>
      <c r="Y62" s="758"/>
      <c r="Z62" s="758"/>
      <c r="AA62" s="758"/>
      <c r="AB62" s="758"/>
      <c r="AC62" s="758"/>
      <c r="AD62" s="758"/>
      <c r="AE62" s="758"/>
      <c r="AF62" s="758"/>
      <c r="AG62" s="758"/>
      <c r="AI62" s="345"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IF(基本情報入力シート!B109="","",基本情報入力シート!B109)</f>
        <v/>
      </c>
      <c r="C63" s="116" t="str">
        <f>IF(基本情報入力シート!L109="","",基本情報入力シート!L109)</f>
        <v/>
      </c>
      <c r="D63" s="116" t="str">
        <f>IF(基本情報入力シート!Q109="","",基本情報入力シート!Q109)</f>
        <v/>
      </c>
      <c r="E63" s="116" t="str">
        <f>IF(基本情報入力シート!V109="","",基本情報入力シート!V109)</f>
        <v/>
      </c>
      <c r="F63" s="116" t="str">
        <f>IF(基本情報入力シート!W109="","",基本情報入力シート!W109)</f>
        <v/>
      </c>
      <c r="G63" s="116" t="str">
        <f>IF(基本情報入力シート!Z109="","",基本情報入力シート!Z109)</f>
        <v/>
      </c>
      <c r="H63" s="215" t="str">
        <f>IF(基本情報入力シート!AD109="","",基本情報入力シート!AD109)</f>
        <v/>
      </c>
      <c r="I63" s="335" t="str">
        <f>IF(基本情報入力シート!AE109="","",基本情報入力シート!AE109)</f>
        <v/>
      </c>
      <c r="J63" s="450"/>
      <c r="K63" s="451"/>
      <c r="L63" s="451"/>
      <c r="M63" s="336" t="str">
        <f>IF(G63="", "", VLOOKUP(AO63,【参考】数式用!$AZ$3:$BA$6, 2, FALSE))</f>
        <v/>
      </c>
      <c r="N63" s="337" t="str">
        <f>IF(G63="","",VLOOKUP(G63,【参考】数式用!$A$4:$L$54,MATCH('別紙様式2-3（個表） '!M63,【参考】数式用!$J$3:$L$3,0)+9,FALSE))</f>
        <v/>
      </c>
      <c r="O63" s="452" t="s">
        <v>2396</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58"/>
      <c r="X63" s="758"/>
      <c r="Y63" s="758"/>
      <c r="Z63" s="758"/>
      <c r="AA63" s="758"/>
      <c r="AB63" s="758"/>
      <c r="AC63" s="758"/>
      <c r="AD63" s="758"/>
      <c r="AE63" s="758"/>
      <c r="AF63" s="758"/>
      <c r="AG63" s="758"/>
      <c r="AI63" s="345"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IF(基本情報入力シート!B110="","",基本情報入力シート!B110)</f>
        <v/>
      </c>
      <c r="C64" s="116" t="str">
        <f>IF(基本情報入力シート!L110="","",基本情報入力シート!L110)</f>
        <v/>
      </c>
      <c r="D64" s="116" t="str">
        <f>IF(基本情報入力シート!Q110="","",基本情報入力シート!Q110)</f>
        <v/>
      </c>
      <c r="E64" s="116" t="str">
        <f>IF(基本情報入力シート!V110="","",基本情報入力シート!V110)</f>
        <v/>
      </c>
      <c r="F64" s="116" t="str">
        <f>IF(基本情報入力シート!W110="","",基本情報入力シート!W110)</f>
        <v/>
      </c>
      <c r="G64" s="116" t="str">
        <f>IF(基本情報入力シート!Z110="","",基本情報入力シート!Z110)</f>
        <v/>
      </c>
      <c r="H64" s="215" t="str">
        <f>IF(基本情報入力シート!AD110="","",基本情報入力シート!AD110)</f>
        <v/>
      </c>
      <c r="I64" s="335" t="str">
        <f>IF(基本情報入力シート!AE110="","",基本情報入力シート!AE110)</f>
        <v/>
      </c>
      <c r="J64" s="450"/>
      <c r="K64" s="451"/>
      <c r="L64" s="451"/>
      <c r="M64" s="336" t="str">
        <f>IF(G64="", "", VLOOKUP(AO64,【参考】数式用!$AZ$3:$BA$6, 2, FALSE))</f>
        <v/>
      </c>
      <c r="N64" s="337" t="str">
        <f>IF(G64="","",VLOOKUP(G64,【参考】数式用!$A$4:$L$54,MATCH('別紙様式2-3（個表） '!M64,【参考】数式用!$J$3:$L$3,0)+9,FALSE))</f>
        <v/>
      </c>
      <c r="O64" s="453" t="s">
        <v>2396</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58"/>
      <c r="X64" s="758"/>
      <c r="Y64" s="758"/>
      <c r="Z64" s="758"/>
      <c r="AA64" s="758"/>
      <c r="AB64" s="758"/>
      <c r="AC64" s="758"/>
      <c r="AD64" s="758"/>
      <c r="AE64" s="758"/>
      <c r="AF64" s="758"/>
      <c r="AG64" s="758"/>
      <c r="AI64" s="345"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IF(基本情報入力シート!B111="","",基本情報入力シート!B111)</f>
        <v/>
      </c>
      <c r="C65" s="116" t="str">
        <f>IF(基本情報入力シート!L111="","",基本情報入力シート!L111)</f>
        <v/>
      </c>
      <c r="D65" s="116" t="str">
        <f>IF(基本情報入力シート!Q111="","",基本情報入力シート!Q111)</f>
        <v/>
      </c>
      <c r="E65" s="116" t="str">
        <f>IF(基本情報入力シート!V111="","",基本情報入力シート!V111)</f>
        <v/>
      </c>
      <c r="F65" s="116" t="str">
        <f>IF(基本情報入力シート!W111="","",基本情報入力シート!W111)</f>
        <v/>
      </c>
      <c r="G65" s="116" t="str">
        <f>IF(基本情報入力シート!Z111="","",基本情報入力シート!Z111)</f>
        <v/>
      </c>
      <c r="H65" s="215" t="str">
        <f>IF(基本情報入力シート!AD111="","",基本情報入力シート!AD111)</f>
        <v/>
      </c>
      <c r="I65" s="335" t="str">
        <f>IF(基本情報入力シート!AE111="","",基本情報入力シート!AE111)</f>
        <v/>
      </c>
      <c r="J65" s="450"/>
      <c r="K65" s="451"/>
      <c r="L65" s="451"/>
      <c r="M65" s="336" t="str">
        <f>IF(G65="", "", VLOOKUP(AO65,【参考】数式用!$AZ$3:$BA$6, 2, FALSE))</f>
        <v/>
      </c>
      <c r="N65" s="337" t="str">
        <f>IF(G65="","",VLOOKUP(G65,【参考】数式用!$A$4:$L$54,MATCH('別紙様式2-3（個表） '!M65,【参考】数式用!$J$3:$L$3,0)+9,FALSE))</f>
        <v/>
      </c>
      <c r="O65" s="453" t="s">
        <v>2396</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58"/>
      <c r="X65" s="758"/>
      <c r="Y65" s="758"/>
      <c r="Z65" s="758"/>
      <c r="AA65" s="758"/>
      <c r="AB65" s="758"/>
      <c r="AC65" s="758"/>
      <c r="AD65" s="758"/>
      <c r="AE65" s="758"/>
      <c r="AF65" s="758"/>
      <c r="AG65" s="758"/>
      <c r="AI65" s="345"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IF(基本情報入力シート!B112="","",基本情報入力シート!B112)</f>
        <v/>
      </c>
      <c r="C66" s="116" t="str">
        <f>IF(基本情報入力シート!L112="","",基本情報入力シート!L112)</f>
        <v/>
      </c>
      <c r="D66" s="116" t="str">
        <f>IF(基本情報入力シート!Q112="","",基本情報入力シート!Q112)</f>
        <v/>
      </c>
      <c r="E66" s="116" t="str">
        <f>IF(基本情報入力シート!V112="","",基本情報入力シート!V112)</f>
        <v/>
      </c>
      <c r="F66" s="116" t="str">
        <f>IF(基本情報入力シート!W112="","",基本情報入力シート!W112)</f>
        <v/>
      </c>
      <c r="G66" s="116" t="str">
        <f>IF(基本情報入力シート!Z112="","",基本情報入力シート!Z112)</f>
        <v/>
      </c>
      <c r="H66" s="215" t="str">
        <f>IF(基本情報入力シート!AD112="","",基本情報入力シート!AD112)</f>
        <v/>
      </c>
      <c r="I66" s="335" t="str">
        <f>IF(基本情報入力シート!AE112="","",基本情報入力シート!AE112)</f>
        <v/>
      </c>
      <c r="J66" s="450"/>
      <c r="K66" s="451"/>
      <c r="L66" s="449"/>
      <c r="M66" s="336" t="str">
        <f>IF(G66="", "", VLOOKUP(AO66,【参考】数式用!$AZ$3:$BA$6, 2, FALSE))</f>
        <v/>
      </c>
      <c r="N66" s="337" t="str">
        <f>IF(G66="","",VLOOKUP(G66,【参考】数式用!$A$4:$L$54,MATCH('別紙様式2-3（個表） '!M66,【参考】数式用!$J$3:$L$3,0)+9,FALSE))</f>
        <v/>
      </c>
      <c r="O66" s="452" t="s">
        <v>2396</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58"/>
      <c r="X66" s="758"/>
      <c r="Y66" s="758"/>
      <c r="Z66" s="758"/>
      <c r="AA66" s="758"/>
      <c r="AB66" s="758"/>
      <c r="AC66" s="758"/>
      <c r="AD66" s="758"/>
      <c r="AE66" s="758"/>
      <c r="AF66" s="758"/>
      <c r="AG66" s="758"/>
      <c r="AI66" s="345"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IF(基本情報入力シート!B113="","",基本情報入力シート!B113)</f>
        <v/>
      </c>
      <c r="C67" s="116" t="str">
        <f>IF(基本情報入力シート!L113="","",基本情報入力シート!L113)</f>
        <v/>
      </c>
      <c r="D67" s="116" t="str">
        <f>IF(基本情報入力シート!Q113="","",基本情報入力シート!Q113)</f>
        <v/>
      </c>
      <c r="E67" s="116" t="str">
        <f>IF(基本情報入力シート!V113="","",基本情報入力シート!V113)</f>
        <v/>
      </c>
      <c r="F67" s="116" t="str">
        <f>IF(基本情報入力シート!W113="","",基本情報入力シート!W113)</f>
        <v/>
      </c>
      <c r="G67" s="116" t="str">
        <f>IF(基本情報入力シート!Z113="","",基本情報入力シート!Z113)</f>
        <v/>
      </c>
      <c r="H67" s="215" t="str">
        <f>IF(基本情報入力シート!AD113="","",基本情報入力シート!AD113)</f>
        <v/>
      </c>
      <c r="I67" s="335" t="str">
        <f>IF(基本情報入力シート!AE113="","",基本情報入力シート!AE113)</f>
        <v/>
      </c>
      <c r="J67" s="450"/>
      <c r="K67" s="451"/>
      <c r="L67" s="449"/>
      <c r="M67" s="336" t="str">
        <f>IF(G67="", "", VLOOKUP(AO67,【参考】数式用!$AZ$3:$BA$6, 2, FALSE))</f>
        <v/>
      </c>
      <c r="N67" s="337" t="str">
        <f>IF(G67="","",VLOOKUP(G67,【参考】数式用!$A$4:$L$54,MATCH('別紙様式2-3（個表） '!M67,【参考】数式用!$J$3:$L$3,0)+9,FALSE))</f>
        <v/>
      </c>
      <c r="O67" s="453"/>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58"/>
      <c r="X67" s="758"/>
      <c r="Y67" s="758"/>
      <c r="Z67" s="758"/>
      <c r="AA67" s="758"/>
      <c r="AB67" s="758"/>
      <c r="AC67" s="758"/>
      <c r="AD67" s="758"/>
      <c r="AE67" s="758"/>
      <c r="AF67" s="758"/>
      <c r="AG67" s="758"/>
      <c r="AI67" s="345"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IF(基本情報入力シート!B114="","",基本情報入力シート!B114)</f>
        <v/>
      </c>
      <c r="C68" s="116" t="str">
        <f>IF(基本情報入力シート!L114="","",基本情報入力シート!L114)</f>
        <v/>
      </c>
      <c r="D68" s="116" t="str">
        <f>IF(基本情報入力シート!Q114="","",基本情報入力シート!Q114)</f>
        <v/>
      </c>
      <c r="E68" s="116" t="str">
        <f>IF(基本情報入力シート!V114="","",基本情報入力シート!V114)</f>
        <v/>
      </c>
      <c r="F68" s="116" t="str">
        <f>IF(基本情報入力シート!W114="","",基本情報入力シート!W114)</f>
        <v/>
      </c>
      <c r="G68" s="116" t="str">
        <f>IF(基本情報入力シート!Z114="","",基本情報入力シート!Z114)</f>
        <v/>
      </c>
      <c r="H68" s="215" t="str">
        <f>IF(基本情報入力シート!AD114="","",基本情報入力シート!AD114)</f>
        <v/>
      </c>
      <c r="I68" s="335" t="str">
        <f>IF(基本情報入力シート!AE114="","",基本情報入力シート!AE114)</f>
        <v/>
      </c>
      <c r="J68" s="450"/>
      <c r="K68" s="451"/>
      <c r="L68" s="449"/>
      <c r="M68" s="336" t="str">
        <f>IF(G68="", "", VLOOKUP(AO68,【参考】数式用!$AZ$3:$BA$6, 2, FALSE))</f>
        <v/>
      </c>
      <c r="N68" s="337" t="str">
        <f>IF(G68="","",VLOOKUP(G68,【参考】数式用!$A$4:$L$54,MATCH('別紙様式2-3（個表） '!M68,【参考】数式用!$J$3:$L$3,0)+9,FALSE))</f>
        <v/>
      </c>
      <c r="O68" s="452"/>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58"/>
      <c r="X68" s="758"/>
      <c r="Y68" s="758"/>
      <c r="Z68" s="758"/>
      <c r="AA68" s="758"/>
      <c r="AB68" s="758"/>
      <c r="AC68" s="758"/>
      <c r="AD68" s="758"/>
      <c r="AE68" s="758"/>
      <c r="AF68" s="758"/>
      <c r="AG68" s="758"/>
      <c r="AI68" s="345"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IF(基本情報入力シート!B115="","",基本情報入力シート!B115)</f>
        <v/>
      </c>
      <c r="C69" s="116" t="str">
        <f>IF(基本情報入力シート!L115="","",基本情報入力シート!L115)</f>
        <v/>
      </c>
      <c r="D69" s="116" t="str">
        <f>IF(基本情報入力シート!Q115="","",基本情報入力シート!Q115)</f>
        <v/>
      </c>
      <c r="E69" s="116" t="str">
        <f>IF(基本情報入力シート!V115="","",基本情報入力シート!V115)</f>
        <v/>
      </c>
      <c r="F69" s="116" t="str">
        <f>IF(基本情報入力シート!W115="","",基本情報入力シート!W115)</f>
        <v/>
      </c>
      <c r="G69" s="116" t="str">
        <f>IF(基本情報入力シート!Z115="","",基本情報入力シート!Z115)</f>
        <v/>
      </c>
      <c r="H69" s="215" t="str">
        <f>IF(基本情報入力シート!AD115="","",基本情報入力シート!AD115)</f>
        <v/>
      </c>
      <c r="I69" s="335" t="str">
        <f>IF(基本情報入力シート!AE115="","",基本情報入力シート!AE115)</f>
        <v/>
      </c>
      <c r="J69" s="450"/>
      <c r="K69" s="451"/>
      <c r="L69" s="449"/>
      <c r="M69" s="336" t="str">
        <f>IF(G69="", "", VLOOKUP(AO69,【参考】数式用!$AZ$3:$BA$6, 2, FALSE))</f>
        <v/>
      </c>
      <c r="N69" s="337" t="str">
        <f>IF(G69="","",VLOOKUP(G69,【参考】数式用!$A$4:$L$54,MATCH('別紙様式2-3（個表） '!M69,【参考】数式用!$J$3:$L$3,0)+9,FALSE))</f>
        <v/>
      </c>
      <c r="O69" s="453"/>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58"/>
      <c r="X69" s="758"/>
      <c r="Y69" s="758"/>
      <c r="Z69" s="758"/>
      <c r="AA69" s="758"/>
      <c r="AB69" s="758"/>
      <c r="AC69" s="758"/>
      <c r="AD69" s="758"/>
      <c r="AE69" s="758"/>
      <c r="AF69" s="758"/>
      <c r="AG69" s="758"/>
      <c r="AI69" s="345"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IF(基本情報入力シート!B116="","",基本情報入力シート!B116)</f>
        <v/>
      </c>
      <c r="C70" s="116" t="str">
        <f>IF(基本情報入力シート!L116="","",基本情報入力シート!L116)</f>
        <v/>
      </c>
      <c r="D70" s="116" t="str">
        <f>IF(基本情報入力シート!Q116="","",基本情報入力シート!Q116)</f>
        <v/>
      </c>
      <c r="E70" s="116" t="str">
        <f>IF(基本情報入力シート!V116="","",基本情報入力シート!V116)</f>
        <v/>
      </c>
      <c r="F70" s="116" t="str">
        <f>IF(基本情報入力シート!W116="","",基本情報入力シート!W116)</f>
        <v/>
      </c>
      <c r="G70" s="116" t="str">
        <f>IF(基本情報入力シート!Z116="","",基本情報入力シート!Z116)</f>
        <v/>
      </c>
      <c r="H70" s="215" t="str">
        <f>IF(基本情報入力シート!AD116="","",基本情報入力シート!AD116)</f>
        <v/>
      </c>
      <c r="I70" s="335" t="str">
        <f>IF(基本情報入力シート!AE116="","",基本情報入力シート!AE116)</f>
        <v/>
      </c>
      <c r="J70" s="450"/>
      <c r="K70" s="451"/>
      <c r="L70" s="449"/>
      <c r="M70" s="336" t="str">
        <f>IF(G70="", "", VLOOKUP(AO70,【参考】数式用!$AZ$3:$BA$6, 2, FALSE))</f>
        <v/>
      </c>
      <c r="N70" s="337" t="str">
        <f>IF(G70="","",VLOOKUP(G70,【参考】数式用!$A$4:$L$54,MATCH('別紙様式2-3（個表） '!M70,【参考】数式用!$J$3:$L$3,0)+9,FALSE))</f>
        <v/>
      </c>
      <c r="O70" s="453"/>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58"/>
      <c r="X70" s="758"/>
      <c r="Y70" s="758"/>
      <c r="Z70" s="758"/>
      <c r="AA70" s="758"/>
      <c r="AB70" s="758"/>
      <c r="AC70" s="758"/>
      <c r="AD70" s="758"/>
      <c r="AE70" s="758"/>
      <c r="AF70" s="758"/>
      <c r="AG70" s="758"/>
      <c r="AI70" s="345"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IF(基本情報入力シート!B117="","",基本情報入力シート!B117)</f>
        <v/>
      </c>
      <c r="C71" s="116" t="str">
        <f>IF(基本情報入力シート!L117="","",基本情報入力シート!L117)</f>
        <v/>
      </c>
      <c r="D71" s="116" t="str">
        <f>IF(基本情報入力シート!Q117="","",基本情報入力シート!Q117)</f>
        <v/>
      </c>
      <c r="E71" s="116" t="str">
        <f>IF(基本情報入力シート!V117="","",基本情報入力シート!V117)</f>
        <v/>
      </c>
      <c r="F71" s="116" t="str">
        <f>IF(基本情報入力シート!W117="","",基本情報入力シート!W117)</f>
        <v/>
      </c>
      <c r="G71" s="116" t="str">
        <f>IF(基本情報入力シート!Z117="","",基本情報入力シート!Z117)</f>
        <v/>
      </c>
      <c r="H71" s="215" t="str">
        <f>IF(基本情報入力シート!AD117="","",基本情報入力シート!AD117)</f>
        <v/>
      </c>
      <c r="I71" s="335" t="str">
        <f>IF(基本情報入力シート!AE117="","",基本情報入力シート!AE117)</f>
        <v/>
      </c>
      <c r="J71" s="450"/>
      <c r="K71" s="451"/>
      <c r="L71" s="449"/>
      <c r="M71" s="336" t="str">
        <f>IF(G71="", "", VLOOKUP(AO71,【参考】数式用!$AZ$3:$BA$6, 2, FALSE))</f>
        <v/>
      </c>
      <c r="N71" s="337" t="str">
        <f>IF(G71="","",VLOOKUP(G71,【参考】数式用!$A$4:$L$54,MATCH('別紙様式2-3（個表） '!M71,【参考】数式用!$J$3:$L$3,0)+9,FALSE))</f>
        <v/>
      </c>
      <c r="O71" s="452"/>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58"/>
      <c r="X71" s="758"/>
      <c r="Y71" s="758"/>
      <c r="Z71" s="758"/>
      <c r="AA71" s="758"/>
      <c r="AB71" s="758"/>
      <c r="AC71" s="758"/>
      <c r="AD71" s="758"/>
      <c r="AE71" s="758"/>
      <c r="AF71" s="758"/>
      <c r="AG71" s="758"/>
      <c r="AI71" s="345"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IF(基本情報入力シート!B118="","",基本情報入力シート!B118)</f>
        <v/>
      </c>
      <c r="C72" s="116" t="str">
        <f>IF(基本情報入力シート!L118="","",基本情報入力シート!L118)</f>
        <v/>
      </c>
      <c r="D72" s="116" t="str">
        <f>IF(基本情報入力シート!Q118="","",基本情報入力シート!Q118)</f>
        <v/>
      </c>
      <c r="E72" s="116" t="str">
        <f>IF(基本情報入力シート!V118="","",基本情報入力シート!V118)</f>
        <v/>
      </c>
      <c r="F72" s="116" t="str">
        <f>IF(基本情報入力シート!W118="","",基本情報入力シート!W118)</f>
        <v/>
      </c>
      <c r="G72" s="116" t="str">
        <f>IF(基本情報入力シート!Z118="","",基本情報入力シート!Z118)</f>
        <v/>
      </c>
      <c r="H72" s="215" t="str">
        <f>IF(基本情報入力シート!AD118="","",基本情報入力シート!AD118)</f>
        <v/>
      </c>
      <c r="I72" s="335" t="str">
        <f>IF(基本情報入力シート!AE118="","",基本情報入力シート!AE118)</f>
        <v/>
      </c>
      <c r="J72" s="450"/>
      <c r="K72" s="451"/>
      <c r="L72" s="449"/>
      <c r="M72" s="336" t="str">
        <f>IF(G72="", "", VLOOKUP(AO72,【参考】数式用!$AZ$3:$BA$6, 2, FALSE))</f>
        <v/>
      </c>
      <c r="N72" s="337" t="str">
        <f>IF(G72="","",VLOOKUP(G72,【参考】数式用!$A$4:$L$54,MATCH('別紙様式2-3（個表） '!M72,【参考】数式用!$J$3:$L$3,0)+9,FALSE))</f>
        <v/>
      </c>
      <c r="O72" s="453"/>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58"/>
      <c r="X72" s="758"/>
      <c r="Y72" s="758"/>
      <c r="Z72" s="758"/>
      <c r="AA72" s="758"/>
      <c r="AB72" s="758"/>
      <c r="AC72" s="758"/>
      <c r="AD72" s="758"/>
      <c r="AE72" s="758"/>
      <c r="AF72" s="758"/>
      <c r="AG72" s="758"/>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IF(基本情報入力シート!B119="","",基本情報入力シート!B119)</f>
        <v/>
      </c>
      <c r="C73" s="116" t="str">
        <f>IF(基本情報入力シート!L119="","",基本情報入力シート!L119)</f>
        <v/>
      </c>
      <c r="D73" s="116" t="str">
        <f>IF(基本情報入力シート!Q119="","",基本情報入力シート!Q119)</f>
        <v/>
      </c>
      <c r="E73" s="116" t="str">
        <f>IF(基本情報入力シート!V119="","",基本情報入力シート!V119)</f>
        <v/>
      </c>
      <c r="F73" s="116" t="str">
        <f>IF(基本情報入力シート!W119="","",基本情報入力シート!W119)</f>
        <v/>
      </c>
      <c r="G73" s="116" t="str">
        <f>IF(基本情報入力シート!Z119="","",基本情報入力シート!Z119)</f>
        <v/>
      </c>
      <c r="H73" s="215" t="str">
        <f>IF(基本情報入力シート!AD119="","",基本情報入力シート!AD119)</f>
        <v/>
      </c>
      <c r="I73" s="335" t="str">
        <f>IF(基本情報入力シート!AE119="","",基本情報入力シート!AE119)</f>
        <v/>
      </c>
      <c r="J73" s="450"/>
      <c r="K73" s="451"/>
      <c r="L73" s="449"/>
      <c r="M73" s="336" t="str">
        <f>IF(G73="", "", VLOOKUP(AO73,【参考】数式用!$AZ$3:$BA$6, 2, FALSE))</f>
        <v/>
      </c>
      <c r="N73" s="337" t="str">
        <f>IF(G73="","",VLOOKUP(G73,【参考】数式用!$A$4:$L$54,MATCH('別紙様式2-3（個表） '!M73,【参考】数式用!$J$3:$L$3,0)+9,FALSE))</f>
        <v/>
      </c>
      <c r="O73" s="453"/>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58"/>
      <c r="X73" s="758"/>
      <c r="Y73" s="758"/>
      <c r="Z73" s="758"/>
      <c r="AA73" s="758"/>
      <c r="AB73" s="758"/>
      <c r="AC73" s="758"/>
      <c r="AD73" s="758"/>
      <c r="AE73" s="758"/>
      <c r="AF73" s="758"/>
      <c r="AG73" s="758"/>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IF(基本情報入力シート!B120="","",基本情報入力シート!B120)</f>
        <v/>
      </c>
      <c r="C74" s="116" t="str">
        <f>IF(基本情報入力シート!L120="","",基本情報入力シート!L120)</f>
        <v/>
      </c>
      <c r="D74" s="116" t="str">
        <f>IF(基本情報入力シート!Q120="","",基本情報入力シート!Q120)</f>
        <v/>
      </c>
      <c r="E74" s="116" t="str">
        <f>IF(基本情報入力シート!V120="","",基本情報入力シート!V120)</f>
        <v/>
      </c>
      <c r="F74" s="116" t="str">
        <f>IF(基本情報入力シート!W120="","",基本情報入力シート!W120)</f>
        <v/>
      </c>
      <c r="G74" s="116" t="str">
        <f>IF(基本情報入力シート!Z120="","",基本情報入力シート!Z120)</f>
        <v/>
      </c>
      <c r="H74" s="215" t="str">
        <f>IF(基本情報入力シート!AD120="","",基本情報入力シート!AD120)</f>
        <v/>
      </c>
      <c r="I74" s="335" t="str">
        <f>IF(基本情報入力シート!AE120="","",基本情報入力シート!AE120)</f>
        <v/>
      </c>
      <c r="J74" s="450"/>
      <c r="K74" s="451"/>
      <c r="L74" s="449"/>
      <c r="M74" s="336" t="str">
        <f>IF(G74="", "", VLOOKUP(AO74,【参考】数式用!$AZ$3:$BA$6, 2, FALSE))</f>
        <v/>
      </c>
      <c r="N74" s="337" t="str">
        <f>IF(G74="","",VLOOKUP(G74,【参考】数式用!$A$4:$L$54,MATCH('別紙様式2-3（個表） '!M74,【参考】数式用!$J$3:$L$3,0)+9,FALSE))</f>
        <v/>
      </c>
      <c r="O74" s="452"/>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58"/>
      <c r="X74" s="758"/>
      <c r="Y74" s="758"/>
      <c r="Z74" s="758"/>
      <c r="AA74" s="758"/>
      <c r="AB74" s="758"/>
      <c r="AC74" s="758"/>
      <c r="AD74" s="758"/>
      <c r="AE74" s="758"/>
      <c r="AF74" s="758"/>
      <c r="AG74" s="758"/>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IF(基本情報入力シート!B121="","",基本情報入力シート!B121)</f>
        <v/>
      </c>
      <c r="C75" s="116" t="str">
        <f>IF(基本情報入力シート!L121="","",基本情報入力シート!L121)</f>
        <v/>
      </c>
      <c r="D75" s="116" t="str">
        <f>IF(基本情報入力シート!Q121="","",基本情報入力シート!Q121)</f>
        <v/>
      </c>
      <c r="E75" s="116" t="str">
        <f>IF(基本情報入力シート!V121="","",基本情報入力シート!V121)</f>
        <v/>
      </c>
      <c r="F75" s="116" t="str">
        <f>IF(基本情報入力シート!W121="","",基本情報入力シート!W121)</f>
        <v/>
      </c>
      <c r="G75" s="116" t="str">
        <f>IF(基本情報入力シート!Z121="","",基本情報入力シート!Z121)</f>
        <v/>
      </c>
      <c r="H75" s="215" t="str">
        <f>IF(基本情報入力シート!AD121="","",基本情報入力シート!AD121)</f>
        <v/>
      </c>
      <c r="I75" s="335" t="str">
        <f>IF(基本情報入力シート!AE121="","",基本情報入力シート!AE121)</f>
        <v/>
      </c>
      <c r="J75" s="450"/>
      <c r="K75" s="451"/>
      <c r="L75" s="449"/>
      <c r="M75" s="336" t="str">
        <f>IF(G75="", "", VLOOKUP(AO75,【参考】数式用!$AZ$3:$BA$6, 2, FALSE))</f>
        <v/>
      </c>
      <c r="N75" s="337" t="str">
        <f>IF(G75="","",VLOOKUP(G75,【参考】数式用!$A$4:$L$54,MATCH('別紙様式2-3（個表） '!M75,【参考】数式用!$J$3:$L$3,0)+9,FALSE))</f>
        <v/>
      </c>
      <c r="O75" s="453"/>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58"/>
      <c r="X75" s="758"/>
      <c r="Y75" s="758"/>
      <c r="Z75" s="758"/>
      <c r="AA75" s="758"/>
      <c r="AB75" s="758"/>
      <c r="AC75" s="758"/>
      <c r="AD75" s="758"/>
      <c r="AE75" s="758"/>
      <c r="AF75" s="758"/>
      <c r="AG75" s="758"/>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IF(基本情報入力シート!B122="","",基本情報入力シート!B122)</f>
        <v/>
      </c>
      <c r="C76" s="116" t="str">
        <f>IF(基本情報入力シート!L122="","",基本情報入力シート!L122)</f>
        <v/>
      </c>
      <c r="D76" s="116" t="str">
        <f>IF(基本情報入力シート!Q122="","",基本情報入力シート!Q122)</f>
        <v/>
      </c>
      <c r="E76" s="116" t="str">
        <f>IF(基本情報入力シート!V122="","",基本情報入力シート!V122)</f>
        <v/>
      </c>
      <c r="F76" s="116" t="str">
        <f>IF(基本情報入力シート!W122="","",基本情報入力シート!W122)</f>
        <v/>
      </c>
      <c r="G76" s="116" t="str">
        <f>IF(基本情報入力シート!Z122="","",基本情報入力シート!Z122)</f>
        <v/>
      </c>
      <c r="H76" s="215" t="str">
        <f>IF(基本情報入力シート!AD122="","",基本情報入力シート!AD122)</f>
        <v/>
      </c>
      <c r="I76" s="335" t="str">
        <f>IF(基本情報入力シート!AE122="","",基本情報入力シート!AE122)</f>
        <v/>
      </c>
      <c r="J76" s="450"/>
      <c r="K76" s="451"/>
      <c r="L76" s="449"/>
      <c r="M76" s="336" t="str">
        <f>IF(G76="", "", VLOOKUP(AO76,【参考】数式用!$AZ$3:$BA$6, 2, FALSE))</f>
        <v/>
      </c>
      <c r="N76" s="337" t="str">
        <f>IF(G76="","",VLOOKUP(G76,【参考】数式用!$A$4:$L$54,MATCH('別紙様式2-3（個表） '!M76,【参考】数式用!$J$3:$L$3,0)+9,FALSE))</f>
        <v/>
      </c>
      <c r="O76" s="453"/>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58"/>
      <c r="X76" s="758"/>
      <c r="Y76" s="758"/>
      <c r="Z76" s="758"/>
      <c r="AA76" s="758"/>
      <c r="AB76" s="758"/>
      <c r="AC76" s="758"/>
      <c r="AD76" s="758"/>
      <c r="AE76" s="758"/>
      <c r="AF76" s="758"/>
      <c r="AG76" s="758"/>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IF(基本情報入力シート!B123="","",基本情報入力シート!B123)</f>
        <v/>
      </c>
      <c r="C77" s="116" t="str">
        <f>IF(基本情報入力シート!L123="","",基本情報入力シート!L123)</f>
        <v/>
      </c>
      <c r="D77" s="116" t="str">
        <f>IF(基本情報入力シート!Q123="","",基本情報入力シート!Q123)</f>
        <v/>
      </c>
      <c r="E77" s="116" t="str">
        <f>IF(基本情報入力シート!V123="","",基本情報入力シート!V123)</f>
        <v/>
      </c>
      <c r="F77" s="116" t="str">
        <f>IF(基本情報入力シート!W123="","",基本情報入力シート!W123)</f>
        <v/>
      </c>
      <c r="G77" s="116" t="str">
        <f>IF(基本情報入力シート!Z123="","",基本情報入力シート!Z123)</f>
        <v/>
      </c>
      <c r="H77" s="215" t="str">
        <f>IF(基本情報入力シート!AD123="","",基本情報入力シート!AD123)</f>
        <v/>
      </c>
      <c r="I77" s="335" t="str">
        <f>IF(基本情報入力シート!AE123="","",基本情報入力シート!AE123)</f>
        <v/>
      </c>
      <c r="J77" s="450"/>
      <c r="K77" s="451"/>
      <c r="L77" s="449"/>
      <c r="M77" s="336" t="str">
        <f>IF(G77="", "", VLOOKUP(AO77,【参考】数式用!$AZ$3:$BA$6, 2, FALSE))</f>
        <v/>
      </c>
      <c r="N77" s="337" t="str">
        <f>IF(G77="","",VLOOKUP(G77,【参考】数式用!$A$4:$L$54,MATCH('別紙様式2-3（個表） '!M77,【参考】数式用!$J$3:$L$3,0)+9,FALSE))</f>
        <v/>
      </c>
      <c r="O77" s="452"/>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58"/>
      <c r="X77" s="758"/>
      <c r="Y77" s="758"/>
      <c r="Z77" s="758"/>
      <c r="AA77" s="758"/>
      <c r="AB77" s="758"/>
      <c r="AC77" s="758"/>
      <c r="AD77" s="758"/>
      <c r="AE77" s="758"/>
      <c r="AF77" s="758"/>
      <c r="AG77" s="758"/>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IF(基本情報入力シート!B124="","",基本情報入力シート!B124)</f>
        <v/>
      </c>
      <c r="C78" s="116" t="str">
        <f>IF(基本情報入力シート!L124="","",基本情報入力シート!L124)</f>
        <v/>
      </c>
      <c r="D78" s="116" t="str">
        <f>IF(基本情報入力シート!Q124="","",基本情報入力シート!Q124)</f>
        <v/>
      </c>
      <c r="E78" s="116" t="str">
        <f>IF(基本情報入力シート!V124="","",基本情報入力シート!V124)</f>
        <v/>
      </c>
      <c r="F78" s="116" t="str">
        <f>IF(基本情報入力シート!W124="","",基本情報入力シート!W124)</f>
        <v/>
      </c>
      <c r="G78" s="116" t="str">
        <f>IF(基本情報入力シート!Z124="","",基本情報入力シート!Z124)</f>
        <v/>
      </c>
      <c r="H78" s="215" t="str">
        <f>IF(基本情報入力シート!AD124="","",基本情報入力シート!AD124)</f>
        <v/>
      </c>
      <c r="I78" s="335" t="str">
        <f>IF(基本情報入力シート!AE124="","",基本情報入力シート!AE124)</f>
        <v/>
      </c>
      <c r="J78" s="450"/>
      <c r="K78" s="451"/>
      <c r="L78" s="449"/>
      <c r="M78" s="336" t="str">
        <f>IF(G78="", "", VLOOKUP(AO78,【参考】数式用!$AZ$3:$BA$6, 2, FALSE))</f>
        <v/>
      </c>
      <c r="N78" s="337" t="str">
        <f>IF(G78="","",VLOOKUP(G78,【参考】数式用!$A$4:$L$54,MATCH('別紙様式2-3（個表） '!M78,【参考】数式用!$J$3:$L$3,0)+9,FALSE))</f>
        <v/>
      </c>
      <c r="O78" s="453"/>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58"/>
      <c r="X78" s="758"/>
      <c r="Y78" s="758"/>
      <c r="Z78" s="758"/>
      <c r="AA78" s="758"/>
      <c r="AB78" s="758"/>
      <c r="AC78" s="758"/>
      <c r="AD78" s="758"/>
      <c r="AE78" s="758"/>
      <c r="AF78" s="758"/>
      <c r="AG78" s="758"/>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IF(基本情報入力シート!B125="","",基本情報入力シート!B125)</f>
        <v/>
      </c>
      <c r="C79" s="116" t="str">
        <f>IF(基本情報入力シート!L125="","",基本情報入力シート!L125)</f>
        <v/>
      </c>
      <c r="D79" s="116" t="str">
        <f>IF(基本情報入力シート!Q125="","",基本情報入力シート!Q125)</f>
        <v/>
      </c>
      <c r="E79" s="116" t="str">
        <f>IF(基本情報入力シート!V125="","",基本情報入力シート!V125)</f>
        <v/>
      </c>
      <c r="F79" s="116" t="str">
        <f>IF(基本情報入力シート!W125="","",基本情報入力シート!W125)</f>
        <v/>
      </c>
      <c r="G79" s="116" t="str">
        <f>IF(基本情報入力シート!Z125="","",基本情報入力シート!Z125)</f>
        <v/>
      </c>
      <c r="H79" s="215" t="str">
        <f>IF(基本情報入力シート!AD125="","",基本情報入力シート!AD125)</f>
        <v/>
      </c>
      <c r="I79" s="335" t="str">
        <f>IF(基本情報入力シート!AE125="","",基本情報入力シート!AE125)</f>
        <v/>
      </c>
      <c r="J79" s="450"/>
      <c r="K79" s="451"/>
      <c r="L79" s="449"/>
      <c r="M79" s="336" t="str">
        <f>IF(G79="", "", VLOOKUP(AO79,【参考】数式用!$AZ$3:$BA$6, 2, FALSE))</f>
        <v/>
      </c>
      <c r="N79" s="337" t="str">
        <f>IF(G79="","",VLOOKUP(G79,【参考】数式用!$A$4:$L$54,MATCH('別紙様式2-3（個表） '!M79,【参考】数式用!$J$3:$L$3,0)+9,FALSE))</f>
        <v/>
      </c>
      <c r="O79" s="453"/>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58"/>
      <c r="X79" s="758"/>
      <c r="Y79" s="758"/>
      <c r="Z79" s="758"/>
      <c r="AA79" s="758"/>
      <c r="AB79" s="758"/>
      <c r="AC79" s="758"/>
      <c r="AD79" s="758"/>
      <c r="AE79" s="758"/>
      <c r="AF79" s="758"/>
      <c r="AG79" s="758"/>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IF(基本情報入力シート!B126="","",基本情報入力シート!B126)</f>
        <v/>
      </c>
      <c r="C80" s="116" t="str">
        <f>IF(基本情報入力シート!L126="","",基本情報入力シート!L126)</f>
        <v/>
      </c>
      <c r="D80" s="116" t="str">
        <f>IF(基本情報入力シート!Q126="","",基本情報入力シート!Q126)</f>
        <v/>
      </c>
      <c r="E80" s="116" t="str">
        <f>IF(基本情報入力シート!V126="","",基本情報入力シート!V126)</f>
        <v/>
      </c>
      <c r="F80" s="116" t="str">
        <f>IF(基本情報入力シート!W126="","",基本情報入力シート!W126)</f>
        <v/>
      </c>
      <c r="G80" s="116" t="str">
        <f>IF(基本情報入力シート!Z126="","",基本情報入力シート!Z126)</f>
        <v/>
      </c>
      <c r="H80" s="215" t="str">
        <f>IF(基本情報入力シート!AD126="","",基本情報入力シート!AD126)</f>
        <v/>
      </c>
      <c r="I80" s="335" t="str">
        <f>IF(基本情報入力シート!AE126="","",基本情報入力シート!AE126)</f>
        <v/>
      </c>
      <c r="J80" s="450"/>
      <c r="K80" s="451"/>
      <c r="L80" s="449"/>
      <c r="M80" s="336" t="str">
        <f>IF(G80="", "", VLOOKUP(AO80,【参考】数式用!$AZ$3:$BA$6, 2, FALSE))</f>
        <v/>
      </c>
      <c r="N80" s="337" t="str">
        <f>IF(G80="","",VLOOKUP(G80,【参考】数式用!$A$4:$L$54,MATCH('別紙様式2-3（個表） '!M80,【参考】数式用!$J$3:$L$3,0)+9,FALSE))</f>
        <v/>
      </c>
      <c r="O80" s="452"/>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58"/>
      <c r="X80" s="758"/>
      <c r="Y80" s="758"/>
      <c r="Z80" s="758"/>
      <c r="AA80" s="758"/>
      <c r="AB80" s="758"/>
      <c r="AC80" s="758"/>
      <c r="AD80" s="758"/>
      <c r="AE80" s="758"/>
      <c r="AF80" s="758"/>
      <c r="AG80" s="758"/>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IF(基本情報入力シート!B127="","",基本情報入力シート!B127)</f>
        <v/>
      </c>
      <c r="C81" s="116" t="str">
        <f>IF(基本情報入力シート!L127="","",基本情報入力シート!L127)</f>
        <v/>
      </c>
      <c r="D81" s="116" t="str">
        <f>IF(基本情報入力シート!Q127="","",基本情報入力シート!Q127)</f>
        <v/>
      </c>
      <c r="E81" s="116" t="str">
        <f>IF(基本情報入力シート!V127="","",基本情報入力シート!V127)</f>
        <v/>
      </c>
      <c r="F81" s="116" t="str">
        <f>IF(基本情報入力シート!W127="","",基本情報入力シート!W127)</f>
        <v/>
      </c>
      <c r="G81" s="116" t="str">
        <f>IF(基本情報入力シート!Z127="","",基本情報入力シート!Z127)</f>
        <v/>
      </c>
      <c r="H81" s="215" t="str">
        <f>IF(基本情報入力シート!AD127="","",基本情報入力シート!AD127)</f>
        <v/>
      </c>
      <c r="I81" s="335" t="str">
        <f>IF(基本情報入力シート!AE127="","",基本情報入力シート!AE127)</f>
        <v/>
      </c>
      <c r="J81" s="450"/>
      <c r="K81" s="451"/>
      <c r="L81" s="449"/>
      <c r="M81" s="336" t="str">
        <f>IF(G81="", "", VLOOKUP(AO81,【参考】数式用!$AZ$3:$BA$6, 2, FALSE))</f>
        <v/>
      </c>
      <c r="N81" s="337" t="str">
        <f>IF(G81="","",VLOOKUP(G81,【参考】数式用!$A$4:$L$54,MATCH('別紙様式2-3（個表） '!M81,【参考】数式用!$J$3:$L$3,0)+9,FALSE))</f>
        <v/>
      </c>
      <c r="O81" s="453"/>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58"/>
      <c r="X81" s="758"/>
      <c r="Y81" s="758"/>
      <c r="Z81" s="758"/>
      <c r="AA81" s="758"/>
      <c r="AB81" s="758"/>
      <c r="AC81" s="758"/>
      <c r="AD81" s="758"/>
      <c r="AE81" s="758"/>
      <c r="AF81" s="758"/>
      <c r="AG81" s="758"/>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IF(基本情報入力シート!B128="","",基本情報入力シート!B128)</f>
        <v/>
      </c>
      <c r="C82" s="116" t="str">
        <f>IF(基本情報入力シート!L128="","",基本情報入力シート!L128)</f>
        <v/>
      </c>
      <c r="D82" s="116" t="str">
        <f>IF(基本情報入力シート!Q128="","",基本情報入力シート!Q128)</f>
        <v/>
      </c>
      <c r="E82" s="116" t="str">
        <f>IF(基本情報入力シート!V128="","",基本情報入力シート!V128)</f>
        <v/>
      </c>
      <c r="F82" s="116" t="str">
        <f>IF(基本情報入力シート!W128="","",基本情報入力シート!W128)</f>
        <v/>
      </c>
      <c r="G82" s="116" t="str">
        <f>IF(基本情報入力シート!Z128="","",基本情報入力シート!Z128)</f>
        <v/>
      </c>
      <c r="H82" s="215" t="str">
        <f>IF(基本情報入力シート!AD128="","",基本情報入力シート!AD128)</f>
        <v/>
      </c>
      <c r="I82" s="335" t="str">
        <f>IF(基本情報入力シート!AE128="","",基本情報入力シート!AE128)</f>
        <v/>
      </c>
      <c r="J82" s="450"/>
      <c r="K82" s="451"/>
      <c r="L82" s="449"/>
      <c r="M82" s="336" t="str">
        <f>IF(G82="", "", VLOOKUP(AO82,【参考】数式用!$AZ$3:$BA$6, 2, FALSE))</f>
        <v/>
      </c>
      <c r="N82" s="337" t="str">
        <f>IF(G82="","",VLOOKUP(G82,【参考】数式用!$A$4:$L$54,MATCH('別紙様式2-3（個表） '!M82,【参考】数式用!$J$3:$L$3,0)+9,FALSE))</f>
        <v/>
      </c>
      <c r="O82" s="453"/>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58"/>
      <c r="X82" s="758"/>
      <c r="Y82" s="758"/>
      <c r="Z82" s="758"/>
      <c r="AA82" s="758"/>
      <c r="AB82" s="758"/>
      <c r="AC82" s="758"/>
      <c r="AD82" s="758"/>
      <c r="AE82" s="758"/>
      <c r="AF82" s="758"/>
      <c r="AG82" s="758"/>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IF(基本情報入力シート!B129="","",基本情報入力シート!B129)</f>
        <v/>
      </c>
      <c r="C83" s="116" t="str">
        <f>IF(基本情報入力シート!L129="","",基本情報入力シート!L129)</f>
        <v/>
      </c>
      <c r="D83" s="116" t="str">
        <f>IF(基本情報入力シート!Q129="","",基本情報入力シート!Q129)</f>
        <v/>
      </c>
      <c r="E83" s="116" t="str">
        <f>IF(基本情報入力シート!V129="","",基本情報入力シート!V129)</f>
        <v/>
      </c>
      <c r="F83" s="116" t="str">
        <f>IF(基本情報入力シート!W129="","",基本情報入力シート!W129)</f>
        <v/>
      </c>
      <c r="G83" s="116" t="str">
        <f>IF(基本情報入力シート!Z129="","",基本情報入力シート!Z129)</f>
        <v/>
      </c>
      <c r="H83" s="215" t="str">
        <f>IF(基本情報入力シート!AD129="","",基本情報入力シート!AD129)</f>
        <v/>
      </c>
      <c r="I83" s="335" t="str">
        <f>IF(基本情報入力シート!AE129="","",基本情報入力シート!AE129)</f>
        <v/>
      </c>
      <c r="J83" s="450"/>
      <c r="K83" s="451"/>
      <c r="L83" s="449"/>
      <c r="M83" s="336" t="str">
        <f>IF(G83="", "", VLOOKUP(AO83,【参考】数式用!$AZ$3:$BA$6, 2, FALSE))</f>
        <v/>
      </c>
      <c r="N83" s="337" t="str">
        <f>IF(G83="","",VLOOKUP(G83,【参考】数式用!$A$4:$L$54,MATCH('別紙様式2-3（個表） '!M83,【参考】数式用!$J$3:$L$3,0)+9,FALSE))</f>
        <v/>
      </c>
      <c r="O83" s="452"/>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58"/>
      <c r="X83" s="758"/>
      <c r="Y83" s="758"/>
      <c r="Z83" s="758"/>
      <c r="AA83" s="758"/>
      <c r="AB83" s="758"/>
      <c r="AC83" s="758"/>
      <c r="AD83" s="758"/>
      <c r="AE83" s="758"/>
      <c r="AF83" s="758"/>
      <c r="AG83" s="758"/>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IF(基本情報入力シート!B130="","",基本情報入力シート!B130)</f>
        <v/>
      </c>
      <c r="C84" s="116" t="str">
        <f>IF(基本情報入力シート!L130="","",基本情報入力シート!L130)</f>
        <v/>
      </c>
      <c r="D84" s="116" t="str">
        <f>IF(基本情報入力シート!Q130="","",基本情報入力シート!Q130)</f>
        <v/>
      </c>
      <c r="E84" s="116" t="str">
        <f>IF(基本情報入力シート!V130="","",基本情報入力シート!V130)</f>
        <v/>
      </c>
      <c r="F84" s="116" t="str">
        <f>IF(基本情報入力シート!W130="","",基本情報入力シート!W130)</f>
        <v/>
      </c>
      <c r="G84" s="116" t="str">
        <f>IF(基本情報入力シート!Z130="","",基本情報入力シート!Z130)</f>
        <v/>
      </c>
      <c r="H84" s="215" t="str">
        <f>IF(基本情報入力シート!AD130="","",基本情報入力シート!AD130)</f>
        <v/>
      </c>
      <c r="I84" s="335" t="str">
        <f>IF(基本情報入力シート!AE130="","",基本情報入力シート!AE130)</f>
        <v/>
      </c>
      <c r="J84" s="450"/>
      <c r="K84" s="451"/>
      <c r="L84" s="449"/>
      <c r="M84" s="336" t="str">
        <f>IF(G84="", "", VLOOKUP(AO84,【参考】数式用!$AZ$3:$BA$6, 2, FALSE))</f>
        <v/>
      </c>
      <c r="N84" s="337" t="str">
        <f>IF(G84="","",VLOOKUP(G84,【参考】数式用!$A$4:$L$54,MATCH('別紙様式2-3（個表） '!M84,【参考】数式用!$J$3:$L$3,0)+9,FALSE))</f>
        <v/>
      </c>
      <c r="O84" s="453"/>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58"/>
      <c r="X84" s="758"/>
      <c r="Y84" s="758"/>
      <c r="Z84" s="758"/>
      <c r="AA84" s="758"/>
      <c r="AB84" s="758"/>
      <c r="AC84" s="758"/>
      <c r="AD84" s="758"/>
      <c r="AE84" s="758"/>
      <c r="AF84" s="758"/>
      <c r="AG84" s="758"/>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IF(基本情報入力シート!B131="","",基本情報入力シート!B131)</f>
        <v/>
      </c>
      <c r="C85" s="116" t="str">
        <f>IF(基本情報入力シート!L131="","",基本情報入力シート!L131)</f>
        <v/>
      </c>
      <c r="D85" s="116" t="str">
        <f>IF(基本情報入力シート!Q131="","",基本情報入力シート!Q131)</f>
        <v/>
      </c>
      <c r="E85" s="116" t="str">
        <f>IF(基本情報入力シート!V131="","",基本情報入力シート!V131)</f>
        <v/>
      </c>
      <c r="F85" s="116" t="str">
        <f>IF(基本情報入力シート!W131="","",基本情報入力シート!W131)</f>
        <v/>
      </c>
      <c r="G85" s="116" t="str">
        <f>IF(基本情報入力シート!Z131="","",基本情報入力シート!Z131)</f>
        <v/>
      </c>
      <c r="H85" s="215" t="str">
        <f>IF(基本情報入力シート!AD131="","",基本情報入力シート!AD131)</f>
        <v/>
      </c>
      <c r="I85" s="335" t="str">
        <f>IF(基本情報入力シート!AE131="","",基本情報入力シート!AE131)</f>
        <v/>
      </c>
      <c r="J85" s="450"/>
      <c r="K85" s="451"/>
      <c r="L85" s="449"/>
      <c r="M85" s="336" t="str">
        <f>IF(G85="", "", VLOOKUP(AO85,【参考】数式用!$AZ$3:$BA$6, 2, FALSE))</f>
        <v/>
      </c>
      <c r="N85" s="337" t="str">
        <f>IF(G85="","",VLOOKUP(G85,【参考】数式用!$A$4:$L$54,MATCH('別紙様式2-3（個表） '!M85,【参考】数式用!$J$3:$L$3,0)+9,FALSE))</f>
        <v/>
      </c>
      <c r="O85" s="453"/>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58"/>
      <c r="X85" s="758"/>
      <c r="Y85" s="758"/>
      <c r="Z85" s="758"/>
      <c r="AA85" s="758"/>
      <c r="AB85" s="758"/>
      <c r="AC85" s="758"/>
      <c r="AD85" s="758"/>
      <c r="AE85" s="758"/>
      <c r="AF85" s="758"/>
      <c r="AG85" s="758"/>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IF(基本情報入力シート!B132="","",基本情報入力シート!B132)</f>
        <v/>
      </c>
      <c r="C86" s="116" t="str">
        <f>IF(基本情報入力シート!L132="","",基本情報入力シート!L132)</f>
        <v/>
      </c>
      <c r="D86" s="116" t="str">
        <f>IF(基本情報入力シート!Q132="","",基本情報入力シート!Q132)</f>
        <v/>
      </c>
      <c r="E86" s="116" t="str">
        <f>IF(基本情報入力シート!V132="","",基本情報入力シート!V132)</f>
        <v/>
      </c>
      <c r="F86" s="116" t="str">
        <f>IF(基本情報入力シート!W132="","",基本情報入力シート!W132)</f>
        <v/>
      </c>
      <c r="G86" s="116" t="str">
        <f>IF(基本情報入力シート!Z132="","",基本情報入力シート!Z132)</f>
        <v/>
      </c>
      <c r="H86" s="215" t="str">
        <f>IF(基本情報入力シート!AD132="","",基本情報入力シート!AD132)</f>
        <v/>
      </c>
      <c r="I86" s="335" t="str">
        <f>IF(基本情報入力シート!AE132="","",基本情報入力シート!AE132)</f>
        <v/>
      </c>
      <c r="J86" s="450"/>
      <c r="K86" s="451"/>
      <c r="L86" s="449"/>
      <c r="M86" s="336" t="str">
        <f>IF(G86="", "", VLOOKUP(AO86,【参考】数式用!$AZ$3:$BA$6, 2, FALSE))</f>
        <v/>
      </c>
      <c r="N86" s="337" t="str">
        <f>IF(G86="","",VLOOKUP(G86,【参考】数式用!$A$4:$L$54,MATCH('別紙様式2-3（個表） '!M86,【参考】数式用!$J$3:$L$3,0)+9,FALSE))</f>
        <v/>
      </c>
      <c r="O86" s="452"/>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58"/>
      <c r="X86" s="758"/>
      <c r="Y86" s="758"/>
      <c r="Z86" s="758"/>
      <c r="AA86" s="758"/>
      <c r="AB86" s="758"/>
      <c r="AC86" s="758"/>
      <c r="AD86" s="758"/>
      <c r="AE86" s="758"/>
      <c r="AF86" s="758"/>
      <c r="AG86" s="758"/>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IF(基本情報入力シート!B133="","",基本情報入力シート!B133)</f>
        <v/>
      </c>
      <c r="C87" s="116" t="str">
        <f>IF(基本情報入力シート!L133="","",基本情報入力シート!L133)</f>
        <v/>
      </c>
      <c r="D87" s="116" t="str">
        <f>IF(基本情報入力シート!Q133="","",基本情報入力シート!Q133)</f>
        <v/>
      </c>
      <c r="E87" s="116" t="str">
        <f>IF(基本情報入力シート!V133="","",基本情報入力シート!V133)</f>
        <v/>
      </c>
      <c r="F87" s="116" t="str">
        <f>IF(基本情報入力シート!W133="","",基本情報入力シート!W133)</f>
        <v/>
      </c>
      <c r="G87" s="116" t="str">
        <f>IF(基本情報入力シート!Z133="","",基本情報入力シート!Z133)</f>
        <v/>
      </c>
      <c r="H87" s="215" t="str">
        <f>IF(基本情報入力シート!AD133="","",基本情報入力シート!AD133)</f>
        <v/>
      </c>
      <c r="I87" s="335" t="str">
        <f>IF(基本情報入力シート!AE133="","",基本情報入力シート!AE133)</f>
        <v/>
      </c>
      <c r="J87" s="450"/>
      <c r="K87" s="451"/>
      <c r="L87" s="449"/>
      <c r="M87" s="336" t="str">
        <f>IF(G87="", "", VLOOKUP(AO87,【参考】数式用!$AZ$3:$BA$6, 2, FALSE))</f>
        <v/>
      </c>
      <c r="N87" s="337" t="str">
        <f>IF(G87="","",VLOOKUP(G87,【参考】数式用!$A$4:$L$54,MATCH('別紙様式2-3（個表） '!M87,【参考】数式用!$J$3:$L$3,0)+9,FALSE))</f>
        <v/>
      </c>
      <c r="O87" s="453"/>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58"/>
      <c r="X87" s="758"/>
      <c r="Y87" s="758"/>
      <c r="Z87" s="758"/>
      <c r="AA87" s="758"/>
      <c r="AB87" s="758"/>
      <c r="AC87" s="758"/>
      <c r="AD87" s="758"/>
      <c r="AE87" s="758"/>
      <c r="AF87" s="758"/>
      <c r="AG87" s="758"/>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IF(基本情報入力シート!B134="","",基本情報入力シート!B134)</f>
        <v/>
      </c>
      <c r="C88" s="116" t="str">
        <f>IF(基本情報入力シート!L134="","",基本情報入力シート!L134)</f>
        <v/>
      </c>
      <c r="D88" s="116" t="str">
        <f>IF(基本情報入力シート!Q134="","",基本情報入力シート!Q134)</f>
        <v/>
      </c>
      <c r="E88" s="116" t="str">
        <f>IF(基本情報入力シート!V134="","",基本情報入力シート!V134)</f>
        <v/>
      </c>
      <c r="F88" s="116" t="str">
        <f>IF(基本情報入力シート!W134="","",基本情報入力シート!W134)</f>
        <v/>
      </c>
      <c r="G88" s="116" t="str">
        <f>IF(基本情報入力シート!Z134="","",基本情報入力シート!Z134)</f>
        <v/>
      </c>
      <c r="H88" s="215" t="str">
        <f>IF(基本情報入力シート!AD134="","",基本情報入力シート!AD134)</f>
        <v/>
      </c>
      <c r="I88" s="335" t="str">
        <f>IF(基本情報入力シート!AE134="","",基本情報入力シート!AE134)</f>
        <v/>
      </c>
      <c r="J88" s="450"/>
      <c r="K88" s="451"/>
      <c r="L88" s="449"/>
      <c r="M88" s="336" t="str">
        <f>IF(G88="", "", VLOOKUP(AO88,【参考】数式用!$AZ$3:$BA$6, 2, FALSE))</f>
        <v/>
      </c>
      <c r="N88" s="337" t="str">
        <f>IF(G88="","",VLOOKUP(G88,【参考】数式用!$A$4:$L$54,MATCH('別紙様式2-3（個表） '!M88,【参考】数式用!$J$3:$L$3,0)+9,FALSE))</f>
        <v/>
      </c>
      <c r="O88" s="453"/>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58"/>
      <c r="X88" s="758"/>
      <c r="Y88" s="758"/>
      <c r="Z88" s="758"/>
      <c r="AA88" s="758"/>
      <c r="AB88" s="758"/>
      <c r="AC88" s="758"/>
      <c r="AD88" s="758"/>
      <c r="AE88" s="758"/>
      <c r="AF88" s="758"/>
      <c r="AG88" s="758"/>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IF(基本情報入力シート!B135="","",基本情報入力シート!B135)</f>
        <v/>
      </c>
      <c r="C89" s="116" t="str">
        <f>IF(基本情報入力シート!L135="","",基本情報入力シート!L135)</f>
        <v/>
      </c>
      <c r="D89" s="116" t="str">
        <f>IF(基本情報入力シート!Q135="","",基本情報入力シート!Q135)</f>
        <v/>
      </c>
      <c r="E89" s="116" t="str">
        <f>IF(基本情報入力シート!V135="","",基本情報入力シート!V135)</f>
        <v/>
      </c>
      <c r="F89" s="116" t="str">
        <f>IF(基本情報入力シート!W135="","",基本情報入力シート!W135)</f>
        <v/>
      </c>
      <c r="G89" s="116" t="str">
        <f>IF(基本情報入力シート!Z135="","",基本情報入力シート!Z135)</f>
        <v/>
      </c>
      <c r="H89" s="215" t="str">
        <f>IF(基本情報入力シート!AD135="","",基本情報入力シート!AD135)</f>
        <v/>
      </c>
      <c r="I89" s="335" t="str">
        <f>IF(基本情報入力シート!AE135="","",基本情報入力シート!AE135)</f>
        <v/>
      </c>
      <c r="J89" s="450"/>
      <c r="K89" s="451"/>
      <c r="L89" s="449"/>
      <c r="M89" s="336" t="str">
        <f>IF(G89="", "", VLOOKUP(AO89,【参考】数式用!$AZ$3:$BA$6, 2, FALSE))</f>
        <v/>
      </c>
      <c r="N89" s="337" t="str">
        <f>IF(G89="","",VLOOKUP(G89,【参考】数式用!$A$4:$L$54,MATCH('別紙様式2-3（個表） '!M89,【参考】数式用!$J$3:$L$3,0)+9,FALSE))</f>
        <v/>
      </c>
      <c r="O89" s="452"/>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58"/>
      <c r="X89" s="758"/>
      <c r="Y89" s="758"/>
      <c r="Z89" s="758"/>
      <c r="AA89" s="758"/>
      <c r="AB89" s="758"/>
      <c r="AC89" s="758"/>
      <c r="AD89" s="758"/>
      <c r="AE89" s="758"/>
      <c r="AF89" s="758"/>
      <c r="AG89" s="758"/>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IF(基本情報入力シート!B136="","",基本情報入力シート!B136)</f>
        <v/>
      </c>
      <c r="C90" s="116" t="str">
        <f>IF(基本情報入力シート!L136="","",基本情報入力シート!L136)</f>
        <v/>
      </c>
      <c r="D90" s="116" t="str">
        <f>IF(基本情報入力シート!Q136="","",基本情報入力シート!Q136)</f>
        <v/>
      </c>
      <c r="E90" s="116" t="str">
        <f>IF(基本情報入力シート!V136="","",基本情報入力シート!V136)</f>
        <v/>
      </c>
      <c r="F90" s="116" t="str">
        <f>IF(基本情報入力シート!W136="","",基本情報入力シート!W136)</f>
        <v/>
      </c>
      <c r="G90" s="116" t="str">
        <f>IF(基本情報入力シート!Z136="","",基本情報入力シート!Z136)</f>
        <v/>
      </c>
      <c r="H90" s="215" t="str">
        <f>IF(基本情報入力シート!AD136="","",基本情報入力シート!AD136)</f>
        <v/>
      </c>
      <c r="I90" s="335" t="str">
        <f>IF(基本情報入力シート!AE136="","",基本情報入力シート!AE136)</f>
        <v/>
      </c>
      <c r="J90" s="450"/>
      <c r="K90" s="451"/>
      <c r="L90" s="449"/>
      <c r="M90" s="336" t="str">
        <f>IF(G90="", "", VLOOKUP(AO90,【参考】数式用!$AZ$3:$BA$6, 2, FALSE))</f>
        <v/>
      </c>
      <c r="N90" s="337" t="str">
        <f>IF(G90="","",VLOOKUP(G90,【参考】数式用!$A$4:$L$54,MATCH('別紙様式2-3（個表） '!M90,【参考】数式用!$J$3:$L$3,0)+9,FALSE))</f>
        <v/>
      </c>
      <c r="O90" s="453"/>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58"/>
      <c r="X90" s="758"/>
      <c r="Y90" s="758"/>
      <c r="Z90" s="758"/>
      <c r="AA90" s="758"/>
      <c r="AB90" s="758"/>
      <c r="AC90" s="758"/>
      <c r="AD90" s="758"/>
      <c r="AE90" s="758"/>
      <c r="AF90" s="758"/>
      <c r="AG90" s="758"/>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IF(基本情報入力シート!B137="","",基本情報入力シート!B137)</f>
        <v/>
      </c>
      <c r="C91" s="116" t="str">
        <f>IF(基本情報入力シート!L137="","",基本情報入力シート!L137)</f>
        <v/>
      </c>
      <c r="D91" s="116" t="str">
        <f>IF(基本情報入力シート!Q137="","",基本情報入力シート!Q137)</f>
        <v/>
      </c>
      <c r="E91" s="116" t="str">
        <f>IF(基本情報入力シート!V137="","",基本情報入力シート!V137)</f>
        <v/>
      </c>
      <c r="F91" s="116" t="str">
        <f>IF(基本情報入力シート!W137="","",基本情報入力シート!W137)</f>
        <v/>
      </c>
      <c r="G91" s="116" t="str">
        <f>IF(基本情報入力シート!Z137="","",基本情報入力シート!Z137)</f>
        <v/>
      </c>
      <c r="H91" s="215" t="str">
        <f>IF(基本情報入力シート!AD137="","",基本情報入力シート!AD137)</f>
        <v/>
      </c>
      <c r="I91" s="335" t="str">
        <f>IF(基本情報入力シート!AE137="","",基本情報入力シート!AE137)</f>
        <v/>
      </c>
      <c r="J91" s="450"/>
      <c r="K91" s="451"/>
      <c r="L91" s="449"/>
      <c r="M91" s="336" t="str">
        <f>IF(G91="", "", VLOOKUP(AO91,【参考】数式用!$AZ$3:$BA$6, 2, FALSE))</f>
        <v/>
      </c>
      <c r="N91" s="337" t="str">
        <f>IF(G91="","",VLOOKUP(G91,【参考】数式用!$A$4:$L$54,MATCH('別紙様式2-3（個表） '!M91,【参考】数式用!$J$3:$L$3,0)+9,FALSE))</f>
        <v/>
      </c>
      <c r="O91" s="453"/>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58"/>
      <c r="X91" s="758"/>
      <c r="Y91" s="758"/>
      <c r="Z91" s="758"/>
      <c r="AA91" s="758"/>
      <c r="AB91" s="758"/>
      <c r="AC91" s="758"/>
      <c r="AD91" s="758"/>
      <c r="AE91" s="758"/>
      <c r="AF91" s="758"/>
      <c r="AG91" s="758"/>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IF(基本情報入力シート!B138="","",基本情報入力シート!B138)</f>
        <v/>
      </c>
      <c r="C92" s="116" t="str">
        <f>IF(基本情報入力シート!L138="","",基本情報入力シート!L138)</f>
        <v/>
      </c>
      <c r="D92" s="116" t="str">
        <f>IF(基本情報入力シート!Q138="","",基本情報入力シート!Q138)</f>
        <v/>
      </c>
      <c r="E92" s="116" t="str">
        <f>IF(基本情報入力シート!V138="","",基本情報入力シート!V138)</f>
        <v/>
      </c>
      <c r="F92" s="116" t="str">
        <f>IF(基本情報入力シート!W138="","",基本情報入力シート!W138)</f>
        <v/>
      </c>
      <c r="G92" s="116" t="str">
        <f>IF(基本情報入力シート!Z138="","",基本情報入力シート!Z138)</f>
        <v/>
      </c>
      <c r="H92" s="215" t="str">
        <f>IF(基本情報入力シート!AD138="","",基本情報入力シート!AD138)</f>
        <v/>
      </c>
      <c r="I92" s="335" t="str">
        <f>IF(基本情報入力シート!AE138="","",基本情報入力シート!AE138)</f>
        <v/>
      </c>
      <c r="J92" s="450"/>
      <c r="K92" s="451"/>
      <c r="L92" s="449"/>
      <c r="M92" s="336" t="str">
        <f>IF(G92="", "", VLOOKUP(AO92,【参考】数式用!$AZ$3:$BA$6, 2, FALSE))</f>
        <v/>
      </c>
      <c r="N92" s="337" t="str">
        <f>IF(G92="","",VLOOKUP(G92,【参考】数式用!$A$4:$L$54,MATCH('別紙様式2-3（個表） '!M92,【参考】数式用!$J$3:$L$3,0)+9,FALSE))</f>
        <v/>
      </c>
      <c r="O92" s="452"/>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58"/>
      <c r="X92" s="758"/>
      <c r="Y92" s="758"/>
      <c r="Z92" s="758"/>
      <c r="AA92" s="758"/>
      <c r="AB92" s="758"/>
      <c r="AC92" s="758"/>
      <c r="AD92" s="758"/>
      <c r="AE92" s="758"/>
      <c r="AF92" s="758"/>
      <c r="AG92" s="758"/>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IF(基本情報入力シート!B139="","",基本情報入力シート!B139)</f>
        <v/>
      </c>
      <c r="C93" s="116" t="str">
        <f>IF(基本情報入力シート!L139="","",基本情報入力シート!L139)</f>
        <v/>
      </c>
      <c r="D93" s="116" t="str">
        <f>IF(基本情報入力シート!Q139="","",基本情報入力シート!Q139)</f>
        <v/>
      </c>
      <c r="E93" s="116" t="str">
        <f>IF(基本情報入力シート!V139="","",基本情報入力シート!V139)</f>
        <v/>
      </c>
      <c r="F93" s="116" t="str">
        <f>IF(基本情報入力シート!W139="","",基本情報入力シート!W139)</f>
        <v/>
      </c>
      <c r="G93" s="116" t="str">
        <f>IF(基本情報入力シート!Z139="","",基本情報入力シート!Z139)</f>
        <v/>
      </c>
      <c r="H93" s="215" t="str">
        <f>IF(基本情報入力シート!AD139="","",基本情報入力シート!AD139)</f>
        <v/>
      </c>
      <c r="I93" s="335" t="str">
        <f>IF(基本情報入力シート!AE139="","",基本情報入力シート!AE139)</f>
        <v/>
      </c>
      <c r="J93" s="450"/>
      <c r="K93" s="451"/>
      <c r="L93" s="449"/>
      <c r="M93" s="336" t="str">
        <f>IF(G93="", "", VLOOKUP(AO93,【参考】数式用!$AZ$3:$BA$6, 2, FALSE))</f>
        <v/>
      </c>
      <c r="N93" s="337" t="str">
        <f>IF(G93="","",VLOOKUP(G93,【参考】数式用!$A$4:$L$54,MATCH('別紙様式2-3（個表） '!M93,【参考】数式用!$J$3:$L$3,0)+9,FALSE))</f>
        <v/>
      </c>
      <c r="O93" s="453"/>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58"/>
      <c r="X93" s="758"/>
      <c r="Y93" s="758"/>
      <c r="Z93" s="758"/>
      <c r="AA93" s="758"/>
      <c r="AB93" s="758"/>
      <c r="AC93" s="758"/>
      <c r="AD93" s="758"/>
      <c r="AE93" s="758"/>
      <c r="AF93" s="758"/>
      <c r="AG93" s="758"/>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IF(基本情報入力シート!B140="","",基本情報入力シート!B140)</f>
        <v/>
      </c>
      <c r="C94" s="116" t="str">
        <f>IF(基本情報入力シート!L140="","",基本情報入力シート!L140)</f>
        <v/>
      </c>
      <c r="D94" s="116" t="str">
        <f>IF(基本情報入力シート!Q140="","",基本情報入力シート!Q140)</f>
        <v/>
      </c>
      <c r="E94" s="116" t="str">
        <f>IF(基本情報入力シート!V140="","",基本情報入力シート!V140)</f>
        <v/>
      </c>
      <c r="F94" s="116" t="str">
        <f>IF(基本情報入力シート!W140="","",基本情報入力シート!W140)</f>
        <v/>
      </c>
      <c r="G94" s="116" t="str">
        <f>IF(基本情報入力シート!Z140="","",基本情報入力シート!Z140)</f>
        <v/>
      </c>
      <c r="H94" s="215" t="str">
        <f>IF(基本情報入力シート!AD140="","",基本情報入力シート!AD140)</f>
        <v/>
      </c>
      <c r="I94" s="335" t="str">
        <f>IF(基本情報入力シート!AE140="","",基本情報入力シート!AE140)</f>
        <v/>
      </c>
      <c r="J94" s="450"/>
      <c r="K94" s="451"/>
      <c r="L94" s="449"/>
      <c r="M94" s="336" t="str">
        <f>IF(G94="", "", VLOOKUP(AO94,【参考】数式用!$AZ$3:$BA$6, 2, FALSE))</f>
        <v/>
      </c>
      <c r="N94" s="337" t="str">
        <f>IF(G94="","",VLOOKUP(G94,【参考】数式用!$A$4:$L$54,MATCH('別紙様式2-3（個表） '!M94,【参考】数式用!$J$3:$L$3,0)+9,FALSE))</f>
        <v/>
      </c>
      <c r="O94" s="452"/>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58"/>
      <c r="X94" s="758"/>
      <c r="Y94" s="758"/>
      <c r="Z94" s="758"/>
      <c r="AA94" s="758"/>
      <c r="AB94" s="758"/>
      <c r="AC94" s="758"/>
      <c r="AD94" s="758"/>
      <c r="AE94" s="758"/>
      <c r="AF94" s="758"/>
      <c r="AG94" s="758"/>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IF(基本情報入力シート!B141="","",基本情報入力シート!B141)</f>
        <v/>
      </c>
      <c r="C95" s="116" t="str">
        <f>IF(基本情報入力シート!L141="","",基本情報入力シート!L141)</f>
        <v/>
      </c>
      <c r="D95" s="116" t="str">
        <f>IF(基本情報入力シート!Q141="","",基本情報入力シート!Q141)</f>
        <v/>
      </c>
      <c r="E95" s="116" t="str">
        <f>IF(基本情報入力シート!V141="","",基本情報入力シート!V141)</f>
        <v/>
      </c>
      <c r="F95" s="116" t="str">
        <f>IF(基本情報入力シート!W141="","",基本情報入力シート!W141)</f>
        <v/>
      </c>
      <c r="G95" s="116" t="str">
        <f>IF(基本情報入力シート!Z141="","",基本情報入力シート!Z141)</f>
        <v/>
      </c>
      <c r="H95" s="215" t="str">
        <f>IF(基本情報入力シート!AD141="","",基本情報入力シート!AD141)</f>
        <v/>
      </c>
      <c r="I95" s="335" t="str">
        <f>IF(基本情報入力シート!AE141="","",基本情報入力シート!AE141)</f>
        <v/>
      </c>
      <c r="J95" s="450"/>
      <c r="K95" s="451"/>
      <c r="L95" s="449"/>
      <c r="M95" s="336" t="str">
        <f>IF(G95="", "", VLOOKUP(AO95,【参考】数式用!$AZ$3:$BA$6, 2, FALSE))</f>
        <v/>
      </c>
      <c r="N95" s="337" t="str">
        <f>IF(G95="","",VLOOKUP(G95,【参考】数式用!$A$4:$L$54,MATCH('別紙様式2-3（個表） '!M95,【参考】数式用!$J$3:$L$3,0)+9,FALSE))</f>
        <v/>
      </c>
      <c r="O95" s="453"/>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58"/>
      <c r="X95" s="758"/>
      <c r="Y95" s="758"/>
      <c r="Z95" s="758"/>
      <c r="AA95" s="758"/>
      <c r="AB95" s="758"/>
      <c r="AC95" s="758"/>
      <c r="AD95" s="758"/>
      <c r="AE95" s="758"/>
      <c r="AF95" s="758"/>
      <c r="AG95" s="758"/>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IF(基本情報入力シート!B142="","",基本情報入力シート!B142)</f>
        <v/>
      </c>
      <c r="C96" s="116" t="str">
        <f>IF(基本情報入力シート!L142="","",基本情報入力シート!L142)</f>
        <v/>
      </c>
      <c r="D96" s="116" t="str">
        <f>IF(基本情報入力シート!Q142="","",基本情報入力シート!Q142)</f>
        <v/>
      </c>
      <c r="E96" s="116" t="str">
        <f>IF(基本情報入力シート!V142="","",基本情報入力シート!V142)</f>
        <v/>
      </c>
      <c r="F96" s="116" t="str">
        <f>IF(基本情報入力シート!W142="","",基本情報入力シート!W142)</f>
        <v/>
      </c>
      <c r="G96" s="116" t="str">
        <f>IF(基本情報入力シート!Z142="","",基本情報入力シート!Z142)</f>
        <v/>
      </c>
      <c r="H96" s="215" t="str">
        <f>IF(基本情報入力シート!AD142="","",基本情報入力シート!AD142)</f>
        <v/>
      </c>
      <c r="I96" s="335" t="str">
        <f>IF(基本情報入力シート!AE142="","",基本情報入力シート!AE142)</f>
        <v/>
      </c>
      <c r="J96" s="450"/>
      <c r="K96" s="451"/>
      <c r="L96" s="449"/>
      <c r="M96" s="336" t="str">
        <f>IF(G96="", "", VLOOKUP(AO96,【参考】数式用!$AZ$3:$BA$6, 2, FALSE))</f>
        <v/>
      </c>
      <c r="N96" s="337" t="str">
        <f>IF(G96="","",VLOOKUP(G96,【参考】数式用!$A$4:$L$54,MATCH('別紙様式2-3（個表） '!M96,【参考】数式用!$J$3:$L$3,0)+9,FALSE))</f>
        <v/>
      </c>
      <c r="O96" s="453"/>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58"/>
      <c r="X96" s="758"/>
      <c r="Y96" s="758"/>
      <c r="Z96" s="758"/>
      <c r="AA96" s="758"/>
      <c r="AB96" s="758"/>
      <c r="AC96" s="758"/>
      <c r="AD96" s="758"/>
      <c r="AE96" s="758"/>
      <c r="AF96" s="758"/>
      <c r="AG96" s="758"/>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IF(基本情報入力シート!B143="","",基本情報入力シート!B143)</f>
        <v/>
      </c>
      <c r="C97" s="116" t="str">
        <f>IF(基本情報入力シート!L143="","",基本情報入力シート!L143)</f>
        <v/>
      </c>
      <c r="D97" s="116" t="str">
        <f>IF(基本情報入力シート!Q143="","",基本情報入力シート!Q143)</f>
        <v/>
      </c>
      <c r="E97" s="116" t="str">
        <f>IF(基本情報入力シート!V143="","",基本情報入力シート!V143)</f>
        <v/>
      </c>
      <c r="F97" s="116" t="str">
        <f>IF(基本情報入力シート!W143="","",基本情報入力シート!W143)</f>
        <v/>
      </c>
      <c r="G97" s="116" t="str">
        <f>IF(基本情報入力シート!Z143="","",基本情報入力シート!Z143)</f>
        <v/>
      </c>
      <c r="H97" s="215" t="str">
        <f>IF(基本情報入力シート!AD143="","",基本情報入力シート!AD143)</f>
        <v/>
      </c>
      <c r="I97" s="335" t="str">
        <f>IF(基本情報入力シート!AE143="","",基本情報入力シート!AE143)</f>
        <v/>
      </c>
      <c r="J97" s="450"/>
      <c r="K97" s="451"/>
      <c r="L97" s="449"/>
      <c r="M97" s="336" t="str">
        <f>IF(G97="", "", VLOOKUP(AO97,【参考】数式用!$AZ$3:$BA$6, 2, FALSE))</f>
        <v/>
      </c>
      <c r="N97" s="337" t="str">
        <f>IF(G97="","",VLOOKUP(G97,【参考】数式用!$A$4:$L$54,MATCH('別紙様式2-3（個表） '!M97,【参考】数式用!$J$3:$L$3,0)+9,FALSE))</f>
        <v/>
      </c>
      <c r="O97" s="452"/>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58"/>
      <c r="X97" s="758"/>
      <c r="Y97" s="758"/>
      <c r="Z97" s="758"/>
      <c r="AA97" s="758"/>
      <c r="AB97" s="758"/>
      <c r="AC97" s="758"/>
      <c r="AD97" s="758"/>
      <c r="AE97" s="758"/>
      <c r="AF97" s="758"/>
      <c r="AG97" s="758"/>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IF(基本情報入力シート!B144="","",基本情報入力シート!B144)</f>
        <v/>
      </c>
      <c r="C98" s="116" t="str">
        <f>IF(基本情報入力シート!L144="","",基本情報入力シート!L144)</f>
        <v/>
      </c>
      <c r="D98" s="116" t="str">
        <f>IF(基本情報入力シート!Q144="","",基本情報入力シート!Q144)</f>
        <v/>
      </c>
      <c r="E98" s="116" t="str">
        <f>IF(基本情報入力シート!V144="","",基本情報入力シート!V144)</f>
        <v/>
      </c>
      <c r="F98" s="116" t="str">
        <f>IF(基本情報入力シート!W144="","",基本情報入力シート!W144)</f>
        <v/>
      </c>
      <c r="G98" s="116" t="str">
        <f>IF(基本情報入力シート!Z144="","",基本情報入力シート!Z144)</f>
        <v/>
      </c>
      <c r="H98" s="215" t="str">
        <f>IF(基本情報入力シート!AD144="","",基本情報入力シート!AD144)</f>
        <v/>
      </c>
      <c r="I98" s="335" t="str">
        <f>IF(基本情報入力シート!AE144="","",基本情報入力シート!AE144)</f>
        <v/>
      </c>
      <c r="J98" s="450"/>
      <c r="K98" s="451"/>
      <c r="L98" s="449"/>
      <c r="M98" s="336" t="str">
        <f>IF(G98="", "", VLOOKUP(AO98,【参考】数式用!$AZ$3:$BA$6, 2, FALSE))</f>
        <v/>
      </c>
      <c r="N98" s="337" t="str">
        <f>IF(G98="","",VLOOKUP(G98,【参考】数式用!$A$4:$L$54,MATCH('別紙様式2-3（個表） '!M98,【参考】数式用!$J$3:$L$3,0)+9,FALSE))</f>
        <v/>
      </c>
      <c r="O98" s="453"/>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58"/>
      <c r="X98" s="758"/>
      <c r="Y98" s="758"/>
      <c r="Z98" s="758"/>
      <c r="AA98" s="758"/>
      <c r="AB98" s="758"/>
      <c r="AC98" s="758"/>
      <c r="AD98" s="758"/>
      <c r="AE98" s="758"/>
      <c r="AF98" s="758"/>
      <c r="AG98" s="758"/>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IF(基本情報入力シート!B145="","",基本情報入力シート!B145)</f>
        <v/>
      </c>
      <c r="C99" s="116" t="str">
        <f>IF(基本情報入力シート!L145="","",基本情報入力シート!L145)</f>
        <v/>
      </c>
      <c r="D99" s="116" t="str">
        <f>IF(基本情報入力シート!Q145="","",基本情報入力シート!Q145)</f>
        <v/>
      </c>
      <c r="E99" s="116" t="str">
        <f>IF(基本情報入力シート!V145="","",基本情報入力シート!V145)</f>
        <v/>
      </c>
      <c r="F99" s="116" t="str">
        <f>IF(基本情報入力シート!W145="","",基本情報入力シート!W145)</f>
        <v/>
      </c>
      <c r="G99" s="116" t="str">
        <f>IF(基本情報入力シート!Z145="","",基本情報入力シート!Z145)</f>
        <v/>
      </c>
      <c r="H99" s="215" t="str">
        <f>IF(基本情報入力シート!AD145="","",基本情報入力シート!AD145)</f>
        <v/>
      </c>
      <c r="I99" s="335" t="str">
        <f>IF(基本情報入力シート!AE145="","",基本情報入力シート!AE145)</f>
        <v/>
      </c>
      <c r="J99" s="450"/>
      <c r="K99" s="451"/>
      <c r="L99" s="449"/>
      <c r="M99" s="336" t="str">
        <f>IF(G99="", "", VLOOKUP(AO99,【参考】数式用!$AZ$3:$BA$6, 2, FALSE))</f>
        <v/>
      </c>
      <c r="N99" s="337" t="str">
        <f>IF(G99="","",VLOOKUP(G99,【参考】数式用!$A$4:$L$54,MATCH('別紙様式2-3（個表） '!M99,【参考】数式用!$J$3:$L$3,0)+9,FALSE))</f>
        <v/>
      </c>
      <c r="O99" s="453"/>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58"/>
      <c r="X99" s="758"/>
      <c r="Y99" s="758"/>
      <c r="Z99" s="758"/>
      <c r="AA99" s="758"/>
      <c r="AB99" s="758"/>
      <c r="AC99" s="758"/>
      <c r="AD99" s="758"/>
      <c r="AE99" s="758"/>
      <c r="AF99" s="758"/>
      <c r="AG99" s="758"/>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IF(基本情報入力シート!B146="","",基本情報入力シート!B146)</f>
        <v/>
      </c>
      <c r="C100" s="116" t="str">
        <f>IF(基本情報入力シート!L146="","",基本情報入力シート!L146)</f>
        <v/>
      </c>
      <c r="D100" s="116" t="str">
        <f>IF(基本情報入力シート!Q146="","",基本情報入力シート!Q146)</f>
        <v/>
      </c>
      <c r="E100" s="116" t="str">
        <f>IF(基本情報入力シート!V146="","",基本情報入力シート!V146)</f>
        <v/>
      </c>
      <c r="F100" s="116" t="str">
        <f>IF(基本情報入力シート!W146="","",基本情報入力シート!W146)</f>
        <v/>
      </c>
      <c r="G100" s="116" t="str">
        <f>IF(基本情報入力シート!Z146="","",基本情報入力シート!Z146)</f>
        <v/>
      </c>
      <c r="H100" s="215" t="str">
        <f>IF(基本情報入力シート!AD146="","",基本情報入力シート!AD146)</f>
        <v/>
      </c>
      <c r="I100" s="335" t="str">
        <f>IF(基本情報入力シート!AE146="","",基本情報入力シート!AE146)</f>
        <v/>
      </c>
      <c r="J100" s="450"/>
      <c r="K100" s="451"/>
      <c r="L100" s="449"/>
      <c r="M100" s="336" t="str">
        <f>IF(G100="", "", VLOOKUP(AO100,【参考】数式用!$AZ$3:$BA$6, 2, FALSE))</f>
        <v/>
      </c>
      <c r="N100" s="337" t="str">
        <f>IF(G100="","",VLOOKUP(G100,【参考】数式用!$A$4:$L$54,MATCH('別紙様式2-3（個表） '!M100,【参考】数式用!$J$3:$L$3,0)+9,FALSE))</f>
        <v/>
      </c>
      <c r="O100" s="452"/>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58"/>
      <c r="X100" s="758"/>
      <c r="Y100" s="758"/>
      <c r="Z100" s="758"/>
      <c r="AA100" s="758"/>
      <c r="AB100" s="758"/>
      <c r="AC100" s="758"/>
      <c r="AD100" s="758"/>
      <c r="AE100" s="758"/>
      <c r="AF100" s="758"/>
      <c r="AG100" s="758"/>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IF(基本情報入力シート!B147="","",基本情報入力シート!B147)</f>
        <v/>
      </c>
      <c r="C101" s="116" t="str">
        <f>IF(基本情報入力シート!L147="","",基本情報入力シート!L147)</f>
        <v/>
      </c>
      <c r="D101" s="116" t="str">
        <f>IF(基本情報入力シート!Q147="","",基本情報入力シート!Q147)</f>
        <v/>
      </c>
      <c r="E101" s="116" t="str">
        <f>IF(基本情報入力シート!V147="","",基本情報入力シート!V147)</f>
        <v/>
      </c>
      <c r="F101" s="116" t="str">
        <f>IF(基本情報入力シート!W147="","",基本情報入力シート!W147)</f>
        <v/>
      </c>
      <c r="G101" s="116" t="str">
        <f>IF(基本情報入力シート!Z147="","",基本情報入力シート!Z147)</f>
        <v/>
      </c>
      <c r="H101" s="215" t="str">
        <f>IF(基本情報入力シート!AD147="","",基本情報入力シート!AD147)</f>
        <v/>
      </c>
      <c r="I101" s="335" t="str">
        <f>IF(基本情報入力シート!AE147="","",基本情報入力シート!AE147)</f>
        <v/>
      </c>
      <c r="J101" s="450"/>
      <c r="K101" s="451"/>
      <c r="L101" s="449"/>
      <c r="M101" s="336" t="str">
        <f>IF(G101="", "", VLOOKUP(AO101,【参考】数式用!$AZ$3:$BA$6, 2, FALSE))</f>
        <v/>
      </c>
      <c r="N101" s="337" t="str">
        <f>IF(G101="","",VLOOKUP(G101,【参考】数式用!$A$4:$L$54,MATCH('別紙様式2-3（個表） '!M101,【参考】数式用!$J$3:$L$3,0)+9,FALSE))</f>
        <v/>
      </c>
      <c r="O101" s="453"/>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58"/>
      <c r="X101" s="758"/>
      <c r="Y101" s="758"/>
      <c r="Z101" s="758"/>
      <c r="AA101" s="758"/>
      <c r="AB101" s="758"/>
      <c r="AC101" s="758"/>
      <c r="AD101" s="758"/>
      <c r="AE101" s="758"/>
      <c r="AF101" s="758"/>
      <c r="AG101" s="758"/>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IF(基本情報入力シート!B148="","",基本情報入力シート!B148)</f>
        <v/>
      </c>
      <c r="C102" s="116" t="str">
        <f>IF(基本情報入力シート!L148="","",基本情報入力シート!L148)</f>
        <v/>
      </c>
      <c r="D102" s="116" t="str">
        <f>IF(基本情報入力シート!Q148="","",基本情報入力シート!Q148)</f>
        <v/>
      </c>
      <c r="E102" s="116" t="str">
        <f>IF(基本情報入力シート!V148="","",基本情報入力シート!V148)</f>
        <v/>
      </c>
      <c r="F102" s="116" t="str">
        <f>IF(基本情報入力シート!W148="","",基本情報入力シート!W148)</f>
        <v/>
      </c>
      <c r="G102" s="116" t="str">
        <f>IF(基本情報入力シート!Z148="","",基本情報入力シート!Z148)</f>
        <v/>
      </c>
      <c r="H102" s="215" t="str">
        <f>IF(基本情報入力シート!AD148="","",基本情報入力シート!AD148)</f>
        <v/>
      </c>
      <c r="I102" s="335" t="str">
        <f>IF(基本情報入力シート!AE148="","",基本情報入力シート!AE148)</f>
        <v/>
      </c>
      <c r="J102" s="450"/>
      <c r="K102" s="451"/>
      <c r="L102" s="449"/>
      <c r="M102" s="336" t="str">
        <f>IF(G102="", "", VLOOKUP(AO102,【参考】数式用!$AZ$3:$BA$6, 2, FALSE))</f>
        <v/>
      </c>
      <c r="N102" s="337" t="str">
        <f>IF(G102="","",VLOOKUP(G102,【参考】数式用!$A$4:$L$54,MATCH('別紙様式2-3（個表） '!M102,【参考】数式用!$J$3:$L$3,0)+9,FALSE))</f>
        <v/>
      </c>
      <c r="O102" s="453"/>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58"/>
      <c r="X102" s="758"/>
      <c r="Y102" s="758"/>
      <c r="Z102" s="758"/>
      <c r="AA102" s="758"/>
      <c r="AB102" s="758"/>
      <c r="AC102" s="758"/>
      <c r="AD102" s="758"/>
      <c r="AE102" s="758"/>
      <c r="AF102" s="758"/>
      <c r="AG102" s="758"/>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IF(基本情報入力シート!B149="","",基本情報入力シート!B149)</f>
        <v/>
      </c>
      <c r="C103" s="116" t="str">
        <f>IF(基本情報入力シート!L149="","",基本情報入力シート!L149)</f>
        <v/>
      </c>
      <c r="D103" s="116" t="str">
        <f>IF(基本情報入力シート!Q149="","",基本情報入力シート!Q149)</f>
        <v/>
      </c>
      <c r="E103" s="116" t="str">
        <f>IF(基本情報入力シート!V149="","",基本情報入力シート!V149)</f>
        <v/>
      </c>
      <c r="F103" s="116" t="str">
        <f>IF(基本情報入力シート!W149="","",基本情報入力シート!W149)</f>
        <v/>
      </c>
      <c r="G103" s="116" t="str">
        <f>IF(基本情報入力シート!Z149="","",基本情報入力シート!Z149)</f>
        <v/>
      </c>
      <c r="H103" s="215" t="str">
        <f>IF(基本情報入力シート!AD149="","",基本情報入力シート!AD149)</f>
        <v/>
      </c>
      <c r="I103" s="335" t="str">
        <f>IF(基本情報入力シート!AE149="","",基本情報入力シート!AE149)</f>
        <v/>
      </c>
      <c r="J103" s="450"/>
      <c r="K103" s="451"/>
      <c r="L103" s="449"/>
      <c r="M103" s="336" t="str">
        <f>IF(G103="", "", VLOOKUP(AO103,【参考】数式用!$AZ$3:$BA$6, 2, FALSE))</f>
        <v/>
      </c>
      <c r="N103" s="337" t="str">
        <f>IF(G103="","",VLOOKUP(G103,【参考】数式用!$A$4:$L$54,MATCH('別紙様式2-3（個表） '!M103,【参考】数式用!$J$3:$L$3,0)+9,FALSE))</f>
        <v/>
      </c>
      <c r="O103" s="452"/>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58"/>
      <c r="X103" s="758"/>
      <c r="Y103" s="758"/>
      <c r="Z103" s="758"/>
      <c r="AA103" s="758"/>
      <c r="AB103" s="758"/>
      <c r="AC103" s="758"/>
      <c r="AD103" s="758"/>
      <c r="AE103" s="758"/>
      <c r="AF103" s="758"/>
      <c r="AG103" s="758"/>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IF(基本情報入力シート!B150="","",基本情報入力シート!B150)</f>
        <v/>
      </c>
      <c r="C104" s="116" t="str">
        <f>IF(基本情報入力シート!L150="","",基本情報入力シート!L150)</f>
        <v/>
      </c>
      <c r="D104" s="116" t="str">
        <f>IF(基本情報入力シート!Q150="","",基本情報入力シート!Q150)</f>
        <v/>
      </c>
      <c r="E104" s="116" t="str">
        <f>IF(基本情報入力シート!V150="","",基本情報入力シート!V150)</f>
        <v/>
      </c>
      <c r="F104" s="116" t="str">
        <f>IF(基本情報入力シート!W150="","",基本情報入力シート!W150)</f>
        <v/>
      </c>
      <c r="G104" s="116" t="str">
        <f>IF(基本情報入力シート!Z150="","",基本情報入力シート!Z150)</f>
        <v/>
      </c>
      <c r="H104" s="215" t="str">
        <f>IF(基本情報入力シート!AD150="","",基本情報入力シート!AD150)</f>
        <v/>
      </c>
      <c r="I104" s="335" t="str">
        <f>IF(基本情報入力シート!AE150="","",基本情報入力シート!AE150)</f>
        <v/>
      </c>
      <c r="J104" s="450"/>
      <c r="K104" s="451"/>
      <c r="L104" s="449"/>
      <c r="M104" s="336" t="str">
        <f>IF(G104="", "", VLOOKUP(AO104,【参考】数式用!$AZ$3:$BA$6, 2, FALSE))</f>
        <v/>
      </c>
      <c r="N104" s="337" t="str">
        <f>IF(G104="","",VLOOKUP(G104,【参考】数式用!$A$4:$L$54,MATCH('別紙様式2-3（個表） '!M104,【参考】数式用!$J$3:$L$3,0)+9,FALSE))</f>
        <v/>
      </c>
      <c r="O104" s="453"/>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58"/>
      <c r="X104" s="758"/>
      <c r="Y104" s="758"/>
      <c r="Z104" s="758"/>
      <c r="AA104" s="758"/>
      <c r="AB104" s="758"/>
      <c r="AC104" s="758"/>
      <c r="AD104" s="758"/>
      <c r="AE104" s="758"/>
      <c r="AF104" s="758"/>
      <c r="AG104" s="758"/>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IF(基本情報入力シート!B151="","",基本情報入力シート!B151)</f>
        <v/>
      </c>
      <c r="C105" s="116" t="str">
        <f>IF(基本情報入力シート!L151="","",基本情報入力シート!L151)</f>
        <v/>
      </c>
      <c r="D105" s="116" t="str">
        <f>IF(基本情報入力シート!Q151="","",基本情報入力シート!Q151)</f>
        <v/>
      </c>
      <c r="E105" s="116" t="str">
        <f>IF(基本情報入力シート!V151="","",基本情報入力シート!V151)</f>
        <v/>
      </c>
      <c r="F105" s="116" t="str">
        <f>IF(基本情報入力シート!W151="","",基本情報入力シート!W151)</f>
        <v/>
      </c>
      <c r="G105" s="116" t="str">
        <f>IF(基本情報入力シート!Z151="","",基本情報入力シート!Z151)</f>
        <v/>
      </c>
      <c r="H105" s="215" t="str">
        <f>IF(基本情報入力シート!AD151="","",基本情報入力シート!AD151)</f>
        <v/>
      </c>
      <c r="I105" s="335" t="str">
        <f>IF(基本情報入力シート!AE151="","",基本情報入力シート!AE151)</f>
        <v/>
      </c>
      <c r="J105" s="450"/>
      <c r="K105" s="451"/>
      <c r="L105" s="449"/>
      <c r="M105" s="336" t="str">
        <f>IF(G105="", "", VLOOKUP(AO105,【参考】数式用!$AZ$3:$BA$6, 2, FALSE))</f>
        <v/>
      </c>
      <c r="N105" s="337" t="str">
        <f>IF(G105="","",VLOOKUP(G105,【参考】数式用!$A$4:$L$54,MATCH('別紙様式2-3（個表） '!M105,【参考】数式用!$J$3:$L$3,0)+9,FALSE))</f>
        <v/>
      </c>
      <c r="O105" s="453"/>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58"/>
      <c r="X105" s="758"/>
      <c r="Y105" s="758"/>
      <c r="Z105" s="758"/>
      <c r="AA105" s="758"/>
      <c r="AB105" s="758"/>
      <c r="AC105" s="758"/>
      <c r="AD105" s="758"/>
      <c r="AE105" s="758"/>
      <c r="AF105" s="758"/>
      <c r="AG105" s="758"/>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IF(基本情報入力シート!B152="","",基本情報入力シート!B152)</f>
        <v/>
      </c>
      <c r="C106" s="116" t="str">
        <f>IF(基本情報入力シート!L152="","",基本情報入力シート!L152)</f>
        <v/>
      </c>
      <c r="D106" s="116" t="str">
        <f>IF(基本情報入力シート!Q152="","",基本情報入力シート!Q152)</f>
        <v/>
      </c>
      <c r="E106" s="116" t="str">
        <f>IF(基本情報入力シート!V152="","",基本情報入力シート!V152)</f>
        <v/>
      </c>
      <c r="F106" s="116" t="str">
        <f>IF(基本情報入力シート!W152="","",基本情報入力シート!W152)</f>
        <v/>
      </c>
      <c r="G106" s="116" t="str">
        <f>IF(基本情報入力シート!Z152="","",基本情報入力シート!Z152)</f>
        <v/>
      </c>
      <c r="H106" s="215" t="str">
        <f>IF(基本情報入力シート!AD152="","",基本情報入力シート!AD152)</f>
        <v/>
      </c>
      <c r="I106" s="335" t="str">
        <f>IF(基本情報入力シート!AE152="","",基本情報入力シート!AE152)</f>
        <v/>
      </c>
      <c r="J106" s="450"/>
      <c r="K106" s="451"/>
      <c r="L106" s="449"/>
      <c r="M106" s="336" t="str">
        <f>IF(G106="", "", VLOOKUP(AO106,【参考】数式用!$AZ$3:$BA$6, 2, FALSE))</f>
        <v/>
      </c>
      <c r="N106" s="337" t="str">
        <f>IF(G106="","",VLOOKUP(G106,【参考】数式用!$A$4:$L$54,MATCH('別紙様式2-3（個表） '!M106,【参考】数式用!$J$3:$L$3,0)+9,FALSE))</f>
        <v/>
      </c>
      <c r="O106" s="452"/>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58"/>
      <c r="X106" s="758"/>
      <c r="Y106" s="758"/>
      <c r="Z106" s="758"/>
      <c r="AA106" s="758"/>
      <c r="AB106" s="758"/>
      <c r="AC106" s="758"/>
      <c r="AD106" s="758"/>
      <c r="AE106" s="758"/>
      <c r="AF106" s="758"/>
      <c r="AG106" s="758"/>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IF(基本情報入力シート!B153="","",基本情報入力シート!B153)</f>
        <v/>
      </c>
      <c r="C107" s="116" t="str">
        <f>IF(基本情報入力シート!L153="","",基本情報入力シート!L153)</f>
        <v/>
      </c>
      <c r="D107" s="116" t="str">
        <f>IF(基本情報入力シート!Q153="","",基本情報入力シート!Q153)</f>
        <v/>
      </c>
      <c r="E107" s="116" t="str">
        <f>IF(基本情報入力シート!V153="","",基本情報入力シート!V153)</f>
        <v/>
      </c>
      <c r="F107" s="116" t="str">
        <f>IF(基本情報入力シート!W153="","",基本情報入力シート!W153)</f>
        <v/>
      </c>
      <c r="G107" s="116" t="str">
        <f>IF(基本情報入力シート!Z153="","",基本情報入力シート!Z153)</f>
        <v/>
      </c>
      <c r="H107" s="215" t="str">
        <f>IF(基本情報入力シート!AD153="","",基本情報入力シート!AD153)</f>
        <v/>
      </c>
      <c r="I107" s="335" t="str">
        <f>IF(基本情報入力シート!AE153="","",基本情報入力シート!AE153)</f>
        <v/>
      </c>
      <c r="J107" s="450"/>
      <c r="K107" s="451"/>
      <c r="L107" s="449"/>
      <c r="M107" s="336" t="str">
        <f>IF(G107="", "", VLOOKUP(AO107,【参考】数式用!$AZ$3:$BA$6, 2, FALSE))</f>
        <v/>
      </c>
      <c r="N107" s="337" t="str">
        <f>IF(G107="","",VLOOKUP(G107,【参考】数式用!$A$4:$L$54,MATCH('別紙様式2-3（個表） '!M107,【参考】数式用!$J$3:$L$3,0)+9,FALSE))</f>
        <v/>
      </c>
      <c r="O107" s="453"/>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58"/>
      <c r="X107" s="758"/>
      <c r="Y107" s="758"/>
      <c r="Z107" s="758"/>
      <c r="AA107" s="758"/>
      <c r="AB107" s="758"/>
      <c r="AC107" s="758"/>
      <c r="AD107" s="758"/>
      <c r="AE107" s="758"/>
      <c r="AF107" s="758"/>
      <c r="AG107" s="758"/>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IF(基本情報入力シート!B154="","",基本情報入力シート!B154)</f>
        <v/>
      </c>
      <c r="C108" s="116" t="str">
        <f>IF(基本情報入力シート!L154="","",基本情報入力シート!L154)</f>
        <v/>
      </c>
      <c r="D108" s="116" t="str">
        <f>IF(基本情報入力シート!Q154="","",基本情報入力シート!Q154)</f>
        <v/>
      </c>
      <c r="E108" s="116" t="str">
        <f>IF(基本情報入力シート!V154="","",基本情報入力シート!V154)</f>
        <v/>
      </c>
      <c r="F108" s="116" t="str">
        <f>IF(基本情報入力シート!W154="","",基本情報入力シート!W154)</f>
        <v/>
      </c>
      <c r="G108" s="116" t="str">
        <f>IF(基本情報入力シート!Z154="","",基本情報入力シート!Z154)</f>
        <v/>
      </c>
      <c r="H108" s="215" t="str">
        <f>IF(基本情報入力シート!AD154="","",基本情報入力シート!AD154)</f>
        <v/>
      </c>
      <c r="I108" s="335" t="str">
        <f>IF(基本情報入力シート!AE154="","",基本情報入力シート!AE154)</f>
        <v/>
      </c>
      <c r="J108" s="450"/>
      <c r="K108" s="451"/>
      <c r="L108" s="449"/>
      <c r="M108" s="336" t="str">
        <f>IF(G108="", "", VLOOKUP(AO108,【参考】数式用!$AZ$3:$BA$6, 2, FALSE))</f>
        <v/>
      </c>
      <c r="N108" s="337" t="str">
        <f>IF(G108="","",VLOOKUP(G108,【参考】数式用!$A$4:$L$54,MATCH('別紙様式2-3（個表） '!M108,【参考】数式用!$J$3:$L$3,0)+9,FALSE))</f>
        <v/>
      </c>
      <c r="O108" s="453"/>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58"/>
      <c r="X108" s="758"/>
      <c r="Y108" s="758"/>
      <c r="Z108" s="758"/>
      <c r="AA108" s="758"/>
      <c r="AB108" s="758"/>
      <c r="AC108" s="758"/>
      <c r="AD108" s="758"/>
      <c r="AE108" s="758"/>
      <c r="AF108" s="758"/>
      <c r="AG108" s="758"/>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IF(基本情報入力シート!B155="","",基本情報入力シート!B155)</f>
        <v/>
      </c>
      <c r="C109" s="116" t="str">
        <f>IF(基本情報入力シート!L155="","",基本情報入力シート!L155)</f>
        <v/>
      </c>
      <c r="D109" s="116" t="str">
        <f>IF(基本情報入力シート!Q155="","",基本情報入力シート!Q155)</f>
        <v/>
      </c>
      <c r="E109" s="116" t="str">
        <f>IF(基本情報入力シート!V155="","",基本情報入力シート!V155)</f>
        <v/>
      </c>
      <c r="F109" s="116" t="str">
        <f>IF(基本情報入力シート!W155="","",基本情報入力シート!W155)</f>
        <v/>
      </c>
      <c r="G109" s="116" t="str">
        <f>IF(基本情報入力シート!Z155="","",基本情報入力シート!Z155)</f>
        <v/>
      </c>
      <c r="H109" s="215" t="str">
        <f>IF(基本情報入力シート!AD155="","",基本情報入力シート!AD155)</f>
        <v/>
      </c>
      <c r="I109" s="335" t="str">
        <f>IF(基本情報入力シート!AE155="","",基本情報入力シート!AE155)</f>
        <v/>
      </c>
      <c r="J109" s="450"/>
      <c r="K109" s="451"/>
      <c r="L109" s="449"/>
      <c r="M109" s="336" t="str">
        <f>IF(G109="", "", VLOOKUP(AO109,【参考】数式用!$AZ$3:$BA$6, 2, FALSE))</f>
        <v/>
      </c>
      <c r="N109" s="337" t="str">
        <f>IF(G109="","",VLOOKUP(G109,【参考】数式用!$A$4:$L$54,MATCH('別紙様式2-3（個表） '!M109,【参考】数式用!$J$3:$L$3,0)+9,FALSE))</f>
        <v/>
      </c>
      <c r="O109" s="452"/>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58"/>
      <c r="X109" s="758"/>
      <c r="Y109" s="758"/>
      <c r="Z109" s="758"/>
      <c r="AA109" s="758"/>
      <c r="AB109" s="758"/>
      <c r="AC109" s="758"/>
      <c r="AD109" s="758"/>
      <c r="AE109" s="758"/>
      <c r="AF109" s="758"/>
      <c r="AG109" s="758"/>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IF(基本情報入力シート!B156="","",基本情報入力シート!B156)</f>
        <v/>
      </c>
      <c r="C110" s="116" t="str">
        <f>IF(基本情報入力シート!L156="","",基本情報入力シート!L156)</f>
        <v/>
      </c>
      <c r="D110" s="116" t="str">
        <f>IF(基本情報入力シート!Q156="","",基本情報入力シート!Q156)</f>
        <v/>
      </c>
      <c r="E110" s="116" t="str">
        <f>IF(基本情報入力シート!V156="","",基本情報入力シート!V156)</f>
        <v/>
      </c>
      <c r="F110" s="116" t="str">
        <f>IF(基本情報入力シート!W156="","",基本情報入力シート!W156)</f>
        <v/>
      </c>
      <c r="G110" s="116" t="str">
        <f>IF(基本情報入力シート!Z156="","",基本情報入力シート!Z156)</f>
        <v/>
      </c>
      <c r="H110" s="215" t="str">
        <f>IF(基本情報入力シート!AD156="","",基本情報入力シート!AD156)</f>
        <v/>
      </c>
      <c r="I110" s="335" t="str">
        <f>IF(基本情報入力シート!AE156="","",基本情報入力シート!AE156)</f>
        <v/>
      </c>
      <c r="J110" s="450"/>
      <c r="K110" s="451"/>
      <c r="L110" s="449"/>
      <c r="M110" s="336" t="str">
        <f>IF(G110="", "", VLOOKUP(AO110,【参考】数式用!$AZ$3:$BA$6, 2, FALSE))</f>
        <v/>
      </c>
      <c r="N110" s="337" t="str">
        <f>IF(G110="","",VLOOKUP(G110,【参考】数式用!$A$4:$L$54,MATCH('別紙様式2-3（個表） '!M110,【参考】数式用!$J$3:$L$3,0)+9,FALSE))</f>
        <v/>
      </c>
      <c r="O110" s="453"/>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58"/>
      <c r="X110" s="758"/>
      <c r="Y110" s="758"/>
      <c r="Z110" s="758"/>
      <c r="AA110" s="758"/>
      <c r="AB110" s="758"/>
      <c r="AC110" s="758"/>
      <c r="AD110" s="758"/>
      <c r="AE110" s="758"/>
      <c r="AF110" s="758"/>
      <c r="AG110" s="758"/>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IF(基本情報入力シート!B157="","",基本情報入力シート!B157)</f>
        <v/>
      </c>
      <c r="C111" s="116" t="str">
        <f>IF(基本情報入力シート!L157="","",基本情報入力シート!L157)</f>
        <v/>
      </c>
      <c r="D111" s="116" t="str">
        <f>IF(基本情報入力シート!Q157="","",基本情報入力シート!Q157)</f>
        <v/>
      </c>
      <c r="E111" s="116" t="str">
        <f>IF(基本情報入力シート!V157="","",基本情報入力シート!V157)</f>
        <v/>
      </c>
      <c r="F111" s="116" t="str">
        <f>IF(基本情報入力シート!W157="","",基本情報入力シート!W157)</f>
        <v/>
      </c>
      <c r="G111" s="116" t="str">
        <f>IF(基本情報入力シート!Z157="","",基本情報入力シート!Z157)</f>
        <v/>
      </c>
      <c r="H111" s="215" t="str">
        <f>IF(基本情報入力シート!AD157="","",基本情報入力シート!AD157)</f>
        <v/>
      </c>
      <c r="I111" s="335" t="str">
        <f>IF(基本情報入力シート!AE157="","",基本情報入力シート!AE157)</f>
        <v/>
      </c>
      <c r="J111" s="450"/>
      <c r="K111" s="451"/>
      <c r="L111" s="449"/>
      <c r="M111" s="336" t="str">
        <f>IF(G111="", "", VLOOKUP(AO111,【参考】数式用!$AZ$3:$BA$6, 2, FALSE))</f>
        <v/>
      </c>
      <c r="N111" s="337" t="str">
        <f>IF(G111="","",VLOOKUP(G111,【参考】数式用!$A$4:$L$54,MATCH('別紙様式2-3（個表） '!M111,【参考】数式用!$J$3:$L$3,0)+9,FALSE))</f>
        <v/>
      </c>
      <c r="O111" s="453"/>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58"/>
      <c r="X111" s="758"/>
      <c r="Y111" s="758"/>
      <c r="Z111" s="758"/>
      <c r="AA111" s="758"/>
      <c r="AB111" s="758"/>
      <c r="AC111" s="758"/>
      <c r="AD111" s="758"/>
      <c r="AE111" s="758"/>
      <c r="AF111" s="758"/>
      <c r="AG111" s="758"/>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IF(基本情報入力シート!B158="","",基本情報入力シート!B158)</f>
        <v/>
      </c>
      <c r="C112" s="116" t="str">
        <f>IF(基本情報入力シート!L158="","",基本情報入力シート!L158)</f>
        <v/>
      </c>
      <c r="D112" s="116" t="str">
        <f>IF(基本情報入力シート!Q158="","",基本情報入力シート!Q158)</f>
        <v/>
      </c>
      <c r="E112" s="116" t="str">
        <f>IF(基本情報入力シート!V158="","",基本情報入力シート!V158)</f>
        <v/>
      </c>
      <c r="F112" s="116" t="str">
        <f>IF(基本情報入力シート!W158="","",基本情報入力シート!W158)</f>
        <v/>
      </c>
      <c r="G112" s="116" t="str">
        <f>IF(基本情報入力シート!Z158="","",基本情報入力シート!Z158)</f>
        <v/>
      </c>
      <c r="H112" s="215" t="str">
        <f>IF(基本情報入力シート!AD158="","",基本情報入力シート!AD158)</f>
        <v/>
      </c>
      <c r="I112" s="335" t="str">
        <f>IF(基本情報入力シート!AE158="","",基本情報入力シート!AE158)</f>
        <v/>
      </c>
      <c r="J112" s="450"/>
      <c r="K112" s="451"/>
      <c r="L112" s="449"/>
      <c r="M112" s="336" t="str">
        <f>IF(G112="", "", VLOOKUP(AO112,【参考】数式用!$AZ$3:$BA$6, 2, FALSE))</f>
        <v/>
      </c>
      <c r="N112" s="337" t="str">
        <f>IF(G112="","",VLOOKUP(G112,【参考】数式用!$A$4:$L$54,MATCH('別紙様式2-3（個表） '!M112,【参考】数式用!$J$3:$L$3,0)+9,FALSE))</f>
        <v/>
      </c>
      <c r="O112" s="452"/>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58"/>
      <c r="X112" s="758"/>
      <c r="Y112" s="758"/>
      <c r="Z112" s="758"/>
      <c r="AA112" s="758"/>
      <c r="AB112" s="758"/>
      <c r="AC112" s="758"/>
      <c r="AD112" s="758"/>
      <c r="AE112" s="758"/>
      <c r="AF112" s="758"/>
      <c r="AG112" s="758"/>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IF(基本情報入力シート!B159="","",基本情報入力シート!B159)</f>
        <v/>
      </c>
      <c r="C113" s="116" t="str">
        <f>IF(基本情報入力シート!L159="","",基本情報入力シート!L159)</f>
        <v/>
      </c>
      <c r="D113" s="116" t="str">
        <f>IF(基本情報入力シート!Q159="","",基本情報入力シート!Q159)</f>
        <v/>
      </c>
      <c r="E113" s="116" t="str">
        <f>IF(基本情報入力シート!V159="","",基本情報入力シート!V159)</f>
        <v/>
      </c>
      <c r="F113" s="116" t="str">
        <f>IF(基本情報入力シート!W159="","",基本情報入力シート!W159)</f>
        <v/>
      </c>
      <c r="G113" s="116" t="str">
        <f>IF(基本情報入力シート!Z159="","",基本情報入力シート!Z159)</f>
        <v/>
      </c>
      <c r="H113" s="215" t="str">
        <f>IF(基本情報入力シート!AD159="","",基本情報入力シート!AD159)</f>
        <v/>
      </c>
      <c r="I113" s="335" t="str">
        <f>IF(基本情報入力シート!AE159="","",基本情報入力シート!AE159)</f>
        <v/>
      </c>
      <c r="J113" s="450"/>
      <c r="K113" s="451"/>
      <c r="L113" s="449"/>
      <c r="M113" s="336" t="str">
        <f>IF(G113="", "", VLOOKUP(AO113,【参考】数式用!$AZ$3:$BA$6, 2, FALSE))</f>
        <v/>
      </c>
      <c r="N113" s="337" t="str">
        <f>IF(G113="","",VLOOKUP(G113,【参考】数式用!$A$4:$L$54,MATCH('別紙様式2-3（個表） '!M113,【参考】数式用!$J$3:$L$3,0)+9,FALSE))</f>
        <v/>
      </c>
      <c r="O113" s="453"/>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58"/>
      <c r="X113" s="758"/>
      <c r="Y113" s="758"/>
      <c r="Z113" s="758"/>
      <c r="AA113" s="758"/>
      <c r="AB113" s="758"/>
      <c r="AC113" s="758"/>
      <c r="AD113" s="758"/>
      <c r="AE113" s="758"/>
      <c r="AF113" s="758"/>
      <c r="AG113" s="758"/>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IF(基本情報入力シート!B160="","",基本情報入力シート!B160)</f>
        <v/>
      </c>
      <c r="C114" s="116" t="str">
        <f>IF(基本情報入力シート!L160="","",基本情報入力シート!L160)</f>
        <v/>
      </c>
      <c r="D114" s="116" t="str">
        <f>IF(基本情報入力シート!Q160="","",基本情報入力シート!Q160)</f>
        <v/>
      </c>
      <c r="E114" s="116" t="str">
        <f>IF(基本情報入力シート!V160="","",基本情報入力シート!V160)</f>
        <v/>
      </c>
      <c r="F114" s="116" t="str">
        <f>IF(基本情報入力シート!W160="","",基本情報入力シート!W160)</f>
        <v/>
      </c>
      <c r="G114" s="116" t="str">
        <f>IF(基本情報入力シート!Z160="","",基本情報入力シート!Z160)</f>
        <v/>
      </c>
      <c r="H114" s="216" t="str">
        <f>IF(基本情報入力シート!AD160="","",基本情報入力シート!AD160)</f>
        <v/>
      </c>
      <c r="I114" s="335" t="str">
        <f>IF(基本情報入力シート!AE160="","",基本情報入力シート!AE160)</f>
        <v/>
      </c>
      <c r="J114" s="450"/>
      <c r="K114" s="451"/>
      <c r="L114" s="449"/>
      <c r="M114" s="336" t="str">
        <f>IF(G114="", "", VLOOKUP(AO114,【参考】数式用!$AZ$3:$BA$6, 2, FALSE))</f>
        <v/>
      </c>
      <c r="N114" s="337" t="str">
        <f>IF(G114="","",VLOOKUP(G114,【参考】数式用!$A$4:$L$54,MATCH('別紙様式2-3（個表） '!M114,【参考】数式用!$J$3:$L$3,0)+9,FALSE))</f>
        <v/>
      </c>
      <c r="O114" s="453"/>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58"/>
      <c r="X114" s="758"/>
      <c r="Y114" s="758"/>
      <c r="Z114" s="758"/>
      <c r="AA114" s="758"/>
      <c r="AB114" s="758"/>
      <c r="AC114" s="758"/>
      <c r="AD114" s="758"/>
      <c r="AE114" s="758"/>
      <c r="AF114" s="758"/>
      <c r="AG114" s="758"/>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55" zoomScaleNormal="80" zoomScaleSheetLayoutView="55" workbookViewId="0"/>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19" customFormat="1" ht="40.15" customHeight="1">
      <c r="A1" s="138" t="s">
        <v>2449</v>
      </c>
      <c r="B1" s="418"/>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20" customFormat="1" ht="39.6" customHeight="1">
      <c r="A3" s="135"/>
      <c r="B3" s="853" t="s">
        <v>2450</v>
      </c>
      <c r="C3" s="853"/>
      <c r="D3" s="853"/>
      <c r="E3" s="853"/>
      <c r="F3" s="853"/>
      <c r="G3" s="853"/>
      <c r="H3" s="853"/>
      <c r="I3" s="853"/>
      <c r="J3" s="135"/>
    </row>
    <row r="4" spans="1:10" s="136" customFormat="1" ht="25.15" customHeight="1">
      <c r="A4" s="135"/>
      <c r="B4" s="850" t="s">
        <v>2460</v>
      </c>
      <c r="C4" s="851"/>
      <c r="D4" s="851"/>
      <c r="E4" s="851"/>
      <c r="F4" s="851"/>
      <c r="G4" s="851"/>
      <c r="H4" s="851"/>
      <c r="I4" s="852"/>
      <c r="J4" s="135"/>
    </row>
    <row r="5" spans="1:10" s="136" customFormat="1" ht="25.15" customHeight="1">
      <c r="A5" s="135"/>
      <c r="B5" s="421" t="s">
        <v>2451</v>
      </c>
      <c r="C5" s="850" t="s">
        <v>2454</v>
      </c>
      <c r="D5" s="851"/>
      <c r="E5" s="851"/>
      <c r="F5" s="851"/>
      <c r="G5" s="851"/>
      <c r="H5" s="851"/>
      <c r="I5" s="852"/>
      <c r="J5" s="135"/>
    </row>
    <row r="6" spans="1:10" s="136" customFormat="1" ht="25.15" customHeight="1">
      <c r="A6" s="135"/>
      <c r="B6" s="421" t="s">
        <v>2452</v>
      </c>
      <c r="C6" s="850" t="s">
        <v>2461</v>
      </c>
      <c r="D6" s="851"/>
      <c r="E6" s="851"/>
      <c r="F6" s="851"/>
      <c r="G6" s="851"/>
      <c r="H6" s="851"/>
      <c r="I6" s="852"/>
      <c r="J6" s="135"/>
    </row>
    <row r="7" spans="1:10" s="136" customFormat="1" ht="25.15" customHeight="1">
      <c r="A7" s="135"/>
      <c r="B7" s="421" t="s">
        <v>2453</v>
      </c>
      <c r="C7" s="850" t="s">
        <v>2462</v>
      </c>
      <c r="D7" s="851"/>
      <c r="E7" s="851"/>
      <c r="F7" s="851"/>
      <c r="G7" s="851"/>
      <c r="H7" s="851"/>
      <c r="I7" s="852"/>
      <c r="J7" s="135"/>
    </row>
    <row r="8" spans="1:10" s="136" customFormat="1" ht="25.15" customHeight="1">
      <c r="A8" s="135"/>
      <c r="B8" s="422"/>
      <c r="C8" s="135"/>
      <c r="D8" s="423"/>
      <c r="E8" s="423"/>
      <c r="F8" s="423"/>
      <c r="G8" s="423"/>
      <c r="H8" s="423"/>
      <c r="I8" s="423"/>
      <c r="J8" s="135"/>
    </row>
    <row r="9" spans="1:10" s="136" customFormat="1" ht="36" customHeight="1">
      <c r="A9" s="135"/>
      <c r="B9" s="853" t="s">
        <v>2463</v>
      </c>
      <c r="C9" s="853"/>
      <c r="D9" s="853"/>
      <c r="E9" s="853"/>
      <c r="F9" s="853"/>
      <c r="G9" s="853"/>
      <c r="H9" s="853"/>
      <c r="I9" s="853"/>
      <c r="J9" s="135"/>
    </row>
    <row r="10" spans="1:10" s="136" customFormat="1" ht="25.15" customHeight="1">
      <c r="A10" s="135"/>
      <c r="B10" s="850" t="s">
        <v>2464</v>
      </c>
      <c r="C10" s="851"/>
      <c r="D10" s="851"/>
      <c r="E10" s="851"/>
      <c r="F10" s="851"/>
      <c r="G10" s="851"/>
      <c r="H10" s="851"/>
      <c r="I10" s="852"/>
      <c r="J10" s="135"/>
    </row>
    <row r="11" spans="1:10" s="136" customFormat="1" ht="56.45" customHeight="1">
      <c r="A11" s="135"/>
      <c r="B11" s="854" t="s">
        <v>2455</v>
      </c>
      <c r="C11" s="847" t="s">
        <v>2465</v>
      </c>
      <c r="D11" s="848"/>
      <c r="E11" s="848"/>
      <c r="F11" s="848"/>
      <c r="G11" s="848"/>
      <c r="H11" s="848"/>
      <c r="I11" s="849"/>
      <c r="J11" s="135"/>
    </row>
    <row r="12" spans="1:10" s="136" customFormat="1" ht="54.6" customHeight="1">
      <c r="A12" s="135"/>
      <c r="B12" s="854"/>
      <c r="C12" s="855" t="s">
        <v>2466</v>
      </c>
      <c r="D12" s="421" t="s">
        <v>2457</v>
      </c>
      <c r="E12" s="847" t="s">
        <v>2459</v>
      </c>
      <c r="F12" s="848"/>
      <c r="G12" s="848"/>
      <c r="H12" s="848"/>
      <c r="I12" s="849"/>
      <c r="J12" s="425"/>
    </row>
    <row r="13" spans="1:10" s="136" customFormat="1" ht="32.450000000000003" customHeight="1">
      <c r="A13" s="135"/>
      <c r="B13" s="854"/>
      <c r="C13" s="856"/>
      <c r="D13" s="421" t="s">
        <v>2458</v>
      </c>
      <c r="E13" s="847" t="s">
        <v>106</v>
      </c>
      <c r="F13" s="848"/>
      <c r="G13" s="848"/>
      <c r="H13" s="848"/>
      <c r="I13" s="849"/>
      <c r="J13" s="425"/>
    </row>
    <row r="14" spans="1:10" s="136" customFormat="1" ht="25.15" customHeight="1">
      <c r="A14" s="135"/>
      <c r="B14" s="421" t="s">
        <v>2456</v>
      </c>
      <c r="C14" s="850" t="s">
        <v>2467</v>
      </c>
      <c r="D14" s="851"/>
      <c r="E14" s="851"/>
      <c r="F14" s="851"/>
      <c r="G14" s="851"/>
      <c r="H14" s="851"/>
      <c r="I14" s="852"/>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26"/>
    </row>
    <row r="18" spans="1:10" ht="19.899999999999999" customHeight="1">
      <c r="A18" s="123"/>
      <c r="B18" s="124"/>
      <c r="C18" s="124"/>
      <c r="D18" s="124"/>
      <c r="E18" s="124"/>
      <c r="F18" s="124"/>
      <c r="G18" s="124"/>
      <c r="H18" s="124"/>
      <c r="I18" s="124"/>
    </row>
    <row r="19" spans="1:10" ht="40.15" customHeight="1">
      <c r="A19" s="127" t="s">
        <v>2468</v>
      </c>
      <c r="B19" s="124"/>
      <c r="C19" s="128"/>
      <c r="D19" s="128"/>
      <c r="E19" s="124"/>
      <c r="F19" s="124"/>
      <c r="G19" s="124"/>
      <c r="H19" s="124"/>
      <c r="I19" s="124"/>
    </row>
    <row r="20" spans="1:10" ht="48">
      <c r="A20" s="860" t="s">
        <v>115</v>
      </c>
      <c r="B20" s="861"/>
      <c r="C20" s="129" t="s">
        <v>108</v>
      </c>
      <c r="D20" s="130" t="s">
        <v>116</v>
      </c>
      <c r="E20" s="130" t="s">
        <v>117</v>
      </c>
      <c r="F20" s="130" t="s">
        <v>118</v>
      </c>
      <c r="G20" s="131"/>
      <c r="H20" s="131"/>
      <c r="I20" s="131"/>
    </row>
    <row r="21" spans="1:10" ht="96">
      <c r="A21" s="862" t="s">
        <v>2469</v>
      </c>
      <c r="B21" s="861"/>
      <c r="C21" s="132" t="s">
        <v>109</v>
      </c>
      <c r="D21" s="132" t="s">
        <v>2473</v>
      </c>
      <c r="E21" s="132" t="s">
        <v>119</v>
      </c>
      <c r="F21" s="132" t="s">
        <v>120</v>
      </c>
      <c r="G21" s="131"/>
      <c r="H21" s="131"/>
      <c r="I21" s="131"/>
    </row>
    <row r="22" spans="1:10" ht="85.5">
      <c r="A22" s="862" t="s">
        <v>2470</v>
      </c>
      <c r="B22" s="861"/>
      <c r="C22" s="132" t="s">
        <v>110</v>
      </c>
      <c r="D22" s="132" t="s">
        <v>2474</v>
      </c>
      <c r="E22" s="132" t="s">
        <v>121</v>
      </c>
      <c r="F22" s="133" t="s">
        <v>122</v>
      </c>
      <c r="G22" s="124"/>
      <c r="H22" s="124"/>
      <c r="I22" s="124"/>
    </row>
    <row r="23" spans="1:10" ht="85.5">
      <c r="A23" s="862" t="s">
        <v>2471</v>
      </c>
      <c r="B23" s="861"/>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4">
      <c r="A25" s="863" t="s">
        <v>112</v>
      </c>
      <c r="B25" s="863"/>
      <c r="C25" s="863"/>
      <c r="D25" s="863"/>
      <c r="E25" s="863"/>
      <c r="F25" s="863"/>
      <c r="G25" s="863"/>
      <c r="H25" s="863"/>
      <c r="I25" s="863"/>
    </row>
    <row r="26" spans="1:10" ht="24">
      <c r="A26" s="126" t="s">
        <v>113</v>
      </c>
      <c r="B26" s="126"/>
      <c r="C26" s="126"/>
      <c r="D26" s="126"/>
      <c r="E26" s="126"/>
      <c r="F26" s="126"/>
      <c r="G26" s="126"/>
      <c r="H26" s="126"/>
      <c r="I26" s="126"/>
    </row>
    <row r="27" spans="1:10" ht="24">
      <c r="A27" s="857" t="s">
        <v>114</v>
      </c>
      <c r="B27" s="858"/>
      <c r="C27" s="858"/>
      <c r="D27" s="858"/>
      <c r="E27" s="858"/>
      <c r="F27" s="858"/>
      <c r="G27" s="858"/>
      <c r="H27" s="858"/>
      <c r="I27" s="859"/>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75" thickBot="1">
      <c r="A2" s="866" t="s">
        <v>1913</v>
      </c>
      <c r="B2" s="864" t="s">
        <v>2169</v>
      </c>
      <c r="C2" s="868" t="s">
        <v>125</v>
      </c>
      <c r="D2" s="869"/>
      <c r="E2" s="869"/>
      <c r="F2" s="879"/>
      <c r="G2" s="868" t="s">
        <v>2123</v>
      </c>
      <c r="H2" s="869"/>
      <c r="I2" s="869"/>
      <c r="J2" s="869"/>
      <c r="K2" s="869"/>
      <c r="L2" s="869"/>
      <c r="M2" s="876" t="s">
        <v>2124</v>
      </c>
      <c r="N2" s="885" t="s">
        <v>2485</v>
      </c>
      <c r="P2" s="883" t="s">
        <v>1913</v>
      </c>
      <c r="Q2" s="876" t="s">
        <v>1967</v>
      </c>
      <c r="R2" s="877"/>
      <c r="S2" s="877"/>
      <c r="T2" s="877"/>
      <c r="U2" s="877"/>
      <c r="V2" s="877"/>
      <c r="W2" s="877"/>
      <c r="X2" s="877"/>
      <c r="Y2" s="877"/>
      <c r="Z2" s="877"/>
      <c r="AA2" s="877"/>
      <c r="AB2" s="877"/>
      <c r="AC2" s="877"/>
      <c r="AD2" s="877"/>
      <c r="AE2" s="877"/>
      <c r="AF2" s="877"/>
      <c r="AG2" s="877"/>
      <c r="AH2" s="878"/>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70" t="s">
        <v>2502</v>
      </c>
      <c r="BA2" s="871"/>
      <c r="BC2" s="21" t="s">
        <v>133</v>
      </c>
      <c r="BE2" s="78" t="s">
        <v>134</v>
      </c>
      <c r="BG2" s="139" t="s">
        <v>135</v>
      </c>
      <c r="BI2" s="79" t="s">
        <v>2396</v>
      </c>
    </row>
    <row r="3" spans="1:61" ht="15" thickBot="1">
      <c r="A3" s="867"/>
      <c r="B3" s="865"/>
      <c r="C3" s="264" t="s">
        <v>32</v>
      </c>
      <c r="D3" s="265" t="s">
        <v>33</v>
      </c>
      <c r="E3" s="267" t="s">
        <v>34</v>
      </c>
      <c r="F3" s="880"/>
      <c r="G3" s="872" t="s">
        <v>2122</v>
      </c>
      <c r="H3" s="875"/>
      <c r="I3" s="881"/>
      <c r="J3" s="240" t="s">
        <v>1968</v>
      </c>
      <c r="K3" s="233" t="s">
        <v>1959</v>
      </c>
      <c r="L3" s="234" t="s">
        <v>1958</v>
      </c>
      <c r="M3" s="882"/>
      <c r="N3" s="886"/>
      <c r="O3" s="65"/>
      <c r="P3" s="884"/>
      <c r="Q3" s="872" t="s">
        <v>32</v>
      </c>
      <c r="R3" s="875"/>
      <c r="S3" s="875"/>
      <c r="T3" s="875"/>
      <c r="U3" s="875"/>
      <c r="V3" s="266"/>
      <c r="W3" s="872" t="s">
        <v>33</v>
      </c>
      <c r="X3" s="873"/>
      <c r="Y3" s="873"/>
      <c r="Z3" s="873"/>
      <c r="AA3" s="873"/>
      <c r="AB3" s="873"/>
      <c r="AC3" s="874"/>
      <c r="AD3" s="872" t="s">
        <v>34</v>
      </c>
      <c r="AE3" s="873"/>
      <c r="AF3" s="873"/>
      <c r="AG3" s="873"/>
      <c r="AH3" s="874"/>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5"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2479</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5"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2479</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5"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2479</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5"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2479</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4.2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2480</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4.2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2479</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4.2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2479</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4.2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2479</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4.2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2480</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4.2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2479</v>
      </c>
      <c r="O13" s="69"/>
      <c r="P13" s="19" t="s">
        <v>2072</v>
      </c>
      <c r="Q13" s="268" t="s">
        <v>2069</v>
      </c>
      <c r="R13" s="42" t="s">
        <v>1926</v>
      </c>
      <c r="S13" s="43" t="s">
        <v>1929</v>
      </c>
      <c r="T13" s="43"/>
      <c r="U13" s="238"/>
      <c r="V13" s="41"/>
      <c r="W13" s="268" t="s">
        <v>2070</v>
      </c>
      <c r="X13" s="42" t="s">
        <v>2494</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4.2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2481</v>
      </c>
      <c r="O14" s="69"/>
      <c r="P14" s="19" t="s">
        <v>2143</v>
      </c>
      <c r="Q14" s="268" t="s">
        <v>2144</v>
      </c>
      <c r="R14" s="42" t="s">
        <v>1926</v>
      </c>
      <c r="S14" s="43" t="s">
        <v>1929</v>
      </c>
      <c r="T14" s="43"/>
      <c r="U14" s="238"/>
      <c r="V14" s="41"/>
      <c r="W14" s="268" t="s">
        <v>2145</v>
      </c>
      <c r="X14" s="42" t="s">
        <v>2494</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4.2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2480</v>
      </c>
      <c r="O15" s="69"/>
      <c r="P15" s="19" t="s">
        <v>2073</v>
      </c>
      <c r="Q15" s="268" t="s">
        <v>1988</v>
      </c>
      <c r="R15" s="42" t="s">
        <v>1926</v>
      </c>
      <c r="S15" s="43" t="s">
        <v>1929</v>
      </c>
      <c r="T15" s="43"/>
      <c r="U15" s="238"/>
      <c r="V15" s="41"/>
      <c r="W15" s="268" t="s">
        <v>2002</v>
      </c>
      <c r="X15" s="42" t="s">
        <v>2494</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4.2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2479</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4.2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2481</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4.2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2479</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4.2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2480</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4.2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2479</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4.2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2482</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4.2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2480</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2486</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2483</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189</v>
      </c>
      <c r="AL23" s="4" t="s">
        <v>136</v>
      </c>
      <c r="AM23" s="4" t="s">
        <v>190</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4.2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2479</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191</v>
      </c>
      <c r="AL24" s="4" t="s">
        <v>136</v>
      </c>
      <c r="AM24" s="4" t="s">
        <v>192</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5"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2481</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193</v>
      </c>
      <c r="AL25" s="4" t="s">
        <v>136</v>
      </c>
      <c r="AM25" s="4" t="s">
        <v>194</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4.2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2479</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197</v>
      </c>
      <c r="AL26" s="4" t="s">
        <v>136</v>
      </c>
      <c r="AM26" s="4" t="s">
        <v>198</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4.2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2481</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199</v>
      </c>
      <c r="AL27" s="4" t="s">
        <v>136</v>
      </c>
      <c r="AM27" s="4" t="s">
        <v>200</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2480</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201</v>
      </c>
      <c r="AL28" s="4" t="s">
        <v>136</v>
      </c>
      <c r="AM28" s="4" t="s">
        <v>202</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2483</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203</v>
      </c>
      <c r="AL29" s="4" t="s">
        <v>136</v>
      </c>
      <c r="AM29" s="4" t="s">
        <v>204</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2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2479</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207</v>
      </c>
      <c r="AL30" s="4" t="s">
        <v>136</v>
      </c>
      <c r="AM30" s="4" t="s">
        <v>208</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2479</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209</v>
      </c>
      <c r="AL31" s="4" t="s">
        <v>136</v>
      </c>
      <c r="AM31" s="4" t="s">
        <v>210</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2479</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212</v>
      </c>
      <c r="AL32" s="4" t="s">
        <v>136</v>
      </c>
      <c r="AM32" s="4" t="s">
        <v>213</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4.2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2480</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217</v>
      </c>
      <c r="AL33" s="4" t="s">
        <v>136</v>
      </c>
      <c r="AM33" s="4" t="s">
        <v>218</v>
      </c>
      <c r="AO33" s="10" t="s">
        <v>214</v>
      </c>
      <c r="AP33" s="70">
        <v>0.15</v>
      </c>
      <c r="AQ33" s="156" t="s">
        <v>215</v>
      </c>
      <c r="AR33" s="171" t="s">
        <v>216</v>
      </c>
      <c r="AS33" s="175" t="str">
        <f t="shared" si="0"/>
        <v>埼玉県さいたま市</v>
      </c>
      <c r="AT33" s="182">
        <v>11.05</v>
      </c>
      <c r="AU33" s="171">
        <v>10.83</v>
      </c>
      <c r="AV33" s="218">
        <v>10.68</v>
      </c>
      <c r="AW33" s="8" t="s">
        <v>2488</v>
      </c>
      <c r="AX33" s="12">
        <v>0.45</v>
      </c>
    </row>
    <row r="34" spans="1:50" ht="14.2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2479</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220</v>
      </c>
      <c r="AL34" s="4" t="s">
        <v>136</v>
      </c>
      <c r="AM34" s="4" t="s">
        <v>221</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2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2479</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223</v>
      </c>
      <c r="AL35" s="4" t="s">
        <v>136</v>
      </c>
      <c r="AM35" s="4" t="s">
        <v>224</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2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2480</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226</v>
      </c>
      <c r="AL36" s="4" t="s">
        <v>136</v>
      </c>
      <c r="AM36" s="4" t="s">
        <v>227</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2479</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229</v>
      </c>
      <c r="AL37" s="4" t="s">
        <v>136</v>
      </c>
      <c r="AM37" s="4" t="s">
        <v>230</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2480</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232</v>
      </c>
      <c r="AL38" s="4" t="s">
        <v>136</v>
      </c>
      <c r="AM38" s="4" t="s">
        <v>233</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2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2479</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235</v>
      </c>
      <c r="AL39" s="4" t="s">
        <v>136</v>
      </c>
      <c r="AM39" s="4" t="s">
        <v>236</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2479</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237</v>
      </c>
      <c r="AL40" s="4" t="s">
        <v>136</v>
      </c>
      <c r="AM40" s="4" t="s">
        <v>238</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2480</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240</v>
      </c>
      <c r="AL41" s="4" t="s">
        <v>136</v>
      </c>
      <c r="AM41" s="4" t="s">
        <v>241</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4.2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2484</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243</v>
      </c>
      <c r="AL42" s="4" t="s">
        <v>136</v>
      </c>
      <c r="AM42" s="4" t="s">
        <v>244</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4.2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2484</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246</v>
      </c>
      <c r="AL43" s="4" t="s">
        <v>136</v>
      </c>
      <c r="AM43" s="4" t="s">
        <v>247</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4.2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2484</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248</v>
      </c>
      <c r="AL44" s="4" t="s">
        <v>136</v>
      </c>
      <c r="AM44" s="4" t="s">
        <v>249</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4.2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2484</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251</v>
      </c>
      <c r="AL45" s="4" t="s">
        <v>136</v>
      </c>
      <c r="AM45" s="4" t="s">
        <v>252</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4.2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2484</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254</v>
      </c>
      <c r="AL46" s="4" t="s">
        <v>136</v>
      </c>
      <c r="AM46" s="4" t="s">
        <v>255</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5"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2484</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256</v>
      </c>
      <c r="AL47" s="4" t="s">
        <v>136</v>
      </c>
      <c r="AM47" s="4" t="s">
        <v>257</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2484</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5" t="s">
        <v>259</v>
      </c>
      <c r="AL48" s="4" t="s">
        <v>136</v>
      </c>
      <c r="AM48" s="4" t="s">
        <v>260</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4.25">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2479</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2"/>
      <c r="AL49" s="4" t="s">
        <v>136</v>
      </c>
      <c r="AM49" s="4" t="s">
        <v>262</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4.2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2480</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264</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4.2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2479</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266</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4.2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2480</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268</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5"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2479</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270</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5"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2480</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272</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280</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282</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284</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286</v>
      </c>
      <c r="AO61" s="9" t="s">
        <v>214</v>
      </c>
      <c r="AP61" s="153">
        <v>0.15</v>
      </c>
      <c r="AQ61" s="158" t="s">
        <v>1939</v>
      </c>
      <c r="AR61" s="152" t="s">
        <v>285</v>
      </c>
      <c r="AS61" s="178" t="str">
        <f t="shared" si="0"/>
        <v>兵庫県宝塚市</v>
      </c>
      <c r="AT61" s="151">
        <v>11.05</v>
      </c>
      <c r="AU61" s="152">
        <v>10.83</v>
      </c>
      <c r="AV61" s="219">
        <v>10.68</v>
      </c>
    </row>
    <row r="62" spans="1:50" ht="14.25">
      <c r="E62" s="65"/>
      <c r="F62" s="65"/>
      <c r="G62" s="65"/>
      <c r="H62" s="65"/>
      <c r="I62" s="65"/>
      <c r="AJ62" s="2"/>
      <c r="AL62" s="4" t="s">
        <v>136</v>
      </c>
      <c r="AM62" s="4" t="s">
        <v>289</v>
      </c>
      <c r="AO62" s="10" t="s">
        <v>287</v>
      </c>
      <c r="AP62" s="70">
        <v>0.12</v>
      </c>
      <c r="AQ62" s="220" t="s">
        <v>162</v>
      </c>
      <c r="AR62" s="171" t="s">
        <v>288</v>
      </c>
      <c r="AS62" s="218" t="str">
        <f t="shared" si="0"/>
        <v>茨城県牛久市</v>
      </c>
      <c r="AT62" s="182">
        <v>10.84</v>
      </c>
      <c r="AU62" s="171">
        <v>10.66</v>
      </c>
      <c r="AV62" s="218">
        <v>10.54</v>
      </c>
    </row>
    <row r="63" spans="1:50" ht="14.25">
      <c r="E63" s="65"/>
      <c r="F63" s="65"/>
      <c r="G63" s="65"/>
      <c r="H63" s="65"/>
      <c r="I63" s="65"/>
      <c r="AJ63" s="2"/>
      <c r="AL63" s="4" t="s">
        <v>136</v>
      </c>
      <c r="AM63" s="4" t="s">
        <v>291</v>
      </c>
      <c r="AO63" s="8" t="s">
        <v>287</v>
      </c>
      <c r="AP63" s="12">
        <v>0.12</v>
      </c>
      <c r="AQ63" s="221"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292</v>
      </c>
      <c r="AO64" s="8" t="s">
        <v>287</v>
      </c>
      <c r="AP64" s="12">
        <v>0.12</v>
      </c>
      <c r="AQ64" s="221"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293</v>
      </c>
      <c r="AO65" s="8" t="s">
        <v>287</v>
      </c>
      <c r="AP65" s="12">
        <v>0.12</v>
      </c>
      <c r="AQ65" s="221"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295</v>
      </c>
      <c r="AO66" s="8" t="s">
        <v>287</v>
      </c>
      <c r="AP66" s="12">
        <v>0.12</v>
      </c>
      <c r="AQ66" s="221"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297</v>
      </c>
      <c r="AO67" s="8" t="s">
        <v>287</v>
      </c>
      <c r="AP67" s="12">
        <v>0.12</v>
      </c>
      <c r="AQ67" s="221"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299</v>
      </c>
      <c r="AO68" s="8" t="s">
        <v>287</v>
      </c>
      <c r="AP68" s="12">
        <v>0.12</v>
      </c>
      <c r="AQ68" s="221"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301</v>
      </c>
      <c r="AO69" s="8" t="s">
        <v>287</v>
      </c>
      <c r="AP69" s="12">
        <v>0.12</v>
      </c>
      <c r="AQ69" s="221"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303</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305</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307</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309</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311</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313</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315</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316</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318</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320</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322</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324</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326</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328</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330</v>
      </c>
      <c r="AO84" s="8" t="s">
        <v>287</v>
      </c>
      <c r="AP84" s="12">
        <v>0.12</v>
      </c>
      <c r="AQ84" s="221"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332</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335</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337</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339</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341</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343</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345</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347</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349</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351</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353</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355</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357</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359</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361</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363</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365</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367</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369</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371</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373</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375</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376</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378</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380</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382</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384</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386</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388</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390</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392</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394</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396</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398</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400</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402</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404</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405</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407</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409</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410</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412</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414</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416</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418</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420</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422</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424</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426</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428</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430</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432</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434</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436</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438</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440</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442</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444</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445</v>
      </c>
      <c r="AO143" s="8" t="s">
        <v>333</v>
      </c>
      <c r="AP143" s="12">
        <v>0.1</v>
      </c>
      <c r="AQ143" s="221" t="s">
        <v>240</v>
      </c>
      <c r="AR143" s="149" t="s">
        <v>2347</v>
      </c>
      <c r="AS143" s="161" t="str">
        <f t="shared" si="58"/>
        <v>福岡県福岡市</v>
      </c>
      <c r="AT143" s="147">
        <v>10.7</v>
      </c>
      <c r="AU143" s="149">
        <v>10.55</v>
      </c>
      <c r="AV143" s="172">
        <v>10.45</v>
      </c>
    </row>
    <row r="144" spans="10:48" ht="14.25" thickBot="1">
      <c r="J144" s="2"/>
      <c r="K144" s="2"/>
      <c r="L144" s="2"/>
      <c r="M144" s="2"/>
      <c r="N144" s="2"/>
      <c r="AJ144" s="2"/>
      <c r="AL144" s="4" t="s">
        <v>136</v>
      </c>
      <c r="AM144" s="4" t="s">
        <v>446</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449</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450</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452</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454</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456</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458</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460</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462</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464</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466</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468</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469</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471</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473</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475</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477</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479</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481</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483</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485</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487</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489</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491</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493</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495</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497</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499</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501</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503</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505</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507</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509</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510</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512</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514</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516</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1943</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1944</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520</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522</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524</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526</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143</v>
      </c>
      <c r="AM187" s="4" t="s">
        <v>528</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530</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532</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534</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536</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538</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540</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541</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543</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545</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547</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549</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551</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552</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554</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556</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558</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560</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562</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563</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565</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567</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569</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571</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573</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575</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577</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579</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581</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583</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585</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587</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588</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590</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592</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594</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596</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598</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600</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602</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147</v>
      </c>
      <c r="AM227" s="4" t="s">
        <v>603</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604</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606</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608</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610</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612</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614</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616</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618</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620</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622</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624</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626</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1945</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629</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631</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633</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635</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637</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639</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641</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643</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645</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647</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649</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651</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653</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655</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657</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659</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661</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663</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665</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150</v>
      </c>
      <c r="AM260" s="4" t="s">
        <v>448</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668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670</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672</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674</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676</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677</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679</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681</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683</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685</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687</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689</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1947</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692</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694</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696</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698</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700</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702</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703</v>
      </c>
      <c r="AO280" s="8" t="s">
        <v>447</v>
      </c>
      <c r="AP280" s="12">
        <v>0.06</v>
      </c>
      <c r="AQ280" s="221" t="s">
        <v>240</v>
      </c>
      <c r="AR280" s="149" t="s">
        <v>2358</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705</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707</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709</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711</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713</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715</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717</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719</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721</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723</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725</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727</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729</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731</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153</v>
      </c>
      <c r="AM295" s="4" t="s">
        <v>733</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735</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737</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739</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741</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743</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745</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747</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749</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751</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753</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755</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757</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759</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761</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763</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765</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766</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767</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769</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771</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773</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775</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777</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779</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156</v>
      </c>
      <c r="AM320" s="4" t="s">
        <v>781</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783</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785</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787</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789</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791</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793</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795</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797</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798</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800</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801</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803</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805</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806</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807</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809</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811</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813</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815</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817</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819</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821</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822</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823</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825</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827</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829</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831</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833</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834</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836</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838</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840</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842</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159</v>
      </c>
      <c r="AM355" s="4" t="s">
        <v>844</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846</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848</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850</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852</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854</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856</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858</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860</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862</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864</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218</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866</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868</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870</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872</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873</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875</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877</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879</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881</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883</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885</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887</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889</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891</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893</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895</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897</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899</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901</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817</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904</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905</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907</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909</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911</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913</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915</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917</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919</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921</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923</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925</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926</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928</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930</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931</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933</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935</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936</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938</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939</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940</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942</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944</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946</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948</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950</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162</v>
      </c>
      <c r="AM414" s="4" t="s">
        <v>334</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336</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451</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453</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956</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708</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338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710</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712</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962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964</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966</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714</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340</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288</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342</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716</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972</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974</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344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977</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718</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720</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722</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724</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983</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985</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987</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988</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990</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726</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993</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995</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728</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998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1000</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1002</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1004</v>
      </c>
      <c r="AO451" s="9" t="s">
        <v>706</v>
      </c>
      <c r="AP451" s="153">
        <v>0.03</v>
      </c>
      <c r="AQ451" s="225" t="s">
        <v>246</v>
      </c>
      <c r="AR451" s="152" t="s">
        <v>1003</v>
      </c>
      <c r="AS451" s="178" t="str">
        <f t="shared" si="62"/>
        <v>長崎県長崎市</v>
      </c>
      <c r="AT451" s="151">
        <v>10.210000000000001</v>
      </c>
      <c r="AU451" s="152">
        <v>10.17</v>
      </c>
      <c r="AV451" s="219">
        <v>10.14</v>
      </c>
    </row>
    <row r="452" spans="10:48" ht="14.25" thickBot="1">
      <c r="J452" s="2"/>
      <c r="K452" s="2"/>
      <c r="L452" s="2"/>
      <c r="M452" s="2"/>
      <c r="N452" s="2"/>
      <c r="AJ452" s="2"/>
      <c r="AL452" s="4" t="s">
        <v>162</v>
      </c>
      <c r="AM452" s="4" t="s">
        <v>730</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207</vt:i4>
      </vt:variant>
    </vt:vector>
  </HeadingPairs>
  <TitlesOfParts>
    <vt:vector size="214" baseType="lpstr">
      <vt:lpstr>第１号様式</vt: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第１号様式!Print_Area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2026-01-15T03:49:15Z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