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802_統計\00　衛生統計年報作成\令和５年衛生統計年報（令和７年度作成）\☆最終版\各章別データ\"/>
    </mc:Choice>
  </mc:AlternateContent>
  <xr:revisionPtr revIDLastSave="0" documentId="13_ncr:1_{DD215C80-ECC3-40DD-B151-A7358FEA3A61}" xr6:coauthVersionLast="47" xr6:coauthVersionMax="47" xr10:uidLastSave="{00000000-0000-0000-0000-000000000000}"/>
  <bookViews>
    <workbookView xWindow="20370" yWindow="-4815" windowWidth="29040" windowHeight="15720" activeTab="11" xr2:uid="{1FDE28D1-2C33-478C-B1E1-752B8BE21C6A}"/>
  </bookViews>
  <sheets>
    <sheet name="2-1-1" sheetId="2" r:id="rId1"/>
    <sheet name="2-1-2" sheetId="3" r:id="rId2"/>
    <sheet name="2-2,3,4 " sheetId="4" r:id="rId3"/>
    <sheet name="2-5" sheetId="5" r:id="rId4"/>
    <sheet name="2-6" sheetId="6" r:id="rId5"/>
    <sheet name="2-7" sheetId="16" r:id="rId6"/>
    <sheet name="2-8" sheetId="8" r:id="rId7"/>
    <sheet name="2-9" sheetId="9" r:id="rId8"/>
    <sheet name="2-10" sheetId="10" r:id="rId9"/>
    <sheet name="2-11" sheetId="11" r:id="rId10"/>
    <sheet name="2-12(1-2)" sheetId="12" r:id="rId11"/>
    <sheet name="2-12 (2-2)" sheetId="13" r:id="rId12"/>
    <sheet name="2-13,14" sheetId="14" r:id="rId13"/>
    <sheet name="2-15" sheetId="15" r:id="rId14"/>
  </sheets>
  <definedNames>
    <definedName name="_xlnm.Print_Area" localSheetId="8">'2-10'!$A$1:$S$93</definedName>
    <definedName name="_xlnm.Print_Area" localSheetId="9">'2-11'!$A$1:$S$92</definedName>
    <definedName name="_xlnm.Print_Area" localSheetId="0">'2-1-1'!$A$1:$AK$98</definedName>
    <definedName name="_xlnm.Print_Area" localSheetId="1">'2-1-2'!$A$1:$AK$79</definedName>
    <definedName name="_xlnm.Print_Area" localSheetId="11">'2-12 (2-2)'!$A$1:$AC$65</definedName>
    <definedName name="_xlnm.Print_Area" localSheetId="10">'2-12(1-2)'!$A$1:$R$80</definedName>
    <definedName name="_xlnm.Print_Area" localSheetId="12">'2-13,14'!$A$1:$U$48</definedName>
    <definedName name="_xlnm.Print_Area" localSheetId="13">'2-15'!$A$1:$O$35</definedName>
    <definedName name="_xlnm.Print_Area" localSheetId="2">'2-2,3,4 '!$A$1:$AG$141</definedName>
    <definedName name="_xlnm.Print_Area" localSheetId="3">'2-5'!$A$1:$Q$48</definedName>
    <definedName name="_xlnm.Print_Area" localSheetId="4">'2-6'!$A$1:$G$33</definedName>
    <definedName name="_xlnm.Print_Area" localSheetId="5">'2-7'!$A$1:$AY$135</definedName>
    <definedName name="_xlnm.Print_Area" localSheetId="6">'2-8'!$A$1:$I$53</definedName>
    <definedName name="_xlnm.Print_Area" localSheetId="7">'2-9'!$A$1:$AS$89</definedName>
    <definedName name="印刷範囲" localSheetId="9">'2-11'!$A$1:$Q$94</definedName>
    <definedName name="印刷範囲" localSheetId="1">'2-1-2'!#REF!</definedName>
    <definedName name="印刷範囲" localSheetId="11">'2-12 (2-2)'!#REF!</definedName>
    <definedName name="印刷範囲" localSheetId="12">'2-13,14'!$A$1:$S$50</definedName>
    <definedName name="印刷範囲" localSheetId="13">'2-15'!$B$1:$P$34</definedName>
    <definedName name="印刷範囲" localSheetId="2">'2-2,3,4 '!$B$1:$AF$140</definedName>
    <definedName name="印刷範囲" localSheetId="6">'2-8'!$B$1:$H$50</definedName>
    <definedName name="印刷範囲" localSheetId="7">'2-9'!$B$1:$AP$89</definedName>
    <definedName name="印刷範囲">'2-1-1'!$B$1:$AJ$96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5" l="1"/>
  <c r="L44" i="5"/>
  <c r="H44" i="5"/>
  <c r="P43" i="5"/>
  <c r="L43" i="5"/>
  <c r="H43" i="5"/>
  <c r="P42" i="5"/>
  <c r="L42" i="5"/>
  <c r="H42" i="5"/>
  <c r="P41" i="5"/>
  <c r="L41" i="5"/>
  <c r="H41" i="5"/>
  <c r="P40" i="5"/>
  <c r="L40" i="5"/>
  <c r="H40" i="5"/>
  <c r="G40" i="5"/>
  <c r="F40" i="5"/>
  <c r="P39" i="5"/>
  <c r="L39" i="5"/>
  <c r="H39" i="5"/>
  <c r="G39" i="5"/>
  <c r="F39" i="5"/>
  <c r="P38" i="5"/>
  <c r="L38" i="5"/>
  <c r="H38" i="5"/>
  <c r="P37" i="5"/>
  <c r="L37" i="5"/>
  <c r="H37" i="5"/>
  <c r="G37" i="5"/>
  <c r="P36" i="5"/>
  <c r="L36" i="5"/>
  <c r="H36" i="5"/>
  <c r="G36" i="5"/>
  <c r="F36" i="5"/>
  <c r="P35" i="5"/>
  <c r="L35" i="5"/>
  <c r="G35" i="5"/>
  <c r="F35" i="5"/>
  <c r="H35" i="5" s="1"/>
  <c r="P34" i="5"/>
  <c r="L34" i="5"/>
  <c r="G34" i="5"/>
  <c r="F34" i="5"/>
  <c r="H34" i="5" s="1"/>
  <c r="P33" i="5"/>
  <c r="L33" i="5"/>
  <c r="H33" i="5"/>
  <c r="G33" i="5"/>
  <c r="F33" i="5"/>
  <c r="F32" i="5"/>
  <c r="P31" i="5"/>
  <c r="L31" i="5"/>
  <c r="H31" i="5"/>
  <c r="F31" i="5"/>
  <c r="P30" i="5"/>
  <c r="L30" i="5"/>
  <c r="G30" i="5"/>
  <c r="F30" i="5"/>
  <c r="H30" i="5" s="1"/>
  <c r="P29" i="5"/>
  <c r="L29" i="5"/>
  <c r="H29" i="5"/>
  <c r="P28" i="5"/>
  <c r="L28" i="5"/>
  <c r="H28" i="5"/>
  <c r="P27" i="5"/>
  <c r="L27" i="5"/>
  <c r="H27" i="5"/>
  <c r="P26" i="5"/>
  <c r="L26" i="5"/>
  <c r="H26" i="5"/>
  <c r="P25" i="5"/>
  <c r="L25" i="5"/>
  <c r="H25" i="5"/>
  <c r="P24" i="5"/>
  <c r="L24" i="5"/>
  <c r="H24" i="5"/>
  <c r="G24" i="5"/>
  <c r="P23" i="5"/>
  <c r="L23" i="5"/>
  <c r="H23" i="5"/>
  <c r="G23" i="5"/>
  <c r="P22" i="5"/>
  <c r="L22" i="5"/>
  <c r="H22" i="5"/>
  <c r="P21" i="5"/>
  <c r="L21" i="5"/>
  <c r="H21" i="5"/>
  <c r="P20" i="5"/>
  <c r="L20" i="5"/>
  <c r="H20" i="5"/>
  <c r="P19" i="5"/>
  <c r="L19" i="5"/>
  <c r="H19" i="5"/>
  <c r="P18" i="5"/>
  <c r="L18" i="5"/>
  <c r="H18" i="5"/>
  <c r="P17" i="5"/>
  <c r="L17" i="5"/>
  <c r="H17" i="5"/>
  <c r="P16" i="5"/>
  <c r="L16" i="5"/>
  <c r="H16" i="5"/>
  <c r="P15" i="5"/>
  <c r="L15" i="5"/>
  <c r="H15" i="5"/>
  <c r="P14" i="5"/>
  <c r="L14" i="5"/>
  <c r="H14" i="5"/>
  <c r="P13" i="5"/>
  <c r="L13" i="5"/>
  <c r="H13" i="5"/>
  <c r="F13" i="5"/>
  <c r="N12" i="5"/>
  <c r="P12" i="5" s="1"/>
  <c r="J12" i="5"/>
  <c r="L12" i="5" s="1"/>
  <c r="G12" i="5"/>
  <c r="F12" i="5"/>
  <c r="H12" i="5" s="1"/>
  <c r="P11" i="5"/>
  <c r="N11" i="5"/>
  <c r="L11" i="5"/>
  <c r="G11" i="5"/>
  <c r="F11" i="5"/>
  <c r="H11" i="5" s="1"/>
  <c r="P10" i="5"/>
  <c r="L10" i="5"/>
  <c r="G10" i="5"/>
  <c r="F10" i="5"/>
  <c r="H10" i="5" s="1"/>
  <c r="N9" i="5"/>
  <c r="P9" i="5" s="1"/>
  <c r="J9" i="5"/>
  <c r="F9" i="5" s="1"/>
  <c r="H9" i="5" s="1"/>
  <c r="G9" i="5"/>
  <c r="P8" i="5"/>
  <c r="N8" i="5"/>
  <c r="L8" i="5"/>
  <c r="J8" i="5"/>
  <c r="F8" i="5" s="1"/>
  <c r="H8" i="5" s="1"/>
  <c r="G8" i="5"/>
  <c r="K73" i="3"/>
  <c r="L73" i="3" s="1"/>
  <c r="K72" i="3"/>
  <c r="L72" i="3" s="1"/>
  <c r="K71" i="3"/>
  <c r="L71" i="3" s="1"/>
  <c r="L70" i="3"/>
  <c r="K70" i="3"/>
  <c r="L69" i="3"/>
  <c r="K69" i="3"/>
  <c r="L67" i="3"/>
  <c r="K67" i="3"/>
  <c r="L66" i="3"/>
  <c r="K66" i="3"/>
  <c r="L65" i="3"/>
  <c r="K65" i="3"/>
  <c r="D63" i="3"/>
  <c r="AF58" i="3"/>
  <c r="AF57" i="3"/>
  <c r="AJ55" i="3"/>
  <c r="AH55" i="3"/>
  <c r="AD55" i="3"/>
  <c r="AB55" i="3"/>
  <c r="Z55" i="3"/>
  <c r="X55" i="3"/>
  <c r="V55" i="3"/>
  <c r="T55" i="3"/>
  <c r="P55" i="3"/>
  <c r="N55" i="3"/>
  <c r="K55" i="3"/>
  <c r="L55" i="3" s="1"/>
  <c r="J55" i="3"/>
  <c r="H55" i="3"/>
  <c r="AJ54" i="3"/>
  <c r="AH54" i="3"/>
  <c r="AD54" i="3"/>
  <c r="AB54" i="3"/>
  <c r="Z54" i="3"/>
  <c r="X54" i="3"/>
  <c r="V54" i="3"/>
  <c r="T54" i="3"/>
  <c r="P54" i="3"/>
  <c r="N54" i="3"/>
  <c r="K54" i="3"/>
  <c r="L54" i="3" s="1"/>
  <c r="J54" i="3"/>
  <c r="H54" i="3"/>
  <c r="AF53" i="3"/>
  <c r="AD53" i="3"/>
  <c r="X53" i="3"/>
  <c r="V53" i="3"/>
  <c r="T53" i="3"/>
  <c r="P53" i="3"/>
  <c r="K53" i="3"/>
  <c r="AF52" i="3"/>
  <c r="AD52" i="3"/>
  <c r="X52" i="3"/>
  <c r="V52" i="3"/>
  <c r="T52" i="3"/>
  <c r="P52" i="3"/>
  <c r="K52" i="3"/>
  <c r="AH51" i="3"/>
  <c r="AF51" i="3"/>
  <c r="AD51" i="3"/>
  <c r="AB51" i="3"/>
  <c r="Z51" i="3"/>
  <c r="X51" i="3"/>
  <c r="V51" i="3"/>
  <c r="T51" i="3"/>
  <c r="P51" i="3"/>
  <c r="N51" i="3"/>
  <c r="K51" i="3"/>
  <c r="L51" i="3" s="1"/>
  <c r="J51" i="3"/>
  <c r="D51" i="3"/>
  <c r="H51" i="3" s="1"/>
  <c r="AH49" i="3"/>
  <c r="AF49" i="3"/>
  <c r="AD49" i="3"/>
  <c r="AB49" i="3"/>
  <c r="Z49" i="3"/>
  <c r="X49" i="3"/>
  <c r="V49" i="3"/>
  <c r="T49" i="3"/>
  <c r="P49" i="3"/>
  <c r="N49" i="3"/>
  <c r="K49" i="3"/>
  <c r="L49" i="3" s="1"/>
  <c r="J49" i="3"/>
  <c r="D49" i="3"/>
  <c r="H49" i="3" s="1"/>
  <c r="AJ48" i="3"/>
  <c r="AH48" i="3"/>
  <c r="AD48" i="3"/>
  <c r="AB48" i="3"/>
  <c r="Z48" i="3"/>
  <c r="X48" i="3"/>
  <c r="V48" i="3"/>
  <c r="T48" i="3"/>
  <c r="P48" i="3"/>
  <c r="N48" i="3"/>
  <c r="L48" i="3"/>
  <c r="K48" i="3"/>
  <c r="J48" i="3"/>
  <c r="H48" i="3"/>
  <c r="AJ47" i="3"/>
  <c r="AH47" i="3"/>
  <c r="AD47" i="3"/>
  <c r="AB47" i="3"/>
  <c r="Z47" i="3"/>
  <c r="X47" i="3"/>
  <c r="V47" i="3"/>
  <c r="T47" i="3"/>
  <c r="P47" i="3"/>
  <c r="N47" i="3"/>
  <c r="K47" i="3"/>
  <c r="L47" i="3" s="1"/>
  <c r="J47" i="3"/>
  <c r="H47" i="3"/>
  <c r="AJ46" i="3"/>
  <c r="AH46" i="3"/>
  <c r="AF46" i="3"/>
  <c r="AD46" i="3"/>
  <c r="AB46" i="3"/>
  <c r="Z46" i="3"/>
  <c r="X46" i="3"/>
  <c r="V46" i="3"/>
  <c r="T46" i="3"/>
  <c r="P46" i="3"/>
  <c r="N46" i="3"/>
  <c r="L46" i="3"/>
  <c r="J46" i="3"/>
  <c r="H46" i="3"/>
  <c r="AJ45" i="3"/>
  <c r="AH45" i="3"/>
  <c r="AF45" i="3"/>
  <c r="AD45" i="3"/>
  <c r="AB45" i="3"/>
  <c r="Z45" i="3"/>
  <c r="X45" i="3"/>
  <c r="V45" i="3"/>
  <c r="T45" i="3"/>
  <c r="P45" i="3"/>
  <c r="N45" i="3"/>
  <c r="K45" i="3"/>
  <c r="L45" i="3" s="1"/>
  <c r="J45" i="3"/>
  <c r="H45" i="3"/>
  <c r="AJ43" i="3"/>
  <c r="AH43" i="3"/>
  <c r="AD43" i="3"/>
  <c r="AB43" i="3"/>
  <c r="Z43" i="3"/>
  <c r="X43" i="3"/>
  <c r="V43" i="3"/>
  <c r="T43" i="3"/>
  <c r="P43" i="3"/>
  <c r="N43" i="3"/>
  <c r="K43" i="3"/>
  <c r="L43" i="3" s="1"/>
  <c r="J43" i="3"/>
  <c r="H43" i="3"/>
  <c r="AJ42" i="3"/>
  <c r="AH42" i="3"/>
  <c r="AD42" i="3"/>
  <c r="AB42" i="3"/>
  <c r="Z42" i="3"/>
  <c r="X42" i="3"/>
  <c r="V42" i="3"/>
  <c r="T42" i="3"/>
  <c r="P42" i="3"/>
  <c r="N42" i="3"/>
  <c r="L42" i="3"/>
  <c r="K42" i="3"/>
  <c r="J42" i="3"/>
  <c r="H42" i="3"/>
  <c r="AJ41" i="3"/>
  <c r="AH41" i="3"/>
  <c r="AD41" i="3"/>
  <c r="AB41" i="3"/>
  <c r="Z41" i="3"/>
  <c r="X41" i="3"/>
  <c r="V41" i="3"/>
  <c r="T41" i="3"/>
  <c r="P41" i="3"/>
  <c r="N41" i="3"/>
  <c r="K41" i="3"/>
  <c r="L41" i="3" s="1"/>
  <c r="J41" i="3"/>
  <c r="H41" i="3"/>
  <c r="D41" i="3"/>
  <c r="AD40" i="3"/>
  <c r="AB40" i="3"/>
  <c r="Z40" i="3"/>
  <c r="Y40" i="3"/>
  <c r="X40" i="3"/>
  <c r="V40" i="3"/>
  <c r="S40" i="3"/>
  <c r="T40" i="3" s="1"/>
  <c r="P40" i="3"/>
  <c r="N40" i="3"/>
  <c r="K40" i="3"/>
  <c r="D40" i="3"/>
  <c r="J40" i="3" s="1"/>
  <c r="AJ39" i="3"/>
  <c r="AD39" i="3"/>
  <c r="AB39" i="3"/>
  <c r="Z39" i="3"/>
  <c r="Y39" i="3"/>
  <c r="X39" i="3"/>
  <c r="V39" i="3"/>
  <c r="T39" i="3"/>
  <c r="S39" i="3"/>
  <c r="P39" i="3"/>
  <c r="N39" i="3"/>
  <c r="K39" i="3"/>
  <c r="D39" i="3"/>
  <c r="AD37" i="3"/>
  <c r="AB37" i="3"/>
  <c r="Y37" i="3"/>
  <c r="Z37" i="3" s="1"/>
  <c r="X37" i="3"/>
  <c r="V37" i="3"/>
  <c r="S37" i="3"/>
  <c r="T37" i="3" s="1"/>
  <c r="P37" i="3"/>
  <c r="N37" i="3"/>
  <c r="K37" i="3"/>
  <c r="L37" i="3" s="1"/>
  <c r="J37" i="3"/>
  <c r="H37" i="3"/>
  <c r="D37" i="3"/>
  <c r="AJ37" i="3" s="1"/>
  <c r="AJ36" i="3"/>
  <c r="AH36" i="3"/>
  <c r="AD36" i="3"/>
  <c r="AB36" i="3"/>
  <c r="Z36" i="3"/>
  <c r="Y36" i="3"/>
  <c r="X36" i="3"/>
  <c r="V36" i="3"/>
  <c r="T36" i="3"/>
  <c r="S36" i="3"/>
  <c r="AF36" i="3" s="1"/>
  <c r="P36" i="3"/>
  <c r="N36" i="3"/>
  <c r="L36" i="3"/>
  <c r="K36" i="3"/>
  <c r="J36" i="3"/>
  <c r="H36" i="3"/>
  <c r="AJ35" i="3"/>
  <c r="AH35" i="3"/>
  <c r="AD35" i="3"/>
  <c r="AB35" i="3"/>
  <c r="Z35" i="3"/>
  <c r="Y35" i="3"/>
  <c r="X35" i="3"/>
  <c r="V35" i="3"/>
  <c r="S35" i="3"/>
  <c r="T35" i="3" s="1"/>
  <c r="P35" i="3"/>
  <c r="N35" i="3"/>
  <c r="L35" i="3"/>
  <c r="K35" i="3"/>
  <c r="J35" i="3"/>
  <c r="H35" i="3"/>
  <c r="AD34" i="3"/>
  <c r="AB34" i="3"/>
  <c r="Y34" i="3"/>
  <c r="Z34" i="3" s="1"/>
  <c r="X34" i="3"/>
  <c r="V34" i="3"/>
  <c r="S34" i="3"/>
  <c r="T34" i="3" s="1"/>
  <c r="P34" i="3"/>
  <c r="N34" i="3"/>
  <c r="K34" i="3"/>
  <c r="L34" i="3" s="1"/>
  <c r="D34" i="3"/>
  <c r="AJ34" i="3" s="1"/>
  <c r="AH33" i="3"/>
  <c r="AD33" i="3"/>
  <c r="AB33" i="3"/>
  <c r="Z33" i="3"/>
  <c r="Y33" i="3"/>
  <c r="X33" i="3"/>
  <c r="V33" i="3"/>
  <c r="T33" i="3"/>
  <c r="S33" i="3"/>
  <c r="AF33" i="3" s="1"/>
  <c r="P33" i="3"/>
  <c r="N33" i="3"/>
  <c r="K33" i="3"/>
  <c r="D33" i="3"/>
  <c r="AD31" i="3"/>
  <c r="AB31" i="3"/>
  <c r="Y31" i="3"/>
  <c r="Z31" i="3" s="1"/>
  <c r="X31" i="3"/>
  <c r="V31" i="3"/>
  <c r="S31" i="3"/>
  <c r="T31" i="3" s="1"/>
  <c r="P31" i="3"/>
  <c r="N31" i="3"/>
  <c r="K31" i="3"/>
  <c r="L31" i="3" s="1"/>
  <c r="J31" i="3"/>
  <c r="H31" i="3"/>
  <c r="D31" i="3"/>
  <c r="AJ31" i="3" s="1"/>
  <c r="AJ30" i="3"/>
  <c r="AH30" i="3"/>
  <c r="AD30" i="3"/>
  <c r="AB30" i="3"/>
  <c r="Z30" i="3"/>
  <c r="Y30" i="3"/>
  <c r="X30" i="3"/>
  <c r="V30" i="3"/>
  <c r="T30" i="3"/>
  <c r="S30" i="3"/>
  <c r="AF30" i="3" s="1"/>
  <c r="P30" i="3"/>
  <c r="N30" i="3"/>
  <c r="L30" i="3"/>
  <c r="K30" i="3"/>
  <c r="J30" i="3"/>
  <c r="H30" i="3"/>
  <c r="AJ29" i="3"/>
  <c r="AD29" i="3"/>
  <c r="AB29" i="3"/>
  <c r="Z29" i="3"/>
  <c r="Y29" i="3"/>
  <c r="X29" i="3"/>
  <c r="V29" i="3"/>
  <c r="S29" i="3"/>
  <c r="T29" i="3" s="1"/>
  <c r="P29" i="3"/>
  <c r="N29" i="3"/>
  <c r="K29" i="3"/>
  <c r="J29" i="3"/>
  <c r="H29" i="3"/>
  <c r="D29" i="3"/>
  <c r="AH29" i="3" s="1"/>
  <c r="AJ28" i="3"/>
  <c r="AH28" i="3"/>
  <c r="AD28" i="3"/>
  <c r="AB28" i="3"/>
  <c r="Z28" i="3"/>
  <c r="Y28" i="3"/>
  <c r="X28" i="3"/>
  <c r="V28" i="3"/>
  <c r="S28" i="3"/>
  <c r="T28" i="3" s="1"/>
  <c r="P28" i="3"/>
  <c r="N28" i="3"/>
  <c r="L28" i="3"/>
  <c r="K28" i="3"/>
  <c r="J28" i="3"/>
  <c r="H28" i="3"/>
  <c r="AH27" i="3"/>
  <c r="AD27" i="3"/>
  <c r="AB27" i="3"/>
  <c r="Z27" i="3"/>
  <c r="Y27" i="3"/>
  <c r="X27" i="3"/>
  <c r="V27" i="3"/>
  <c r="T27" i="3"/>
  <c r="S27" i="3"/>
  <c r="AF27" i="3" s="1"/>
  <c r="P27" i="3"/>
  <c r="N27" i="3"/>
  <c r="K27" i="3"/>
  <c r="D27" i="3"/>
  <c r="AD25" i="3"/>
  <c r="AB25" i="3"/>
  <c r="Y25" i="3"/>
  <c r="Z25" i="3" s="1"/>
  <c r="X25" i="3"/>
  <c r="V25" i="3"/>
  <c r="S25" i="3"/>
  <c r="T25" i="3" s="1"/>
  <c r="P25" i="3"/>
  <c r="N25" i="3"/>
  <c r="K25" i="3"/>
  <c r="L25" i="3" s="1"/>
  <c r="J25" i="3"/>
  <c r="H25" i="3"/>
  <c r="D25" i="3"/>
  <c r="AJ25" i="3" s="1"/>
  <c r="AJ24" i="3"/>
  <c r="AH24" i="3"/>
  <c r="AD24" i="3"/>
  <c r="AB24" i="3"/>
  <c r="Z24" i="3"/>
  <c r="Y24" i="3"/>
  <c r="X24" i="3"/>
  <c r="V24" i="3"/>
  <c r="T24" i="3"/>
  <c r="S24" i="3"/>
  <c r="AF24" i="3" s="1"/>
  <c r="P24" i="3"/>
  <c r="N24" i="3"/>
  <c r="L24" i="3"/>
  <c r="K24" i="3"/>
  <c r="J24" i="3"/>
  <c r="H24" i="3"/>
  <c r="AJ23" i="3"/>
  <c r="AH23" i="3"/>
  <c r="AD23" i="3"/>
  <c r="AB23" i="3"/>
  <c r="Z23" i="3"/>
  <c r="Y23" i="3"/>
  <c r="X23" i="3"/>
  <c r="V23" i="3"/>
  <c r="S23" i="3"/>
  <c r="T23" i="3" s="1"/>
  <c r="P23" i="3"/>
  <c r="N23" i="3"/>
  <c r="L23" i="3"/>
  <c r="K23" i="3"/>
  <c r="J23" i="3"/>
  <c r="H23" i="3"/>
  <c r="AD22" i="3"/>
  <c r="AB22" i="3"/>
  <c r="Y22" i="3"/>
  <c r="Z22" i="3" s="1"/>
  <c r="X22" i="3"/>
  <c r="V22" i="3"/>
  <c r="S22" i="3"/>
  <c r="T22" i="3" s="1"/>
  <c r="P22" i="3"/>
  <c r="N22" i="3"/>
  <c r="K22" i="3"/>
  <c r="L22" i="3" s="1"/>
  <c r="D22" i="3"/>
  <c r="AJ22" i="3" s="1"/>
  <c r="AH21" i="3"/>
  <c r="AD21" i="3"/>
  <c r="AB21" i="3"/>
  <c r="Z21" i="3"/>
  <c r="Y21" i="3"/>
  <c r="X21" i="3"/>
  <c r="V21" i="3"/>
  <c r="T21" i="3"/>
  <c r="S21" i="3"/>
  <c r="AF21" i="3" s="1"/>
  <c r="P21" i="3"/>
  <c r="N21" i="3"/>
  <c r="K21" i="3"/>
  <c r="D21" i="3"/>
  <c r="AD19" i="3"/>
  <c r="AB19" i="3"/>
  <c r="Y19" i="3"/>
  <c r="Z19" i="3" s="1"/>
  <c r="X19" i="3"/>
  <c r="V19" i="3"/>
  <c r="S19" i="3"/>
  <c r="T19" i="3" s="1"/>
  <c r="P19" i="3"/>
  <c r="N19" i="3"/>
  <c r="K19" i="3"/>
  <c r="L19" i="3" s="1"/>
  <c r="J19" i="3"/>
  <c r="H19" i="3"/>
  <c r="D19" i="3"/>
  <c r="AJ19" i="3" s="1"/>
  <c r="AJ18" i="3"/>
  <c r="AD18" i="3"/>
  <c r="AB18" i="3"/>
  <c r="Z18" i="3"/>
  <c r="Y18" i="3"/>
  <c r="X18" i="3"/>
  <c r="V18" i="3"/>
  <c r="T18" i="3"/>
  <c r="S18" i="3"/>
  <c r="AF18" i="3" s="1"/>
  <c r="P18" i="3"/>
  <c r="N18" i="3"/>
  <c r="L18" i="3"/>
  <c r="K18" i="3"/>
  <c r="H18" i="3"/>
  <c r="D18" i="3"/>
  <c r="J18" i="3" s="1"/>
  <c r="AD17" i="3"/>
  <c r="AB17" i="3"/>
  <c r="Y17" i="3"/>
  <c r="Z17" i="3" s="1"/>
  <c r="X17" i="3"/>
  <c r="V17" i="3"/>
  <c r="S17" i="3"/>
  <c r="T17" i="3" s="1"/>
  <c r="P17" i="3"/>
  <c r="N17" i="3"/>
  <c r="K17" i="3"/>
  <c r="L17" i="3" s="1"/>
  <c r="D17" i="3"/>
  <c r="AJ17" i="3" s="1"/>
  <c r="AD16" i="3"/>
  <c r="AB16" i="3"/>
  <c r="Z16" i="3"/>
  <c r="Y16" i="3"/>
  <c r="X16" i="3"/>
  <c r="V16" i="3"/>
  <c r="T16" i="3"/>
  <c r="S16" i="3"/>
  <c r="AF16" i="3" s="1"/>
  <c r="P16" i="3"/>
  <c r="N16" i="3"/>
  <c r="K16" i="3"/>
  <c r="D16" i="3"/>
  <c r="AJ15" i="3"/>
  <c r="AH15" i="3"/>
  <c r="AD15" i="3"/>
  <c r="AB15" i="3"/>
  <c r="Y15" i="3"/>
  <c r="Z15" i="3" s="1"/>
  <c r="X15" i="3"/>
  <c r="V15" i="3"/>
  <c r="S15" i="3"/>
  <c r="T15" i="3" s="1"/>
  <c r="P15" i="3"/>
  <c r="N15" i="3"/>
  <c r="K15" i="3"/>
  <c r="L15" i="3" s="1"/>
  <c r="J15" i="3"/>
  <c r="H15" i="3"/>
  <c r="AD13" i="3"/>
  <c r="AB13" i="3"/>
  <c r="Y13" i="3"/>
  <c r="Z13" i="3" s="1"/>
  <c r="X13" i="3"/>
  <c r="V13" i="3"/>
  <c r="T13" i="3"/>
  <c r="S13" i="3"/>
  <c r="AF13" i="3" s="1"/>
  <c r="P13" i="3"/>
  <c r="N13" i="3"/>
  <c r="K13" i="3"/>
  <c r="L13" i="3" s="1"/>
  <c r="D13" i="3"/>
  <c r="J13" i="3" s="1"/>
  <c r="AJ12" i="3"/>
  <c r="AD12" i="3"/>
  <c r="AB12" i="3"/>
  <c r="Y12" i="3"/>
  <c r="Z12" i="3" s="1"/>
  <c r="X12" i="3"/>
  <c r="V12" i="3"/>
  <c r="S12" i="3"/>
  <c r="T12" i="3" s="1"/>
  <c r="P12" i="3"/>
  <c r="N12" i="3"/>
  <c r="K12" i="3"/>
  <c r="L12" i="3" s="1"/>
  <c r="J12" i="3"/>
  <c r="H12" i="3"/>
  <c r="D12" i="3"/>
  <c r="AH12" i="3" s="1"/>
  <c r="AJ11" i="3"/>
  <c r="AH11" i="3"/>
  <c r="AF11" i="3"/>
  <c r="AD11" i="3"/>
  <c r="AB11" i="3"/>
  <c r="Z11" i="3"/>
  <c r="Y11" i="3"/>
  <c r="X11" i="3"/>
  <c r="V11" i="3"/>
  <c r="S11" i="3"/>
  <c r="T11" i="3" s="1"/>
  <c r="P11" i="3"/>
  <c r="N11" i="3"/>
  <c r="L11" i="3"/>
  <c r="K11" i="3"/>
  <c r="J11" i="3"/>
  <c r="H11" i="3"/>
  <c r="AD10" i="3"/>
  <c r="AB10" i="3"/>
  <c r="Z10" i="3"/>
  <c r="Y10" i="3"/>
  <c r="X10" i="3"/>
  <c r="V10" i="3"/>
  <c r="T10" i="3"/>
  <c r="S10" i="3"/>
  <c r="AF10" i="3" s="1"/>
  <c r="P10" i="3"/>
  <c r="N10" i="3"/>
  <c r="K10" i="3"/>
  <c r="D10" i="3"/>
  <c r="AH10" i="3" s="1"/>
  <c r="AJ9" i="3"/>
  <c r="AH9" i="3"/>
  <c r="AD9" i="3"/>
  <c r="AB9" i="3"/>
  <c r="Y9" i="3"/>
  <c r="Z9" i="3" s="1"/>
  <c r="X9" i="3"/>
  <c r="V9" i="3"/>
  <c r="S9" i="3"/>
  <c r="T9" i="3" s="1"/>
  <c r="P9" i="3"/>
  <c r="N9" i="3"/>
  <c r="K9" i="3"/>
  <c r="L9" i="3" s="1"/>
  <c r="J9" i="3"/>
  <c r="H9" i="3"/>
  <c r="AD88" i="2"/>
  <c r="AB88" i="2"/>
  <c r="Y88" i="2"/>
  <c r="Z88" i="2" s="1"/>
  <c r="X88" i="2"/>
  <c r="V88" i="2"/>
  <c r="T88" i="2"/>
  <c r="S88" i="2"/>
  <c r="AF88" i="2" s="1"/>
  <c r="P88" i="2"/>
  <c r="N88" i="2"/>
  <c r="K88" i="2"/>
  <c r="L88" i="2" s="1"/>
  <c r="D88" i="2"/>
  <c r="J88" i="2" s="1"/>
  <c r="AJ87" i="2"/>
  <c r="AD87" i="2"/>
  <c r="AB87" i="2"/>
  <c r="Y87" i="2"/>
  <c r="Z87" i="2" s="1"/>
  <c r="X87" i="2"/>
  <c r="V87" i="2"/>
  <c r="S87" i="2"/>
  <c r="T87" i="2" s="1"/>
  <c r="P87" i="2"/>
  <c r="N87" i="2"/>
  <c r="K87" i="2"/>
  <c r="L87" i="2" s="1"/>
  <c r="J87" i="2"/>
  <c r="H87" i="2"/>
  <c r="D87" i="2"/>
  <c r="AH87" i="2" s="1"/>
  <c r="AF86" i="2"/>
  <c r="AD86" i="2"/>
  <c r="AB86" i="2"/>
  <c r="Z86" i="2"/>
  <c r="Y86" i="2"/>
  <c r="X86" i="2"/>
  <c r="V86" i="2"/>
  <c r="S86" i="2"/>
  <c r="T86" i="2" s="1"/>
  <c r="P86" i="2"/>
  <c r="N86" i="2"/>
  <c r="K86" i="2"/>
  <c r="D86" i="2"/>
  <c r="J86" i="2" s="1"/>
  <c r="AJ85" i="2"/>
  <c r="AH85" i="2"/>
  <c r="AD85" i="2"/>
  <c r="AB85" i="2"/>
  <c r="Y85" i="2"/>
  <c r="Z85" i="2" s="1"/>
  <c r="X85" i="2"/>
  <c r="V85" i="2"/>
  <c r="S85" i="2"/>
  <c r="T85" i="2" s="1"/>
  <c r="P85" i="2"/>
  <c r="N85" i="2"/>
  <c r="K85" i="2"/>
  <c r="L85" i="2" s="1"/>
  <c r="J85" i="2"/>
  <c r="H85" i="2"/>
  <c r="AJ84" i="2"/>
  <c r="AH84" i="2"/>
  <c r="AD84" i="2"/>
  <c r="AB84" i="2"/>
  <c r="Y84" i="2"/>
  <c r="Z84" i="2" s="1"/>
  <c r="X84" i="2"/>
  <c r="V84" i="2"/>
  <c r="S84" i="2"/>
  <c r="AF84" i="2" s="1"/>
  <c r="P84" i="2"/>
  <c r="N84" i="2"/>
  <c r="K84" i="2"/>
  <c r="L84" i="2" s="1"/>
  <c r="J84" i="2"/>
  <c r="H84" i="2"/>
  <c r="AD82" i="2"/>
  <c r="AB82" i="2"/>
  <c r="Z82" i="2"/>
  <c r="Y82" i="2"/>
  <c r="X82" i="2"/>
  <c r="V82" i="2"/>
  <c r="T82" i="2"/>
  <c r="S82" i="2"/>
  <c r="AF82" i="2" s="1"/>
  <c r="P82" i="2"/>
  <c r="N82" i="2"/>
  <c r="L82" i="2"/>
  <c r="K82" i="2"/>
  <c r="D82" i="2"/>
  <c r="J82" i="2" s="1"/>
  <c r="AJ81" i="2"/>
  <c r="AD81" i="2"/>
  <c r="AB81" i="2"/>
  <c r="Y81" i="2"/>
  <c r="Z81" i="2" s="1"/>
  <c r="X81" i="2"/>
  <c r="V81" i="2"/>
  <c r="S81" i="2"/>
  <c r="T81" i="2" s="1"/>
  <c r="P81" i="2"/>
  <c r="N81" i="2"/>
  <c r="K81" i="2"/>
  <c r="L81" i="2" s="1"/>
  <c r="J81" i="2"/>
  <c r="H81" i="2"/>
  <c r="D81" i="2"/>
  <c r="AH81" i="2" s="1"/>
  <c r="AH80" i="2"/>
  <c r="AD80" i="2"/>
  <c r="AB80" i="2"/>
  <c r="Z80" i="2"/>
  <c r="Y80" i="2"/>
  <c r="X80" i="2"/>
  <c r="V80" i="2"/>
  <c r="T80" i="2"/>
  <c r="S80" i="2"/>
  <c r="AF80" i="2" s="1"/>
  <c r="P80" i="2"/>
  <c r="N80" i="2"/>
  <c r="K80" i="2"/>
  <c r="D80" i="2"/>
  <c r="AJ79" i="2"/>
  <c r="AD79" i="2"/>
  <c r="AB79" i="2"/>
  <c r="Y79" i="2"/>
  <c r="Z79" i="2" s="1"/>
  <c r="X79" i="2"/>
  <c r="V79" i="2"/>
  <c r="S79" i="2"/>
  <c r="T79" i="2" s="1"/>
  <c r="P79" i="2"/>
  <c r="N79" i="2"/>
  <c r="K79" i="2"/>
  <c r="L79" i="2" s="1"/>
  <c r="J79" i="2"/>
  <c r="H79" i="2"/>
  <c r="D79" i="2"/>
  <c r="AH79" i="2" s="1"/>
  <c r="AD78" i="2"/>
  <c r="AB78" i="2"/>
  <c r="Z78" i="2"/>
  <c r="Y78" i="2"/>
  <c r="X78" i="2"/>
  <c r="V78" i="2"/>
  <c r="T78" i="2"/>
  <c r="S78" i="2"/>
  <c r="AF78" i="2" s="1"/>
  <c r="P78" i="2"/>
  <c r="N78" i="2"/>
  <c r="L78" i="2"/>
  <c r="K78" i="2"/>
  <c r="D78" i="2"/>
  <c r="J78" i="2" s="1"/>
  <c r="AJ76" i="2"/>
  <c r="AD76" i="2"/>
  <c r="AB76" i="2"/>
  <c r="Y76" i="2"/>
  <c r="Z76" i="2" s="1"/>
  <c r="X76" i="2"/>
  <c r="V76" i="2"/>
  <c r="S76" i="2"/>
  <c r="T76" i="2" s="1"/>
  <c r="P76" i="2"/>
  <c r="N76" i="2"/>
  <c r="K76" i="2"/>
  <c r="L76" i="2" s="1"/>
  <c r="J76" i="2"/>
  <c r="H76" i="2"/>
  <c r="D76" i="2"/>
  <c r="AH76" i="2" s="1"/>
  <c r="AJ75" i="2"/>
  <c r="AH75" i="2"/>
  <c r="AF75" i="2"/>
  <c r="X75" i="2"/>
  <c r="V75" i="2"/>
  <c r="T75" i="2"/>
  <c r="S75" i="2"/>
  <c r="P75" i="2"/>
  <c r="N75" i="2"/>
  <c r="K75" i="2"/>
  <c r="L75" i="2" s="1"/>
  <c r="J75" i="2"/>
  <c r="H75" i="2"/>
  <c r="X74" i="2"/>
  <c r="V74" i="2"/>
  <c r="T74" i="2"/>
  <c r="S74" i="2"/>
  <c r="AF74" i="2" s="1"/>
  <c r="P74" i="2"/>
  <c r="N74" i="2"/>
  <c r="K74" i="2"/>
  <c r="H74" i="2"/>
  <c r="D74" i="2"/>
  <c r="X73" i="2"/>
  <c r="V73" i="2"/>
  <c r="S73" i="2"/>
  <c r="P73" i="2"/>
  <c r="N73" i="2"/>
  <c r="K73" i="2"/>
  <c r="L73" i="2" s="1"/>
  <c r="J73" i="2"/>
  <c r="D73" i="2"/>
  <c r="H73" i="2" s="1"/>
  <c r="AJ72" i="2"/>
  <c r="AH72" i="2"/>
  <c r="X72" i="2"/>
  <c r="V72" i="2"/>
  <c r="T72" i="2"/>
  <c r="S72" i="2"/>
  <c r="AF72" i="2" s="1"/>
  <c r="P72" i="2"/>
  <c r="N72" i="2"/>
  <c r="L72" i="2"/>
  <c r="K72" i="2"/>
  <c r="H72" i="2"/>
  <c r="D72" i="2"/>
  <c r="J72" i="2" s="1"/>
  <c r="AF70" i="2"/>
  <c r="AB70" i="2"/>
  <c r="X70" i="2"/>
  <c r="V70" i="2"/>
  <c r="T70" i="2"/>
  <c r="S70" i="2"/>
  <c r="P70" i="2"/>
  <c r="N70" i="2"/>
  <c r="K70" i="2"/>
  <c r="L70" i="2" s="1"/>
  <c r="D70" i="2"/>
  <c r="AJ70" i="2" s="1"/>
  <c r="AJ69" i="2"/>
  <c r="AF69" i="2"/>
  <c r="X69" i="2"/>
  <c r="V69" i="2"/>
  <c r="S69" i="2"/>
  <c r="T69" i="2" s="1"/>
  <c r="P69" i="2"/>
  <c r="N69" i="2"/>
  <c r="K69" i="2"/>
  <c r="L69" i="2" s="1"/>
  <c r="J69" i="2"/>
  <c r="H69" i="2"/>
  <c r="D69" i="2"/>
  <c r="AH69" i="2" s="1"/>
  <c r="X68" i="2"/>
  <c r="V68" i="2"/>
  <c r="S68" i="2"/>
  <c r="AF68" i="2" s="1"/>
  <c r="P68" i="2"/>
  <c r="N68" i="2"/>
  <c r="K68" i="2"/>
  <c r="D68" i="2"/>
  <c r="AJ67" i="2"/>
  <c r="AH67" i="2"/>
  <c r="AF67" i="2"/>
  <c r="T67" i="2"/>
  <c r="P67" i="2"/>
  <c r="N67" i="2"/>
  <c r="K67" i="2"/>
  <c r="L67" i="2" s="1"/>
  <c r="J67" i="2"/>
  <c r="H67" i="2"/>
  <c r="T66" i="2"/>
  <c r="K66" i="2"/>
  <c r="D66" i="2"/>
  <c r="L64" i="2"/>
  <c r="K64" i="2"/>
  <c r="J64" i="2"/>
  <c r="H64" i="2"/>
  <c r="K63" i="2"/>
  <c r="D63" i="2"/>
  <c r="H63" i="2" s="1"/>
  <c r="AH62" i="2"/>
  <c r="T62" i="2"/>
  <c r="N62" i="2"/>
  <c r="K62" i="2"/>
  <c r="L62" i="2" s="1"/>
  <c r="J62" i="2"/>
  <c r="H62" i="2"/>
  <c r="D62" i="2"/>
  <c r="AJ62" i="2" s="1"/>
  <c r="AH61" i="2"/>
  <c r="AF61" i="2"/>
  <c r="N61" i="2"/>
  <c r="K61" i="2"/>
  <c r="L61" i="2" s="1"/>
  <c r="J61" i="2"/>
  <c r="D61" i="2"/>
  <c r="H61" i="2" s="1"/>
  <c r="AJ60" i="2"/>
  <c r="AF60" i="2"/>
  <c r="T60" i="2"/>
  <c r="N60" i="2"/>
  <c r="L60" i="2"/>
  <c r="K60" i="2"/>
  <c r="H60" i="2"/>
  <c r="D60" i="2"/>
  <c r="J60" i="2" s="1"/>
  <c r="AJ58" i="2"/>
  <c r="AH58" i="2"/>
  <c r="AF58" i="2"/>
  <c r="T58" i="2"/>
  <c r="N58" i="2"/>
  <c r="K58" i="2"/>
  <c r="L58" i="2" s="1"/>
  <c r="J58" i="2"/>
  <c r="H58" i="2"/>
  <c r="AF57" i="2"/>
  <c r="T57" i="2"/>
  <c r="N57" i="2"/>
  <c r="K57" i="2"/>
  <c r="D57" i="2"/>
  <c r="AH57" i="2" s="1"/>
  <c r="AJ56" i="2"/>
  <c r="AF56" i="2"/>
  <c r="T56" i="2"/>
  <c r="N56" i="2"/>
  <c r="K56" i="2"/>
  <c r="L56" i="2" s="1"/>
  <c r="J56" i="2"/>
  <c r="H56" i="2"/>
  <c r="D56" i="2"/>
  <c r="AH56" i="2" s="1"/>
  <c r="AF55" i="2"/>
  <c r="T55" i="2"/>
  <c r="N55" i="2"/>
  <c r="K55" i="2"/>
  <c r="L55" i="2" s="1"/>
  <c r="D55" i="2"/>
  <c r="J55" i="2" s="1"/>
  <c r="AJ54" i="2"/>
  <c r="AH54" i="2"/>
  <c r="AF54" i="2"/>
  <c r="T54" i="2"/>
  <c r="N54" i="2"/>
  <c r="K54" i="2"/>
  <c r="L54" i="2" s="1"/>
  <c r="J54" i="2"/>
  <c r="H54" i="2"/>
  <c r="AF52" i="2"/>
  <c r="T52" i="2"/>
  <c r="N52" i="2"/>
  <c r="K52" i="2"/>
  <c r="L52" i="2" s="1"/>
  <c r="J52" i="2"/>
  <c r="D52" i="2"/>
  <c r="AJ52" i="2" s="1"/>
  <c r="AJ51" i="2"/>
  <c r="AH51" i="2"/>
  <c r="AF51" i="2"/>
  <c r="T51" i="2"/>
  <c r="N51" i="2"/>
  <c r="K51" i="2"/>
  <c r="D51" i="2"/>
  <c r="AF50" i="2"/>
  <c r="T50" i="2"/>
  <c r="N50" i="2"/>
  <c r="K50" i="2"/>
  <c r="L50" i="2" s="1"/>
  <c r="J50" i="2"/>
  <c r="D50" i="2"/>
  <c r="AJ50" i="2" s="1"/>
  <c r="AJ49" i="2"/>
  <c r="AF49" i="2"/>
  <c r="T49" i="2"/>
  <c r="N49" i="2"/>
  <c r="L49" i="2"/>
  <c r="K49" i="2"/>
  <c r="H49" i="2"/>
  <c r="D49" i="2"/>
  <c r="J49" i="2" s="1"/>
  <c r="AF48" i="2"/>
  <c r="T48" i="2"/>
  <c r="N48" i="2"/>
  <c r="K48" i="2"/>
  <c r="L48" i="2" s="1"/>
  <c r="J48" i="2"/>
  <c r="D48" i="2"/>
  <c r="AJ48" i="2" s="1"/>
  <c r="AF46" i="2"/>
  <c r="T46" i="2"/>
  <c r="N46" i="2"/>
  <c r="K46" i="2"/>
  <c r="D46" i="2"/>
  <c r="AJ46" i="2" s="1"/>
  <c r="AF45" i="2"/>
  <c r="T45" i="2"/>
  <c r="N45" i="2"/>
  <c r="K45" i="2"/>
  <c r="L45" i="2" s="1"/>
  <c r="J45" i="2"/>
  <c r="D45" i="2"/>
  <c r="AJ45" i="2" s="1"/>
  <c r="AJ44" i="2"/>
  <c r="AF44" i="2"/>
  <c r="T44" i="2"/>
  <c r="N44" i="2"/>
  <c r="L44" i="2"/>
  <c r="K44" i="2"/>
  <c r="H44" i="2"/>
  <c r="D44" i="2"/>
  <c r="J44" i="2" s="1"/>
  <c r="AJ43" i="2"/>
  <c r="AH43" i="2"/>
  <c r="AF43" i="2"/>
  <c r="T43" i="2"/>
  <c r="N43" i="2"/>
  <c r="K43" i="2"/>
  <c r="L43" i="2" s="1"/>
  <c r="J43" i="2"/>
  <c r="H43" i="2"/>
  <c r="AJ42" i="2"/>
  <c r="AH42" i="2"/>
  <c r="AF42" i="2"/>
  <c r="T42" i="2"/>
  <c r="N42" i="2"/>
  <c r="L42" i="2"/>
  <c r="K42" i="2"/>
  <c r="J42" i="2"/>
  <c r="H42" i="2"/>
  <c r="AJ40" i="2"/>
  <c r="AF40" i="2"/>
  <c r="T40" i="2"/>
  <c r="N40" i="2"/>
  <c r="K40" i="2"/>
  <c r="D40" i="2"/>
  <c r="AH40" i="2" s="1"/>
  <c r="AF39" i="2"/>
  <c r="T39" i="2"/>
  <c r="N39" i="2"/>
  <c r="K39" i="2"/>
  <c r="L39" i="2" s="1"/>
  <c r="J39" i="2"/>
  <c r="D39" i="2"/>
  <c r="AJ39" i="2" s="1"/>
  <c r="AJ38" i="2"/>
  <c r="AF38" i="2"/>
  <c r="T38" i="2"/>
  <c r="N38" i="2"/>
  <c r="L38" i="2"/>
  <c r="K38" i="2"/>
  <c r="H38" i="2"/>
  <c r="D38" i="2"/>
  <c r="J38" i="2" s="1"/>
  <c r="AF37" i="2"/>
  <c r="T37" i="2"/>
  <c r="N37" i="2"/>
  <c r="K37" i="2"/>
  <c r="L37" i="2" s="1"/>
  <c r="J37" i="2"/>
  <c r="D37" i="2"/>
  <c r="AJ37" i="2" s="1"/>
  <c r="AH36" i="2"/>
  <c r="AF36" i="2"/>
  <c r="T36" i="2"/>
  <c r="N36" i="2"/>
  <c r="K36" i="2"/>
  <c r="D36" i="2"/>
  <c r="AJ36" i="2" s="1"/>
  <c r="AF34" i="2"/>
  <c r="T34" i="2"/>
  <c r="N34" i="2"/>
  <c r="K34" i="2"/>
  <c r="L34" i="2" s="1"/>
  <c r="J34" i="2"/>
  <c r="D34" i="2"/>
  <c r="AJ34" i="2" s="1"/>
  <c r="AJ33" i="2"/>
  <c r="AF33" i="2"/>
  <c r="T33" i="2"/>
  <c r="N33" i="2"/>
  <c r="L33" i="2"/>
  <c r="K33" i="2"/>
  <c r="H33" i="2"/>
  <c r="D33" i="2"/>
  <c r="J33" i="2" s="1"/>
  <c r="AF32" i="2"/>
  <c r="T32" i="2"/>
  <c r="N32" i="2"/>
  <c r="K32" i="2"/>
  <c r="L32" i="2" s="1"/>
  <c r="J32" i="2"/>
  <c r="D32" i="2"/>
  <c r="AJ32" i="2" s="1"/>
  <c r="AF31" i="2"/>
  <c r="T31" i="2"/>
  <c r="N31" i="2"/>
  <c r="K31" i="2"/>
  <c r="D31" i="2"/>
  <c r="AF30" i="2"/>
  <c r="T30" i="2"/>
  <c r="N30" i="2"/>
  <c r="K30" i="2"/>
  <c r="L30" i="2" s="1"/>
  <c r="J30" i="2"/>
  <c r="D30" i="2"/>
  <c r="AJ30" i="2" s="1"/>
  <c r="AJ28" i="2"/>
  <c r="AF28" i="2"/>
  <c r="T28" i="2"/>
  <c r="N28" i="2"/>
  <c r="L28" i="2"/>
  <c r="K28" i="2"/>
  <c r="H28" i="2"/>
  <c r="D28" i="2"/>
  <c r="J28" i="2" s="1"/>
  <c r="AF27" i="2"/>
  <c r="T27" i="2"/>
  <c r="N27" i="2"/>
  <c r="K27" i="2"/>
  <c r="L27" i="2" s="1"/>
  <c r="J27" i="2"/>
  <c r="D27" i="2"/>
  <c r="AJ27" i="2" s="1"/>
  <c r="AH26" i="2"/>
  <c r="AF26" i="2"/>
  <c r="T26" i="2"/>
  <c r="N26" i="2"/>
  <c r="K26" i="2"/>
  <c r="D26" i="2"/>
  <c r="AJ26" i="2" s="1"/>
  <c r="AF25" i="2"/>
  <c r="T25" i="2"/>
  <c r="N25" i="2"/>
  <c r="K25" i="2"/>
  <c r="L25" i="2" s="1"/>
  <c r="J25" i="2"/>
  <c r="D25" i="2"/>
  <c r="AJ25" i="2" s="1"/>
  <c r="AJ24" i="2"/>
  <c r="AF24" i="2"/>
  <c r="T24" i="2"/>
  <c r="N24" i="2"/>
  <c r="L24" i="2"/>
  <c r="K24" i="2"/>
  <c r="H24" i="2"/>
  <c r="D24" i="2"/>
  <c r="J24" i="2" s="1"/>
  <c r="AF22" i="2"/>
  <c r="T22" i="2"/>
  <c r="N22" i="2"/>
  <c r="K22" i="2"/>
  <c r="L22" i="2" s="1"/>
  <c r="J22" i="2"/>
  <c r="D22" i="2"/>
  <c r="AJ22" i="2" s="1"/>
  <c r="AJ21" i="2"/>
  <c r="AF21" i="2"/>
  <c r="T21" i="2"/>
  <c r="N21" i="2"/>
  <c r="K21" i="2"/>
  <c r="D21" i="2"/>
  <c r="H21" i="2" s="1"/>
  <c r="AH20" i="2"/>
  <c r="T20" i="2"/>
  <c r="N20" i="2"/>
  <c r="K20" i="2"/>
  <c r="L20" i="2" s="1"/>
  <c r="J20" i="2"/>
  <c r="H20" i="2"/>
  <c r="D20" i="2"/>
  <c r="AJ20" i="2" s="1"/>
  <c r="AH19" i="2"/>
  <c r="T19" i="2"/>
  <c r="N19" i="2"/>
  <c r="K19" i="2"/>
  <c r="L19" i="2" s="1"/>
  <c r="J19" i="2"/>
  <c r="D19" i="2"/>
  <c r="H19" i="2" s="1"/>
  <c r="AJ18" i="2"/>
  <c r="T18" i="2"/>
  <c r="N18" i="2"/>
  <c r="L18" i="2"/>
  <c r="K18" i="2"/>
  <c r="D18" i="2"/>
  <c r="T16" i="2"/>
  <c r="N16" i="2"/>
  <c r="L16" i="2"/>
  <c r="K16" i="2"/>
  <c r="H16" i="2"/>
  <c r="D16" i="2"/>
  <c r="AH16" i="2" s="1"/>
  <c r="AH15" i="2"/>
  <c r="T15" i="2"/>
  <c r="N15" i="2"/>
  <c r="K15" i="2"/>
  <c r="L15" i="2" s="1"/>
  <c r="J15" i="2"/>
  <c r="H15" i="2"/>
  <c r="D15" i="2"/>
  <c r="AJ15" i="2" s="1"/>
  <c r="AH14" i="2"/>
  <c r="T14" i="2"/>
  <c r="N14" i="2"/>
  <c r="K14" i="2"/>
  <c r="L14" i="2" s="1"/>
  <c r="J14" i="2"/>
  <c r="D14" i="2"/>
  <c r="H14" i="2" s="1"/>
  <c r="AJ13" i="2"/>
  <c r="AH13" i="2"/>
  <c r="T13" i="2"/>
  <c r="N13" i="2"/>
  <c r="L13" i="2"/>
  <c r="K13" i="2"/>
  <c r="D13" i="2"/>
  <c r="AJ12" i="2"/>
  <c r="T12" i="2"/>
  <c r="N12" i="2"/>
  <c r="K12" i="2"/>
  <c r="D12" i="2"/>
  <c r="AH10" i="2"/>
  <c r="T10" i="2"/>
  <c r="N10" i="2"/>
  <c r="K10" i="2"/>
  <c r="L10" i="2" s="1"/>
  <c r="J10" i="2"/>
  <c r="H10" i="2"/>
  <c r="D10" i="2"/>
  <c r="AJ10" i="2" s="1"/>
  <c r="AH9" i="2"/>
  <c r="T9" i="2"/>
  <c r="N9" i="2"/>
  <c r="K9" i="2"/>
  <c r="L9" i="2" s="1"/>
  <c r="J9" i="2"/>
  <c r="D9" i="2"/>
  <c r="H9" i="2" s="1"/>
  <c r="L9" i="5" l="1"/>
  <c r="J31" i="2"/>
  <c r="L31" i="2"/>
  <c r="H40" i="2"/>
  <c r="J13" i="2"/>
  <c r="H13" i="2"/>
  <c r="J51" i="2"/>
  <c r="L51" i="2"/>
  <c r="J21" i="3"/>
  <c r="H21" i="3"/>
  <c r="L21" i="3"/>
  <c r="AJ21" i="3"/>
  <c r="H31" i="2"/>
  <c r="J66" i="2"/>
  <c r="H66" i="2"/>
  <c r="L66" i="2"/>
  <c r="H16" i="3"/>
  <c r="J16" i="3"/>
  <c r="L16" i="3"/>
  <c r="AJ16" i="3"/>
  <c r="T68" i="2"/>
  <c r="J26" i="2"/>
  <c r="L26" i="2"/>
  <c r="J36" i="2"/>
  <c r="L36" i="2"/>
  <c r="H51" i="2"/>
  <c r="T73" i="2"/>
  <c r="AF73" i="2"/>
  <c r="J80" i="2"/>
  <c r="AJ80" i="2"/>
  <c r="H80" i="2"/>
  <c r="L80" i="2"/>
  <c r="AJ33" i="3"/>
  <c r="J33" i="3"/>
  <c r="L33" i="3"/>
  <c r="H33" i="3"/>
  <c r="J12" i="2"/>
  <c r="AH12" i="2"/>
  <c r="L12" i="2"/>
  <c r="J18" i="2"/>
  <c r="H18" i="2"/>
  <c r="AH18" i="2"/>
  <c r="H26" i="2"/>
  <c r="H36" i="2"/>
  <c r="AH46" i="2"/>
  <c r="J68" i="2"/>
  <c r="H68" i="2"/>
  <c r="AH68" i="2"/>
  <c r="AJ68" i="2"/>
  <c r="L68" i="2"/>
  <c r="AH16" i="3"/>
  <c r="J27" i="3"/>
  <c r="AJ27" i="3"/>
  <c r="H27" i="3"/>
  <c r="L27" i="3"/>
  <c r="J21" i="2"/>
  <c r="L21" i="2"/>
  <c r="J63" i="2"/>
  <c r="L63" i="2"/>
  <c r="H12" i="2"/>
  <c r="AH21" i="2"/>
  <c r="AH31" i="2"/>
  <c r="J39" i="3"/>
  <c r="H39" i="3"/>
  <c r="AH39" i="3"/>
  <c r="L39" i="3"/>
  <c r="AF40" i="3"/>
  <c r="AJ31" i="2"/>
  <c r="J46" i="2"/>
  <c r="L46" i="2"/>
  <c r="J57" i="2"/>
  <c r="AJ57" i="2"/>
  <c r="H57" i="2"/>
  <c r="L57" i="2"/>
  <c r="J74" i="2"/>
  <c r="AJ74" i="2"/>
  <c r="AH74" i="2"/>
  <c r="L74" i="2"/>
  <c r="J10" i="3"/>
  <c r="AJ10" i="3"/>
  <c r="L10" i="3"/>
  <c r="H10" i="3"/>
  <c r="AF28" i="3"/>
  <c r="J40" i="2"/>
  <c r="L40" i="2"/>
  <c r="H46" i="2"/>
  <c r="AF34" i="3"/>
  <c r="AJ16" i="2"/>
  <c r="AH24" i="2"/>
  <c r="AH28" i="2"/>
  <c r="AH33" i="2"/>
  <c r="AH38" i="2"/>
  <c r="AH44" i="2"/>
  <c r="AH49" i="2"/>
  <c r="AH60" i="2"/>
  <c r="J17" i="3"/>
  <c r="AH18" i="3"/>
  <c r="J22" i="3"/>
  <c r="J34" i="3"/>
  <c r="AH88" i="2"/>
  <c r="AF9" i="3"/>
  <c r="AH13" i="3"/>
  <c r="AF15" i="3"/>
  <c r="AF19" i="3"/>
  <c r="AF25" i="3"/>
  <c r="AF31" i="3"/>
  <c r="AF37" i="3"/>
  <c r="L40" i="3"/>
  <c r="AJ9" i="2"/>
  <c r="J16" i="2"/>
  <c r="AJ19" i="2"/>
  <c r="AH25" i="2"/>
  <c r="AH30" i="2"/>
  <c r="AH34" i="2"/>
  <c r="AH39" i="2"/>
  <c r="AH45" i="2"/>
  <c r="AH50" i="2"/>
  <c r="H55" i="2"/>
  <c r="AJ55" i="2"/>
  <c r="AJ61" i="2"/>
  <c r="H70" i="2"/>
  <c r="AH73" i="2"/>
  <c r="H78" i="2"/>
  <c r="AJ78" i="2"/>
  <c r="AF79" i="2"/>
  <c r="H82" i="2"/>
  <c r="AJ82" i="2"/>
  <c r="T84" i="2"/>
  <c r="AF85" i="2"/>
  <c r="H88" i="2"/>
  <c r="AJ88" i="2"/>
  <c r="H13" i="3"/>
  <c r="AJ13" i="3"/>
  <c r="AH19" i="3"/>
  <c r="AH25" i="3"/>
  <c r="AH31" i="3"/>
  <c r="AH37" i="3"/>
  <c r="AJ49" i="3"/>
  <c r="AJ51" i="3"/>
  <c r="AH55" i="2"/>
  <c r="AH78" i="2"/>
  <c r="AH82" i="2"/>
  <c r="L86" i="2"/>
  <c r="H25" i="2"/>
  <c r="H30" i="2"/>
  <c r="H34" i="2"/>
  <c r="H39" i="2"/>
  <c r="H45" i="2"/>
  <c r="H50" i="2"/>
  <c r="J70" i="2"/>
  <c r="AJ73" i="2"/>
  <c r="L29" i="3"/>
  <c r="AH86" i="2"/>
  <c r="AF17" i="3"/>
  <c r="AF22" i="3"/>
  <c r="AJ14" i="2"/>
  <c r="AH22" i="2"/>
  <c r="AH27" i="2"/>
  <c r="AH32" i="2"/>
  <c r="AH37" i="2"/>
  <c r="AH48" i="2"/>
  <c r="AH52" i="2"/>
  <c r="AH70" i="2"/>
  <c r="AF76" i="2"/>
  <c r="AF81" i="2"/>
  <c r="H86" i="2"/>
  <c r="AJ86" i="2"/>
  <c r="AF87" i="2"/>
  <c r="AF12" i="3"/>
  <c r="AH17" i="3"/>
  <c r="AH22" i="3"/>
  <c r="AF23" i="3"/>
  <c r="AF29" i="3"/>
  <c r="AH34" i="3"/>
  <c r="AF35" i="3"/>
  <c r="H40" i="3"/>
  <c r="AJ40" i="3"/>
  <c r="AH40" i="3"/>
  <c r="H22" i="2"/>
  <c r="H27" i="2"/>
  <c r="H32" i="2"/>
  <c r="H37" i="2"/>
  <c r="H48" i="2"/>
  <c r="H52" i="2"/>
  <c r="H17" i="3"/>
  <c r="H22" i="3"/>
  <c r="H34" i="3"/>
</calcChain>
</file>

<file path=xl/sharedStrings.xml><?xml version="1.0" encoding="utf-8"?>
<sst xmlns="http://schemas.openxmlformats.org/spreadsheetml/2006/main" count="4694" uniqueCount="989">
  <si>
    <t>第２－１表（１－２）　人口動態総覧，実数・率・年次別</t>
  </si>
  <si>
    <t>出　　生</t>
  </si>
  <si>
    <t>死　　亡</t>
  </si>
  <si>
    <t>自然増減</t>
    <rPh sb="2" eb="4">
      <t>ゾウゲン</t>
    </rPh>
    <phoneticPr fontId="6"/>
  </si>
  <si>
    <t>乳児死亡</t>
  </si>
  <si>
    <t>新生児死亡</t>
  </si>
  <si>
    <t>死　　　　　産</t>
  </si>
  <si>
    <t xml:space="preserve">  3)</t>
  </si>
  <si>
    <t>周　　産　　期　　死　　亡</t>
  </si>
  <si>
    <t>妊産婦死亡</t>
  </si>
  <si>
    <t>婚　　姻</t>
  </si>
  <si>
    <t>離　　婚</t>
  </si>
  <si>
    <t>1), 2)</t>
  </si>
  <si>
    <t>総　　数</t>
  </si>
  <si>
    <t>自然死産</t>
  </si>
  <si>
    <t>人工死産</t>
  </si>
  <si>
    <r>
      <t>妊娠満22週</t>
    </r>
    <r>
      <rPr>
        <sz val="11"/>
        <color theme="1"/>
        <rFont val="游ゴシック"/>
        <family val="2"/>
        <charset val="128"/>
        <scheme val="minor"/>
      </rPr>
      <t xml:space="preserve"> 4)</t>
    </r>
    <phoneticPr fontId="6"/>
  </si>
  <si>
    <t>早期新生児</t>
  </si>
  <si>
    <t>人　　　　　口</t>
  </si>
  <si>
    <t>以後の死産</t>
    <phoneticPr fontId="6"/>
  </si>
  <si>
    <t>死　　　亡</t>
  </si>
  <si>
    <t>実　数</t>
  </si>
  <si>
    <t>率</t>
  </si>
  <si>
    <t>人口</t>
  </si>
  <si>
    <t>出生</t>
  </si>
  <si>
    <t>出産</t>
  </si>
  <si>
    <t>出産</t>
    <rPh sb="0" eb="2">
      <t>シュッサン</t>
    </rPh>
    <phoneticPr fontId="6"/>
  </si>
  <si>
    <t>出 産</t>
    <rPh sb="2" eb="3">
      <t>ウ</t>
    </rPh>
    <phoneticPr fontId="6"/>
  </si>
  <si>
    <t>男</t>
  </si>
  <si>
    <t>女</t>
  </si>
  <si>
    <t>千対</t>
  </si>
  <si>
    <r>
      <t>1</t>
    </r>
    <r>
      <rPr>
        <sz val="11"/>
        <color theme="1"/>
        <rFont val="游ゴシック"/>
        <family val="2"/>
        <charset val="128"/>
        <scheme val="minor"/>
      </rPr>
      <t>0</t>
    </r>
    <r>
      <rPr>
        <sz val="12"/>
        <rFont val="ＭＳ 明朝"/>
        <family val="1"/>
        <charset val="128"/>
      </rPr>
      <t>万対</t>
    </r>
    <phoneticPr fontId="6"/>
  </si>
  <si>
    <t>明32</t>
  </si>
  <si>
    <t>…</t>
  </si>
  <si>
    <t>明44</t>
    <rPh sb="0" eb="1">
      <t>アカ</t>
    </rPh>
    <phoneticPr fontId="6"/>
  </si>
  <si>
    <t>大 1</t>
    <phoneticPr fontId="6"/>
  </si>
  <si>
    <t>大 5</t>
    <rPh sb="0" eb="1">
      <t>ダイ</t>
    </rPh>
    <phoneticPr fontId="6"/>
  </si>
  <si>
    <t>昭 1</t>
  </si>
  <si>
    <t>資料　「人口動態統計」(厚生省）（厚生労働省）、「岡山県衛生統計書」（岡山県衛生部）</t>
    <rPh sb="12" eb="15">
      <t>コウセイショウ</t>
    </rPh>
    <rPh sb="17" eb="19">
      <t>コウセイ</t>
    </rPh>
    <rPh sb="19" eb="22">
      <t>ロウドウショウ</t>
    </rPh>
    <rPh sb="35" eb="38">
      <t>オカヤマケン</t>
    </rPh>
    <rPh sb="38" eb="41">
      <t>エイセイブ</t>
    </rPh>
    <phoneticPr fontId="6"/>
  </si>
  <si>
    <t>　　　「大正９年国勢調査結果」（内閣統計局）、「昭和25年国勢調査報告第８巻」（総理府統計局）、</t>
    <phoneticPr fontId="6"/>
  </si>
  <si>
    <t>　　　「大正９年～昭和25年　都道府県人口の推計」（総理府統計局）、各年「国勢調査報告」</t>
    <phoneticPr fontId="6"/>
  </si>
  <si>
    <t>　　　各年「10月１日現在推計人口」（総理府統計局）（総務庁統計局）（総務省統計局）</t>
    <rPh sb="35" eb="37">
      <t>ソウム</t>
    </rPh>
    <rPh sb="37" eb="38">
      <t>ショウ</t>
    </rPh>
    <rPh sb="38" eb="41">
      <t>トウケイキョク</t>
    </rPh>
    <phoneticPr fontId="6"/>
  </si>
  <si>
    <t>注）人口動態統計の諸率計算にあたっては、日本人人口を使用している。</t>
    <rPh sb="24" eb="25">
      <t>クチ</t>
    </rPh>
    <phoneticPr fontId="6"/>
  </si>
  <si>
    <t>　　　　なお、平成６（1994）年までは出生千対による表記。（周産期死亡率「総数」も同様。）</t>
    <rPh sb="7" eb="9">
      <t>ヘイセイ</t>
    </rPh>
    <rPh sb="16" eb="17">
      <t>ネン</t>
    </rPh>
    <rPh sb="20" eb="22">
      <t>シュッセイ</t>
    </rPh>
    <rPh sb="22" eb="23">
      <t>セン</t>
    </rPh>
    <rPh sb="23" eb="24">
      <t>タイ</t>
    </rPh>
    <rPh sb="27" eb="29">
      <t>ヒョウキ</t>
    </rPh>
    <rPh sb="31" eb="34">
      <t>シュウサンキ</t>
    </rPh>
    <rPh sb="34" eb="37">
      <t>シボウリツ</t>
    </rPh>
    <rPh sb="38" eb="40">
      <t>ソウスウ</t>
    </rPh>
    <rPh sb="42" eb="44">
      <t>ドウヨウ</t>
    </rPh>
    <phoneticPr fontId="6"/>
  </si>
  <si>
    <t>第２－１表（２－２）　人口動態総覧，実数・率・年次別</t>
  </si>
  <si>
    <t>日　本　人　人　口</t>
    <rPh sb="0" eb="1">
      <t>ニチ</t>
    </rPh>
    <rPh sb="2" eb="3">
      <t>ホン</t>
    </rPh>
    <rPh sb="4" eb="5">
      <t>ヒト</t>
    </rPh>
    <rPh sb="6" eb="7">
      <t>ヒト</t>
    </rPh>
    <phoneticPr fontId="6"/>
  </si>
  <si>
    <t>昭 41</t>
    <rPh sb="0" eb="1">
      <t>アキラ</t>
    </rPh>
    <phoneticPr fontId="6"/>
  </si>
  <si>
    <t>平 1</t>
    <phoneticPr fontId="6"/>
  </si>
  <si>
    <t>－</t>
    <phoneticPr fontId="6"/>
  </si>
  <si>
    <t>2000</t>
    <phoneticPr fontId="6"/>
  </si>
  <si>
    <t>01</t>
    <phoneticPr fontId="6"/>
  </si>
  <si>
    <t>02</t>
    <phoneticPr fontId="6"/>
  </si>
  <si>
    <t>03</t>
  </si>
  <si>
    <t>05</t>
    <phoneticPr fontId="6"/>
  </si>
  <si>
    <t>06</t>
    <phoneticPr fontId="6"/>
  </si>
  <si>
    <t>07</t>
    <phoneticPr fontId="6"/>
  </si>
  <si>
    <t>08</t>
  </si>
  <si>
    <t>－</t>
  </si>
  <si>
    <t>09</t>
  </si>
  <si>
    <t>10</t>
  </si>
  <si>
    <t>令 1</t>
    <rPh sb="0" eb="1">
      <t>レイ</t>
    </rPh>
    <phoneticPr fontId="6"/>
  </si>
  <si>
    <t>第２－２表　出生数，出生の場所・出生時の立会者・年次別(1-2)</t>
    <phoneticPr fontId="6"/>
  </si>
  <si>
    <t>第２－２表　出生数，出生の場所・出生時の立会者・年次別(2-2)</t>
    <phoneticPr fontId="6"/>
  </si>
  <si>
    <t>総　　　　　数</t>
  </si>
  <si>
    <t>　 　  施　　設　　内</t>
    <phoneticPr fontId="10"/>
  </si>
  <si>
    <t>　　　　　施　　 設 　　外</t>
    <phoneticPr fontId="10"/>
  </si>
  <si>
    <t>病　　　院</t>
  </si>
  <si>
    <t>診　療　所</t>
  </si>
  <si>
    <t>助　産　所</t>
  </si>
  <si>
    <t>自　　　　宅</t>
  </si>
  <si>
    <t>そ　 の　 他</t>
  </si>
  <si>
    <t>総　数</t>
  </si>
  <si>
    <t>医　師</t>
  </si>
  <si>
    <t>助産師</t>
    <rPh sb="2" eb="3">
      <t>シ</t>
    </rPh>
    <phoneticPr fontId="6"/>
  </si>
  <si>
    <t>その他</t>
  </si>
  <si>
    <r>
      <t>昭和25（1950）</t>
    </r>
    <r>
      <rPr>
        <sz val="12"/>
        <rFont val="ＭＳ 明朝"/>
        <family val="1"/>
        <charset val="128"/>
      </rPr>
      <t>年</t>
    </r>
    <phoneticPr fontId="6"/>
  </si>
  <si>
    <r>
      <t>　30（1955</t>
    </r>
    <r>
      <rPr>
        <sz val="12"/>
        <rFont val="ＭＳ 明朝"/>
        <family val="1"/>
        <charset val="128"/>
      </rPr>
      <t>）</t>
    </r>
    <phoneticPr fontId="6"/>
  </si>
  <si>
    <r>
      <t>　35（1960</t>
    </r>
    <r>
      <rPr>
        <sz val="12"/>
        <rFont val="ＭＳ 明朝"/>
        <family val="1"/>
        <charset val="128"/>
      </rPr>
      <t>）</t>
    </r>
    <phoneticPr fontId="6"/>
  </si>
  <si>
    <r>
      <t>　40（1965</t>
    </r>
    <r>
      <rPr>
        <sz val="12"/>
        <rFont val="ＭＳ 明朝"/>
        <family val="1"/>
        <charset val="128"/>
      </rPr>
      <t>）</t>
    </r>
    <phoneticPr fontId="6"/>
  </si>
  <si>
    <r>
      <t>昭和45（1970</t>
    </r>
    <r>
      <rPr>
        <sz val="12"/>
        <rFont val="ＭＳ 明朝"/>
        <family val="1"/>
        <charset val="128"/>
      </rPr>
      <t>）年</t>
    </r>
    <rPh sb="0" eb="2">
      <t>ショウワ</t>
    </rPh>
    <rPh sb="10" eb="11">
      <t>ネン</t>
    </rPh>
    <phoneticPr fontId="6"/>
  </si>
  <si>
    <r>
      <t>昭和50（1975</t>
    </r>
    <r>
      <rPr>
        <sz val="12"/>
        <rFont val="ＭＳ 明朝"/>
        <family val="1"/>
        <charset val="128"/>
      </rPr>
      <t>）年</t>
    </r>
    <rPh sb="0" eb="2">
      <t>ショウワ</t>
    </rPh>
    <rPh sb="10" eb="11">
      <t>ネン</t>
    </rPh>
    <phoneticPr fontId="6"/>
  </si>
  <si>
    <r>
      <t>　55（1980</t>
    </r>
    <r>
      <rPr>
        <sz val="12"/>
        <rFont val="ＭＳ 明朝"/>
        <family val="1"/>
        <charset val="128"/>
      </rPr>
      <t>）</t>
    </r>
    <phoneticPr fontId="6"/>
  </si>
  <si>
    <r>
      <t>　60（1985</t>
    </r>
    <r>
      <rPr>
        <sz val="12"/>
        <rFont val="ＭＳ 明朝"/>
        <family val="1"/>
        <charset val="128"/>
      </rPr>
      <t>）</t>
    </r>
    <phoneticPr fontId="6"/>
  </si>
  <si>
    <t>平成元</t>
  </si>
  <si>
    <t>平成２（1990）　</t>
    <rPh sb="0" eb="2">
      <t>ヘイセイ</t>
    </rPh>
    <phoneticPr fontId="6"/>
  </si>
  <si>
    <t>　　３</t>
  </si>
  <si>
    <t>　　４</t>
  </si>
  <si>
    <t>　　５</t>
  </si>
  <si>
    <t>　　６</t>
  </si>
  <si>
    <r>
      <t>　7（1995</t>
    </r>
    <r>
      <rPr>
        <sz val="12"/>
        <rFont val="ＭＳ 明朝"/>
        <family val="1"/>
        <charset val="128"/>
      </rPr>
      <t>）</t>
    </r>
    <phoneticPr fontId="6"/>
  </si>
  <si>
    <t>　11（1999）</t>
    <phoneticPr fontId="6"/>
  </si>
  <si>
    <t>　12（2000）</t>
    <phoneticPr fontId="6"/>
  </si>
  <si>
    <t>　13（2001）</t>
    <phoneticPr fontId="6"/>
  </si>
  <si>
    <t>　14（2002）</t>
    <phoneticPr fontId="6"/>
  </si>
  <si>
    <t>　15（2003）</t>
    <phoneticPr fontId="6"/>
  </si>
  <si>
    <t>　16（2004）</t>
    <phoneticPr fontId="6"/>
  </si>
  <si>
    <t>　17（2005）</t>
    <phoneticPr fontId="6"/>
  </si>
  <si>
    <t>　18（2006）</t>
    <phoneticPr fontId="6"/>
  </si>
  <si>
    <t>　19（2007）</t>
    <phoneticPr fontId="6"/>
  </si>
  <si>
    <t>　20（2008）</t>
    <phoneticPr fontId="6"/>
  </si>
  <si>
    <t>　21（2009）</t>
    <phoneticPr fontId="6"/>
  </si>
  <si>
    <t>　22（2010）</t>
    <phoneticPr fontId="6"/>
  </si>
  <si>
    <t>　23（2011）</t>
    <phoneticPr fontId="6"/>
  </si>
  <si>
    <t>　24（2012）</t>
    <phoneticPr fontId="6"/>
  </si>
  <si>
    <t>　25（2013）</t>
    <phoneticPr fontId="6"/>
  </si>
  <si>
    <t>　26（2014）</t>
    <phoneticPr fontId="6"/>
  </si>
  <si>
    <t>　27（2015）</t>
    <phoneticPr fontId="6"/>
  </si>
  <si>
    <t>　28（2016）</t>
    <phoneticPr fontId="6"/>
  </si>
  <si>
    <t>　29（2017）</t>
    <phoneticPr fontId="10"/>
  </si>
  <si>
    <t>　30（2018）</t>
    <phoneticPr fontId="10"/>
  </si>
  <si>
    <t>令和元（2019）　</t>
    <rPh sb="0" eb="2">
      <t>レイワ</t>
    </rPh>
    <rPh sb="2" eb="3">
      <t>ガン</t>
    </rPh>
    <phoneticPr fontId="6"/>
  </si>
  <si>
    <t>　２（2020）</t>
    <phoneticPr fontId="10"/>
  </si>
  <si>
    <t>　３（2021）</t>
    <phoneticPr fontId="10"/>
  </si>
  <si>
    <t>　４（2022）</t>
    <phoneticPr fontId="10"/>
  </si>
  <si>
    <t>　５（2023）</t>
    <phoneticPr fontId="10"/>
  </si>
  <si>
    <t>資料　「人口動態統計」(厚生省）（厚生労働省）</t>
    <rPh sb="12" eb="15">
      <t>コウセイショウ</t>
    </rPh>
    <rPh sb="17" eb="19">
      <t>コウセイ</t>
    </rPh>
    <rPh sb="19" eb="22">
      <t>ロウドウショウ</t>
    </rPh>
    <phoneticPr fontId="6"/>
  </si>
  <si>
    <t>第２－３表　出生数・割合，出産順位・年次別</t>
  </si>
  <si>
    <t>第２－４表　　出生数・割合，母の年齢（５歳階級）・年次別</t>
  </si>
  <si>
    <t>総　　　数</t>
  </si>
  <si>
    <t>第　１　児</t>
  </si>
  <si>
    <t>第　２　児</t>
  </si>
  <si>
    <t>第　３　児</t>
  </si>
  <si>
    <t>第　４　児</t>
    <phoneticPr fontId="10"/>
  </si>
  <si>
    <t>第　５　児 ～</t>
    <phoneticPr fontId="10"/>
  </si>
  <si>
    <t>～14歳</t>
  </si>
  <si>
    <t>15～19</t>
  </si>
  <si>
    <t>20～24</t>
  </si>
  <si>
    <t>25～29</t>
  </si>
  <si>
    <t>30～34</t>
  </si>
  <si>
    <t>35～39</t>
  </si>
  <si>
    <t>40～44</t>
  </si>
  <si>
    <t>45歳以上</t>
  </si>
  <si>
    <t>不　詳</t>
  </si>
  <si>
    <t>　　　実</t>
  </si>
  <si>
    <t>数</t>
  </si>
  <si>
    <t>実</t>
  </si>
  <si>
    <t>昭和30（1955）年</t>
    <phoneticPr fontId="6"/>
  </si>
  <si>
    <t>昭和30</t>
    <phoneticPr fontId="10"/>
  </si>
  <si>
    <t>（1955）年</t>
    <rPh sb="6" eb="7">
      <t>ネン</t>
    </rPh>
    <phoneticPr fontId="10"/>
  </si>
  <si>
    <t>（1960）</t>
    <phoneticPr fontId="10"/>
  </si>
  <si>
    <t>（1965）</t>
    <phoneticPr fontId="10"/>
  </si>
  <si>
    <r>
      <t>　45（1970</t>
    </r>
    <r>
      <rPr>
        <sz val="12"/>
        <rFont val="ＭＳ 明朝"/>
        <family val="1"/>
        <charset val="128"/>
      </rPr>
      <t>）</t>
    </r>
    <phoneticPr fontId="6"/>
  </si>
  <si>
    <t>（1970）</t>
    <phoneticPr fontId="10"/>
  </si>
  <si>
    <t>昭和50</t>
    <rPh sb="0" eb="2">
      <t>ショウワ</t>
    </rPh>
    <phoneticPr fontId="10"/>
  </si>
  <si>
    <t>（1975）年</t>
    <rPh sb="6" eb="7">
      <t>ネン</t>
    </rPh>
    <phoneticPr fontId="10"/>
  </si>
  <si>
    <t>（1980）</t>
    <phoneticPr fontId="10"/>
  </si>
  <si>
    <t>（1985）</t>
    <phoneticPr fontId="10"/>
  </si>
  <si>
    <t>平成２</t>
    <phoneticPr fontId="6"/>
  </si>
  <si>
    <t>（1990）</t>
    <phoneticPr fontId="10"/>
  </si>
  <si>
    <r>
      <t>　７（1995</t>
    </r>
    <r>
      <rPr>
        <sz val="12"/>
        <rFont val="ＭＳ 明朝"/>
        <family val="1"/>
        <charset val="128"/>
      </rPr>
      <t>）</t>
    </r>
    <phoneticPr fontId="6"/>
  </si>
  <si>
    <t>（1995）</t>
    <phoneticPr fontId="10"/>
  </si>
  <si>
    <t>（1999）</t>
    <phoneticPr fontId="10"/>
  </si>
  <si>
    <t>（2000）</t>
    <phoneticPr fontId="10"/>
  </si>
  <si>
    <t>（2001）</t>
    <phoneticPr fontId="10"/>
  </si>
  <si>
    <t>（2002）</t>
    <phoneticPr fontId="10"/>
  </si>
  <si>
    <t>（2003）</t>
    <phoneticPr fontId="10"/>
  </si>
  <si>
    <t>（2004）</t>
    <phoneticPr fontId="10"/>
  </si>
  <si>
    <t>（2005）</t>
    <phoneticPr fontId="10"/>
  </si>
  <si>
    <t>（2006）</t>
    <phoneticPr fontId="10"/>
  </si>
  <si>
    <t>（2007）</t>
    <phoneticPr fontId="10"/>
  </si>
  <si>
    <t>（2008）</t>
    <phoneticPr fontId="10"/>
  </si>
  <si>
    <t>（2009）</t>
    <phoneticPr fontId="10"/>
  </si>
  <si>
    <t>（2010）</t>
    <phoneticPr fontId="10"/>
  </si>
  <si>
    <t>（2011）</t>
    <phoneticPr fontId="10"/>
  </si>
  <si>
    <t>（2012）</t>
    <phoneticPr fontId="10"/>
  </si>
  <si>
    <t>（2013）</t>
    <phoneticPr fontId="10"/>
  </si>
  <si>
    <t>－</t>
    <phoneticPr fontId="10"/>
  </si>
  <si>
    <t>（2014）</t>
    <phoneticPr fontId="10"/>
  </si>
  <si>
    <t>（2015）</t>
    <phoneticPr fontId="10"/>
  </si>
  <si>
    <t>（2016）</t>
    <phoneticPr fontId="10"/>
  </si>
  <si>
    <t>（2017）</t>
  </si>
  <si>
    <t>（2018）</t>
  </si>
  <si>
    <t>令和元</t>
    <rPh sb="0" eb="1">
      <t>レイワ</t>
    </rPh>
    <rPh sb="1" eb="2">
      <t>ガン</t>
    </rPh>
    <phoneticPr fontId="10"/>
  </si>
  <si>
    <t>（2019）</t>
  </si>
  <si>
    <t>２</t>
    <phoneticPr fontId="10"/>
  </si>
  <si>
    <t>（2020）</t>
    <phoneticPr fontId="10"/>
  </si>
  <si>
    <t>３</t>
    <phoneticPr fontId="10"/>
  </si>
  <si>
    <t>（2021）</t>
  </si>
  <si>
    <t>４</t>
    <phoneticPr fontId="10"/>
  </si>
  <si>
    <t>（2022）</t>
    <phoneticPr fontId="10"/>
  </si>
  <si>
    <t>５</t>
    <phoneticPr fontId="10"/>
  </si>
  <si>
    <t>（2023）</t>
    <phoneticPr fontId="10"/>
  </si>
  <si>
    <t>　　　 構　　成　　割　　合　　（％）</t>
  </si>
  <si>
    <t>構　　成　　割　　合　（％）</t>
  </si>
  <si>
    <r>
      <rPr>
        <sz val="11"/>
        <rFont val="ＭＳ 明朝"/>
        <family val="1"/>
        <charset val="128"/>
      </rPr>
      <t xml:space="preserve"> 昭和</t>
    </r>
    <r>
      <rPr>
        <sz val="11"/>
        <color theme="1"/>
        <rFont val="游ゴシック"/>
        <family val="2"/>
        <charset val="128"/>
        <scheme val="minor"/>
      </rPr>
      <t>30（1955）年</t>
    </r>
    <phoneticPr fontId="6"/>
  </si>
  <si>
    <t>令和元</t>
    <rPh sb="0" eb="1">
      <t>ガン</t>
    </rPh>
    <phoneticPr fontId="10"/>
  </si>
  <si>
    <t>第２－５表　出生数，2500g以下出生数・割合；平均体重，性・年次別</t>
  </si>
  <si>
    <t>（単位：人，kg，％）</t>
  </si>
  <si>
    <t>出生数</t>
  </si>
  <si>
    <t>平均体重</t>
  </si>
  <si>
    <t>2500g以下の出生</t>
  </si>
  <si>
    <t>2500g</t>
    <phoneticPr fontId="10"/>
  </si>
  <si>
    <t>2500g</t>
  </si>
  <si>
    <t>未満</t>
    <rPh sb="0" eb="2">
      <t>ミマン</t>
    </rPh>
    <phoneticPr fontId="10"/>
  </si>
  <si>
    <t>ちょうど</t>
  </si>
  <si>
    <t>昭和45</t>
    <phoneticPr fontId="10"/>
  </si>
  <si>
    <t>（1970）年</t>
    <rPh sb="6" eb="7">
      <t>ネン</t>
    </rPh>
    <phoneticPr fontId="10"/>
  </si>
  <si>
    <t>　　50</t>
  </si>
  <si>
    <t>（1975）</t>
    <phoneticPr fontId="10"/>
  </si>
  <si>
    <t>　　55</t>
  </si>
  <si>
    <t>　　60</t>
  </si>
  <si>
    <t>平成２</t>
    <rPh sb="0" eb="2">
      <t>ヘイセイ</t>
    </rPh>
    <phoneticPr fontId="10"/>
  </si>
  <si>
    <t>（1992）</t>
    <phoneticPr fontId="10"/>
  </si>
  <si>
    <t>（1993）</t>
    <phoneticPr fontId="10"/>
  </si>
  <si>
    <t>（1994）</t>
    <phoneticPr fontId="10"/>
  </si>
  <si>
    <t>　　７</t>
  </si>
  <si>
    <t>　　８</t>
  </si>
  <si>
    <t>（1996）</t>
    <phoneticPr fontId="10"/>
  </si>
  <si>
    <t>　　９</t>
  </si>
  <si>
    <t>（1997）</t>
    <phoneticPr fontId="10"/>
  </si>
  <si>
    <t>　　10</t>
  </si>
  <si>
    <t>（1998）</t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</si>
  <si>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11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</si>
  <si>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12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</si>
  <si>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13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</si>
  <si>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14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</si>
  <si>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15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</si>
  <si>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16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</si>
  <si>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17</t>
    </r>
    <r>
      <rPr>
        <b/>
        <sz val="12"/>
        <rFont val="Osaka"/>
        <family val="3"/>
        <charset val="128"/>
      </rPr>
      <t/>
    </r>
  </si>
  <si>
    <r>
      <t>　　</t>
    </r>
    <r>
      <rPr>
        <sz val="11"/>
        <color theme="1"/>
        <rFont val="游ゴシック"/>
        <family val="2"/>
        <charset val="128"/>
        <scheme val="minor"/>
      </rPr>
      <t>18</t>
    </r>
    <r>
      <rPr>
        <b/>
        <sz val="12"/>
        <rFont val="Osaka"/>
        <family val="3"/>
        <charset val="128"/>
      </rPr>
      <t/>
    </r>
  </si>
  <si>
    <r>
      <t>　　</t>
    </r>
    <r>
      <rPr>
        <sz val="11"/>
        <color theme="1"/>
        <rFont val="游ゴシック"/>
        <family val="2"/>
        <charset val="128"/>
        <scheme val="minor"/>
      </rPr>
      <t>19</t>
    </r>
    <r>
      <rPr>
        <b/>
        <sz val="12"/>
        <rFont val="Osaka"/>
        <family val="3"/>
        <charset val="128"/>
      </rPr>
      <t/>
    </r>
  </si>
  <si>
    <r>
      <t>　　</t>
    </r>
    <r>
      <rPr>
        <sz val="11"/>
        <color theme="1"/>
        <rFont val="游ゴシック"/>
        <family val="2"/>
        <charset val="128"/>
        <scheme val="minor"/>
      </rPr>
      <t>20</t>
    </r>
    <phoneticPr fontId="10"/>
  </si>
  <si>
    <r>
      <t>　　</t>
    </r>
    <r>
      <rPr>
        <sz val="11"/>
        <color theme="1"/>
        <rFont val="游ゴシック"/>
        <family val="2"/>
        <charset val="128"/>
        <scheme val="minor"/>
      </rPr>
      <t>21</t>
    </r>
    <r>
      <rPr>
        <b/>
        <sz val="12"/>
        <rFont val="Osaka"/>
        <family val="3"/>
        <charset val="128"/>
      </rPr>
      <t/>
    </r>
  </si>
  <si>
    <t>　　22</t>
    <phoneticPr fontId="10"/>
  </si>
  <si>
    <t>　　23</t>
    <phoneticPr fontId="10"/>
  </si>
  <si>
    <t>　　24</t>
    <phoneticPr fontId="10"/>
  </si>
  <si>
    <t>　　25</t>
    <phoneticPr fontId="10"/>
  </si>
  <si>
    <t>　　26</t>
    <phoneticPr fontId="10"/>
  </si>
  <si>
    <t>　　27</t>
  </si>
  <si>
    <t>　　28</t>
    <phoneticPr fontId="10"/>
  </si>
  <si>
    <t>　　29</t>
  </si>
  <si>
    <t>　　30</t>
  </si>
  <si>
    <t>３</t>
  </si>
  <si>
    <t>５</t>
  </si>
  <si>
    <t>（2023）</t>
  </si>
  <si>
    <t>資料　「人口動態統計」（厚生省）（厚生労働省）</t>
    <rPh sb="12" eb="15">
      <t>コウセイショウ</t>
    </rPh>
    <rPh sb="17" eb="19">
      <t>コウセイ</t>
    </rPh>
    <rPh sb="19" eb="22">
      <t>ロウドウショウ</t>
    </rPh>
    <phoneticPr fontId="10"/>
  </si>
  <si>
    <t>第２－６表　合計特殊出生率，年次別</t>
  </si>
  <si>
    <t>年　　次</t>
  </si>
  <si>
    <t>合 計 特 殊 出 生 率   1)</t>
    <phoneticPr fontId="6"/>
  </si>
  <si>
    <t>合 計 特 殊 出 生 率</t>
    <phoneticPr fontId="6"/>
  </si>
  <si>
    <t>昭和35（1960）年</t>
    <phoneticPr fontId="6"/>
  </si>
  <si>
    <t>　平成10（1998）年</t>
    <rPh sb="1" eb="2">
      <t>ヘイセイ</t>
    </rPh>
    <rPh sb="11" eb="12">
      <t>ネン</t>
    </rPh>
    <phoneticPr fontId="6"/>
  </si>
  <si>
    <t>　40（1965）</t>
    <phoneticPr fontId="6"/>
  </si>
  <si>
    <t>　45（1970）</t>
    <phoneticPr fontId="6"/>
  </si>
  <si>
    <t>　50（1975）</t>
    <phoneticPr fontId="6"/>
  </si>
  <si>
    <t>　51（1976）</t>
    <phoneticPr fontId="6"/>
  </si>
  <si>
    <t>　52（1977）</t>
    <phoneticPr fontId="6"/>
  </si>
  <si>
    <t>　53（1978）</t>
    <phoneticPr fontId="6"/>
  </si>
  <si>
    <t>　54（1979）</t>
    <phoneticPr fontId="6"/>
  </si>
  <si>
    <t>　55（1980）</t>
    <phoneticPr fontId="6"/>
  </si>
  <si>
    <t>　56（1981）</t>
    <phoneticPr fontId="6"/>
  </si>
  <si>
    <t>　57（1982）</t>
    <phoneticPr fontId="6"/>
  </si>
  <si>
    <t>　58（1983）</t>
    <phoneticPr fontId="6"/>
  </si>
  <si>
    <t>　59（1984）</t>
    <phoneticPr fontId="6"/>
  </si>
  <si>
    <t>　60（1985）</t>
    <phoneticPr fontId="6"/>
  </si>
  <si>
    <t>　61（1986）</t>
    <phoneticPr fontId="6"/>
  </si>
  <si>
    <t>　62（1987）</t>
    <phoneticPr fontId="6"/>
  </si>
  <si>
    <t>　63（1988）</t>
    <phoneticPr fontId="6"/>
  </si>
  <si>
    <t xml:space="preserve"> 平成元（1989）</t>
    <rPh sb="1" eb="3">
      <t>ヘイセイ</t>
    </rPh>
    <rPh sb="3" eb="4">
      <t>ガン</t>
    </rPh>
    <phoneticPr fontId="6"/>
  </si>
  <si>
    <t>　2（1990）</t>
    <phoneticPr fontId="6"/>
  </si>
  <si>
    <t>　3（1991）</t>
    <phoneticPr fontId="6"/>
  </si>
  <si>
    <t>　29（2017）</t>
    <phoneticPr fontId="6"/>
  </si>
  <si>
    <t>　4（1992）</t>
    <phoneticPr fontId="6"/>
  </si>
  <si>
    <t>　30（2018）</t>
    <phoneticPr fontId="6"/>
  </si>
  <si>
    <t>　5（1993）</t>
    <phoneticPr fontId="6"/>
  </si>
  <si>
    <t>　令和元（2019）</t>
    <rPh sb="1" eb="3">
      <t>レイワ</t>
    </rPh>
    <rPh sb="3" eb="4">
      <t>ガン</t>
    </rPh>
    <phoneticPr fontId="6"/>
  </si>
  <si>
    <t>　6（1994）</t>
    <phoneticPr fontId="6"/>
  </si>
  <si>
    <t xml:space="preserve">       2（2020）</t>
    <phoneticPr fontId="6"/>
  </si>
  <si>
    <t>　7（1995）</t>
    <phoneticPr fontId="6"/>
  </si>
  <si>
    <t xml:space="preserve">       3（2021）</t>
    <phoneticPr fontId="6"/>
  </si>
  <si>
    <t xml:space="preserve">  8（1996）</t>
    <phoneticPr fontId="6"/>
  </si>
  <si>
    <t xml:space="preserve">       4（2022）</t>
    <phoneticPr fontId="6"/>
  </si>
  <si>
    <t xml:space="preserve">  9（1997）</t>
    <rPh sb="8" eb="9">
      <t>ネン</t>
    </rPh>
    <phoneticPr fontId="6"/>
  </si>
  <si>
    <t xml:space="preserve">       5（2023）</t>
    <phoneticPr fontId="6"/>
  </si>
  <si>
    <t>注1)　各数値は年齢５歳階級における出生率５倍の合計である。</t>
    <phoneticPr fontId="6"/>
  </si>
  <si>
    <t>資料　「人口動態統計」(厚生省）(厚生労働省）</t>
    <rPh sb="12" eb="15">
      <t>コウセイショウ</t>
    </rPh>
    <rPh sb="17" eb="19">
      <t>コウセイ</t>
    </rPh>
    <rPh sb="19" eb="22">
      <t>ロウドウショウ</t>
    </rPh>
    <phoneticPr fontId="6"/>
  </si>
  <si>
    <t>第２－７表（１－２）　死亡数・死亡率（人口10万対），性・年齢（５歳階級）・年次別</t>
  </si>
  <si>
    <t>第２－７表（２－２）　死亡数・死亡率（人口10万対），性・年齢（５歳階級）・年次別</t>
  </si>
  <si>
    <t>　(1) 死亡数</t>
  </si>
  <si>
    <t>　(2) 死亡率</t>
  </si>
  <si>
    <t>総  数</t>
  </si>
  <si>
    <t>0～4歳</t>
  </si>
  <si>
    <t>5～9</t>
  </si>
  <si>
    <t>10～14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</si>
  <si>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</si>
  <si>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</si>
  <si>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</si>
  <si>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</si>
  <si>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</si>
  <si>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</si>
  <si>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</si>
  <si>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</si>
  <si>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</si>
  <si>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</si>
  <si>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</si>
  <si>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</si>
  <si>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不 詳</t>
  </si>
  <si>
    <t>80歳以上</t>
  </si>
  <si>
    <t>総</t>
  </si>
  <si>
    <t>昭和25（1950）年</t>
    <phoneticPr fontId="19"/>
  </si>
  <si>
    <t>昭和30（1955）年</t>
    <rPh sb="0" eb="2">
      <t>ショウワ</t>
    </rPh>
    <rPh sb="10" eb="11">
      <t>ネン</t>
    </rPh>
    <phoneticPr fontId="19"/>
  </si>
  <si>
    <t>　　30（1955）</t>
    <phoneticPr fontId="19"/>
  </si>
  <si>
    <t>昭和35（1960）年</t>
    <rPh sb="0" eb="2">
      <t>ショウワ</t>
    </rPh>
    <rPh sb="10" eb="11">
      <t>ネン</t>
    </rPh>
    <phoneticPr fontId="19"/>
  </si>
  <si>
    <t>　　40（1965）</t>
    <phoneticPr fontId="19"/>
  </si>
  <si>
    <t>　　45（1970）</t>
    <phoneticPr fontId="19"/>
  </si>
  <si>
    <t>昭和50（1975）年</t>
    <rPh sb="0" eb="2">
      <t>ショウワ</t>
    </rPh>
    <rPh sb="10" eb="11">
      <t>ネン</t>
    </rPh>
    <phoneticPr fontId="19"/>
  </si>
  <si>
    <t>　　55（1980）</t>
    <phoneticPr fontId="19"/>
  </si>
  <si>
    <t>　　60（1985）</t>
    <phoneticPr fontId="19"/>
  </si>
  <si>
    <t>平成２（1990）</t>
    <rPh sb="0" eb="2">
      <t>ヘイセイ</t>
    </rPh>
    <phoneticPr fontId="19"/>
  </si>
  <si>
    <t>　　５（1993）</t>
    <phoneticPr fontId="19"/>
  </si>
  <si>
    <t>　　６（1994）</t>
    <phoneticPr fontId="19"/>
  </si>
  <si>
    <t>　　７（1995）</t>
    <phoneticPr fontId="19"/>
  </si>
  <si>
    <t>　　８（1996）</t>
    <phoneticPr fontId="19"/>
  </si>
  <si>
    <t>　　９（1997）</t>
    <phoneticPr fontId="19"/>
  </si>
  <si>
    <t>　　10（1998）</t>
    <phoneticPr fontId="19"/>
  </si>
  <si>
    <t>　　11（1999）</t>
    <phoneticPr fontId="19"/>
  </si>
  <si>
    <t>　　12（2000）</t>
    <phoneticPr fontId="19"/>
  </si>
  <si>
    <t>　　13（2001）</t>
    <phoneticPr fontId="19"/>
  </si>
  <si>
    <t>　　14（2002）</t>
    <phoneticPr fontId="19"/>
  </si>
  <si>
    <t>　　15（2003）</t>
    <phoneticPr fontId="19"/>
  </si>
  <si>
    <t>　　16（2004）</t>
    <phoneticPr fontId="19"/>
  </si>
  <si>
    <t>　　17（2005）</t>
    <phoneticPr fontId="19"/>
  </si>
  <si>
    <t>　　18（2006）</t>
    <phoneticPr fontId="19"/>
  </si>
  <si>
    <t>　　19（2007）</t>
    <phoneticPr fontId="19"/>
  </si>
  <si>
    <t>　　20（2008）</t>
    <phoneticPr fontId="19"/>
  </si>
  <si>
    <t>　　21（2009）</t>
    <phoneticPr fontId="19"/>
  </si>
  <si>
    <t>　　22（2010）</t>
    <phoneticPr fontId="19"/>
  </si>
  <si>
    <t>　　23（2011）</t>
    <phoneticPr fontId="19"/>
  </si>
  <si>
    <t>　　24（2012）</t>
    <phoneticPr fontId="19"/>
  </si>
  <si>
    <t>　　25（2013）</t>
    <phoneticPr fontId="19"/>
  </si>
  <si>
    <t>　　26（2014）</t>
    <phoneticPr fontId="19"/>
  </si>
  <si>
    <t>　　27（2015）</t>
    <phoneticPr fontId="19"/>
  </si>
  <si>
    <t>　　28（2016）</t>
    <phoneticPr fontId="19"/>
  </si>
  <si>
    <t>　　29（2017）</t>
    <phoneticPr fontId="6"/>
  </si>
  <si>
    <t>　　30（2018）</t>
    <phoneticPr fontId="6"/>
  </si>
  <si>
    <t>令和元（2019）</t>
    <rPh sb="0" eb="2">
      <t>レイワ</t>
    </rPh>
    <rPh sb="2" eb="3">
      <t>ガン</t>
    </rPh>
    <phoneticPr fontId="6"/>
  </si>
  <si>
    <t>　　２（2020）</t>
    <phoneticPr fontId="6"/>
  </si>
  <si>
    <t>　　３（2021）</t>
    <phoneticPr fontId="1"/>
  </si>
  <si>
    <t>　　４（2022）</t>
    <phoneticPr fontId="1"/>
  </si>
  <si>
    <t>　　５（2023）</t>
    <phoneticPr fontId="1"/>
  </si>
  <si>
    <t>男</t>
    <rPh sb="0" eb="1">
      <t>オトコ</t>
    </rPh>
    <phoneticPr fontId="6"/>
  </si>
  <si>
    <t>　　29（2018）</t>
  </si>
  <si>
    <t>－</t>
    <phoneticPr fontId="19"/>
  </si>
  <si>
    <t>　　５（2022）</t>
    <phoneticPr fontId="1"/>
  </si>
  <si>
    <t>資料　「人口動態統計」（厚生省）（厚生労働省）</t>
    <rPh sb="0" eb="2">
      <t>シリョウ</t>
    </rPh>
    <rPh sb="4" eb="6">
      <t>ジンコウ</t>
    </rPh>
    <rPh sb="6" eb="8">
      <t>ドウタイ</t>
    </rPh>
    <rPh sb="8" eb="10">
      <t>トウケイ</t>
    </rPh>
    <rPh sb="12" eb="15">
      <t>コウセイショウ</t>
    </rPh>
    <rPh sb="17" eb="19">
      <t>コウセイ</t>
    </rPh>
    <rPh sb="19" eb="22">
      <t>ロウドウショウ</t>
    </rPh>
    <phoneticPr fontId="6"/>
  </si>
  <si>
    <t>　　　各年「国勢調査報告」「10月１日現在推計人口（総人口）」（総理府統計局）（総務庁統計局）（総務省統計局）</t>
    <rPh sb="26" eb="29">
      <t>ソウジンコウ</t>
    </rPh>
    <phoneticPr fontId="6"/>
  </si>
  <si>
    <t>令和元</t>
    <rPh sb="0" eb="2">
      <t>レイワ</t>
    </rPh>
    <rPh sb="2" eb="3">
      <t>ガン</t>
    </rPh>
    <phoneticPr fontId="6"/>
  </si>
  <si>
    <t>第２－８表　死亡数，３大死因（簡単分類）－悪性新生物・心疾患・脳血管疾患－，年次別</t>
  </si>
  <si>
    <t>３大死因
総　数</t>
    <rPh sb="1" eb="2">
      <t>ダイ</t>
    </rPh>
    <rPh sb="2" eb="4">
      <t>シイン</t>
    </rPh>
    <rPh sb="5" eb="6">
      <t>ソウ</t>
    </rPh>
    <rPh sb="7" eb="8">
      <t>カズ</t>
    </rPh>
    <phoneticPr fontId="10"/>
  </si>
  <si>
    <t>全死因に占める
割合（％）</t>
    <rPh sb="0" eb="1">
      <t>ゼン</t>
    </rPh>
    <rPh sb="1" eb="3">
      <t>シイン</t>
    </rPh>
    <rPh sb="4" eb="5">
      <t>シ</t>
    </rPh>
    <rPh sb="8" eb="10">
      <t>ワリアイ</t>
    </rPh>
    <phoneticPr fontId="10"/>
  </si>
  <si>
    <t>02100</t>
  </si>
  <si>
    <t xml:space="preserve">09200
</t>
    <phoneticPr fontId="10"/>
  </si>
  <si>
    <t xml:space="preserve">09300
</t>
    <phoneticPr fontId="10"/>
  </si>
  <si>
    <t>悪性新生物</t>
  </si>
  <si>
    <t>心疾患</t>
    <phoneticPr fontId="10"/>
  </si>
  <si>
    <t>脳血管疾患</t>
  </si>
  <si>
    <t>＜腫瘍＞</t>
    <rPh sb="1" eb="3">
      <t>シュヨウ</t>
    </rPh>
    <phoneticPr fontId="10"/>
  </si>
  <si>
    <t>昭和25</t>
    <phoneticPr fontId="10"/>
  </si>
  <si>
    <t>（1950）年</t>
    <rPh sb="6" eb="7">
      <t>ネン</t>
    </rPh>
    <phoneticPr fontId="10"/>
  </si>
  <si>
    <t>（1955）</t>
    <phoneticPr fontId="10"/>
  </si>
  <si>
    <t>　　35</t>
    <phoneticPr fontId="10"/>
  </si>
  <si>
    <t>（1960）</t>
  </si>
  <si>
    <t>　　40</t>
  </si>
  <si>
    <t>（1965）</t>
  </si>
  <si>
    <t>　　45</t>
  </si>
  <si>
    <t>（1991）</t>
  </si>
  <si>
    <t>　　24</t>
  </si>
  <si>
    <t>　　25</t>
  </si>
  <si>
    <t>　　27</t>
    <phoneticPr fontId="10"/>
  </si>
  <si>
    <t>令和元</t>
    <rPh sb="0" eb="1">
      <t>レイワ</t>
    </rPh>
    <rPh sb="2" eb="3">
      <t>ガン</t>
    </rPh>
    <phoneticPr fontId="10"/>
  </si>
  <si>
    <t>第２－９表（１－２）　死亡数，主要死因（簡単分類），年次別</t>
  </si>
  <si>
    <t>第２－９表（２－２）　死亡数，主要死因（簡単分類），年次別</t>
  </si>
  <si>
    <t>01200</t>
  </si>
  <si>
    <t>04100</t>
  </si>
  <si>
    <t>09100</t>
  </si>
  <si>
    <t>09200</t>
  </si>
  <si>
    <t>09207</t>
  </si>
  <si>
    <t>09300</t>
  </si>
  <si>
    <t>09400</t>
    <phoneticPr fontId="6"/>
  </si>
  <si>
    <t>10200</t>
  </si>
  <si>
    <t>10400</t>
  </si>
  <si>
    <t>10500</t>
  </si>
  <si>
    <t>11300</t>
  </si>
  <si>
    <t>14200</t>
  </si>
  <si>
    <t>18100</t>
  </si>
  <si>
    <t>20100</t>
  </si>
  <si>
    <t>20200</t>
  </si>
  <si>
    <t>02102</t>
  </si>
  <si>
    <t>02103</t>
  </si>
  <si>
    <t>02104</t>
  </si>
  <si>
    <t>02105</t>
  </si>
  <si>
    <t>02106</t>
  </si>
  <si>
    <t>02107</t>
  </si>
  <si>
    <t>02108</t>
  </si>
  <si>
    <t>02110</t>
  </si>
  <si>
    <t>02112</t>
  </si>
  <si>
    <t>02113</t>
  </si>
  <si>
    <t>02119</t>
  </si>
  <si>
    <t>09202</t>
  </si>
  <si>
    <t>09203</t>
  </si>
  <si>
    <t>09206</t>
  </si>
  <si>
    <t>09301</t>
  </si>
  <si>
    <t>09302</t>
  </si>
  <si>
    <t>09303</t>
  </si>
  <si>
    <t>20101</t>
  </si>
  <si>
    <t>総　 数</t>
  </si>
  <si>
    <t>直腸S状結腸</t>
    <rPh sb="3" eb="4">
      <t>ジョウ</t>
    </rPh>
    <rPh sb="4" eb="5">
      <t>ムスブ</t>
    </rPh>
    <rPh sb="5" eb="6">
      <t>チョウ</t>
    </rPh>
    <phoneticPr fontId="6"/>
  </si>
  <si>
    <t>肝及び</t>
  </si>
  <si>
    <t>胆のう及び</t>
    <phoneticPr fontId="6"/>
  </si>
  <si>
    <t>気管，気管</t>
  </si>
  <si>
    <t>高血圧性</t>
  </si>
  <si>
    <t>心 疾 患</t>
  </si>
  <si>
    <t>急性心筋</t>
  </si>
  <si>
    <t>その他の</t>
    <phoneticPr fontId="6"/>
  </si>
  <si>
    <t>不整脈</t>
    <phoneticPr fontId="6"/>
  </si>
  <si>
    <t>くも膜下</t>
  </si>
  <si>
    <t>大動脈瘤</t>
  </si>
  <si>
    <t>慢性閉塞性</t>
  </si>
  <si>
    <t>結 　核</t>
  </si>
  <si>
    <t>食　道</t>
  </si>
  <si>
    <t>胃</t>
  </si>
  <si>
    <t>結　腸</t>
    <phoneticPr fontId="6"/>
  </si>
  <si>
    <t>移行部及び直腸</t>
    <rPh sb="0" eb="3">
      <t>イコウブ</t>
    </rPh>
    <rPh sb="3" eb="4">
      <t>オヨ</t>
    </rPh>
    <rPh sb="5" eb="7">
      <t>チョクチョウ</t>
    </rPh>
    <phoneticPr fontId="6"/>
  </si>
  <si>
    <t>肝内胆管</t>
  </si>
  <si>
    <t>その他の胆道</t>
    <rPh sb="4" eb="6">
      <t>タンドウ</t>
    </rPh>
    <phoneticPr fontId="6"/>
  </si>
  <si>
    <t>膵</t>
  </si>
  <si>
    <t>支及び肺</t>
  </si>
  <si>
    <t>乳　房</t>
  </si>
  <si>
    <t>子　宮</t>
  </si>
  <si>
    <t>白 血 病</t>
  </si>
  <si>
    <t>糖 尿 病</t>
  </si>
  <si>
    <t>(高血圧性</t>
  </si>
  <si>
    <t>虚血性</t>
    <phoneticPr fontId="6"/>
  </si>
  <si>
    <t>及び</t>
    <phoneticPr fontId="6"/>
  </si>
  <si>
    <t>心 不 全</t>
  </si>
  <si>
    <t>脳内出血</t>
  </si>
  <si>
    <t>脳 梗 塞</t>
  </si>
  <si>
    <t>肺　炎</t>
    <rPh sb="0" eb="1">
      <t>ハイエン</t>
    </rPh>
    <rPh sb="2" eb="3">
      <t>エン</t>
    </rPh>
    <phoneticPr fontId="6"/>
  </si>
  <si>
    <t>喘　息</t>
    <rPh sb="0" eb="1">
      <t>ゼンソク</t>
    </rPh>
    <rPh sb="2" eb="3">
      <t>イキ</t>
    </rPh>
    <phoneticPr fontId="6"/>
  </si>
  <si>
    <r>
      <t>肝 疾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2"/>
        <rFont val="ＭＳ 明朝"/>
        <family val="1"/>
        <charset val="128"/>
      </rPr>
      <t>患</t>
    </r>
    <phoneticPr fontId="6"/>
  </si>
  <si>
    <r>
      <t>腎 不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2"/>
        <rFont val="ＭＳ 明朝"/>
        <family val="1"/>
        <charset val="128"/>
      </rPr>
      <t>全</t>
    </r>
    <phoneticPr fontId="6"/>
  </si>
  <si>
    <t>老　衰</t>
    <phoneticPr fontId="6"/>
  </si>
  <si>
    <t>不慮の事故</t>
  </si>
  <si>
    <t>交通事故</t>
  </si>
  <si>
    <t>自  殺</t>
  </si>
  <si>
    <t>＜腫瘍＞</t>
    <rPh sb="1" eb="3">
      <t>シュヨウ</t>
    </rPh>
    <phoneticPr fontId="6"/>
  </si>
  <si>
    <t>疾　　患</t>
  </si>
  <si>
    <t>を除く）</t>
  </si>
  <si>
    <t>梗　　塞</t>
  </si>
  <si>
    <t>心疾患</t>
    <phoneticPr fontId="6"/>
  </si>
  <si>
    <t>伝導障害</t>
  </si>
  <si>
    <t>出    血</t>
  </si>
  <si>
    <t>及び解離</t>
  </si>
  <si>
    <t>肺疾患</t>
  </si>
  <si>
    <t>昭和25</t>
    <phoneticPr fontId="6"/>
  </si>
  <si>
    <t>（1950）年</t>
    <rPh sb="6" eb="7">
      <t>ネン</t>
    </rPh>
    <phoneticPr fontId="6"/>
  </si>
  <si>
    <t>　26</t>
  </si>
  <si>
    <t>　27</t>
  </si>
  <si>
    <t>　28</t>
  </si>
  <si>
    <t>　29</t>
  </si>
  <si>
    <t>　　30</t>
    <phoneticPr fontId="6"/>
  </si>
  <si>
    <t>（1955）</t>
    <phoneticPr fontId="6"/>
  </si>
  <si>
    <t>　31</t>
  </si>
  <si>
    <t>　32</t>
  </si>
  <si>
    <t>　33</t>
  </si>
  <si>
    <t>　34</t>
  </si>
  <si>
    <t>　　35</t>
    <phoneticPr fontId="6"/>
  </si>
  <si>
    <t>（1960）</t>
    <phoneticPr fontId="6"/>
  </si>
  <si>
    <t>　　36</t>
  </si>
  <si>
    <t>（1961）</t>
  </si>
  <si>
    <t>…</t>
    <phoneticPr fontId="6"/>
  </si>
  <si>
    <t>　　37</t>
    <phoneticPr fontId="6"/>
  </si>
  <si>
    <t>（1962）</t>
    <phoneticPr fontId="6"/>
  </si>
  <si>
    <t>　　38</t>
  </si>
  <si>
    <t>（1963）</t>
    <phoneticPr fontId="6"/>
  </si>
  <si>
    <t>　　39</t>
  </si>
  <si>
    <t>（1964）</t>
    <phoneticPr fontId="6"/>
  </si>
  <si>
    <t>　　41</t>
  </si>
  <si>
    <t>（1966）</t>
  </si>
  <si>
    <t>　　42</t>
  </si>
  <si>
    <t>（1967）</t>
  </si>
  <si>
    <t>　　43</t>
  </si>
  <si>
    <t>（1968）</t>
  </si>
  <si>
    <t>　　44</t>
  </si>
  <si>
    <t>（1969）</t>
  </si>
  <si>
    <t>（1970）</t>
  </si>
  <si>
    <t>　　46</t>
  </si>
  <si>
    <t>（1971）</t>
  </si>
  <si>
    <t>　　47</t>
  </si>
  <si>
    <t>（1972）</t>
  </si>
  <si>
    <t>　　48</t>
  </si>
  <si>
    <t>（1973）</t>
  </si>
  <si>
    <t>　　49</t>
  </si>
  <si>
    <t>（1974）</t>
  </si>
  <si>
    <t>（1975）</t>
  </si>
  <si>
    <t>　　51</t>
  </si>
  <si>
    <t>（1976）</t>
  </si>
  <si>
    <t>　　52</t>
  </si>
  <si>
    <t>（1977）</t>
  </si>
  <si>
    <t>　　53</t>
  </si>
  <si>
    <t>（1978）</t>
  </si>
  <si>
    <t>　　54</t>
  </si>
  <si>
    <t>（1979）</t>
  </si>
  <si>
    <t>（1980）</t>
  </si>
  <si>
    <t>　　56</t>
  </si>
  <si>
    <t>（1981）</t>
  </si>
  <si>
    <t>　　57</t>
  </si>
  <si>
    <t>（1982）</t>
  </si>
  <si>
    <t>　　58</t>
  </si>
  <si>
    <t>（1983）</t>
  </si>
  <si>
    <t>　　59</t>
  </si>
  <si>
    <t>（1984）</t>
  </si>
  <si>
    <t>（1985）</t>
  </si>
  <si>
    <t>　　61</t>
  </si>
  <si>
    <t>（1986）</t>
  </si>
  <si>
    <t>　　62</t>
  </si>
  <si>
    <t>（1987）</t>
  </si>
  <si>
    <t>　　63</t>
  </si>
  <si>
    <t>（1988）</t>
  </si>
  <si>
    <t>平成元　</t>
    <phoneticPr fontId="6"/>
  </si>
  <si>
    <t>（1989）</t>
  </si>
  <si>
    <t>　　２</t>
    <phoneticPr fontId="6"/>
  </si>
  <si>
    <t>（1990）</t>
  </si>
  <si>
    <t>　　３</t>
    <phoneticPr fontId="6"/>
  </si>
  <si>
    <t>（1992）</t>
  </si>
  <si>
    <t>（1993）</t>
  </si>
  <si>
    <t>（1994）</t>
  </si>
  <si>
    <t>（1995）</t>
  </si>
  <si>
    <t>（1996）</t>
  </si>
  <si>
    <t>（1997）</t>
  </si>
  <si>
    <t>　　10</t>
    <phoneticPr fontId="6"/>
  </si>
  <si>
    <t>（1998）</t>
  </si>
  <si>
    <t>（1999）</t>
  </si>
  <si>
    <t>　　12</t>
  </si>
  <si>
    <t>（2000）</t>
  </si>
  <si>
    <r>
      <t>　　13</t>
    </r>
    <r>
      <rPr>
        <sz val="11"/>
        <color theme="1"/>
        <rFont val="游ゴシック"/>
        <family val="2"/>
        <charset val="128"/>
        <scheme val="minor"/>
      </rPr>
      <t/>
    </r>
  </si>
  <si>
    <t>（2001）</t>
  </si>
  <si>
    <t>　　14</t>
  </si>
  <si>
    <t>（2002）</t>
  </si>
  <si>
    <r>
      <t>　　15</t>
    </r>
    <r>
      <rPr>
        <sz val="11"/>
        <color theme="1"/>
        <rFont val="游ゴシック"/>
        <family val="2"/>
        <charset val="128"/>
        <scheme val="minor"/>
      </rPr>
      <t/>
    </r>
  </si>
  <si>
    <t>（2003）</t>
  </si>
  <si>
    <t>　　16</t>
  </si>
  <si>
    <t>（2004）</t>
  </si>
  <si>
    <r>
      <t>　　17</t>
    </r>
    <r>
      <rPr>
        <sz val="11"/>
        <color theme="1"/>
        <rFont val="游ゴシック"/>
        <family val="2"/>
        <charset val="128"/>
        <scheme val="minor"/>
      </rPr>
      <t/>
    </r>
  </si>
  <si>
    <t>（2005）</t>
  </si>
  <si>
    <t>　　18</t>
  </si>
  <si>
    <t>（2006）</t>
  </si>
  <si>
    <r>
      <t>　　19</t>
    </r>
    <r>
      <rPr>
        <sz val="11"/>
        <color theme="1"/>
        <rFont val="游ゴシック"/>
        <family val="2"/>
        <charset val="128"/>
        <scheme val="minor"/>
      </rPr>
      <t/>
    </r>
  </si>
  <si>
    <t>（2007）</t>
  </si>
  <si>
    <t>　　20</t>
  </si>
  <si>
    <t>（2008）</t>
  </si>
  <si>
    <r>
      <t>　　21</t>
    </r>
    <r>
      <rPr>
        <sz val="11"/>
        <color theme="1"/>
        <rFont val="游ゴシック"/>
        <family val="2"/>
        <charset val="128"/>
        <scheme val="minor"/>
      </rPr>
      <t/>
    </r>
  </si>
  <si>
    <t>（2009）</t>
  </si>
  <si>
    <t>　　22</t>
  </si>
  <si>
    <t>（2010）</t>
  </si>
  <si>
    <r>
      <t>　　23</t>
    </r>
    <r>
      <rPr>
        <sz val="11"/>
        <color theme="1"/>
        <rFont val="游ゴシック"/>
        <family val="2"/>
        <charset val="128"/>
        <scheme val="minor"/>
      </rPr>
      <t/>
    </r>
  </si>
  <si>
    <t>（2011）</t>
  </si>
  <si>
    <t>（2012）</t>
  </si>
  <si>
    <r>
      <t>　　25</t>
    </r>
    <r>
      <rPr>
        <sz val="11"/>
        <color theme="1"/>
        <rFont val="游ゴシック"/>
        <family val="2"/>
        <charset val="128"/>
        <scheme val="minor"/>
      </rPr>
      <t/>
    </r>
  </si>
  <si>
    <t>（2013）</t>
  </si>
  <si>
    <t>　　26</t>
  </si>
  <si>
    <t>（2014）</t>
  </si>
  <si>
    <r>
      <t>　　27</t>
    </r>
    <r>
      <rPr>
        <sz val="11"/>
        <color theme="1"/>
        <rFont val="游ゴシック"/>
        <family val="2"/>
        <charset val="128"/>
        <scheme val="minor"/>
      </rPr>
      <t/>
    </r>
  </si>
  <si>
    <t>（2015）</t>
  </si>
  <si>
    <t>　　28</t>
  </si>
  <si>
    <t>（2016）</t>
  </si>
  <si>
    <t>令和元</t>
    <rPh sb="0" eb="1">
      <t>レイワ</t>
    </rPh>
    <rPh sb="1" eb="2">
      <t>ガン</t>
    </rPh>
    <phoneticPr fontId="6"/>
  </si>
  <si>
    <t>２</t>
    <phoneticPr fontId="6"/>
  </si>
  <si>
    <t>（2020）</t>
    <phoneticPr fontId="6"/>
  </si>
  <si>
    <t>４</t>
    <phoneticPr fontId="6"/>
  </si>
  <si>
    <t>（2022）</t>
    <phoneticPr fontId="6"/>
  </si>
  <si>
    <t>５</t>
    <phoneticPr fontId="6"/>
  </si>
  <si>
    <t>（2023）</t>
    <phoneticPr fontId="6"/>
  </si>
  <si>
    <r>
      <t>注　1)　表頭の死因名等は「ICD-10（2013年版）準拠」（平成29（2017）年１月）を基にした簡単分類</t>
    </r>
    <r>
      <rPr>
        <sz val="12"/>
        <rFont val="ＭＳ 明朝"/>
        <family val="1"/>
        <charset val="128"/>
      </rPr>
      <t>による。</t>
    </r>
    <rPh sb="25" eb="26">
      <t>ネン</t>
    </rPh>
    <rPh sb="26" eb="27">
      <t>バン</t>
    </rPh>
    <rPh sb="28" eb="30">
      <t>ジュンキョ</t>
    </rPh>
    <rPh sb="32" eb="34">
      <t>ヘイセイ</t>
    </rPh>
    <rPh sb="42" eb="43">
      <t>ネン</t>
    </rPh>
    <rPh sb="44" eb="45">
      <t>ガツ</t>
    </rPh>
    <rPh sb="47" eb="48">
      <t>モト</t>
    </rPh>
    <phoneticPr fontId="6"/>
  </si>
  <si>
    <t>　　2)　死因分類の改正により、年次別比較には完全な内容の一致をみることができない。</t>
    <phoneticPr fontId="6"/>
  </si>
  <si>
    <t>資料　「人口動態統計」（厚生省）（厚生労働省）</t>
    <rPh sb="12" eb="15">
      <t>コウセイショウ</t>
    </rPh>
    <rPh sb="17" eb="19">
      <t>コウセイ</t>
    </rPh>
    <rPh sb="19" eb="22">
      <t>ロウドウショウ</t>
    </rPh>
    <phoneticPr fontId="6"/>
  </si>
  <si>
    <t>第２－10表　死因順位，年次別</t>
  </si>
  <si>
    <t>第　　 １　 　位</t>
  </si>
  <si>
    <t>第　　 ２　 　位</t>
  </si>
  <si>
    <t>第　　 ３　 　位</t>
  </si>
  <si>
    <t>第　　 ４　 　位</t>
  </si>
  <si>
    <t>第　　 ５　 　位</t>
  </si>
  <si>
    <t>死　　　因</t>
  </si>
  <si>
    <t>死亡率</t>
  </si>
  <si>
    <t>割合</t>
  </si>
  <si>
    <t>死　　　因</t>
    <phoneticPr fontId="6"/>
  </si>
  <si>
    <t>(％)</t>
  </si>
  <si>
    <t>全 　 結 　 核</t>
  </si>
  <si>
    <t>脳 血 管 疾 患</t>
  </si>
  <si>
    <t>肺炎・気管支炎</t>
  </si>
  <si>
    <t>胃    腸    炎</t>
  </si>
  <si>
    <t>悪 性 新 生 物</t>
  </si>
  <si>
    <t>老　　　　　衰</t>
  </si>
  <si>
    <t>心　　疾　　患</t>
  </si>
  <si>
    <r>
      <t xml:space="preserve">    </t>
    </r>
    <r>
      <rPr>
        <sz val="12"/>
        <rFont val="ＭＳ 明朝"/>
        <family val="1"/>
        <charset val="128"/>
      </rPr>
      <t>30</t>
    </r>
    <phoneticPr fontId="6"/>
  </si>
  <si>
    <t>（1995）</t>
    <phoneticPr fontId="6"/>
  </si>
  <si>
    <r>
      <t xml:space="preserve">    </t>
    </r>
    <r>
      <rPr>
        <sz val="12"/>
        <rFont val="ＭＳ 明朝"/>
        <family val="1"/>
        <charset val="128"/>
      </rPr>
      <t>35</t>
    </r>
    <phoneticPr fontId="6"/>
  </si>
  <si>
    <t>　36</t>
  </si>
  <si>
    <t>　37</t>
  </si>
  <si>
    <t>　38</t>
  </si>
  <si>
    <t>不 慮 の 事 故</t>
  </si>
  <si>
    <t>　39</t>
  </si>
  <si>
    <r>
      <t xml:space="preserve">　  </t>
    </r>
    <r>
      <rPr>
        <sz val="12"/>
        <rFont val="ＭＳ 明朝"/>
        <family val="1"/>
        <charset val="128"/>
      </rPr>
      <t>40</t>
    </r>
    <phoneticPr fontId="6"/>
  </si>
  <si>
    <t>（1965）</t>
    <phoneticPr fontId="6"/>
  </si>
  <si>
    <r>
      <t xml:space="preserve">　  </t>
    </r>
    <r>
      <rPr>
        <sz val="12"/>
        <rFont val="ＭＳ 明朝"/>
        <family val="1"/>
        <charset val="128"/>
      </rPr>
      <t>41</t>
    </r>
    <r>
      <rPr>
        <sz val="11"/>
        <color theme="1"/>
        <rFont val="游ゴシック"/>
        <family val="2"/>
        <charset val="128"/>
        <scheme val="minor"/>
      </rPr>
      <t/>
    </r>
  </si>
  <si>
    <t>老衰</t>
    <rPh sb="0" eb="2">
      <t>ロウスイ</t>
    </rPh>
    <phoneticPr fontId="1"/>
  </si>
  <si>
    <t>心疾患</t>
    <rPh sb="0" eb="3">
      <t>シンシッカン</t>
    </rPh>
    <phoneticPr fontId="1"/>
  </si>
  <si>
    <t>不慮の事故</t>
    <rPh sb="0" eb="2">
      <t>フリョ</t>
    </rPh>
    <rPh sb="3" eb="5">
      <t>ジコ</t>
    </rPh>
    <phoneticPr fontId="1"/>
  </si>
  <si>
    <r>
      <t xml:space="preserve">　  </t>
    </r>
    <r>
      <rPr>
        <sz val="12"/>
        <rFont val="ＭＳ 明朝"/>
        <family val="1"/>
        <charset val="128"/>
      </rPr>
      <t>42</t>
    </r>
    <phoneticPr fontId="6"/>
  </si>
  <si>
    <r>
      <t xml:space="preserve">　  </t>
    </r>
    <r>
      <rPr>
        <sz val="12"/>
        <rFont val="ＭＳ 明朝"/>
        <family val="1"/>
        <charset val="128"/>
      </rPr>
      <t>43</t>
    </r>
    <phoneticPr fontId="6"/>
  </si>
  <si>
    <r>
      <t xml:space="preserve">　  </t>
    </r>
    <r>
      <rPr>
        <sz val="12"/>
        <rFont val="ＭＳ 明朝"/>
        <family val="1"/>
        <charset val="128"/>
      </rPr>
      <t>44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</si>
  <si>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45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</si>
  <si>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46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</si>
  <si>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47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</si>
  <si>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48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</si>
  <si>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49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</si>
  <si>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50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</si>
  <si>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51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</si>
  <si>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52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</si>
  <si>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53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</si>
  <si>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54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</si>
  <si>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55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</si>
  <si>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56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</si>
  <si>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57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</si>
  <si>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58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</si>
  <si>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59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</si>
  <si>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60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</si>
  <si>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61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</si>
  <si>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62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</si>
  <si>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63</t>
    </r>
    <r>
      <rPr>
        <b/>
        <sz val="12"/>
        <rFont val="Osaka"/>
        <family val="3"/>
        <charset val="128"/>
      </rPr>
      <t/>
    </r>
  </si>
  <si>
    <t>平成元</t>
    <rPh sb="0" eb="2">
      <t>ヘイセイ</t>
    </rPh>
    <rPh sb="2" eb="3">
      <t>ゲン</t>
    </rPh>
    <phoneticPr fontId="1"/>
  </si>
  <si>
    <t>（1989）</t>
    <phoneticPr fontId="1"/>
  </si>
  <si>
    <t>悪性新生物</t>
    <phoneticPr fontId="1"/>
  </si>
  <si>
    <t>脳血管疾患</t>
    <phoneticPr fontId="1"/>
  </si>
  <si>
    <t>肺炎・気管支炎</t>
    <rPh sb="0" eb="2">
      <t>ハイエン</t>
    </rPh>
    <rPh sb="3" eb="7">
      <t>キカンシエン</t>
    </rPh>
    <phoneticPr fontId="1"/>
  </si>
  <si>
    <t xml:space="preserve">    ２</t>
    <phoneticPr fontId="6"/>
  </si>
  <si>
    <r>
      <t xml:space="preserve">　  </t>
    </r>
    <r>
      <rPr>
        <sz val="12"/>
        <rFont val="ＭＳ 明朝"/>
        <family val="1"/>
        <charset val="128"/>
      </rPr>
      <t>３</t>
    </r>
    <phoneticPr fontId="6"/>
  </si>
  <si>
    <r>
      <t xml:space="preserve">　  </t>
    </r>
    <r>
      <rPr>
        <sz val="12"/>
        <rFont val="ＭＳ 明朝"/>
        <family val="1"/>
        <charset val="128"/>
      </rPr>
      <t>４</t>
    </r>
    <phoneticPr fontId="6"/>
  </si>
  <si>
    <r>
      <t xml:space="preserve">　  </t>
    </r>
    <r>
      <rPr>
        <sz val="12"/>
        <rFont val="ＭＳ 明朝"/>
        <family val="1"/>
        <charset val="128"/>
      </rPr>
      <t>５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</si>
  <si>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６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</si>
  <si>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７</t>
    </r>
    <r>
      <rPr>
        <b/>
        <sz val="12"/>
        <rFont val="Osaka"/>
        <family val="3"/>
        <charset val="128"/>
      </rPr>
      <t/>
    </r>
  </si>
  <si>
    <t>心疾患</t>
  </si>
  <si>
    <t>肺炎</t>
  </si>
  <si>
    <r>
      <t xml:space="preserve">　  </t>
    </r>
    <r>
      <rPr>
        <sz val="12"/>
        <rFont val="ＭＳ 明朝"/>
        <family val="1"/>
        <charset val="128"/>
      </rPr>
      <t>８</t>
    </r>
    <r>
      <rPr>
        <b/>
        <sz val="12"/>
        <rFont val="Osaka"/>
        <family val="3"/>
        <charset val="128"/>
      </rPr>
      <t/>
    </r>
  </si>
  <si>
    <r>
      <t xml:space="preserve">　  </t>
    </r>
    <r>
      <rPr>
        <sz val="12"/>
        <rFont val="ＭＳ 明朝"/>
        <family val="1"/>
        <charset val="128"/>
      </rPr>
      <t>９</t>
    </r>
    <r>
      <rPr>
        <b/>
        <sz val="12"/>
        <rFont val="Osaka"/>
        <family val="3"/>
        <charset val="128"/>
      </rPr>
      <t/>
    </r>
  </si>
  <si>
    <t>　　11</t>
    <phoneticPr fontId="6"/>
  </si>
  <si>
    <t>　　12</t>
    <phoneticPr fontId="6"/>
  </si>
  <si>
    <t>　　13</t>
    <phoneticPr fontId="6"/>
  </si>
  <si>
    <t>　　14</t>
    <phoneticPr fontId="6"/>
  </si>
  <si>
    <t>　　15</t>
    <phoneticPr fontId="6"/>
  </si>
  <si>
    <t>　　16</t>
    <phoneticPr fontId="6"/>
  </si>
  <si>
    <t>　　17</t>
  </si>
  <si>
    <t>　　18</t>
    <phoneticPr fontId="6"/>
  </si>
  <si>
    <t>　　19</t>
  </si>
  <si>
    <t>悪性新生物</t>
    <phoneticPr fontId="6"/>
  </si>
  <si>
    <t>　　20</t>
    <phoneticPr fontId="6"/>
  </si>
  <si>
    <t>　　21</t>
  </si>
  <si>
    <t>肺炎</t>
    <rPh sb="0" eb="2">
      <t>ハイエン</t>
    </rPh>
    <phoneticPr fontId="6"/>
  </si>
  <si>
    <t>　　22</t>
    <phoneticPr fontId="6"/>
  </si>
  <si>
    <t>　　23</t>
    <phoneticPr fontId="6"/>
  </si>
  <si>
    <t>悪性新生物</t>
    <rPh sb="0" eb="5">
      <t>アクセイシンセイブツ</t>
    </rPh>
    <phoneticPr fontId="6"/>
  </si>
  <si>
    <t>心疾患</t>
    <rPh sb="0" eb="3">
      <t>シンシッカン</t>
    </rPh>
    <phoneticPr fontId="6"/>
  </si>
  <si>
    <t>老衰</t>
    <rPh sb="0" eb="2">
      <t>ロウスイ</t>
    </rPh>
    <phoneticPr fontId="6"/>
  </si>
  <si>
    <t>　　26</t>
    <phoneticPr fontId="6"/>
  </si>
  <si>
    <t>脳血管疾患</t>
    <rPh sb="0" eb="3">
      <t>ノウケッカン</t>
    </rPh>
    <rPh sb="3" eb="5">
      <t>シッカン</t>
    </rPh>
    <phoneticPr fontId="6"/>
  </si>
  <si>
    <t>　　28</t>
    <phoneticPr fontId="6"/>
  </si>
  <si>
    <t>心　疾　患</t>
  </si>
  <si>
    <t>肺　　　炎</t>
  </si>
  <si>
    <t>老　　　衰</t>
  </si>
  <si>
    <t>悪性新生物＜腫瘍＞</t>
    <rPh sb="0" eb="5">
      <t>アクセイシンセイブツ</t>
    </rPh>
    <rPh sb="6" eb="8">
      <t>シュヨウ</t>
    </rPh>
    <phoneticPr fontId="6"/>
  </si>
  <si>
    <t>脳血管疾患</t>
    <rPh sb="0" eb="5">
      <t>ノウケッカンシッカン</t>
    </rPh>
    <phoneticPr fontId="6"/>
  </si>
  <si>
    <t>　　３</t>
    <phoneticPr fontId="1"/>
  </si>
  <si>
    <t>　　４</t>
    <phoneticPr fontId="1"/>
  </si>
  <si>
    <t>（2022）</t>
    <phoneticPr fontId="1"/>
  </si>
  <si>
    <r>
      <t>注 1)　死因簡単分類は、「ICD-10</t>
    </r>
    <r>
      <rPr>
        <sz val="12"/>
        <rFont val="ＭＳ 明朝"/>
        <family val="1"/>
        <charset val="128"/>
      </rPr>
      <t>（</t>
    </r>
    <r>
      <rPr>
        <sz val="12"/>
        <color theme="1"/>
        <rFont val="ＭＳ 明朝"/>
        <family val="1"/>
        <charset val="128"/>
      </rPr>
      <t>2013</t>
    </r>
    <r>
      <rPr>
        <sz val="12"/>
        <rFont val="ＭＳ 明朝"/>
        <family val="1"/>
        <charset val="128"/>
      </rPr>
      <t>年版）準拠」（平成</t>
    </r>
    <r>
      <rPr>
        <sz val="12"/>
        <color theme="1"/>
        <rFont val="ＭＳ 明朝"/>
        <family val="1"/>
        <charset val="128"/>
      </rPr>
      <t>29（2017）</t>
    </r>
    <r>
      <rPr>
        <sz val="12"/>
        <rFont val="ＭＳ 明朝"/>
        <family val="1"/>
        <charset val="128"/>
      </rPr>
      <t>年１月）によるものである。</t>
    </r>
    <rPh sb="28" eb="30">
      <t>ジュンキョ</t>
    </rPh>
    <rPh sb="44" eb="45">
      <t>ガツ</t>
    </rPh>
    <phoneticPr fontId="6"/>
  </si>
  <si>
    <t>　 2)　死因名は次のように略称した。</t>
    <phoneticPr fontId="6"/>
  </si>
  <si>
    <r>
      <t>・肺炎・気管支炎 → 肺炎及び気管支炎　　・不慮の事故</t>
    </r>
    <r>
      <rPr>
        <sz val="11"/>
        <color theme="1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→</t>
    </r>
    <r>
      <rPr>
        <sz val="11"/>
        <color theme="1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不慮の事故及び有害作用　　・老衰</t>
    </r>
    <r>
      <rPr>
        <sz val="11"/>
        <color theme="1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→</t>
    </r>
    <r>
      <rPr>
        <sz val="11"/>
        <color theme="1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精神病の記載のない老衰</t>
    </r>
    <phoneticPr fontId="6"/>
  </si>
  <si>
    <r>
      <t xml:space="preserve"> 　3)　近年、心疾患と脳血管疾患の数値が拮抗しているのは、終末期の心不全等を記載しないよう平成７（1995）</t>
    </r>
    <r>
      <rPr>
        <sz val="12"/>
        <rFont val="ＭＳ 明朝"/>
        <family val="1"/>
        <charset val="128"/>
      </rPr>
      <t>年以降の死亡診断書原因欄に付記された影響が大きい。</t>
    </r>
    <rPh sb="5" eb="7">
      <t>キンネン</t>
    </rPh>
    <rPh sb="8" eb="11">
      <t>シンシッカン</t>
    </rPh>
    <rPh sb="12" eb="15">
      <t>ノウケッカン</t>
    </rPh>
    <rPh sb="15" eb="17">
      <t>シッカン</t>
    </rPh>
    <rPh sb="18" eb="20">
      <t>スウチ</t>
    </rPh>
    <rPh sb="21" eb="23">
      <t>キッコウ</t>
    </rPh>
    <rPh sb="30" eb="33">
      <t>シュウマツキ</t>
    </rPh>
    <rPh sb="34" eb="37">
      <t>シンフゼン</t>
    </rPh>
    <rPh sb="37" eb="38">
      <t>トウ</t>
    </rPh>
    <rPh sb="39" eb="41">
      <t>キサイ</t>
    </rPh>
    <rPh sb="46" eb="48">
      <t>ヘイセイ</t>
    </rPh>
    <rPh sb="55" eb="58">
      <t>ネンイコウ</t>
    </rPh>
    <rPh sb="64" eb="66">
      <t>ゲンイン</t>
    </rPh>
    <rPh sb="66" eb="67">
      <t>ラン</t>
    </rPh>
    <rPh sb="68" eb="70">
      <t>フキ</t>
    </rPh>
    <rPh sb="76" eb="77">
      <t>オオ</t>
    </rPh>
    <phoneticPr fontId="6"/>
  </si>
  <si>
    <r>
      <t xml:space="preserve"> 　</t>
    </r>
    <r>
      <rPr>
        <sz val="12"/>
        <color theme="1"/>
        <rFont val="ＭＳ 明朝"/>
        <family val="1"/>
        <charset val="128"/>
      </rPr>
      <t>4</t>
    </r>
    <r>
      <rPr>
        <sz val="12"/>
        <rFont val="ＭＳ 明朝"/>
        <family val="1"/>
        <charset val="128"/>
      </rPr>
      <t>)　死亡率は岡山県人口</t>
    </r>
    <r>
      <rPr>
        <sz val="12"/>
        <color theme="1"/>
        <rFont val="ＭＳ 明朝"/>
        <family val="1"/>
        <charset val="128"/>
      </rPr>
      <t>10万対である。</t>
    </r>
    <rPh sb="5" eb="8">
      <t>シボウリツ</t>
    </rPh>
    <rPh sb="9" eb="12">
      <t>オカヤマケン</t>
    </rPh>
    <rPh sb="12" eb="14">
      <t>ジンコウ</t>
    </rPh>
    <rPh sb="16" eb="17">
      <t>マン</t>
    </rPh>
    <rPh sb="17" eb="18">
      <t>タイ</t>
    </rPh>
    <phoneticPr fontId="6"/>
  </si>
  <si>
    <r>
      <t xml:space="preserve"> 　</t>
    </r>
    <r>
      <rPr>
        <sz val="12"/>
        <color theme="1"/>
        <rFont val="ＭＳ 明朝"/>
        <family val="1"/>
        <charset val="128"/>
      </rPr>
      <t>5</t>
    </r>
    <r>
      <rPr>
        <sz val="12"/>
        <rFont val="ＭＳ 明朝"/>
        <family val="1"/>
        <charset val="128"/>
      </rPr>
      <t>)　割合は死亡総数に占める100分率である。</t>
    </r>
    <phoneticPr fontId="6"/>
  </si>
  <si>
    <r>
      <t>平成１７年、１８年は、死因別死亡数を使っての計算ではなく、厚労省H</t>
    </r>
    <r>
      <rPr>
        <sz val="11"/>
        <color theme="1"/>
        <rFont val="ＭＳ 明朝"/>
        <family val="1"/>
        <charset val="128"/>
      </rPr>
      <t>Pから拾ってきた。５．２０表。</t>
    </r>
    <rPh sb="0" eb="2">
      <t>ヘイセイ</t>
    </rPh>
    <rPh sb="4" eb="5">
      <t>ネン</t>
    </rPh>
    <rPh sb="8" eb="9">
      <t>ネン</t>
    </rPh>
    <rPh sb="11" eb="13">
      <t>シイン</t>
    </rPh>
    <rPh sb="13" eb="14">
      <t>ベツ</t>
    </rPh>
    <rPh sb="14" eb="17">
      <t>シボウスウ</t>
    </rPh>
    <rPh sb="18" eb="19">
      <t>ツカ</t>
    </rPh>
    <rPh sb="22" eb="24">
      <t>ケイサン</t>
    </rPh>
    <rPh sb="29" eb="32">
      <t>コウロウショウ</t>
    </rPh>
    <rPh sb="36" eb="37">
      <t>ヒロ</t>
    </rPh>
    <rPh sb="46" eb="47">
      <t>ヒョウ</t>
    </rPh>
    <phoneticPr fontId="6"/>
  </si>
  <si>
    <t>令和５年</t>
    <rPh sb="0" eb="2">
      <t>レイワ</t>
    </rPh>
    <rPh sb="3" eb="4">
      <t>ネン</t>
    </rPh>
    <phoneticPr fontId="1"/>
  </si>
  <si>
    <t>第２－11表　乳児死亡数・割合，生存期間・年次別</t>
  </si>
  <si>
    <t>１日</t>
    <phoneticPr fontId="10"/>
  </si>
  <si>
    <t>１日</t>
  </si>
  <si>
    <t>１週～</t>
    <phoneticPr fontId="10"/>
  </si>
  <si>
    <t>４週～</t>
  </si>
  <si>
    <r>
      <t>(24時間</t>
    </r>
    <r>
      <rPr>
        <sz val="11"/>
        <color theme="1"/>
        <rFont val="游ゴシック"/>
        <family val="2"/>
        <charset val="128"/>
        <scheme val="minor"/>
      </rPr>
      <t>)</t>
    </r>
    <rPh sb="3" eb="5">
      <t>ジカン</t>
    </rPh>
    <phoneticPr fontId="10"/>
  </si>
  <si>
    <t>～</t>
  </si>
  <si>
    <t>４週</t>
    <phoneticPr fontId="10"/>
  </si>
  <si>
    <t xml:space="preserve">  ２か月</t>
    <phoneticPr fontId="10"/>
  </si>
  <si>
    <t>２か月</t>
    <phoneticPr fontId="10"/>
  </si>
  <si>
    <t>３か月</t>
    <phoneticPr fontId="10"/>
  </si>
  <si>
    <t>４か月</t>
    <phoneticPr fontId="10"/>
  </si>
  <si>
    <t>５か月</t>
    <phoneticPr fontId="10"/>
  </si>
  <si>
    <t>６か月</t>
    <phoneticPr fontId="10"/>
  </si>
  <si>
    <t>７か月</t>
    <phoneticPr fontId="10"/>
  </si>
  <si>
    <t>８か月</t>
    <phoneticPr fontId="10"/>
  </si>
  <si>
    <t>９か月</t>
    <phoneticPr fontId="10"/>
  </si>
  <si>
    <t>10か月</t>
    <phoneticPr fontId="10"/>
  </si>
  <si>
    <t>11か月</t>
    <phoneticPr fontId="10"/>
  </si>
  <si>
    <t>６日</t>
    <phoneticPr fontId="10"/>
  </si>
  <si>
    <t>未満</t>
    <phoneticPr fontId="10"/>
  </si>
  <si>
    <t>（1951）年</t>
    <rPh sb="6" eb="7">
      <t>ネン</t>
    </rPh>
    <phoneticPr fontId="10"/>
  </si>
  <si>
    <t>昭和30</t>
    <rPh sb="0" eb="2">
      <t>ショウワ</t>
    </rPh>
    <phoneticPr fontId="10"/>
  </si>
  <si>
    <t>昭和35</t>
    <rPh sb="0" eb="2">
      <t>ショウワ</t>
    </rPh>
    <phoneticPr fontId="10"/>
  </si>
  <si>
    <t>（1960）年</t>
    <rPh sb="6" eb="7">
      <t>ネン</t>
    </rPh>
    <phoneticPr fontId="10"/>
  </si>
  <si>
    <t>昭和40</t>
    <rPh sb="0" eb="2">
      <t>ショウワ</t>
    </rPh>
    <phoneticPr fontId="10"/>
  </si>
  <si>
    <t>（1965）年</t>
    <rPh sb="6" eb="7">
      <t>ネン</t>
    </rPh>
    <phoneticPr fontId="10"/>
  </si>
  <si>
    <t>構　　成　　割　　合　(％)</t>
  </si>
  <si>
    <t>昭和26</t>
    <phoneticPr fontId="10"/>
  </si>
  <si>
    <t>　　11</t>
    <phoneticPr fontId="10"/>
  </si>
  <si>
    <t>　　23</t>
  </si>
  <si>
    <t>令和元</t>
    <rPh sb="0" eb="2">
      <t>レイワ</t>
    </rPh>
    <rPh sb="2" eb="3">
      <t>ガン</t>
    </rPh>
    <phoneticPr fontId="10"/>
  </si>
  <si>
    <t>資料　「人口動態統計」(厚生省）（厚生労働省）</t>
    <rPh sb="12" eb="15">
      <t>コウセイショウ</t>
    </rPh>
    <rPh sb="17" eb="19">
      <t>コウセイ</t>
    </rPh>
    <rPh sb="19" eb="22">
      <t>ロウドウショウ</t>
    </rPh>
    <phoneticPr fontId="10"/>
  </si>
  <si>
    <t>第２－12表（１－２）　乳児死亡数，主要死因（乳児簡単分類）・年次別</t>
    <phoneticPr fontId="6"/>
  </si>
  <si>
    <t>乳児簡単</t>
  </si>
  <si>
    <t>死　　　　　　因</t>
  </si>
  <si>
    <t>昭和25</t>
  </si>
  <si>
    <t>分類番号</t>
  </si>
  <si>
    <t>(1950)</t>
    <phoneticPr fontId="6"/>
  </si>
  <si>
    <t>(1960)</t>
    <phoneticPr fontId="6"/>
  </si>
  <si>
    <r>
      <t>(</t>
    </r>
    <r>
      <rPr>
        <sz val="11"/>
        <color theme="1"/>
        <rFont val="游ゴシック"/>
        <family val="2"/>
        <charset val="128"/>
        <scheme val="minor"/>
      </rPr>
      <t>1991)</t>
    </r>
    <r>
      <rPr>
        <b/>
        <sz val="12"/>
        <rFont val="Osaka"/>
        <family val="3"/>
        <charset val="128"/>
      </rPr>
      <t/>
    </r>
  </si>
  <si>
    <r>
      <t>(</t>
    </r>
    <r>
      <rPr>
        <sz val="11"/>
        <color theme="1"/>
        <rFont val="游ゴシック"/>
        <family val="2"/>
        <charset val="128"/>
        <scheme val="minor"/>
      </rPr>
      <t>1992)</t>
    </r>
    <r>
      <rPr>
        <b/>
        <sz val="12"/>
        <rFont val="Osaka"/>
        <family val="3"/>
        <charset val="128"/>
      </rPr>
      <t/>
    </r>
  </si>
  <si>
    <r>
      <t>(</t>
    </r>
    <r>
      <rPr>
        <sz val="11"/>
        <color theme="1"/>
        <rFont val="游ゴシック"/>
        <family val="2"/>
        <charset val="128"/>
        <scheme val="minor"/>
      </rPr>
      <t>1993)</t>
    </r>
    <r>
      <rPr>
        <b/>
        <sz val="12"/>
        <rFont val="Osaka"/>
        <family val="3"/>
        <charset val="128"/>
      </rPr>
      <t/>
    </r>
  </si>
  <si>
    <r>
      <t>(</t>
    </r>
    <r>
      <rPr>
        <sz val="11"/>
        <color theme="1"/>
        <rFont val="游ゴシック"/>
        <family val="2"/>
        <charset val="128"/>
        <scheme val="minor"/>
      </rPr>
      <t>1994)</t>
    </r>
    <r>
      <rPr>
        <b/>
        <sz val="12"/>
        <rFont val="Osaka"/>
        <family val="3"/>
        <charset val="128"/>
      </rPr>
      <t/>
    </r>
    <phoneticPr fontId="6"/>
  </si>
  <si>
    <t>全死因</t>
  </si>
  <si>
    <t>細菌性赤痢及びアメーバ症</t>
  </si>
  <si>
    <t>腸炎及びその他の下痢性疾患</t>
  </si>
  <si>
    <t>胃炎，十二指腸炎及び慢性胃炎</t>
  </si>
  <si>
    <t>結核</t>
  </si>
  <si>
    <t>百日咳</t>
  </si>
  <si>
    <t>破傷風（新生児破傷風を含む）</t>
  </si>
  <si>
    <t>敗血症（新生児敗血症を含む）</t>
  </si>
  <si>
    <t>急性灰白髄炎</t>
  </si>
  <si>
    <t>麻疹</t>
  </si>
  <si>
    <t>日本脳炎</t>
  </si>
  <si>
    <t>ウイルス性肝炎</t>
    <rPh sb="4" eb="5">
      <t>セイ</t>
    </rPh>
    <phoneticPr fontId="6"/>
  </si>
  <si>
    <t>梅毒</t>
  </si>
  <si>
    <t>その他の感染症及び寄生虫症</t>
  </si>
  <si>
    <t>15～16</t>
  </si>
  <si>
    <t>良性及び性質不詳の新生物</t>
  </si>
  <si>
    <t>栄養失調症</t>
  </si>
  <si>
    <t>髄膜炎</t>
  </si>
  <si>
    <t>脳性小児麻痺</t>
  </si>
  <si>
    <t>インフルエンザ</t>
  </si>
  <si>
    <t>気管支炎</t>
  </si>
  <si>
    <t>腹腔ヘルニア及び腸閉塞</t>
  </si>
  <si>
    <t>28～32</t>
  </si>
  <si>
    <t>先天異常</t>
  </si>
  <si>
    <t>38～39</t>
  </si>
  <si>
    <t>出産時外傷</t>
  </si>
  <si>
    <t>低酸素症，分娩仮死及びその他の</t>
  </si>
  <si>
    <t>呼吸器病態</t>
  </si>
  <si>
    <t>詳細不明の未熟児</t>
  </si>
  <si>
    <t>その他の周産期黄疸</t>
  </si>
  <si>
    <t>新生児の出血</t>
  </si>
  <si>
    <t>新生児出血性疾患</t>
  </si>
  <si>
    <t>その他の新生児の異常（新生児破傷風，</t>
  </si>
  <si>
    <t>カンジダ感染及び敗血症を除く）</t>
  </si>
  <si>
    <t>E51～E53</t>
  </si>
  <si>
    <t>不慮の事故及び有害作用</t>
  </si>
  <si>
    <t>E54</t>
  </si>
  <si>
    <t>その他の外因</t>
  </si>
  <si>
    <t>注　1)　死因名は第９回乳児死因簡単分類による。</t>
  </si>
  <si>
    <t>　　2)　死因分類の改正により、年次比較には完全な内容の一致をみることができない。</t>
    <phoneticPr fontId="6"/>
  </si>
  <si>
    <t>第２－12表（２－２）　乳児死亡数，主要死因（乳児簡単分類）・年次別</t>
  </si>
  <si>
    <t>平成７</t>
    <rPh sb="0" eb="1">
      <t>ヘイセイ</t>
    </rPh>
    <phoneticPr fontId="10"/>
  </si>
  <si>
    <t>23</t>
    <phoneticPr fontId="6"/>
  </si>
  <si>
    <r>
      <t>(2017)</t>
    </r>
    <r>
      <rPr>
        <b/>
        <sz val="12"/>
        <rFont val="Osaka"/>
        <family val="3"/>
        <charset val="128"/>
      </rPr>
      <t/>
    </r>
    <phoneticPr fontId="10"/>
  </si>
  <si>
    <r>
      <t>(2018)</t>
    </r>
    <r>
      <rPr>
        <b/>
        <sz val="12"/>
        <rFont val="Osaka"/>
        <family val="3"/>
        <charset val="128"/>
      </rPr>
      <t/>
    </r>
    <phoneticPr fontId="10"/>
  </si>
  <si>
    <t>(2019)</t>
  </si>
  <si>
    <t>(2020)</t>
    <phoneticPr fontId="6"/>
  </si>
  <si>
    <t>(2021)</t>
  </si>
  <si>
    <t>(2022)</t>
  </si>
  <si>
    <t>(2023)</t>
  </si>
  <si>
    <t>Ba01</t>
  </si>
  <si>
    <t>腸管感染症</t>
  </si>
  <si>
    <t>Ba02</t>
  </si>
  <si>
    <t>敗血症</t>
  </si>
  <si>
    <t>Ba03</t>
  </si>
  <si>
    <t>Ba04</t>
  </si>
  <si>
    <t>ウイルス性肝炎</t>
    <rPh sb="4" eb="5">
      <t>セイ</t>
    </rPh>
    <phoneticPr fontId="10"/>
  </si>
  <si>
    <t>Ba05</t>
  </si>
  <si>
    <t>Ba06</t>
  </si>
  <si>
    <t>悪性新生物＜腫瘍＞</t>
    <rPh sb="6" eb="8">
      <t>シュヨウ</t>
    </rPh>
    <phoneticPr fontId="10"/>
  </si>
  <si>
    <t>Ba09</t>
  </si>
  <si>
    <t>その他の新生物＜腫瘍＞</t>
    <rPh sb="8" eb="10">
      <t>シュヨウ</t>
    </rPh>
    <phoneticPr fontId="10"/>
  </si>
  <si>
    <t>Ba10</t>
  </si>
  <si>
    <t>栄養失調症及びその他の栄養欠乏症</t>
  </si>
  <si>
    <t>Ba11</t>
  </si>
  <si>
    <t>代謝障害</t>
  </si>
  <si>
    <t>Ba12</t>
  </si>
  <si>
    <t>Ba13</t>
  </si>
  <si>
    <t>脊髄性筋萎縮症及び関連症候群</t>
  </si>
  <si>
    <t>Ba14</t>
  </si>
  <si>
    <t>脳性麻痺</t>
  </si>
  <si>
    <t>Ba15</t>
  </si>
  <si>
    <t>心疾患（高血圧性を除く）</t>
    <rPh sb="4" eb="7">
      <t>コウケツアツ</t>
    </rPh>
    <rPh sb="7" eb="8">
      <t>セイ</t>
    </rPh>
    <rPh sb="9" eb="10">
      <t>ノゾ</t>
    </rPh>
    <phoneticPr fontId="6"/>
  </si>
  <si>
    <t>Ba16</t>
  </si>
  <si>
    <t>Ba17</t>
  </si>
  <si>
    <t>Ba18</t>
  </si>
  <si>
    <t>Ba19</t>
  </si>
  <si>
    <t>喘息</t>
  </si>
  <si>
    <t>Ba20</t>
  </si>
  <si>
    <t>ヘルニア及び腸閉塞</t>
  </si>
  <si>
    <t>Ba21</t>
  </si>
  <si>
    <t>肝疾患</t>
  </si>
  <si>
    <t>Ba22</t>
  </si>
  <si>
    <t>腎不全</t>
  </si>
  <si>
    <t>Ba23</t>
  </si>
  <si>
    <t>周産期に発生した病態</t>
  </si>
  <si>
    <t>Ba35</t>
  </si>
  <si>
    <t>先天奇形、変形及び染色体異常</t>
  </si>
  <si>
    <t>Ba44</t>
  </si>
  <si>
    <t>乳幼児突然死症候群</t>
  </si>
  <si>
    <t>Ba45</t>
  </si>
  <si>
    <t>その他のすべての疾患</t>
  </si>
  <si>
    <t>Ba46</t>
  </si>
  <si>
    <t>Ba55</t>
  </si>
  <si>
    <t>他殺</t>
  </si>
  <si>
    <t>Ba56</t>
  </si>
  <si>
    <t>注　1)　乳児死因簡単分類は、「ICD-10（2013年版）準拠」（平成29(2017)年1月 ）による。</t>
    <rPh sb="30" eb="32">
      <t>ジュンキョ</t>
    </rPh>
    <rPh sb="46" eb="47">
      <t>ガツ</t>
    </rPh>
    <phoneticPr fontId="6"/>
  </si>
  <si>
    <t>第２－13表　平均初婚年齢・夫婦の年齢差，年次別</t>
  </si>
  <si>
    <t>第２－14表　離婚件数，同居期間・年次別</t>
  </si>
  <si>
    <t>（単位：歳）</t>
  </si>
  <si>
    <t>（単位：件）</t>
  </si>
  <si>
    <t>１　年</t>
  </si>
  <si>
    <t>１年～</t>
  </si>
  <si>
    <t>２年～</t>
  </si>
  <si>
    <t>３年～</t>
  </si>
  <si>
    <t>４年～</t>
  </si>
  <si>
    <t>５年～</t>
  </si>
  <si>
    <t>10年～</t>
  </si>
  <si>
    <t>15年～</t>
  </si>
  <si>
    <t>20　年</t>
  </si>
  <si>
    <t>夫</t>
  </si>
  <si>
    <t>妻</t>
  </si>
  <si>
    <t>年  齢  差</t>
  </si>
  <si>
    <t>不詳</t>
  </si>
  <si>
    <t>未　満</t>
  </si>
  <si>
    <t>２年</t>
  </si>
  <si>
    <t>３年</t>
  </si>
  <si>
    <t>４年</t>
  </si>
  <si>
    <t>５年</t>
  </si>
  <si>
    <t>10年</t>
  </si>
  <si>
    <t>15年</t>
  </si>
  <si>
    <t>20年</t>
  </si>
  <si>
    <t>以　上</t>
  </si>
  <si>
    <t>昭和45（1970）年</t>
    <rPh sb="0" eb="2">
      <t>ショウワ</t>
    </rPh>
    <rPh sb="10" eb="11">
      <t>ネン</t>
    </rPh>
    <phoneticPr fontId="6"/>
  </si>
  <si>
    <t xml:space="preserve"> 昭和45（1970）年</t>
    <rPh sb="11" eb="12">
      <t>ネン</t>
    </rPh>
    <phoneticPr fontId="6"/>
  </si>
  <si>
    <t>　　 50（1975）</t>
    <phoneticPr fontId="6"/>
  </si>
  <si>
    <t>　　 55（1980）</t>
    <phoneticPr fontId="6"/>
  </si>
  <si>
    <t>　　 60（1985）</t>
    <phoneticPr fontId="6"/>
  </si>
  <si>
    <t>　　平成２（1990）</t>
    <rPh sb="2" eb="4">
      <t>ヘイセイ</t>
    </rPh>
    <phoneticPr fontId="6"/>
  </si>
  <si>
    <t>平成２（1990）</t>
    <rPh sb="0" eb="2">
      <t>ヘイセイ</t>
    </rPh>
    <phoneticPr fontId="6"/>
  </si>
  <si>
    <t>　５（1993）</t>
    <phoneticPr fontId="6"/>
  </si>
  <si>
    <t xml:space="preserve"> 　　５（1993）</t>
    <phoneticPr fontId="6"/>
  </si>
  <si>
    <t>　６（1994）</t>
    <phoneticPr fontId="6"/>
  </si>
  <si>
    <t xml:space="preserve"> 　　６（1994）</t>
    <phoneticPr fontId="6"/>
  </si>
  <si>
    <t>　７（1995）</t>
    <phoneticPr fontId="6"/>
  </si>
  <si>
    <t xml:space="preserve"> 　　７（1995）</t>
    <phoneticPr fontId="6"/>
  </si>
  <si>
    <t>　８（1996）</t>
    <phoneticPr fontId="6"/>
  </si>
  <si>
    <t xml:space="preserve"> 　　８（1996）</t>
    <phoneticPr fontId="6"/>
  </si>
  <si>
    <t>　９（1997）</t>
    <phoneticPr fontId="6"/>
  </si>
  <si>
    <t xml:space="preserve"> 　　９（1997）</t>
    <phoneticPr fontId="6"/>
  </si>
  <si>
    <t>　10（1998）</t>
    <phoneticPr fontId="6"/>
  </si>
  <si>
    <t xml:space="preserve"> 　　10（1998）</t>
    <phoneticPr fontId="6"/>
  </si>
  <si>
    <t xml:space="preserve"> 　　11（1999）</t>
    <phoneticPr fontId="6"/>
  </si>
  <si>
    <t xml:space="preserve"> 　　12（2000）</t>
    <phoneticPr fontId="6"/>
  </si>
  <si>
    <t xml:space="preserve"> 　　13（2001）</t>
    <phoneticPr fontId="6"/>
  </si>
  <si>
    <t xml:space="preserve"> 　　14（2002）</t>
    <phoneticPr fontId="6"/>
  </si>
  <si>
    <t xml:space="preserve"> 　　15（2003）</t>
    <phoneticPr fontId="6"/>
  </si>
  <si>
    <t xml:space="preserve"> 　　16（2004）</t>
    <phoneticPr fontId="6"/>
  </si>
  <si>
    <t xml:space="preserve"> 　　17（2005）</t>
    <phoneticPr fontId="6"/>
  </si>
  <si>
    <t xml:space="preserve"> 　　18（2006）</t>
    <phoneticPr fontId="6"/>
  </si>
  <si>
    <t xml:space="preserve"> 　　19（2007）</t>
    <phoneticPr fontId="6"/>
  </si>
  <si>
    <t xml:space="preserve"> 　　20（2008）</t>
    <phoneticPr fontId="6"/>
  </si>
  <si>
    <t xml:space="preserve"> 　　21（2009）</t>
    <phoneticPr fontId="6"/>
  </si>
  <si>
    <t xml:space="preserve"> 　　22（2010）</t>
    <phoneticPr fontId="6"/>
  </si>
  <si>
    <t xml:space="preserve"> 　　23（2011）</t>
    <phoneticPr fontId="6"/>
  </si>
  <si>
    <t xml:space="preserve"> 　　24（2012）</t>
    <phoneticPr fontId="6"/>
  </si>
  <si>
    <t xml:space="preserve"> 　　25（2013）</t>
    <phoneticPr fontId="6"/>
  </si>
  <si>
    <t xml:space="preserve"> 　　26（2014）</t>
    <phoneticPr fontId="6"/>
  </si>
  <si>
    <t xml:space="preserve"> 　　27（2015）</t>
    <phoneticPr fontId="6"/>
  </si>
  <si>
    <t xml:space="preserve"> 　　28（2016）</t>
    <phoneticPr fontId="6"/>
  </si>
  <si>
    <t xml:space="preserve"> 　　29（2017）</t>
    <phoneticPr fontId="6"/>
  </si>
  <si>
    <t xml:space="preserve"> 　　30（2018）</t>
    <phoneticPr fontId="6"/>
  </si>
  <si>
    <t>　　令和元（2019）</t>
    <rPh sb="2" eb="4">
      <t>レイワ</t>
    </rPh>
    <rPh sb="4" eb="5">
      <t>ガン</t>
    </rPh>
    <phoneticPr fontId="6"/>
  </si>
  <si>
    <t>令和元（2019）</t>
    <rPh sb="0" eb="1">
      <t>レイワ</t>
    </rPh>
    <rPh sb="1" eb="2">
      <t>ガン</t>
    </rPh>
    <phoneticPr fontId="6"/>
  </si>
  <si>
    <t>　２（2020）</t>
    <phoneticPr fontId="6"/>
  </si>
  <si>
    <t>　３（2021）</t>
    <phoneticPr fontId="6"/>
  </si>
  <si>
    <t>　　３（2021）</t>
    <phoneticPr fontId="6"/>
  </si>
  <si>
    <t>　４（2022）</t>
    <phoneticPr fontId="6"/>
  </si>
  <si>
    <t>　　４（2022）</t>
    <phoneticPr fontId="6"/>
  </si>
  <si>
    <t>　５（2023）</t>
    <phoneticPr fontId="6"/>
  </si>
  <si>
    <t>　　５（2023）</t>
    <phoneticPr fontId="6"/>
  </si>
  <si>
    <t>注　1)各年に届出のあった者のうち、当該年に結婚生活に入った者について集計している。</t>
    <rPh sb="0" eb="1">
      <t>チュウ</t>
    </rPh>
    <rPh sb="4" eb="5">
      <t>カク</t>
    </rPh>
    <rPh sb="5" eb="6">
      <t>トシ</t>
    </rPh>
    <rPh sb="7" eb="9">
      <t>トドケデ</t>
    </rPh>
    <rPh sb="13" eb="14">
      <t>モノ</t>
    </rPh>
    <rPh sb="18" eb="20">
      <t>トウガイ</t>
    </rPh>
    <rPh sb="20" eb="21">
      <t>ネン</t>
    </rPh>
    <rPh sb="22" eb="24">
      <t>ケッコン</t>
    </rPh>
    <rPh sb="24" eb="26">
      <t>セイカツ</t>
    </rPh>
    <rPh sb="27" eb="28">
      <t>ハイ</t>
    </rPh>
    <rPh sb="30" eb="31">
      <t>モノ</t>
    </rPh>
    <rPh sb="35" eb="37">
      <t>シュウケイ</t>
    </rPh>
    <phoneticPr fontId="6"/>
  </si>
  <si>
    <t>　　2)夫妻の年齢は、昭和40（1965）年までは結婚式をあげたときの年齢。</t>
    <rPh sb="4" eb="6">
      <t>フサイ</t>
    </rPh>
    <rPh sb="7" eb="9">
      <t>ネンレイ</t>
    </rPh>
    <rPh sb="11" eb="13">
      <t>ショウワ</t>
    </rPh>
    <rPh sb="21" eb="22">
      <t>ネン</t>
    </rPh>
    <rPh sb="25" eb="28">
      <t>ケッコンシキ</t>
    </rPh>
    <rPh sb="35" eb="37">
      <t>ネンレイ</t>
    </rPh>
    <phoneticPr fontId="6"/>
  </si>
  <si>
    <t xml:space="preserve">      昭和45（1970）年以降は、結婚式をあげたとき、または同居をはじめたときのうち早い方の年齢である。</t>
    <phoneticPr fontId="6"/>
  </si>
  <si>
    <t>第２－15表　人口動態の年間発生件数・率・平均発生間隔-前年との比較-(岡山県・全国)</t>
  </si>
  <si>
    <t>率（人口千対）</t>
    <rPh sb="2" eb="3">
      <t>ニン</t>
    </rPh>
    <rPh sb="3" eb="4">
      <t>クチ</t>
    </rPh>
    <rPh sb="4" eb="5">
      <t>セン</t>
    </rPh>
    <rPh sb="5" eb="6">
      <t>タイ</t>
    </rPh>
    <phoneticPr fontId="10"/>
  </si>
  <si>
    <t>平 均 発 生 間 隔</t>
  </si>
  <si>
    <t xml:space="preserve"> </t>
  </si>
  <si>
    <t>令和５年
(2023)</t>
    <rPh sb="0" eb="2">
      <t>レイワ</t>
    </rPh>
    <rPh sb="3" eb="4">
      <t>ネン</t>
    </rPh>
    <phoneticPr fontId="6"/>
  </si>
  <si>
    <t>令和４年
(2022)</t>
    <rPh sb="0" eb="2">
      <t>レイワ</t>
    </rPh>
    <rPh sb="3" eb="4">
      <t>ネン</t>
    </rPh>
    <phoneticPr fontId="6"/>
  </si>
  <si>
    <t>岡</t>
    <rPh sb="0" eb="1">
      <t>オカ</t>
    </rPh>
    <phoneticPr fontId="6"/>
  </si>
  <si>
    <t>山</t>
  </si>
  <si>
    <t>県</t>
  </si>
  <si>
    <t>日</t>
  </si>
  <si>
    <t>時</t>
  </si>
  <si>
    <t>分</t>
  </si>
  <si>
    <t>秒</t>
  </si>
  <si>
    <t>出      生</t>
  </si>
  <si>
    <t>死      亡</t>
  </si>
  <si>
    <t>自 然 増減</t>
    <rPh sb="4" eb="6">
      <t>ゾウゲン</t>
    </rPh>
    <phoneticPr fontId="6"/>
  </si>
  <si>
    <t>乳 児 死亡</t>
  </si>
  <si>
    <t>死      産</t>
  </si>
  <si>
    <t xml:space="preserve">   自   然</t>
  </si>
  <si>
    <t xml:space="preserve"> 　人   工</t>
  </si>
  <si>
    <t>周産期死亡</t>
  </si>
  <si>
    <t>　22週以後</t>
  </si>
  <si>
    <t>　早期死亡</t>
  </si>
  <si>
    <t>婚      姻</t>
  </si>
  <si>
    <t>離      婚</t>
  </si>
  <si>
    <t>全　　　　　国</t>
    <rPh sb="0" eb="1">
      <t>ゼン</t>
    </rPh>
    <rPh sb="6" eb="7">
      <t>クニ</t>
    </rPh>
    <phoneticPr fontId="6"/>
  </si>
  <si>
    <r>
      <t>2500g
未満
出生数に</t>
    </r>
    <r>
      <rPr>
        <sz val="11"/>
        <color theme="1"/>
        <rFont val="ＭＳ 明朝"/>
        <family val="2"/>
        <charset val="128"/>
      </rPr>
      <t xml:space="preserve">
</t>
    </r>
    <r>
      <rPr>
        <sz val="12"/>
        <color theme="1"/>
        <rFont val="ＭＳ 明朝"/>
        <family val="1"/>
        <charset val="128"/>
      </rPr>
      <t>対する
割合</t>
    </r>
    <rPh sb="6" eb="8">
      <t>ミマン</t>
    </rPh>
    <rPh sb="14" eb="15">
      <t>タイ</t>
    </rPh>
    <rPh sb="18" eb="20">
      <t>ワリアイ</t>
    </rPh>
    <phoneticPr fontId="10"/>
  </si>
  <si>
    <r>
      <t>2500g
未満
出生数に</t>
    </r>
    <r>
      <rPr>
        <sz val="11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対する
割合</t>
    </r>
    <rPh sb="6" eb="8">
      <t>ミマン</t>
    </rPh>
    <rPh sb="14" eb="15">
      <t>タイ</t>
    </rPh>
    <rPh sb="18" eb="20">
      <t>ワリアイ</t>
    </rPh>
    <phoneticPr fontId="10"/>
  </si>
  <si>
    <r>
      <t>1</t>
    </r>
    <r>
      <rPr>
        <sz val="12"/>
        <color theme="1"/>
        <rFont val="ＭＳ 明朝"/>
        <family val="1"/>
        <charset val="128"/>
      </rPr>
      <t>2</t>
    </r>
    <phoneticPr fontId="6"/>
  </si>
  <si>
    <r>
      <t>　1</t>
    </r>
    <r>
      <rPr>
        <sz val="12"/>
        <color theme="1"/>
        <rFont val="ＭＳ 明朝"/>
        <family val="1"/>
        <charset val="128"/>
      </rPr>
      <t>4</t>
    </r>
    <phoneticPr fontId="6"/>
  </si>
  <si>
    <r>
      <t>　</t>
    </r>
    <r>
      <rPr>
        <sz val="12"/>
        <color theme="1"/>
        <rFont val="ＭＳ 明朝"/>
        <family val="1"/>
        <charset val="128"/>
      </rPr>
      <t>15</t>
    </r>
    <phoneticPr fontId="6"/>
  </si>
  <si>
    <r>
      <t>　</t>
    </r>
    <r>
      <rPr>
        <sz val="12"/>
        <color theme="1"/>
        <rFont val="ＭＳ 明朝"/>
        <family val="1"/>
        <charset val="128"/>
      </rPr>
      <t>16</t>
    </r>
    <phoneticPr fontId="6"/>
  </si>
  <si>
    <r>
      <t>　</t>
    </r>
    <r>
      <rPr>
        <sz val="12"/>
        <color theme="1"/>
        <rFont val="ＭＳ 明朝"/>
        <family val="1"/>
        <charset val="128"/>
      </rPr>
      <t>18</t>
    </r>
    <r>
      <rPr>
        <b/>
        <sz val="12"/>
        <rFont val="Osaka"/>
        <family val="3"/>
        <charset val="128"/>
      </rPr>
      <t/>
    </r>
    <phoneticPr fontId="6"/>
  </si>
  <si>
    <r>
      <t>　</t>
    </r>
    <r>
      <rPr>
        <sz val="12"/>
        <color theme="1"/>
        <rFont val="ＭＳ 明朝"/>
        <family val="1"/>
        <charset val="128"/>
      </rPr>
      <t>19</t>
    </r>
    <phoneticPr fontId="6"/>
  </si>
  <si>
    <r>
      <t>　</t>
    </r>
    <r>
      <rPr>
        <sz val="12"/>
        <color theme="1"/>
        <rFont val="ＭＳ 明朝"/>
        <family val="1"/>
        <charset val="128"/>
      </rPr>
      <t>20</t>
    </r>
    <phoneticPr fontId="6"/>
  </si>
  <si>
    <r>
      <t>　</t>
    </r>
    <r>
      <rPr>
        <sz val="12"/>
        <color theme="1"/>
        <rFont val="ＭＳ 明朝"/>
        <family val="1"/>
        <charset val="128"/>
      </rPr>
      <t>21</t>
    </r>
    <r>
      <rPr>
        <b/>
        <sz val="12"/>
        <rFont val="Osaka"/>
        <family val="3"/>
        <charset val="128"/>
      </rPr>
      <t/>
    </r>
  </si>
  <si>
    <r>
      <rPr>
        <sz val="12"/>
        <color theme="1"/>
        <rFont val="ＭＳ 明朝"/>
        <family val="1"/>
        <charset val="128"/>
      </rPr>
      <t>22</t>
    </r>
    <r>
      <rPr>
        <b/>
        <sz val="12"/>
        <rFont val="Osaka"/>
        <family val="3"/>
        <charset val="128"/>
      </rPr>
      <t/>
    </r>
    <phoneticPr fontId="10"/>
  </si>
  <si>
    <t>　　4)　昭和53（1978）年以前は「妊娠第８月以後の死産」である。昭和54（1979）年～平成６年は、「妊娠28週以後の死産」である。</t>
    <phoneticPr fontId="6"/>
  </si>
  <si>
    <t>　　　　昭和60年は「昭和60（1985）年国勢調査抽出速報集計結果」である。</t>
    <phoneticPr fontId="6"/>
  </si>
  <si>
    <r>
      <t>注　1)　大正８（</t>
    </r>
    <r>
      <rPr>
        <sz val="12"/>
        <color theme="1"/>
        <rFont val="ＭＳ 明朝"/>
        <family val="1"/>
      </rPr>
      <t>1919）</t>
    </r>
    <r>
      <rPr>
        <sz val="12"/>
        <rFont val="ＭＳ 明朝"/>
        <family val="1"/>
      </rPr>
      <t>年以前は内地人人口。</t>
    </r>
    <phoneticPr fontId="6"/>
  </si>
  <si>
    <r>
      <t>　　2)　大正９（1920）年～昭和41（</t>
    </r>
    <r>
      <rPr>
        <sz val="12"/>
        <color theme="1"/>
        <rFont val="ＭＳ 明朝"/>
        <family val="1"/>
      </rPr>
      <t>1966）</t>
    </r>
    <r>
      <rPr>
        <sz val="12"/>
        <rFont val="ＭＳ 明朝"/>
        <family val="1"/>
      </rPr>
      <t>年は総人口（外国人を含む）、昭和42年以降は日本人人口、なお各年次とも10月１日現在であるが、</t>
    </r>
    <phoneticPr fontId="6"/>
  </si>
  <si>
    <r>
      <t>　　　　明治32（1899）年は１月１日現在、昭和1</t>
    </r>
    <r>
      <rPr>
        <sz val="12"/>
        <color theme="1"/>
        <rFont val="ＭＳ 明朝"/>
        <family val="1"/>
      </rPr>
      <t>9</t>
    </r>
    <r>
      <rPr>
        <sz val="12"/>
        <rFont val="ＭＳ 明朝"/>
        <family val="1"/>
      </rPr>
      <t>（</t>
    </r>
    <r>
      <rPr>
        <sz val="12"/>
        <color theme="1"/>
        <rFont val="ＭＳ 明朝"/>
        <family val="1"/>
      </rPr>
      <t>1944）</t>
    </r>
    <r>
      <rPr>
        <sz val="12"/>
        <rFont val="ＭＳ 明朝"/>
        <family val="1"/>
      </rPr>
      <t>年は２月22日現在、昭和20（</t>
    </r>
    <r>
      <rPr>
        <sz val="12"/>
        <color theme="1"/>
        <rFont val="ＭＳ 明朝"/>
        <family val="1"/>
      </rPr>
      <t>1945）</t>
    </r>
    <r>
      <rPr>
        <sz val="12"/>
        <rFont val="ＭＳ 明朝"/>
        <family val="1"/>
      </rPr>
      <t>年は11月１日現在、昭和21（</t>
    </r>
    <r>
      <rPr>
        <sz val="12"/>
        <color theme="1"/>
        <rFont val="ＭＳ 明朝"/>
        <family val="1"/>
      </rPr>
      <t>1946）</t>
    </r>
    <r>
      <rPr>
        <sz val="12"/>
        <rFont val="ＭＳ 明朝"/>
        <family val="1"/>
      </rPr>
      <t>年は４月26日現在。</t>
    </r>
    <phoneticPr fontId="6"/>
  </si>
  <si>
    <r>
      <t>　　3)　昭和53（1978）年以前は｢妊娠第４月以後の死児の出産｣であり、昭和54（</t>
    </r>
    <r>
      <rPr>
        <sz val="12"/>
        <color theme="1"/>
        <rFont val="ＭＳ 明朝"/>
        <family val="1"/>
      </rPr>
      <t>1979）</t>
    </r>
    <r>
      <rPr>
        <sz val="12"/>
        <rFont val="ＭＳ 明朝"/>
        <family val="1"/>
      </rPr>
      <t>年以降は｢妊娠満12週以後の死児の出産｣である。</t>
    </r>
    <phoneticPr fontId="6"/>
  </si>
  <si>
    <r>
      <t>妊娠満22週</t>
    </r>
    <r>
      <rPr>
        <sz val="12"/>
        <color theme="1"/>
        <rFont val="ＭＳ 明朝"/>
        <family val="1"/>
      </rPr>
      <t xml:space="preserve"> 4)</t>
    </r>
    <phoneticPr fontId="6"/>
  </si>
  <si>
    <r>
      <t>1</t>
    </r>
    <r>
      <rPr>
        <sz val="12"/>
        <color theme="1"/>
        <rFont val="ＭＳ 明朝"/>
        <family val="1"/>
      </rPr>
      <t>0</t>
    </r>
    <r>
      <rPr>
        <sz val="12"/>
        <rFont val="ＭＳ 明朝"/>
        <family val="1"/>
      </rPr>
      <t>万対</t>
    </r>
    <phoneticPr fontId="6"/>
  </si>
  <si>
    <r>
      <t>0</t>
    </r>
    <r>
      <rPr>
        <sz val="12"/>
        <color theme="1"/>
        <rFont val="ＭＳ 明朝"/>
        <family val="1"/>
      </rPr>
      <t>4</t>
    </r>
    <phoneticPr fontId="6"/>
  </si>
  <si>
    <r>
      <t>　　</t>
    </r>
    <r>
      <rPr>
        <sz val="12"/>
        <color theme="1"/>
        <rFont val="ＭＳ 明朝"/>
        <family val="1"/>
      </rPr>
      <t>10</t>
    </r>
    <phoneticPr fontId="10"/>
  </si>
  <si>
    <r>
      <t>　　</t>
    </r>
    <r>
      <rPr>
        <sz val="12"/>
        <color theme="1"/>
        <rFont val="ＭＳ 明朝"/>
        <family val="1"/>
      </rPr>
      <t>11</t>
    </r>
    <phoneticPr fontId="10"/>
  </si>
  <si>
    <r>
      <t>　　</t>
    </r>
    <r>
      <rPr>
        <sz val="12"/>
        <color theme="1"/>
        <rFont val="ＭＳ 明朝"/>
        <family val="1"/>
      </rPr>
      <t>12</t>
    </r>
    <phoneticPr fontId="10"/>
  </si>
  <si>
    <r>
      <t>　　</t>
    </r>
    <r>
      <rPr>
        <sz val="12"/>
        <color theme="1"/>
        <rFont val="ＭＳ 明朝"/>
        <family val="1"/>
      </rPr>
      <t>13</t>
    </r>
    <phoneticPr fontId="10"/>
  </si>
  <si>
    <r>
      <t>　　</t>
    </r>
    <r>
      <rPr>
        <sz val="12"/>
        <color theme="1"/>
        <rFont val="ＭＳ 明朝"/>
        <family val="1"/>
      </rPr>
      <t>14</t>
    </r>
    <phoneticPr fontId="10"/>
  </si>
  <si>
    <r>
      <t>　　</t>
    </r>
    <r>
      <rPr>
        <sz val="12"/>
        <color theme="1"/>
        <rFont val="ＭＳ 明朝"/>
        <family val="1"/>
      </rPr>
      <t>15</t>
    </r>
    <phoneticPr fontId="10"/>
  </si>
  <si>
    <r>
      <t>　　</t>
    </r>
    <r>
      <rPr>
        <sz val="12"/>
        <color theme="1"/>
        <rFont val="ＭＳ 明朝"/>
        <family val="1"/>
      </rPr>
      <t>16</t>
    </r>
    <phoneticPr fontId="10"/>
  </si>
  <si>
    <r>
      <t>　　</t>
    </r>
    <r>
      <rPr>
        <sz val="12"/>
        <color theme="1"/>
        <rFont val="ＭＳ 明朝"/>
        <family val="1"/>
      </rPr>
      <t>17</t>
    </r>
    <r>
      <rPr>
        <b/>
        <sz val="12"/>
        <rFont val="Osaka"/>
        <family val="3"/>
        <charset val="128"/>
      </rPr>
      <t/>
    </r>
  </si>
  <si>
    <r>
      <t>　　</t>
    </r>
    <r>
      <rPr>
        <sz val="12"/>
        <color theme="1"/>
        <rFont val="ＭＳ 明朝"/>
        <family val="1"/>
      </rPr>
      <t>18</t>
    </r>
    <r>
      <rPr>
        <b/>
        <sz val="12"/>
        <rFont val="Osaka"/>
        <family val="3"/>
        <charset val="128"/>
      </rPr>
      <t/>
    </r>
  </si>
  <si>
    <r>
      <t>　　</t>
    </r>
    <r>
      <rPr>
        <sz val="12"/>
        <color theme="1"/>
        <rFont val="ＭＳ 明朝"/>
        <family val="1"/>
      </rPr>
      <t>19</t>
    </r>
    <r>
      <rPr>
        <b/>
        <sz val="12"/>
        <rFont val="Osaka"/>
        <family val="3"/>
        <charset val="128"/>
      </rPr>
      <t/>
    </r>
  </si>
  <si>
    <r>
      <t>　　</t>
    </r>
    <r>
      <rPr>
        <sz val="12"/>
        <color theme="1"/>
        <rFont val="ＭＳ 明朝"/>
        <family val="1"/>
      </rPr>
      <t>20</t>
    </r>
    <phoneticPr fontId="10"/>
  </si>
  <si>
    <r>
      <t>　　</t>
    </r>
    <r>
      <rPr>
        <sz val="12"/>
        <color theme="1"/>
        <rFont val="ＭＳ 明朝"/>
        <family val="1"/>
      </rPr>
      <t>21</t>
    </r>
    <r>
      <rPr>
        <b/>
        <sz val="12"/>
        <rFont val="Osaka"/>
        <family val="3"/>
        <charset val="128"/>
      </rPr>
      <t/>
    </r>
  </si>
  <si>
    <r>
      <t>0</t>
    </r>
    <r>
      <rPr>
        <sz val="12"/>
        <color theme="1"/>
        <rFont val="ＭＳ 明朝"/>
        <family val="1"/>
      </rPr>
      <t>2100</t>
    </r>
    <phoneticPr fontId="6"/>
  </si>
  <si>
    <r>
      <t>　　1</t>
    </r>
    <r>
      <rPr>
        <sz val="12"/>
        <color theme="1"/>
        <rFont val="ＭＳ 明朝"/>
        <family val="1"/>
      </rPr>
      <t>1</t>
    </r>
    <phoneticPr fontId="6"/>
  </si>
  <si>
    <r>
      <t>　　1</t>
    </r>
    <r>
      <rPr>
        <sz val="12"/>
        <color theme="1"/>
        <rFont val="ＭＳ 明朝"/>
        <family val="1"/>
      </rPr>
      <t>2</t>
    </r>
    <phoneticPr fontId="10"/>
  </si>
  <si>
    <r>
      <t>　　1</t>
    </r>
    <r>
      <rPr>
        <sz val="12"/>
        <color theme="1"/>
        <rFont val="ＭＳ 明朝"/>
        <family val="1"/>
      </rPr>
      <t>3</t>
    </r>
    <phoneticPr fontId="10"/>
  </si>
  <si>
    <r>
      <t>　　1</t>
    </r>
    <r>
      <rPr>
        <sz val="12"/>
        <color theme="1"/>
        <rFont val="ＭＳ 明朝"/>
        <family val="1"/>
      </rPr>
      <t>4</t>
    </r>
    <phoneticPr fontId="10"/>
  </si>
  <si>
    <r>
      <t>昭和2</t>
    </r>
    <r>
      <rPr>
        <sz val="12"/>
        <color theme="1"/>
        <rFont val="ＭＳ 明朝"/>
        <family val="1"/>
      </rPr>
      <t>6</t>
    </r>
    <phoneticPr fontId="10"/>
  </si>
  <si>
    <r>
      <t>(</t>
    </r>
    <r>
      <rPr>
        <sz val="12"/>
        <color theme="1"/>
        <rFont val="ＭＳ 明朝"/>
        <family val="1"/>
      </rPr>
      <t>1955)</t>
    </r>
    <phoneticPr fontId="6"/>
  </si>
  <si>
    <r>
      <t>(</t>
    </r>
    <r>
      <rPr>
        <sz val="12"/>
        <color theme="1"/>
        <rFont val="ＭＳ 明朝"/>
        <family val="1"/>
      </rPr>
      <t>1965)</t>
    </r>
    <phoneticPr fontId="6"/>
  </si>
  <si>
    <r>
      <t>(</t>
    </r>
    <r>
      <rPr>
        <sz val="12"/>
        <color theme="1"/>
        <rFont val="ＭＳ 明朝"/>
        <family val="1"/>
      </rPr>
      <t>1970)</t>
    </r>
    <phoneticPr fontId="6"/>
  </si>
  <si>
    <r>
      <t>(</t>
    </r>
    <r>
      <rPr>
        <sz val="12"/>
        <color theme="1"/>
        <rFont val="ＭＳ 明朝"/>
        <family val="1"/>
      </rPr>
      <t>1975)</t>
    </r>
    <phoneticPr fontId="6"/>
  </si>
  <si>
    <r>
      <t>(</t>
    </r>
    <r>
      <rPr>
        <sz val="12"/>
        <color theme="1"/>
        <rFont val="ＭＳ 明朝"/>
        <family val="1"/>
      </rPr>
      <t>1980)</t>
    </r>
    <phoneticPr fontId="6"/>
  </si>
  <si>
    <r>
      <t>(</t>
    </r>
    <r>
      <rPr>
        <sz val="12"/>
        <color theme="1"/>
        <rFont val="ＭＳ 明朝"/>
        <family val="1"/>
      </rPr>
      <t>1985)</t>
    </r>
    <phoneticPr fontId="6"/>
  </si>
  <si>
    <r>
      <t>(</t>
    </r>
    <r>
      <rPr>
        <sz val="12"/>
        <color theme="1"/>
        <rFont val="ＭＳ 明朝"/>
        <family val="1"/>
      </rPr>
      <t>1989)</t>
    </r>
    <phoneticPr fontId="6"/>
  </si>
  <si>
    <r>
      <t>(</t>
    </r>
    <r>
      <rPr>
        <sz val="12"/>
        <color theme="1"/>
        <rFont val="ＭＳ 明朝"/>
        <family val="1"/>
      </rPr>
      <t>1990)</t>
    </r>
    <phoneticPr fontId="6"/>
  </si>
  <si>
    <r>
      <t>(</t>
    </r>
    <r>
      <rPr>
        <sz val="12"/>
        <color theme="1"/>
        <rFont val="ＭＳ 明朝"/>
        <family val="1"/>
      </rPr>
      <t>1995)</t>
    </r>
    <phoneticPr fontId="10"/>
  </si>
  <si>
    <r>
      <t>(</t>
    </r>
    <r>
      <rPr>
        <sz val="12"/>
        <color theme="1"/>
        <rFont val="ＭＳ 明朝"/>
        <family val="1"/>
      </rPr>
      <t>2000)</t>
    </r>
    <phoneticPr fontId="10"/>
  </si>
  <si>
    <r>
      <t>(</t>
    </r>
    <r>
      <rPr>
        <sz val="12"/>
        <color theme="1"/>
        <rFont val="ＭＳ 明朝"/>
        <family val="1"/>
      </rPr>
      <t>2002)</t>
    </r>
    <phoneticPr fontId="10"/>
  </si>
  <si>
    <r>
      <t>(</t>
    </r>
    <r>
      <rPr>
        <sz val="12"/>
        <color theme="1"/>
        <rFont val="ＭＳ 明朝"/>
        <family val="1"/>
      </rPr>
      <t>2003)</t>
    </r>
    <phoneticPr fontId="10"/>
  </si>
  <si>
    <r>
      <t>(</t>
    </r>
    <r>
      <rPr>
        <sz val="12"/>
        <color theme="1"/>
        <rFont val="ＭＳ 明朝"/>
        <family val="1"/>
      </rPr>
      <t>2004)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</si>
  <si>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2005)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</si>
  <si>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2006)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</si>
  <si>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2007)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</si>
  <si>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2008)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</si>
  <si>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2009)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</si>
  <si>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2010)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</si>
  <si>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2011)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</si>
  <si>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2012)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</si>
  <si>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2013)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</si>
  <si>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2014)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</si>
  <si>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2015)</t>
    </r>
    <r>
      <rPr>
        <b/>
        <sz val="12"/>
        <rFont val="Osaka"/>
        <family val="3"/>
        <charset val="128"/>
      </rPr>
      <t/>
    </r>
  </si>
  <si>
    <r>
      <t>(</t>
    </r>
    <r>
      <rPr>
        <sz val="12"/>
        <color theme="1"/>
        <rFont val="ＭＳ 明朝"/>
        <family val="1"/>
      </rPr>
      <t>2016)</t>
    </r>
    <r>
      <rPr>
        <b/>
        <sz val="12"/>
        <rFont val="Osaka"/>
        <family val="3"/>
        <charset val="12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</si>
</sst>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.0;\-#,##0.0"/>
    <numFmt numFmtId="177" formatCode="#,##0;&quot;△ &quot;#,##0"/>
    <numFmt numFmtId="178" formatCode="#,##0.0;&quot;△ &quot;#,##0.0"/>
    <numFmt numFmtId="179" formatCode="#,##0.0"/>
    <numFmt numFmtId="180" formatCode="#,##0;\-#;&quot;－&quot;"/>
    <numFmt numFmtId="181" formatCode="#,##0.0;\-#.0;&quot;－&quot;"/>
    <numFmt numFmtId="182" formatCode="0.0;&quot;△ &quot;0.0"/>
    <numFmt numFmtId="183" formatCode="#,##0_);[Red]\(#,##0\)"/>
    <numFmt numFmtId="184" formatCode="#,##0;\-#,##0\)"/>
    <numFmt numFmtId="185" formatCode="#,##0.000;\-#.000;&quot;－&quot;"/>
    <numFmt numFmtId="186" formatCode="0.00_);[Red]\(0.00\)"/>
    <numFmt numFmtId="187" formatCode="0.0"/>
    <numFmt numFmtId="188" formatCode="#,##0.0;[Red]\-#,##0.0"/>
    <numFmt numFmtId="189" formatCode="#,##0&quot;秒&quot;"/>
    <numFmt numFmtId="190" formatCode="0.00_ "/>
    <numFmt numFmtId="191" formatCode="hh:mm:ss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Osaka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Osaka"/>
      <family val="3"/>
      <charset val="128"/>
    </font>
    <font>
      <sz val="3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7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3" fillId="0" borderId="0"/>
    <xf numFmtId="0" fontId="23" fillId="0" borderId="0"/>
  </cellStyleXfs>
  <cellXfs count="928">
    <xf numFmtId="0" fontId="0" fillId="0" borderId="0" xfId="0">
      <alignment vertical="center"/>
    </xf>
    <xf numFmtId="0" fontId="3" fillId="0" borderId="0" xfId="2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3" fillId="0" borderId="1" xfId="2" applyBorder="1" applyAlignment="1">
      <alignment vertical="center"/>
    </xf>
    <xf numFmtId="0" fontId="3" fillId="0" borderId="2" xfId="2" applyBorder="1" applyAlignment="1">
      <alignment vertical="center"/>
    </xf>
    <xf numFmtId="0" fontId="3" fillId="0" borderId="3" xfId="2" applyBorder="1" applyAlignment="1">
      <alignment vertical="center"/>
    </xf>
    <xf numFmtId="0" fontId="3" fillId="0" borderId="4" xfId="2" applyBorder="1" applyAlignment="1">
      <alignment horizontal="centerContinuous" vertical="center"/>
    </xf>
    <xf numFmtId="0" fontId="3" fillId="0" borderId="5" xfId="2" applyBorder="1" applyAlignment="1">
      <alignment horizontal="centerContinuous" vertical="center"/>
    </xf>
    <xf numFmtId="0" fontId="3" fillId="0" borderId="6" xfId="2" applyBorder="1" applyAlignment="1">
      <alignment horizontal="centerContinuous" vertical="center"/>
    </xf>
    <xf numFmtId="0" fontId="3" fillId="0" borderId="0" xfId="2" applyAlignment="1">
      <alignment vertical="center"/>
    </xf>
    <xf numFmtId="0" fontId="3" fillId="0" borderId="7" xfId="2" applyBorder="1" applyAlignment="1">
      <alignment horizontal="centerContinuous" vertical="center"/>
    </xf>
    <xf numFmtId="0" fontId="3" fillId="0" borderId="5" xfId="2" applyBorder="1" applyAlignment="1">
      <alignment horizontal="centerContinuous"/>
    </xf>
    <xf numFmtId="0" fontId="3" fillId="0" borderId="5" xfId="2" applyBorder="1"/>
    <xf numFmtId="0" fontId="3" fillId="0" borderId="5" xfId="2" applyBorder="1" applyAlignment="1">
      <alignment vertical="top"/>
    </xf>
    <xf numFmtId="0" fontId="3" fillId="0" borderId="8" xfId="2" applyBorder="1" applyAlignment="1">
      <alignment vertical="center"/>
    </xf>
    <xf numFmtId="0" fontId="3" fillId="0" borderId="9" xfId="2" applyBorder="1" applyAlignment="1">
      <alignment vertical="center"/>
    </xf>
    <xf numFmtId="0" fontId="3" fillId="0" borderId="0" xfId="2" applyAlignment="1">
      <alignment horizontal="centerContinuous" vertical="center"/>
    </xf>
    <xf numFmtId="0" fontId="3" fillId="0" borderId="0" xfId="2" applyAlignment="1">
      <alignment horizontal="left" vertical="center"/>
    </xf>
    <xf numFmtId="0" fontId="3" fillId="0" borderId="10" xfId="2" applyBorder="1" applyAlignment="1">
      <alignment vertical="center"/>
    </xf>
    <xf numFmtId="0" fontId="3" fillId="0" borderId="8" xfId="2" applyBorder="1" applyAlignment="1">
      <alignment horizontal="centerContinuous" vertical="center"/>
    </xf>
    <xf numFmtId="0" fontId="3" fillId="0" borderId="9" xfId="2" applyBorder="1" applyAlignment="1">
      <alignment horizontal="centerContinuous" vertical="center"/>
    </xf>
    <xf numFmtId="0" fontId="3" fillId="0" borderId="0" xfId="2" applyAlignment="1">
      <alignment horizontal="center" vertical="center"/>
    </xf>
    <xf numFmtId="0" fontId="3" fillId="0" borderId="12" xfId="2" applyBorder="1" applyAlignment="1">
      <alignment vertical="center"/>
    </xf>
    <xf numFmtId="0" fontId="3" fillId="0" borderId="13" xfId="2" applyBorder="1" applyAlignment="1">
      <alignment vertical="center"/>
    </xf>
    <xf numFmtId="0" fontId="3" fillId="0" borderId="14" xfId="2" applyBorder="1" applyAlignment="1">
      <alignment vertical="center"/>
    </xf>
    <xf numFmtId="0" fontId="3" fillId="0" borderId="14" xfId="2" applyBorder="1" applyAlignment="1">
      <alignment horizontal="centerContinuous" vertical="center"/>
    </xf>
    <xf numFmtId="0" fontId="3" fillId="0" borderId="15" xfId="2" applyBorder="1" applyAlignment="1">
      <alignment horizontal="centerContinuous" vertical="center"/>
    </xf>
    <xf numFmtId="0" fontId="3" fillId="0" borderId="9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14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8" xfId="2" applyBorder="1"/>
    <xf numFmtId="0" fontId="3" fillId="0" borderId="9" xfId="2" applyBorder="1" applyAlignment="1">
      <alignment horizontal="right"/>
    </xf>
    <xf numFmtId="37" fontId="3" fillId="0" borderId="9" xfId="2" applyNumberFormat="1" applyBorder="1"/>
    <xf numFmtId="176" fontId="3" fillId="0" borderId="9" xfId="2" applyNumberFormat="1" applyBorder="1"/>
    <xf numFmtId="37" fontId="3" fillId="0" borderId="9" xfId="2" applyNumberFormat="1" applyBorder="1" applyAlignment="1">
      <alignment horizontal="right"/>
    </xf>
    <xf numFmtId="37" fontId="3" fillId="0" borderId="10" xfId="2" applyNumberFormat="1" applyBorder="1" applyAlignment="1">
      <alignment horizontal="right"/>
    </xf>
    <xf numFmtId="37" fontId="3" fillId="0" borderId="0" xfId="2" applyNumberFormat="1" applyAlignment="1">
      <alignment horizontal="right"/>
    </xf>
    <xf numFmtId="37" fontId="3" fillId="0" borderId="8" xfId="2" applyNumberFormat="1" applyBorder="1"/>
    <xf numFmtId="39" fontId="3" fillId="0" borderId="10" xfId="2" applyNumberFormat="1" applyBorder="1"/>
    <xf numFmtId="0" fontId="3" fillId="0" borderId="9" xfId="2" applyBorder="1"/>
    <xf numFmtId="0" fontId="3" fillId="0" borderId="10" xfId="2" applyBorder="1"/>
    <xf numFmtId="37" fontId="3" fillId="0" borderId="8" xfId="2" applyNumberFormat="1" applyBorder="1" applyAlignment="1">
      <alignment horizontal="right"/>
    </xf>
    <xf numFmtId="176" fontId="3" fillId="0" borderId="9" xfId="2" applyNumberFormat="1" applyBorder="1" applyAlignment="1">
      <alignment horizontal="right"/>
    </xf>
    <xf numFmtId="177" fontId="3" fillId="0" borderId="9" xfId="2" applyNumberFormat="1" applyBorder="1"/>
    <xf numFmtId="178" fontId="3" fillId="0" borderId="9" xfId="2" applyNumberFormat="1" applyBorder="1"/>
    <xf numFmtId="0" fontId="3" fillId="0" borderId="17" xfId="2" applyBorder="1"/>
    <xf numFmtId="0" fontId="3" fillId="0" borderId="18" xfId="2" applyBorder="1"/>
    <xf numFmtId="37" fontId="3" fillId="0" borderId="17" xfId="2" applyNumberFormat="1" applyBorder="1"/>
    <xf numFmtId="176" fontId="3" fillId="0" borderId="0" xfId="2" applyNumberFormat="1"/>
    <xf numFmtId="176" fontId="3" fillId="0" borderId="10" xfId="2" applyNumberFormat="1" applyBorder="1"/>
    <xf numFmtId="176" fontId="3" fillId="0" borderId="17" xfId="2" applyNumberFormat="1" applyBorder="1"/>
    <xf numFmtId="179" fontId="3" fillId="0" borderId="9" xfId="2" applyNumberFormat="1" applyBorder="1" applyAlignment="1">
      <alignment horizontal="right"/>
    </xf>
    <xf numFmtId="180" fontId="3" fillId="0" borderId="9" xfId="2" applyNumberFormat="1" applyBorder="1"/>
    <xf numFmtId="181" fontId="3" fillId="0" borderId="9" xfId="2" applyNumberFormat="1" applyBorder="1" applyAlignment="1">
      <alignment horizontal="right"/>
    </xf>
    <xf numFmtId="0" fontId="3" fillId="0" borderId="19" xfId="2" applyBorder="1"/>
    <xf numFmtId="0" fontId="3" fillId="0" borderId="20" xfId="2" applyBorder="1"/>
    <xf numFmtId="37" fontId="3" fillId="0" borderId="20" xfId="2" applyNumberFormat="1" applyBorder="1"/>
    <xf numFmtId="176" fontId="3" fillId="0" borderId="20" xfId="2" applyNumberFormat="1" applyBorder="1"/>
    <xf numFmtId="176" fontId="3" fillId="0" borderId="21" xfId="2" applyNumberFormat="1" applyBorder="1"/>
    <xf numFmtId="37" fontId="3" fillId="0" borderId="19" xfId="2" applyNumberFormat="1" applyBorder="1"/>
    <xf numFmtId="179" fontId="3" fillId="0" borderId="20" xfId="2" applyNumberFormat="1" applyBorder="1" applyAlignment="1">
      <alignment horizontal="right"/>
    </xf>
    <xf numFmtId="39" fontId="3" fillId="0" borderId="21" xfId="2" applyNumberFormat="1" applyBorder="1"/>
    <xf numFmtId="37" fontId="3" fillId="0" borderId="0" xfId="2" applyNumberFormat="1"/>
    <xf numFmtId="39" fontId="3" fillId="0" borderId="0" xfId="2" applyNumberFormat="1"/>
    <xf numFmtId="0" fontId="3" fillId="0" borderId="0" xfId="2" applyAlignment="1">
      <alignment horizontal="left"/>
    </xf>
    <xf numFmtId="180" fontId="3" fillId="0" borderId="0" xfId="2" applyNumberFormat="1"/>
    <xf numFmtId="0" fontId="3" fillId="0" borderId="4" xfId="2" applyBorder="1" applyAlignment="1">
      <alignment horizontal="center" vertical="center"/>
    </xf>
    <xf numFmtId="180" fontId="3" fillId="0" borderId="9" xfId="2" applyNumberFormat="1" applyBorder="1" applyAlignment="1">
      <alignment vertical="center"/>
    </xf>
    <xf numFmtId="0" fontId="3" fillId="0" borderId="17" xfId="2" applyBorder="1" applyAlignment="1">
      <alignment vertical="center"/>
    </xf>
    <xf numFmtId="0" fontId="3" fillId="0" borderId="17" xfId="2" applyBorder="1" applyAlignment="1">
      <alignment horizontal="center" vertical="center"/>
    </xf>
    <xf numFmtId="180" fontId="3" fillId="0" borderId="9" xfId="2" applyNumberFormat="1" applyBorder="1" applyAlignment="1">
      <alignment horizontal="center" vertical="center"/>
    </xf>
    <xf numFmtId="180" fontId="3" fillId="0" borderId="14" xfId="2" applyNumberFormat="1" applyBorder="1" applyAlignment="1">
      <alignment horizontal="center" vertical="center"/>
    </xf>
    <xf numFmtId="0" fontId="3" fillId="0" borderId="19" xfId="2" quotePrefix="1" applyBorder="1" applyAlignment="1">
      <alignment horizontal="right"/>
    </xf>
    <xf numFmtId="0" fontId="3" fillId="0" borderId="20" xfId="2" applyBorder="1" applyAlignment="1">
      <alignment horizontal="right"/>
    </xf>
    <xf numFmtId="38" fontId="3" fillId="0" borderId="20" xfId="3" applyFont="1" applyFill="1" applyBorder="1" applyProtection="1"/>
    <xf numFmtId="177" fontId="3" fillId="0" borderId="20" xfId="2" applyNumberFormat="1" applyBorder="1"/>
    <xf numFmtId="182" fontId="3" fillId="0" borderId="20" xfId="2" applyNumberFormat="1" applyBorder="1"/>
    <xf numFmtId="180" fontId="3" fillId="0" borderId="20" xfId="2" applyNumberFormat="1" applyBorder="1" applyAlignment="1">
      <alignment horizontal="right"/>
    </xf>
    <xf numFmtId="0" fontId="3" fillId="0" borderId="0" xfId="2" quotePrefix="1" applyAlignment="1">
      <alignment horizontal="right"/>
    </xf>
    <xf numFmtId="0" fontId="3" fillId="0" borderId="0" xfId="2" applyAlignment="1">
      <alignment horizontal="right"/>
    </xf>
    <xf numFmtId="38" fontId="3" fillId="0" borderId="0" xfId="3" applyFont="1" applyFill="1" applyBorder="1" applyProtection="1"/>
    <xf numFmtId="177" fontId="3" fillId="0" borderId="0" xfId="2" applyNumberFormat="1"/>
    <xf numFmtId="182" fontId="3" fillId="0" borderId="0" xfId="2" applyNumberFormat="1"/>
    <xf numFmtId="180" fontId="3" fillId="0" borderId="0" xfId="2" applyNumberFormat="1" applyAlignment="1">
      <alignment horizontal="right"/>
    </xf>
    <xf numFmtId="0" fontId="8" fillId="0" borderId="0" xfId="2" applyFont="1"/>
    <xf numFmtId="0" fontId="9" fillId="0" borderId="0" xfId="2" applyFont="1"/>
    <xf numFmtId="0" fontId="3" fillId="0" borderId="3" xfId="2" applyBorder="1" applyAlignment="1">
      <alignment horizontal="center" vertical="center"/>
    </xf>
    <xf numFmtId="0" fontId="3" fillId="0" borderId="29" xfId="2" applyBorder="1" applyAlignment="1">
      <alignment vertical="center"/>
    </xf>
    <xf numFmtId="180" fontId="3" fillId="0" borderId="30" xfId="2" applyNumberFormat="1" applyBorder="1" applyAlignment="1">
      <alignment vertical="center"/>
    </xf>
    <xf numFmtId="0" fontId="3" fillId="0" borderId="1" xfId="2" applyBorder="1" applyAlignment="1">
      <alignment horizontal="center" vertical="center"/>
    </xf>
    <xf numFmtId="180" fontId="3" fillId="0" borderId="2" xfId="2" applyNumberFormat="1" applyBorder="1" applyAlignment="1">
      <alignment vertical="center"/>
    </xf>
    <xf numFmtId="0" fontId="3" fillId="0" borderId="33" xfId="2" applyBorder="1" applyAlignment="1">
      <alignment horizontal="left" vertical="center"/>
    </xf>
    <xf numFmtId="180" fontId="3" fillId="0" borderId="26" xfId="2" applyNumberFormat="1" applyBorder="1" applyAlignment="1">
      <alignment vertical="center"/>
    </xf>
    <xf numFmtId="180" fontId="3" fillId="0" borderId="0" xfId="2" applyNumberFormat="1" applyAlignment="1">
      <alignment horizontal="center" vertical="center"/>
    </xf>
    <xf numFmtId="180" fontId="3" fillId="0" borderId="13" xfId="2" applyNumberFormat="1" applyBorder="1" applyAlignment="1">
      <alignment vertical="center"/>
    </xf>
    <xf numFmtId="180" fontId="3" fillId="0" borderId="34" xfId="2" applyNumberFormat="1" applyBorder="1" applyAlignment="1">
      <alignment vertical="center"/>
    </xf>
    <xf numFmtId="0" fontId="3" fillId="0" borderId="33" xfId="2" applyBorder="1" applyAlignment="1">
      <alignment vertical="center"/>
    </xf>
    <xf numFmtId="0" fontId="3" fillId="0" borderId="35" xfId="2" applyBorder="1" applyAlignment="1">
      <alignment horizontal="center" vertical="center"/>
    </xf>
    <xf numFmtId="0" fontId="3" fillId="0" borderId="15" xfId="2" applyBorder="1" applyAlignment="1">
      <alignment vertical="center"/>
    </xf>
    <xf numFmtId="0" fontId="3" fillId="0" borderId="41" xfId="2" applyBorder="1" applyAlignment="1">
      <alignment horizontal="center" vertical="center"/>
    </xf>
    <xf numFmtId="0" fontId="3" fillId="0" borderId="42" xfId="2" applyBorder="1" applyAlignment="1">
      <alignment horizontal="center" vertical="center"/>
    </xf>
    <xf numFmtId="180" fontId="3" fillId="0" borderId="36" xfId="2" applyNumberFormat="1" applyBorder="1" applyAlignment="1">
      <alignment horizontal="center" vertical="center"/>
    </xf>
    <xf numFmtId="0" fontId="3" fillId="0" borderId="43" xfId="2" applyBorder="1" applyAlignment="1">
      <alignment horizontal="center" vertical="center"/>
    </xf>
    <xf numFmtId="180" fontId="3" fillId="0" borderId="35" xfId="2" applyNumberFormat="1" applyBorder="1" applyAlignment="1">
      <alignment horizontal="center" vertical="center"/>
    </xf>
    <xf numFmtId="37" fontId="3" fillId="0" borderId="9" xfId="2" applyNumberFormat="1" applyBorder="1" applyAlignment="1">
      <alignment vertical="center"/>
    </xf>
    <xf numFmtId="37" fontId="3" fillId="0" borderId="33" xfId="2" applyNumberFormat="1" applyBorder="1" applyAlignment="1">
      <alignment vertical="center"/>
    </xf>
    <xf numFmtId="180" fontId="3" fillId="0" borderId="10" xfId="2" applyNumberFormat="1" applyBorder="1" applyAlignment="1">
      <alignment vertical="center"/>
    </xf>
    <xf numFmtId="37" fontId="3" fillId="0" borderId="0" xfId="2" applyNumberFormat="1" applyAlignment="1">
      <alignment vertical="center"/>
    </xf>
    <xf numFmtId="37" fontId="3" fillId="0" borderId="18" xfId="2" applyNumberFormat="1" applyBorder="1" applyAlignment="1">
      <alignment vertical="center"/>
    </xf>
    <xf numFmtId="37" fontId="3" fillId="0" borderId="17" xfId="2" applyNumberFormat="1" applyBorder="1" applyAlignment="1">
      <alignment vertical="center"/>
    </xf>
    <xf numFmtId="180" fontId="3" fillId="0" borderId="17" xfId="2" applyNumberFormat="1" applyBorder="1" applyAlignment="1">
      <alignment vertical="center"/>
    </xf>
    <xf numFmtId="180" fontId="3" fillId="0" borderId="17" xfId="2" applyNumberFormat="1" applyBorder="1" applyAlignment="1">
      <alignment horizontal="right" vertical="center"/>
    </xf>
    <xf numFmtId="180" fontId="3" fillId="0" borderId="10" xfId="2" applyNumberFormat="1" applyBorder="1" applyAlignment="1">
      <alignment horizontal="right" vertical="center"/>
    </xf>
    <xf numFmtId="37" fontId="3" fillId="0" borderId="17" xfId="2" applyNumberFormat="1" applyBorder="1" applyAlignment="1">
      <alignment horizontal="right" vertical="center"/>
    </xf>
    <xf numFmtId="37" fontId="3" fillId="0" borderId="9" xfId="2" applyNumberFormat="1" applyBorder="1" applyAlignment="1">
      <alignment horizontal="right" vertical="center"/>
    </xf>
    <xf numFmtId="0" fontId="3" fillId="0" borderId="8" xfId="2" quotePrefix="1" applyBorder="1" applyAlignment="1">
      <alignment horizontal="center" vertical="center"/>
    </xf>
    <xf numFmtId="37" fontId="3" fillId="0" borderId="44" xfId="2" applyNumberFormat="1" applyBorder="1" applyAlignment="1">
      <alignment vertical="center"/>
    </xf>
    <xf numFmtId="180" fontId="3" fillId="0" borderId="10" xfId="2" quotePrefix="1" applyNumberFormat="1" applyBorder="1" applyAlignment="1">
      <alignment horizontal="right" vertical="center"/>
    </xf>
    <xf numFmtId="0" fontId="3" fillId="0" borderId="18" xfId="2" quotePrefix="1" applyBorder="1" applyAlignment="1">
      <alignment horizontal="center" vertical="center"/>
    </xf>
    <xf numFmtId="180" fontId="3" fillId="0" borderId="17" xfId="2" quotePrefix="1" applyNumberFormat="1" applyBorder="1" applyAlignment="1">
      <alignment horizontal="right" vertical="center"/>
    </xf>
    <xf numFmtId="37" fontId="3" fillId="0" borderId="45" xfId="2" applyNumberFormat="1" applyBorder="1" applyAlignment="1">
      <alignment horizontal="right" vertical="center"/>
    </xf>
    <xf numFmtId="183" fontId="3" fillId="0" borderId="0" xfId="2" applyNumberFormat="1"/>
    <xf numFmtId="184" fontId="3" fillId="0" borderId="18" xfId="2" applyNumberFormat="1" applyBorder="1" applyAlignment="1">
      <alignment vertical="center"/>
    </xf>
    <xf numFmtId="184" fontId="3" fillId="0" borderId="17" xfId="2" applyNumberFormat="1" applyBorder="1" applyAlignment="1">
      <alignment horizontal="right" vertical="center"/>
    </xf>
    <xf numFmtId="184" fontId="3" fillId="0" borderId="17" xfId="2" applyNumberFormat="1" applyBorder="1" applyAlignment="1">
      <alignment vertical="center"/>
    </xf>
    <xf numFmtId="184" fontId="3" fillId="0" borderId="18" xfId="2" applyNumberFormat="1" applyBorder="1"/>
    <xf numFmtId="0" fontId="3" fillId="0" borderId="46" xfId="2" quotePrefix="1" applyBorder="1" applyAlignment="1">
      <alignment horizontal="center" vertical="center"/>
    </xf>
    <xf numFmtId="37" fontId="3" fillId="0" borderId="20" xfId="2" applyNumberFormat="1" applyBorder="1" applyAlignment="1">
      <alignment vertical="center"/>
    </xf>
    <xf numFmtId="37" fontId="3" fillId="0" borderId="47" xfId="2" applyNumberFormat="1" applyBorder="1" applyAlignment="1">
      <alignment horizontal="right" vertical="center"/>
    </xf>
    <xf numFmtId="37" fontId="3" fillId="0" borderId="48" xfId="2" applyNumberFormat="1" applyBorder="1" applyAlignment="1">
      <alignment vertical="center"/>
    </xf>
    <xf numFmtId="180" fontId="3" fillId="0" borderId="21" xfId="2" applyNumberFormat="1" applyBorder="1" applyAlignment="1">
      <alignment vertical="center"/>
    </xf>
    <xf numFmtId="184" fontId="3" fillId="0" borderId="19" xfId="2" applyNumberFormat="1" applyBorder="1"/>
    <xf numFmtId="184" fontId="3" fillId="0" borderId="20" xfId="2" applyNumberFormat="1" applyBorder="1" applyAlignment="1">
      <alignment vertical="center"/>
    </xf>
    <xf numFmtId="184" fontId="3" fillId="0" borderId="20" xfId="2" applyNumberFormat="1" applyBorder="1" applyAlignment="1">
      <alignment horizontal="right" vertical="center"/>
    </xf>
    <xf numFmtId="180" fontId="3" fillId="0" borderId="20" xfId="2" applyNumberFormat="1" applyBorder="1" applyAlignment="1">
      <alignment vertical="center"/>
    </xf>
    <xf numFmtId="180" fontId="3" fillId="0" borderId="20" xfId="2" applyNumberFormat="1" applyBorder="1" applyAlignment="1">
      <alignment horizontal="right" vertical="center"/>
    </xf>
    <xf numFmtId="180" fontId="3" fillId="0" borderId="20" xfId="2" quotePrefix="1" applyNumberFormat="1" applyBorder="1" applyAlignment="1">
      <alignment horizontal="right" vertical="center"/>
    </xf>
    <xf numFmtId="180" fontId="3" fillId="0" borderId="21" xfId="2" quotePrefix="1" applyNumberFormat="1" applyBorder="1" applyAlignment="1">
      <alignment horizontal="right" vertical="center"/>
    </xf>
    <xf numFmtId="0" fontId="3" fillId="0" borderId="0" xfId="2" quotePrefix="1" applyAlignment="1">
      <alignment horizontal="center" vertical="center"/>
    </xf>
    <xf numFmtId="37" fontId="3" fillId="0" borderId="0" xfId="2" applyNumberFormat="1" applyAlignment="1">
      <alignment horizontal="right" vertical="center"/>
    </xf>
    <xf numFmtId="180" fontId="3" fillId="0" borderId="0" xfId="2" applyNumberFormat="1" applyAlignment="1">
      <alignment vertical="center"/>
    </xf>
    <xf numFmtId="184" fontId="3" fillId="0" borderId="0" xfId="2" applyNumberFormat="1"/>
    <xf numFmtId="184" fontId="3" fillId="0" borderId="0" xfId="2" applyNumberFormat="1" applyAlignment="1">
      <alignment vertical="center"/>
    </xf>
    <xf numFmtId="184" fontId="3" fillId="0" borderId="0" xfId="2" applyNumberFormat="1" applyAlignment="1">
      <alignment horizontal="right" vertical="center"/>
    </xf>
    <xf numFmtId="180" fontId="3" fillId="0" borderId="0" xfId="2" applyNumberFormat="1" applyAlignment="1">
      <alignment horizontal="right" vertical="center"/>
    </xf>
    <xf numFmtId="180" fontId="3" fillId="0" borderId="0" xfId="2" quotePrefix="1" applyNumberFormat="1" applyAlignment="1">
      <alignment horizontal="right" vertical="center"/>
    </xf>
    <xf numFmtId="0" fontId="3" fillId="0" borderId="49" xfId="2" applyBorder="1"/>
    <xf numFmtId="0" fontId="3" fillId="0" borderId="7" xfId="2" applyBorder="1" applyAlignment="1">
      <alignment vertical="center"/>
    </xf>
    <xf numFmtId="0" fontId="3" fillId="0" borderId="5" xfId="2" applyBorder="1" applyAlignment="1">
      <alignment horizontal="center" vertical="center"/>
    </xf>
    <xf numFmtId="0" fontId="3" fillId="0" borderId="50" xfId="2" applyBorder="1" applyAlignment="1">
      <alignment horizontal="centerContinuous" vertical="center"/>
    </xf>
    <xf numFmtId="180" fontId="3" fillId="0" borderId="8" xfId="2" applyNumberFormat="1" applyBorder="1" applyAlignment="1">
      <alignment horizontal="center" vertical="center"/>
    </xf>
    <xf numFmtId="0" fontId="3" fillId="0" borderId="51" xfId="2" applyBorder="1"/>
    <xf numFmtId="180" fontId="3" fillId="0" borderId="50" xfId="2" applyNumberFormat="1" applyBorder="1" applyAlignment="1">
      <alignment horizontal="center" vertical="center"/>
    </xf>
    <xf numFmtId="180" fontId="3" fillId="0" borderId="4" xfId="2" applyNumberFormat="1" applyBorder="1" applyAlignment="1">
      <alignment horizontal="center" vertical="center"/>
    </xf>
    <xf numFmtId="180" fontId="3" fillId="0" borderId="52" xfId="2" applyNumberFormat="1" applyBorder="1" applyAlignment="1">
      <alignment horizontal="center" vertical="center"/>
    </xf>
    <xf numFmtId="180" fontId="3" fillId="0" borderId="8" xfId="2" applyNumberFormat="1" applyBorder="1" applyAlignment="1">
      <alignment horizontal="right" vertical="center"/>
    </xf>
    <xf numFmtId="0" fontId="3" fillId="0" borderId="53" xfId="2" applyBorder="1"/>
    <xf numFmtId="183" fontId="3" fillId="0" borderId="0" xfId="2" applyNumberFormat="1" applyAlignment="1">
      <alignment vertical="center"/>
    </xf>
    <xf numFmtId="183" fontId="3" fillId="0" borderId="33" xfId="2" applyNumberFormat="1" applyBorder="1" applyAlignment="1">
      <alignment vertical="center"/>
    </xf>
    <xf numFmtId="183" fontId="3" fillId="0" borderId="9" xfId="2" applyNumberFormat="1" applyBorder="1" applyAlignment="1">
      <alignment vertical="center"/>
    </xf>
    <xf numFmtId="0" fontId="3" fillId="0" borderId="8" xfId="2" applyBorder="1" applyAlignment="1">
      <alignment horizontal="right" vertical="center"/>
    </xf>
    <xf numFmtId="49" fontId="3" fillId="0" borderId="0" xfId="2" applyNumberFormat="1" applyAlignment="1">
      <alignment horizontal="left" vertical="center"/>
    </xf>
    <xf numFmtId="49" fontId="3" fillId="0" borderId="11" xfId="2" applyNumberFormat="1" applyBorder="1" applyAlignment="1">
      <alignment horizontal="left" vertical="center"/>
    </xf>
    <xf numFmtId="180" fontId="3" fillId="0" borderId="33" xfId="2" applyNumberFormat="1" applyBorder="1" applyAlignment="1">
      <alignment horizontal="right" vertical="center"/>
    </xf>
    <xf numFmtId="180" fontId="3" fillId="0" borderId="8" xfId="2" applyNumberFormat="1" applyBorder="1" applyAlignment="1">
      <alignment vertical="center"/>
    </xf>
    <xf numFmtId="180" fontId="3" fillId="0" borderId="33" xfId="2" applyNumberFormat="1" applyBorder="1" applyAlignment="1">
      <alignment vertical="center"/>
    </xf>
    <xf numFmtId="0" fontId="3" fillId="0" borderId="8" xfId="2" applyBorder="1" applyAlignment="1">
      <alignment horizontal="left" vertical="center"/>
    </xf>
    <xf numFmtId="0" fontId="3" fillId="0" borderId="8" xfId="2" quotePrefix="1" applyBorder="1" applyAlignment="1">
      <alignment horizontal="left" vertical="center"/>
    </xf>
    <xf numFmtId="0" fontId="3" fillId="0" borderId="8" xfId="2" quotePrefix="1" applyBorder="1" applyAlignment="1">
      <alignment horizontal="right" vertical="center"/>
    </xf>
    <xf numFmtId="37" fontId="3" fillId="0" borderId="11" xfId="2" applyNumberFormat="1" applyBorder="1" applyAlignment="1">
      <alignment vertical="center"/>
    </xf>
    <xf numFmtId="180" fontId="3" fillId="0" borderId="11" xfId="2" applyNumberFormat="1" applyBorder="1" applyAlignment="1">
      <alignment vertical="center"/>
    </xf>
    <xf numFmtId="180" fontId="3" fillId="0" borderId="26" xfId="2" applyNumberFormat="1" applyBorder="1" applyAlignment="1">
      <alignment horizontal="right" vertical="center"/>
    </xf>
    <xf numFmtId="183" fontId="3" fillId="0" borderId="11" xfId="2" applyNumberFormat="1" applyBorder="1" applyAlignment="1">
      <alignment vertical="center"/>
    </xf>
    <xf numFmtId="180" fontId="3" fillId="0" borderId="8" xfId="2" quotePrefix="1" applyNumberFormat="1" applyBorder="1" applyAlignment="1">
      <alignment horizontal="right" vertical="center"/>
    </xf>
    <xf numFmtId="180" fontId="3" fillId="0" borderId="44" xfId="2" applyNumberFormat="1" applyBorder="1" applyAlignment="1">
      <alignment horizontal="right" vertical="center"/>
    </xf>
    <xf numFmtId="180" fontId="3" fillId="0" borderId="26" xfId="2" quotePrefix="1" applyNumberFormat="1" applyBorder="1" applyAlignment="1">
      <alignment horizontal="right" vertical="center"/>
    </xf>
    <xf numFmtId="183" fontId="3" fillId="0" borderId="32" xfId="2" applyNumberFormat="1" applyBorder="1" applyAlignment="1">
      <alignment vertical="center"/>
    </xf>
    <xf numFmtId="183" fontId="3" fillId="0" borderId="0" xfId="2" applyNumberFormat="1" applyAlignment="1">
      <alignment horizontal="right" vertical="center"/>
    </xf>
    <xf numFmtId="183" fontId="3" fillId="0" borderId="9" xfId="2" applyNumberFormat="1" applyBorder="1"/>
    <xf numFmtId="183" fontId="3" fillId="0" borderId="11" xfId="2" applyNumberFormat="1" applyBorder="1" applyAlignment="1">
      <alignment horizontal="right" vertical="center"/>
    </xf>
    <xf numFmtId="0" fontId="3" fillId="0" borderId="0" xfId="2" applyAlignment="1">
      <alignment horizontal="right" vertical="center"/>
    </xf>
    <xf numFmtId="0" fontId="3" fillId="0" borderId="17" xfId="2" applyBorder="1" applyAlignment="1">
      <alignment horizontal="right" vertical="center"/>
    </xf>
    <xf numFmtId="3" fontId="3" fillId="0" borderId="17" xfId="2" applyNumberFormat="1" applyBorder="1" applyAlignment="1">
      <alignment horizontal="right" vertical="center"/>
    </xf>
    <xf numFmtId="49" fontId="3" fillId="0" borderId="8" xfId="2" quotePrefix="1" applyNumberFormat="1" applyBorder="1" applyAlignment="1">
      <alignment horizontal="right" vertical="center"/>
    </xf>
    <xf numFmtId="37" fontId="3" fillId="0" borderId="45" xfId="2" applyNumberFormat="1" applyBorder="1" applyAlignment="1">
      <alignment vertical="center"/>
    </xf>
    <xf numFmtId="3" fontId="3" fillId="0" borderId="11" xfId="2" applyNumberFormat="1" applyBorder="1" applyAlignment="1">
      <alignment horizontal="right" vertical="center"/>
    </xf>
    <xf numFmtId="0" fontId="3" fillId="0" borderId="11" xfId="2" applyBorder="1" applyAlignment="1">
      <alignment horizontal="right" vertical="center"/>
    </xf>
    <xf numFmtId="176" fontId="3" fillId="0" borderId="0" xfId="2" applyNumberFormat="1" applyAlignment="1">
      <alignment vertical="center"/>
    </xf>
    <xf numFmtId="176" fontId="3" fillId="0" borderId="33" xfId="2" applyNumberFormat="1" applyBorder="1" applyAlignment="1">
      <alignment vertical="center"/>
    </xf>
    <xf numFmtId="176" fontId="3" fillId="0" borderId="9" xfId="2" applyNumberFormat="1" applyBorder="1" applyAlignment="1">
      <alignment vertical="center"/>
    </xf>
    <xf numFmtId="185" fontId="3" fillId="0" borderId="44" xfId="2" applyNumberFormat="1" applyBorder="1" applyAlignment="1">
      <alignment vertical="center"/>
    </xf>
    <xf numFmtId="185" fontId="3" fillId="0" borderId="9" xfId="2" applyNumberFormat="1" applyBorder="1" applyAlignment="1">
      <alignment vertical="center"/>
    </xf>
    <xf numFmtId="185" fontId="3" fillId="0" borderId="10" xfId="2" applyNumberFormat="1" applyBorder="1" applyAlignment="1">
      <alignment vertical="center"/>
    </xf>
    <xf numFmtId="185" fontId="3" fillId="0" borderId="17" xfId="2" applyNumberFormat="1" applyBorder="1" applyAlignment="1">
      <alignment vertical="center"/>
    </xf>
    <xf numFmtId="176" fontId="3" fillId="0" borderId="11" xfId="2" applyNumberFormat="1" applyBorder="1" applyAlignment="1">
      <alignment vertical="center"/>
    </xf>
    <xf numFmtId="176" fontId="3" fillId="0" borderId="17" xfId="2" applyNumberFormat="1" applyBorder="1" applyAlignment="1">
      <alignment vertical="center"/>
    </xf>
    <xf numFmtId="176" fontId="3" fillId="0" borderId="17" xfId="2" applyNumberFormat="1" applyBorder="1" applyAlignment="1">
      <alignment horizontal="right" vertical="center"/>
    </xf>
    <xf numFmtId="185" fontId="3" fillId="0" borderId="17" xfId="2" applyNumberFormat="1" applyBorder="1" applyAlignment="1">
      <alignment horizontal="right" vertical="center"/>
    </xf>
    <xf numFmtId="37" fontId="3" fillId="0" borderId="26" xfId="2" applyNumberFormat="1" applyBorder="1" applyAlignment="1">
      <alignment horizontal="right" vertical="center"/>
    </xf>
    <xf numFmtId="176" fontId="3" fillId="0" borderId="32" xfId="2" applyNumberFormat="1" applyBorder="1" applyAlignment="1">
      <alignment vertical="center"/>
    </xf>
    <xf numFmtId="0" fontId="3" fillId="0" borderId="19" xfId="2" quotePrefix="1" applyBorder="1" applyAlignment="1">
      <alignment horizontal="center" vertical="center"/>
    </xf>
    <xf numFmtId="0" fontId="3" fillId="0" borderId="54" xfId="2" applyBorder="1" applyAlignment="1">
      <alignment vertical="center"/>
    </xf>
    <xf numFmtId="176" fontId="3" fillId="0" borderId="47" xfId="2" applyNumberFormat="1" applyBorder="1" applyAlignment="1">
      <alignment vertical="center"/>
    </xf>
    <xf numFmtId="176" fontId="3" fillId="0" borderId="55" xfId="2" applyNumberFormat="1" applyBorder="1" applyAlignment="1">
      <alignment vertical="center"/>
    </xf>
    <xf numFmtId="176" fontId="3" fillId="0" borderId="56" xfId="2" applyNumberFormat="1" applyBorder="1" applyAlignment="1">
      <alignment vertical="center"/>
    </xf>
    <xf numFmtId="176" fontId="3" fillId="0" borderId="49" xfId="2" applyNumberFormat="1" applyBorder="1" applyAlignment="1">
      <alignment vertical="center"/>
    </xf>
    <xf numFmtId="49" fontId="3" fillId="0" borderId="46" xfId="2" quotePrefix="1" applyNumberFormat="1" applyBorder="1" applyAlignment="1">
      <alignment horizontal="right" vertical="center"/>
    </xf>
    <xf numFmtId="49" fontId="3" fillId="0" borderId="49" xfId="2" applyNumberFormat="1" applyBorder="1" applyAlignment="1">
      <alignment horizontal="left" vertical="center"/>
    </xf>
    <xf numFmtId="49" fontId="3" fillId="0" borderId="56" xfId="2" applyNumberFormat="1" applyBorder="1" applyAlignment="1">
      <alignment horizontal="left" vertical="center"/>
    </xf>
    <xf numFmtId="180" fontId="3" fillId="0" borderId="56" xfId="2" applyNumberFormat="1" applyBorder="1" applyAlignment="1">
      <alignment horizontal="right" vertical="center"/>
    </xf>
    <xf numFmtId="176" fontId="3" fillId="0" borderId="20" xfId="2" applyNumberFormat="1" applyBorder="1" applyAlignment="1">
      <alignment horizontal="right" vertical="center"/>
    </xf>
    <xf numFmtId="176" fontId="3" fillId="0" borderId="56" xfId="2" applyNumberFormat="1" applyBorder="1" applyAlignment="1">
      <alignment horizontal="right" vertical="center"/>
    </xf>
    <xf numFmtId="180" fontId="3" fillId="0" borderId="57" xfId="2" applyNumberFormat="1" applyBorder="1" applyAlignment="1">
      <alignment horizontal="right" vertical="center"/>
    </xf>
    <xf numFmtId="0" fontId="3" fillId="0" borderId="0" xfId="2" quotePrefix="1" applyAlignment="1">
      <alignment horizontal="right" vertical="center"/>
    </xf>
    <xf numFmtId="176" fontId="3" fillId="0" borderId="0" xfId="2" applyNumberFormat="1" applyAlignment="1">
      <alignment horizontal="right" vertical="center"/>
    </xf>
    <xf numFmtId="0" fontId="12" fillId="0" borderId="0" xfId="2" applyFont="1" applyAlignment="1">
      <alignment horizontal="right"/>
    </xf>
    <xf numFmtId="0" fontId="3" fillId="0" borderId="51" xfId="2" applyBorder="1" applyAlignment="1">
      <alignment horizontal="center" vertical="center"/>
    </xf>
    <xf numFmtId="0" fontId="3" fillId="0" borderId="4" xfId="2" applyBorder="1" applyAlignment="1">
      <alignment vertical="center"/>
    </xf>
    <xf numFmtId="0" fontId="3" fillId="0" borderId="5" xfId="2" applyBorder="1" applyAlignment="1">
      <alignment vertical="center"/>
    </xf>
    <xf numFmtId="0" fontId="3" fillId="0" borderId="5" xfId="2" applyBorder="1" applyAlignment="1">
      <alignment horizontal="left" vertical="center"/>
    </xf>
    <xf numFmtId="0" fontId="3" fillId="0" borderId="6" xfId="2" applyBorder="1" applyAlignment="1">
      <alignment vertical="center"/>
    </xf>
    <xf numFmtId="49" fontId="3" fillId="0" borderId="15" xfId="2" applyNumberFormat="1" applyBorder="1" applyAlignment="1">
      <alignment horizontal="left" vertical="center"/>
    </xf>
    <xf numFmtId="0" fontId="3" fillId="0" borderId="25" xfId="2" applyBorder="1" applyAlignment="1">
      <alignment horizontal="center" vertical="center"/>
    </xf>
    <xf numFmtId="39" fontId="3" fillId="0" borderId="9" xfId="2" applyNumberFormat="1" applyBorder="1" applyAlignment="1">
      <alignment vertical="center"/>
    </xf>
    <xf numFmtId="176" fontId="3" fillId="0" borderId="10" xfId="2" applyNumberFormat="1" applyBorder="1" applyAlignment="1">
      <alignment vertical="center"/>
    </xf>
    <xf numFmtId="39" fontId="3" fillId="0" borderId="17" xfId="2" applyNumberFormat="1" applyBorder="1" applyAlignment="1">
      <alignment vertical="center"/>
    </xf>
    <xf numFmtId="39" fontId="3" fillId="0" borderId="20" xfId="2" applyNumberFormat="1" applyBorder="1" applyAlignment="1">
      <alignment vertical="center"/>
    </xf>
    <xf numFmtId="176" fontId="3" fillId="0" borderId="20" xfId="2" applyNumberFormat="1" applyBorder="1" applyAlignment="1">
      <alignment vertical="center"/>
    </xf>
    <xf numFmtId="0" fontId="3" fillId="0" borderId="20" xfId="2" applyBorder="1" applyAlignment="1">
      <alignment vertical="center"/>
    </xf>
    <xf numFmtId="176" fontId="3" fillId="0" borderId="21" xfId="2" applyNumberFormat="1" applyBorder="1" applyAlignment="1">
      <alignment vertical="center"/>
    </xf>
    <xf numFmtId="49" fontId="3" fillId="0" borderId="2" xfId="2" quotePrefix="1" applyNumberFormat="1" applyBorder="1" applyAlignment="1">
      <alignment horizontal="right" vertical="center"/>
    </xf>
    <xf numFmtId="49" fontId="3" fillId="0" borderId="2" xfId="2" applyNumberFormat="1" applyBorder="1" applyAlignment="1">
      <alignment horizontal="left" vertical="center"/>
    </xf>
    <xf numFmtId="37" fontId="3" fillId="0" borderId="2" xfId="2" applyNumberFormat="1" applyBorder="1" applyAlignment="1">
      <alignment vertical="center"/>
    </xf>
    <xf numFmtId="39" fontId="3" fillId="0" borderId="2" xfId="2" applyNumberFormat="1" applyBorder="1" applyAlignment="1">
      <alignment vertical="center"/>
    </xf>
    <xf numFmtId="39" fontId="3" fillId="0" borderId="0" xfId="2" applyNumberFormat="1" applyAlignment="1">
      <alignment vertical="center"/>
    </xf>
    <xf numFmtId="49" fontId="3" fillId="0" borderId="17" xfId="2" applyNumberFormat="1" applyBorder="1" applyAlignment="1">
      <alignment horizontal="left" vertical="center"/>
    </xf>
    <xf numFmtId="0" fontId="14" fillId="0" borderId="0" xfId="2" applyFont="1"/>
    <xf numFmtId="0" fontId="15" fillId="0" borderId="0" xfId="2" applyFont="1"/>
    <xf numFmtId="0" fontId="16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6" fillId="0" borderId="7" xfId="2" applyFont="1" applyBorder="1" applyAlignment="1">
      <alignment horizontal="center" vertical="center"/>
    </xf>
    <xf numFmtId="0" fontId="16" fillId="0" borderId="4" xfId="2" applyFont="1" applyBorder="1" applyAlignment="1">
      <alignment horizontal="centerContinuous" vertical="center"/>
    </xf>
    <xf numFmtId="0" fontId="16" fillId="0" borderId="5" xfId="2" applyFont="1" applyBorder="1" applyAlignment="1">
      <alignment horizontal="centerContinuous" vertical="center"/>
    </xf>
    <xf numFmtId="0" fontId="16" fillId="0" borderId="50" xfId="2" applyFont="1" applyBorder="1" applyAlignment="1">
      <alignment horizontal="center" vertical="center"/>
    </xf>
    <xf numFmtId="0" fontId="16" fillId="0" borderId="0" xfId="2" applyFont="1" applyAlignment="1">
      <alignment horizontal="centerContinuous" vertical="center"/>
    </xf>
    <xf numFmtId="0" fontId="16" fillId="0" borderId="8" xfId="2" applyFont="1" applyBorder="1" applyAlignment="1">
      <alignment horizontal="center" vertical="center"/>
    </xf>
    <xf numFmtId="39" fontId="16" fillId="0" borderId="9" xfId="2" applyNumberFormat="1" applyFont="1" applyBorder="1" applyAlignment="1">
      <alignment vertical="center"/>
    </xf>
    <xf numFmtId="39" fontId="16" fillId="0" borderId="0" xfId="2" applyNumberFormat="1" applyFont="1" applyAlignment="1">
      <alignment vertical="center"/>
    </xf>
    <xf numFmtId="0" fontId="16" fillId="0" borderId="33" xfId="2" quotePrefix="1" applyFont="1" applyBorder="1" applyAlignment="1">
      <alignment horizontal="left" vertical="center"/>
    </xf>
    <xf numFmtId="186" fontId="16" fillId="0" borderId="9" xfId="2" applyNumberFormat="1" applyFont="1" applyBorder="1" applyAlignment="1">
      <alignment vertical="center"/>
    </xf>
    <xf numFmtId="0" fontId="16" fillId="0" borderId="26" xfId="2" applyFont="1" applyBorder="1" applyAlignment="1">
      <alignment vertical="center"/>
    </xf>
    <xf numFmtId="0" fontId="16" fillId="0" borderId="33" xfId="2" quotePrefix="1" applyFont="1" applyBorder="1" applyAlignment="1">
      <alignment horizontal="center" vertical="center"/>
    </xf>
    <xf numFmtId="186" fontId="16" fillId="0" borderId="9" xfId="2" quotePrefix="1" applyNumberFormat="1" applyFont="1" applyBorder="1" applyAlignment="1">
      <alignment horizontal="right" vertical="center"/>
    </xf>
    <xf numFmtId="0" fontId="16" fillId="0" borderId="8" xfId="2" quotePrefix="1" applyFont="1" applyBorder="1" applyAlignment="1">
      <alignment horizontal="center" vertical="center"/>
    </xf>
    <xf numFmtId="0" fontId="16" fillId="0" borderId="8" xfId="2" quotePrefix="1" applyFont="1" applyBorder="1" applyAlignment="1">
      <alignment horizontal="left" vertical="center"/>
    </xf>
    <xf numFmtId="0" fontId="16" fillId="0" borderId="44" xfId="2" applyFont="1" applyBorder="1" applyAlignment="1">
      <alignment vertical="center"/>
    </xf>
    <xf numFmtId="39" fontId="16" fillId="0" borderId="32" xfId="2" applyNumberFormat="1" applyFont="1" applyBorder="1" applyAlignment="1">
      <alignment vertical="center"/>
    </xf>
    <xf numFmtId="0" fontId="16" fillId="0" borderId="18" xfId="2" applyFont="1" applyBorder="1" applyAlignment="1">
      <alignment horizontal="center" vertical="center"/>
    </xf>
    <xf numFmtId="0" fontId="16" fillId="0" borderId="46" xfId="2" quotePrefix="1" applyFont="1" applyBorder="1" applyAlignment="1">
      <alignment horizontal="center" vertical="center"/>
    </xf>
    <xf numFmtId="39" fontId="16" fillId="0" borderId="54" xfId="2" applyNumberFormat="1" applyFont="1" applyBorder="1" applyAlignment="1">
      <alignment vertical="center"/>
    </xf>
    <xf numFmtId="39" fontId="16" fillId="0" borderId="49" xfId="2" applyNumberFormat="1" applyFont="1" applyBorder="1" applyAlignment="1">
      <alignment vertical="center"/>
    </xf>
    <xf numFmtId="0" fontId="16" fillId="0" borderId="48" xfId="2" quotePrefix="1" applyFont="1" applyBorder="1" applyAlignment="1">
      <alignment horizontal="center" vertical="center"/>
    </xf>
    <xf numFmtId="186" fontId="16" fillId="0" borderId="54" xfId="2" quotePrefix="1" applyNumberFormat="1" applyFont="1" applyBorder="1" applyAlignment="1">
      <alignment horizontal="right" vertical="center"/>
    </xf>
    <xf numFmtId="0" fontId="16" fillId="0" borderId="57" xfId="2" applyFont="1" applyBorder="1" applyAlignment="1">
      <alignment vertical="center"/>
    </xf>
    <xf numFmtId="0" fontId="16" fillId="0" borderId="0" xfId="2" quotePrefix="1" applyFont="1" applyAlignment="1">
      <alignment horizontal="center" vertical="center"/>
    </xf>
    <xf numFmtId="186" fontId="16" fillId="0" borderId="0" xfId="2" quotePrefix="1" applyNumberFormat="1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7" fontId="3" fillId="0" borderId="0" xfId="0" applyNumberFormat="1" applyFont="1">
      <alignment vertical="center"/>
    </xf>
    <xf numFmtId="0" fontId="3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0" fontId="3" fillId="0" borderId="11" xfId="0" applyFont="1" applyBorder="1">
      <alignment vertical="center"/>
    </xf>
    <xf numFmtId="38" fontId="3" fillId="0" borderId="0" xfId="1" applyFont="1" applyFill="1" applyAlignment="1">
      <alignment vertical="center"/>
    </xf>
    <xf numFmtId="38" fontId="3" fillId="0" borderId="18" xfId="1" quotePrefix="1" applyFont="1" applyFill="1" applyBorder="1" applyAlignment="1" applyProtection="1">
      <alignment horizontal="left" vertical="center"/>
    </xf>
    <xf numFmtId="38" fontId="3" fillId="0" borderId="32" xfId="1" applyFont="1" applyFill="1" applyBorder="1" applyAlignment="1" applyProtection="1">
      <alignment vertical="center"/>
    </xf>
    <xf numFmtId="38" fontId="3" fillId="0" borderId="11" xfId="1" applyFont="1" applyFill="1" applyBorder="1">
      <alignment vertical="center"/>
    </xf>
    <xf numFmtId="38" fontId="3" fillId="0" borderId="17" xfId="1" applyFont="1" applyFill="1" applyBorder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horizontal="right" vertical="center"/>
    </xf>
    <xf numFmtId="188" fontId="3" fillId="0" borderId="45" xfId="1" applyNumberFormat="1" applyFont="1" applyFill="1" applyBorder="1" applyAlignment="1">
      <alignment vertical="center"/>
    </xf>
    <xf numFmtId="188" fontId="3" fillId="0" borderId="11" xfId="1" applyNumberFormat="1" applyFont="1" applyFill="1" applyBorder="1" applyAlignment="1" applyProtection="1">
      <alignment vertical="center"/>
    </xf>
    <xf numFmtId="188" fontId="3" fillId="0" borderId="17" xfId="1" applyNumberFormat="1" applyFont="1" applyFill="1" applyBorder="1" applyAlignment="1" applyProtection="1">
      <alignment vertical="center"/>
    </xf>
    <xf numFmtId="188" fontId="3" fillId="0" borderId="0" xfId="1" applyNumberFormat="1" applyFont="1" applyFill="1" applyBorder="1" applyAlignment="1" applyProtection="1">
      <alignment vertical="center"/>
    </xf>
    <xf numFmtId="188" fontId="3" fillId="0" borderId="10" xfId="1" applyNumberFormat="1" applyFont="1" applyFill="1" applyBorder="1" applyAlignment="1" applyProtection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45" xfId="1" applyFont="1" applyFill="1" applyBorder="1" applyAlignment="1" applyProtection="1">
      <alignment vertical="center"/>
    </xf>
    <xf numFmtId="38" fontId="3" fillId="0" borderId="4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9" xfId="1" applyFont="1" applyFill="1" applyBorder="1" applyAlignment="1" applyProtection="1">
      <alignment vertical="center"/>
    </xf>
    <xf numFmtId="188" fontId="3" fillId="0" borderId="44" xfId="1" applyNumberFormat="1" applyFont="1" applyFill="1" applyBorder="1" applyAlignment="1">
      <alignment vertical="center"/>
    </xf>
    <xf numFmtId="188" fontId="3" fillId="0" borderId="17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8" fontId="3" fillId="0" borderId="11" xfId="1" applyNumberFormat="1" applyFont="1" applyFill="1" applyBorder="1" applyAlignment="1">
      <alignment vertical="center"/>
    </xf>
    <xf numFmtId="188" fontId="3" fillId="0" borderId="1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188" fontId="3" fillId="0" borderId="9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 applyProtection="1">
      <alignment horizontal="center" vertical="center"/>
    </xf>
    <xf numFmtId="180" fontId="3" fillId="0" borderId="26" xfId="1" applyNumberFormat="1" applyFont="1" applyFill="1" applyBorder="1" applyAlignment="1" applyProtection="1">
      <alignment horizontal="right" vertical="center"/>
    </xf>
    <xf numFmtId="188" fontId="3" fillId="0" borderId="32" xfId="1" applyNumberFormat="1" applyFont="1" applyFill="1" applyBorder="1" applyAlignment="1" applyProtection="1">
      <alignment vertical="center"/>
    </xf>
    <xf numFmtId="188" fontId="3" fillId="0" borderId="44" xfId="1" applyNumberFormat="1" applyFont="1" applyFill="1" applyBorder="1" applyAlignment="1" applyProtection="1">
      <alignment vertical="center"/>
    </xf>
    <xf numFmtId="188" fontId="3" fillId="0" borderId="26" xfId="1" applyNumberFormat="1" applyFont="1" applyFill="1" applyBorder="1" applyAlignment="1" applyProtection="1">
      <alignment vertical="center"/>
    </xf>
    <xf numFmtId="176" fontId="3" fillId="0" borderId="26" xfId="0" applyNumberFormat="1" applyFont="1" applyBorder="1">
      <alignment vertical="center"/>
    </xf>
    <xf numFmtId="188" fontId="3" fillId="0" borderId="45" xfId="1" applyNumberFormat="1" applyFont="1" applyFill="1" applyBorder="1" applyAlignment="1" applyProtection="1">
      <alignment vertical="center"/>
    </xf>
    <xf numFmtId="38" fontId="3" fillId="0" borderId="19" xfId="1" quotePrefix="1" applyFont="1" applyFill="1" applyBorder="1" applyAlignment="1" applyProtection="1">
      <alignment horizontal="left" vertical="center"/>
    </xf>
    <xf numFmtId="188" fontId="3" fillId="0" borderId="62" xfId="1" applyNumberFormat="1" applyFont="1" applyFill="1" applyBorder="1" applyAlignment="1" applyProtection="1">
      <alignment vertical="center"/>
    </xf>
    <xf numFmtId="188" fontId="3" fillId="0" borderId="56" xfId="1" applyNumberFormat="1" applyFont="1" applyFill="1" applyBorder="1" applyAlignment="1" applyProtection="1">
      <alignment vertical="center"/>
    </xf>
    <xf numFmtId="188" fontId="3" fillId="0" borderId="20" xfId="1" applyNumberFormat="1" applyFont="1" applyFill="1" applyBorder="1" applyAlignment="1" applyProtection="1">
      <alignment vertical="center"/>
    </xf>
    <xf numFmtId="188" fontId="3" fillId="0" borderId="57" xfId="1" applyNumberFormat="1" applyFont="1" applyFill="1" applyBorder="1" applyAlignment="1" applyProtection="1">
      <alignment vertical="center"/>
    </xf>
    <xf numFmtId="3" fontId="3" fillId="0" borderId="0" xfId="0" applyNumberFormat="1" applyFont="1">
      <alignment vertical="center"/>
    </xf>
    <xf numFmtId="0" fontId="3" fillId="0" borderId="49" xfId="2" applyBorder="1" applyAlignment="1">
      <alignment vertical="center"/>
    </xf>
    <xf numFmtId="0" fontId="3" fillId="0" borderId="11" xfId="2" applyBorder="1" applyAlignment="1">
      <alignment vertical="center"/>
    </xf>
    <xf numFmtId="0" fontId="3" fillId="0" borderId="33" xfId="2" applyBorder="1" applyAlignment="1">
      <alignment horizontal="center" vertical="center"/>
    </xf>
    <xf numFmtId="37" fontId="3" fillId="0" borderId="10" xfId="2" applyNumberFormat="1" applyBorder="1" applyAlignment="1">
      <alignment vertical="center"/>
    </xf>
    <xf numFmtId="49" fontId="3" fillId="0" borderId="8" xfId="2" applyNumberFormat="1" applyBorder="1" applyAlignment="1">
      <alignment horizontal="left" vertical="center"/>
    </xf>
    <xf numFmtId="0" fontId="3" fillId="0" borderId="0" xfId="2" quotePrefix="1" applyAlignment="1">
      <alignment horizontal="left" vertical="center"/>
    </xf>
    <xf numFmtId="0" fontId="3" fillId="0" borderId="0" xfId="2" quotePrefix="1" applyAlignment="1">
      <alignment vertical="center"/>
    </xf>
    <xf numFmtId="0" fontId="3" fillId="0" borderId="46" xfId="2" quotePrefix="1" applyBorder="1" applyAlignment="1">
      <alignment horizontal="left" vertical="center"/>
    </xf>
    <xf numFmtId="176" fontId="3" fillId="0" borderId="62" xfId="2" applyNumberFormat="1" applyBorder="1" applyAlignment="1">
      <alignment vertical="center"/>
    </xf>
    <xf numFmtId="37" fontId="3" fillId="0" borderId="56" xfId="2" applyNumberFormat="1" applyBorder="1" applyAlignment="1">
      <alignment vertical="center"/>
    </xf>
    <xf numFmtId="37" fontId="3" fillId="0" borderId="21" xfId="2" applyNumberFormat="1" applyBorder="1" applyAlignment="1">
      <alignment vertical="center"/>
    </xf>
    <xf numFmtId="0" fontId="24" fillId="0" borderId="0" xfId="5" applyFont="1" applyAlignment="1">
      <alignment horizontal="center"/>
    </xf>
    <xf numFmtId="38" fontId="24" fillId="0" borderId="0" xfId="3" applyFont="1" applyFill="1" applyBorder="1" applyAlignment="1">
      <alignment horizontal="center"/>
    </xf>
    <xf numFmtId="0" fontId="24" fillId="0" borderId="0" xfId="5" applyFont="1" applyAlignment="1">
      <alignment wrapText="1"/>
    </xf>
    <xf numFmtId="38" fontId="24" fillId="0" borderId="0" xfId="3" applyFont="1" applyFill="1" applyBorder="1" applyAlignment="1">
      <alignment horizontal="right" wrapText="1"/>
    </xf>
    <xf numFmtId="49" fontId="3" fillId="0" borderId="3" xfId="2" applyNumberFormat="1" applyBorder="1" applyAlignment="1">
      <alignment horizontal="center" vertical="center"/>
    </xf>
    <xf numFmtId="49" fontId="3" fillId="0" borderId="51" xfId="2" applyNumberFormat="1" applyBorder="1" applyAlignment="1">
      <alignment horizontal="center" vertical="center"/>
    </xf>
    <xf numFmtId="49" fontId="3" fillId="0" borderId="58" xfId="2" applyNumberFormat="1" applyBorder="1" applyAlignment="1">
      <alignment horizontal="center" vertical="center"/>
    </xf>
    <xf numFmtId="49" fontId="3" fillId="0" borderId="2" xfId="2" applyNumberFormat="1" applyBorder="1" applyAlignment="1">
      <alignment horizontal="center" vertical="center"/>
    </xf>
    <xf numFmtId="49" fontId="3" fillId="0" borderId="5" xfId="2" applyNumberFormat="1" applyBorder="1" applyAlignment="1">
      <alignment horizontal="center" vertical="center"/>
    </xf>
    <xf numFmtId="49" fontId="3" fillId="0" borderId="6" xfId="2" applyNumberFormat="1" applyBorder="1" applyAlignment="1">
      <alignment horizontal="center" vertical="center"/>
    </xf>
    <xf numFmtId="49" fontId="3" fillId="0" borderId="0" xfId="2" applyNumberFormat="1" applyAlignment="1">
      <alignment horizontal="center" vertical="center"/>
    </xf>
    <xf numFmtId="49" fontId="3" fillId="0" borderId="61" xfId="2" applyNumberFormat="1" applyBorder="1" applyAlignment="1">
      <alignment horizontal="center" vertical="center"/>
    </xf>
    <xf numFmtId="49" fontId="3" fillId="0" borderId="9" xfId="2" applyNumberFormat="1" applyBorder="1" applyAlignment="1">
      <alignment horizontal="center" vertical="center"/>
    </xf>
    <xf numFmtId="49" fontId="3" fillId="0" borderId="17" xfId="2" applyNumberFormat="1" applyBorder="1" applyAlignment="1">
      <alignment horizontal="center" vertical="center"/>
    </xf>
    <xf numFmtId="49" fontId="3" fillId="0" borderId="23" xfId="2" applyNumberFormat="1" applyBorder="1" applyAlignment="1">
      <alignment horizontal="center" vertical="center"/>
    </xf>
    <xf numFmtId="49" fontId="3" fillId="0" borderId="10" xfId="2" applyNumberForma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37" fontId="3" fillId="0" borderId="10" xfId="2" applyNumberFormat="1" applyBorder="1" applyAlignment="1">
      <alignment horizontal="right" vertical="center"/>
    </xf>
    <xf numFmtId="49" fontId="3" fillId="0" borderId="8" xfId="2" applyNumberFormat="1" applyBorder="1" applyAlignment="1">
      <alignment vertical="center"/>
    </xf>
    <xf numFmtId="49" fontId="3" fillId="0" borderId="8" xfId="2" quotePrefix="1" applyNumberFormat="1" applyBorder="1" applyAlignment="1">
      <alignment vertical="center"/>
    </xf>
    <xf numFmtId="37" fontId="3" fillId="0" borderId="26" xfId="2" applyNumberFormat="1" applyBorder="1" applyAlignment="1">
      <alignment vertical="center"/>
    </xf>
    <xf numFmtId="49" fontId="3" fillId="0" borderId="46" xfId="2" quotePrefix="1" applyNumberFormat="1" applyBorder="1" applyAlignment="1">
      <alignment vertical="center"/>
    </xf>
    <xf numFmtId="37" fontId="3" fillId="0" borderId="20" xfId="2" applyNumberFormat="1" applyBorder="1" applyAlignment="1">
      <alignment horizontal="right" vertical="center"/>
    </xf>
    <xf numFmtId="37" fontId="3" fillId="0" borderId="21" xfId="2" applyNumberFormat="1" applyBorder="1" applyAlignment="1">
      <alignment horizontal="right" vertical="center"/>
    </xf>
    <xf numFmtId="49" fontId="3" fillId="0" borderId="0" xfId="2" quotePrefix="1" applyNumberFormat="1" applyAlignment="1">
      <alignment vertical="center"/>
    </xf>
    <xf numFmtId="0" fontId="21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3" fillId="0" borderId="49" xfId="0" applyFont="1" applyBorder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10" xfId="0" applyFont="1" applyBorder="1">
      <alignment vertical="center"/>
    </xf>
    <xf numFmtId="0" fontId="21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37" fontId="16" fillId="0" borderId="9" xfId="0" applyNumberFormat="1" applyFont="1" applyBorder="1" applyAlignment="1">
      <alignment horizontal="distributed" vertical="center"/>
    </xf>
    <xf numFmtId="49" fontId="21" fillId="0" borderId="8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37" fontId="16" fillId="0" borderId="17" xfId="0" applyNumberFormat="1" applyFont="1" applyBorder="1" applyAlignment="1">
      <alignment horizontal="distributed" vertical="center"/>
    </xf>
    <xf numFmtId="0" fontId="16" fillId="0" borderId="17" xfId="0" applyFont="1" applyBorder="1" applyAlignment="1">
      <alignment horizontal="distributed" vertical="center"/>
    </xf>
    <xf numFmtId="49" fontId="21" fillId="0" borderId="8" xfId="0" quotePrefix="1" applyNumberFormat="1" applyFont="1" applyBorder="1" applyAlignment="1">
      <alignment horizontal="left" vertical="center"/>
    </xf>
    <xf numFmtId="37" fontId="16" fillId="0" borderId="11" xfId="0" applyNumberFormat="1" applyFont="1" applyBorder="1" applyAlignment="1">
      <alignment horizontal="distributed" vertical="center"/>
    </xf>
    <xf numFmtId="49" fontId="21" fillId="0" borderId="11" xfId="0" applyNumberFormat="1" applyFont="1" applyBorder="1" applyAlignment="1">
      <alignment horizontal="left" vertical="center"/>
    </xf>
    <xf numFmtId="0" fontId="16" fillId="0" borderId="17" xfId="0" applyFont="1" applyBorder="1" applyAlignment="1">
      <alignment vertical="center" shrinkToFit="1"/>
    </xf>
    <xf numFmtId="49" fontId="21" fillId="0" borderId="46" xfId="0" quotePrefix="1" applyNumberFormat="1" applyFont="1" applyBorder="1" applyAlignment="1">
      <alignment horizontal="left" vertical="center"/>
    </xf>
    <xf numFmtId="49" fontId="21" fillId="0" borderId="56" xfId="0" applyNumberFormat="1" applyFont="1" applyBorder="1" applyAlignment="1">
      <alignment horizontal="left" vertical="center"/>
    </xf>
    <xf numFmtId="0" fontId="16" fillId="0" borderId="20" xfId="0" applyFont="1" applyBorder="1" applyAlignment="1">
      <alignment vertical="center" shrinkToFit="1"/>
    </xf>
    <xf numFmtId="176" fontId="3" fillId="0" borderId="20" xfId="0" applyNumberFormat="1" applyFont="1" applyBorder="1">
      <alignment vertical="center"/>
    </xf>
    <xf numFmtId="37" fontId="16" fillId="0" borderId="20" xfId="0" applyNumberFormat="1" applyFont="1" applyBorder="1" applyAlignment="1">
      <alignment horizontal="distributed" vertical="center"/>
    </xf>
    <xf numFmtId="176" fontId="3" fillId="0" borderId="21" xfId="0" applyNumberFormat="1" applyFont="1" applyBorder="1">
      <alignment vertical="center"/>
    </xf>
    <xf numFmtId="49" fontId="21" fillId="0" borderId="0" xfId="0" quotePrefix="1" applyNumberFormat="1" applyFont="1" applyAlignment="1">
      <alignment horizontal="left" vertical="center"/>
    </xf>
    <xf numFmtId="0" fontId="16" fillId="0" borderId="0" xfId="0" applyFont="1" applyAlignment="1">
      <alignment vertical="center" shrinkToFit="1"/>
    </xf>
    <xf numFmtId="37" fontId="16" fillId="0" borderId="0" xfId="0" applyNumberFormat="1" applyFont="1" applyAlignment="1">
      <alignment horizontal="distributed"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38" fontId="20" fillId="0" borderId="0" xfId="1" quotePrefix="1" applyFont="1" applyFill="1" applyBorder="1" applyAlignment="1">
      <alignment horizontal="right" vertical="center"/>
    </xf>
    <xf numFmtId="38" fontId="21" fillId="0" borderId="0" xfId="1" applyFont="1" applyFill="1" applyAlignment="1">
      <alignment vertical="center"/>
    </xf>
    <xf numFmtId="0" fontId="3" fillId="0" borderId="66" xfId="2" applyBorder="1" applyAlignment="1">
      <alignment horizontal="center" vertical="center"/>
    </xf>
    <xf numFmtId="0" fontId="3" fillId="0" borderId="3" xfId="2" applyBorder="1" applyAlignment="1">
      <alignment horizontal="left" vertical="center"/>
    </xf>
    <xf numFmtId="0" fontId="3" fillId="0" borderId="61" xfId="2" applyBorder="1" applyAlignment="1">
      <alignment vertical="center"/>
    </xf>
    <xf numFmtId="0" fontId="3" fillId="0" borderId="9" xfId="2" applyBorder="1" applyAlignment="1">
      <alignment horizontal="right" vertical="center"/>
    </xf>
    <xf numFmtId="0" fontId="3" fillId="0" borderId="64" xfId="2" applyBorder="1" applyAlignment="1">
      <alignment vertical="center"/>
    </xf>
    <xf numFmtId="0" fontId="3" fillId="0" borderId="65" xfId="2" applyBorder="1" applyAlignment="1">
      <alignment horizontal="right" vertical="center"/>
    </xf>
    <xf numFmtId="0" fontId="3" fillId="0" borderId="14" xfId="2" applyBorder="1" applyAlignment="1">
      <alignment horizontal="right" vertical="center"/>
    </xf>
    <xf numFmtId="0" fontId="3" fillId="0" borderId="16" xfId="2" applyBorder="1" applyAlignment="1">
      <alignment vertical="center"/>
    </xf>
    <xf numFmtId="0" fontId="3" fillId="0" borderId="26" xfId="2" applyBorder="1" applyAlignment="1">
      <alignment vertical="center"/>
    </xf>
    <xf numFmtId="49" fontId="3" fillId="0" borderId="0" xfId="2" applyNumberFormat="1" applyAlignment="1">
      <alignment vertical="center"/>
    </xf>
    <xf numFmtId="176" fontId="3" fillId="0" borderId="54" xfId="2" applyNumberForma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61" xfId="2" applyBorder="1" applyAlignment="1">
      <alignment horizontal="center" vertical="center"/>
    </xf>
    <xf numFmtId="0" fontId="3" fillId="0" borderId="10" xfId="2" quotePrefix="1" applyBorder="1" applyAlignment="1">
      <alignment horizontal="center" vertical="center"/>
    </xf>
    <xf numFmtId="49" fontId="3" fillId="0" borderId="14" xfId="2" applyNumberFormat="1" applyBorder="1" applyAlignment="1">
      <alignment horizontal="center" vertical="center" shrinkToFit="1"/>
    </xf>
    <xf numFmtId="49" fontId="3" fillId="0" borderId="16" xfId="2" applyNumberFormat="1" applyBorder="1" applyAlignment="1">
      <alignment horizontal="center" vertical="center" shrinkToFit="1"/>
    </xf>
    <xf numFmtId="0" fontId="16" fillId="0" borderId="9" xfId="2" applyFont="1" applyBorder="1" applyAlignment="1">
      <alignment vertical="center"/>
    </xf>
    <xf numFmtId="37" fontId="3" fillId="0" borderId="8" xfId="2" applyNumberFormat="1" applyBorder="1" applyAlignment="1">
      <alignment vertical="center"/>
    </xf>
    <xf numFmtId="37" fontId="3" fillId="0" borderId="8" xfId="2" applyNumberFormat="1" applyBorder="1" applyAlignment="1">
      <alignment horizontal="right" vertical="center"/>
    </xf>
    <xf numFmtId="37" fontId="3" fillId="0" borderId="10" xfId="2" quotePrefix="1" applyNumberFormat="1" applyBorder="1" applyAlignment="1">
      <alignment horizontal="right" vertical="center"/>
    </xf>
    <xf numFmtId="37" fontId="3" fillId="0" borderId="8" xfId="2" quotePrefix="1" applyNumberFormat="1" applyBorder="1" applyAlignment="1">
      <alignment horizontal="right" vertical="center"/>
    </xf>
    <xf numFmtId="37" fontId="3" fillId="0" borderId="0" xfId="2" quotePrefix="1" applyNumberFormat="1" applyAlignment="1">
      <alignment horizontal="right" vertical="center"/>
    </xf>
    <xf numFmtId="0" fontId="16" fillId="0" borderId="17" xfId="2" applyFont="1" applyBorder="1" applyAlignment="1">
      <alignment vertical="center"/>
    </xf>
    <xf numFmtId="37" fontId="3" fillId="0" borderId="54" xfId="2" applyNumberFormat="1" applyBorder="1" applyAlignment="1">
      <alignment horizontal="right" vertical="center"/>
    </xf>
    <xf numFmtId="0" fontId="3" fillId="0" borderId="21" xfId="2" applyBorder="1" applyAlignment="1">
      <alignment vertical="center"/>
    </xf>
    <xf numFmtId="180" fontId="4" fillId="0" borderId="0" xfId="2" applyNumberFormat="1" applyFont="1" applyAlignment="1">
      <alignment horizontal="left" vertical="center"/>
    </xf>
    <xf numFmtId="180" fontId="18" fillId="0" borderId="0" xfId="2" applyNumberFormat="1" applyFont="1" applyAlignment="1">
      <alignment vertical="center"/>
    </xf>
    <xf numFmtId="180" fontId="5" fillId="0" borderId="0" xfId="2" applyNumberFormat="1" applyFont="1" applyAlignment="1">
      <alignment horizontal="left" vertical="center"/>
    </xf>
    <xf numFmtId="180" fontId="3" fillId="0" borderId="54" xfId="2" applyNumberFormat="1" applyBorder="1" applyAlignment="1">
      <alignment horizontal="right" vertical="center"/>
    </xf>
    <xf numFmtId="180" fontId="3" fillId="0" borderId="19" xfId="2" applyNumberFormat="1" applyBorder="1" applyAlignment="1">
      <alignment horizontal="left" vertical="center"/>
    </xf>
    <xf numFmtId="180" fontId="16" fillId="0" borderId="20" xfId="2" applyNumberFormat="1" applyFont="1" applyBorder="1" applyAlignment="1">
      <alignment horizontal="left" vertical="center"/>
    </xf>
    <xf numFmtId="180" fontId="3" fillId="0" borderId="49" xfId="2" applyNumberFormat="1" applyBorder="1" applyAlignment="1">
      <alignment horizontal="right" vertical="center"/>
    </xf>
    <xf numFmtId="180" fontId="3" fillId="0" borderId="57" xfId="2" applyNumberFormat="1" applyBorder="1" applyAlignment="1">
      <alignment vertical="center"/>
    </xf>
    <xf numFmtId="180" fontId="3" fillId="0" borderId="0" xfId="2" applyNumberFormat="1" applyAlignment="1">
      <alignment horizontal="left" vertical="center"/>
    </xf>
    <xf numFmtId="180" fontId="18" fillId="0" borderId="13" xfId="2" applyNumberFormat="1" applyFont="1" applyBorder="1" applyAlignment="1">
      <alignment vertical="center"/>
    </xf>
    <xf numFmtId="0" fontId="16" fillId="0" borderId="0" xfId="2" applyFont="1" applyAlignment="1">
      <alignment horizontal="right" vertical="center"/>
    </xf>
    <xf numFmtId="0" fontId="16" fillId="0" borderId="49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16" fillId="0" borderId="3" xfId="2" applyFont="1" applyBorder="1" applyAlignment="1">
      <alignment vertical="center"/>
    </xf>
    <xf numFmtId="0" fontId="16" fillId="0" borderId="61" xfId="2" applyFont="1" applyBorder="1" applyAlignment="1">
      <alignment vertical="center"/>
    </xf>
    <xf numFmtId="0" fontId="3" fillId="0" borderId="31" xfId="2" applyBorder="1" applyAlignment="1">
      <alignment vertical="center"/>
    </xf>
    <xf numFmtId="0" fontId="16" fillId="0" borderId="2" xfId="2" applyFont="1" applyBorder="1" applyAlignment="1">
      <alignment vertical="center"/>
    </xf>
    <xf numFmtId="0" fontId="16" fillId="0" borderId="29" xfId="2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6" fillId="0" borderId="3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176" fontId="16" fillId="0" borderId="9" xfId="2" applyNumberFormat="1" applyFont="1" applyBorder="1" applyAlignment="1">
      <alignment horizontal="center" vertical="center"/>
    </xf>
    <xf numFmtId="176" fontId="16" fillId="0" borderId="10" xfId="2" applyNumberFormat="1" applyFont="1" applyBorder="1" applyAlignment="1">
      <alignment horizontal="center" vertical="center"/>
    </xf>
    <xf numFmtId="176" fontId="3" fillId="0" borderId="0" xfId="2" applyNumberForma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33" xfId="2" applyFont="1" applyBorder="1" applyAlignment="1">
      <alignment vertical="center"/>
    </xf>
    <xf numFmtId="0" fontId="16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2" xfId="2" applyFont="1" applyBorder="1" applyAlignment="1">
      <alignment vertical="center"/>
    </xf>
    <xf numFmtId="176" fontId="16" fillId="0" borderId="14" xfId="2" applyNumberFormat="1" applyFont="1" applyBorder="1" applyAlignment="1">
      <alignment vertical="center"/>
    </xf>
    <xf numFmtId="176" fontId="16" fillId="0" borderId="16" xfId="2" applyNumberFormat="1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0" fontId="16" fillId="0" borderId="65" xfId="2" applyFont="1" applyBorder="1" applyAlignment="1">
      <alignment horizontal="center" vertical="center"/>
    </xf>
    <xf numFmtId="0" fontId="16" fillId="0" borderId="14" xfId="2" applyFont="1" applyBorder="1" applyAlignment="1">
      <alignment horizontal="right" vertical="center"/>
    </xf>
    <xf numFmtId="0" fontId="16" fillId="0" borderId="14" xfId="2" applyFont="1" applyBorder="1" applyAlignment="1">
      <alignment horizontal="center" vertical="center"/>
    </xf>
    <xf numFmtId="0" fontId="16" fillId="0" borderId="16" xfId="2" applyFont="1" applyBorder="1" applyAlignment="1">
      <alignment vertical="center"/>
    </xf>
    <xf numFmtId="37" fontId="16" fillId="0" borderId="0" xfId="2" applyNumberFormat="1" applyFont="1" applyAlignment="1">
      <alignment vertical="center"/>
    </xf>
    <xf numFmtId="37" fontId="16" fillId="0" borderId="33" xfId="2" applyNumberFormat="1" applyFont="1" applyBorder="1" applyAlignment="1">
      <alignment vertical="center"/>
    </xf>
    <xf numFmtId="37" fontId="16" fillId="0" borderId="9" xfId="2" applyNumberFormat="1" applyFont="1" applyBorder="1" applyAlignment="1">
      <alignment vertical="center"/>
    </xf>
    <xf numFmtId="37" fontId="16" fillId="0" borderId="10" xfId="2" applyNumberFormat="1" applyFont="1" applyBorder="1" applyAlignment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1" xfId="2" quotePrefix="1" applyFont="1" applyBorder="1" applyAlignment="1">
      <alignment horizontal="center" vertical="center"/>
    </xf>
    <xf numFmtId="37" fontId="16" fillId="0" borderId="32" xfId="2" applyNumberFormat="1" applyFont="1" applyBorder="1" applyAlignment="1">
      <alignment vertical="center"/>
    </xf>
    <xf numFmtId="0" fontId="16" fillId="0" borderId="17" xfId="2" applyFont="1" applyBorder="1" applyAlignment="1">
      <alignment horizontal="right" vertical="center"/>
    </xf>
    <xf numFmtId="0" fontId="16" fillId="0" borderId="26" xfId="2" applyFont="1" applyBorder="1" applyAlignment="1">
      <alignment horizontal="right" vertical="center"/>
    </xf>
    <xf numFmtId="0" fontId="16" fillId="0" borderId="18" xfId="2" quotePrefix="1" applyFont="1" applyBorder="1" applyAlignment="1">
      <alignment horizontal="center" vertical="center"/>
    </xf>
    <xf numFmtId="176" fontId="16" fillId="0" borderId="11" xfId="2" applyNumberFormat="1" applyFont="1" applyBorder="1" applyAlignment="1">
      <alignment horizontal="center" vertical="center"/>
    </xf>
    <xf numFmtId="176" fontId="16" fillId="0" borderId="17" xfId="2" applyNumberFormat="1" applyFont="1" applyBorder="1" applyAlignment="1">
      <alignment horizontal="center" vertical="center"/>
    </xf>
    <xf numFmtId="0" fontId="16" fillId="0" borderId="44" xfId="2" applyFont="1" applyBorder="1" applyAlignment="1">
      <alignment horizontal="right" vertical="center"/>
    </xf>
    <xf numFmtId="0" fontId="16" fillId="0" borderId="10" xfId="2" applyFont="1" applyBorder="1" applyAlignment="1">
      <alignment horizontal="righ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176" fontId="16" fillId="0" borderId="20" xfId="2" applyNumberFormat="1" applyFont="1" applyBorder="1" applyAlignment="1">
      <alignment horizontal="center" vertical="center"/>
    </xf>
    <xf numFmtId="176" fontId="16" fillId="0" borderId="21" xfId="2" applyNumberFormat="1" applyFont="1" applyBorder="1" applyAlignment="1">
      <alignment horizontal="center" vertical="center"/>
    </xf>
    <xf numFmtId="0" fontId="16" fillId="0" borderId="46" xfId="2" quotePrefix="1" applyFont="1" applyBorder="1" applyAlignment="1">
      <alignment horizontal="left" vertical="center"/>
    </xf>
    <xf numFmtId="49" fontId="16" fillId="0" borderId="56" xfId="2" applyNumberFormat="1" applyFont="1" applyBorder="1" applyAlignment="1">
      <alignment horizontal="left" vertical="center"/>
    </xf>
    <xf numFmtId="37" fontId="16" fillId="0" borderId="62" xfId="2" applyNumberFormat="1" applyFont="1" applyBorder="1" applyAlignment="1">
      <alignment vertical="center"/>
    </xf>
    <xf numFmtId="0" fontId="16" fillId="0" borderId="48" xfId="2" applyFont="1" applyBorder="1" applyAlignment="1">
      <alignment horizontal="right" vertical="center"/>
    </xf>
    <xf numFmtId="0" fontId="16" fillId="0" borderId="20" xfId="2" applyFont="1" applyBorder="1" applyAlignment="1">
      <alignment horizontal="right" vertical="center"/>
    </xf>
    <xf numFmtId="0" fontId="16" fillId="0" borderId="20" xfId="2" applyFont="1" applyBorder="1" applyAlignment="1">
      <alignment vertical="center"/>
    </xf>
    <xf numFmtId="0" fontId="16" fillId="0" borderId="21" xfId="2" applyFont="1" applyBorder="1" applyAlignment="1">
      <alignment horizontal="right" vertical="center"/>
    </xf>
    <xf numFmtId="0" fontId="16" fillId="0" borderId="0" xfId="2" applyFont="1" applyAlignment="1">
      <alignment horizontal="left" vertical="center"/>
    </xf>
    <xf numFmtId="176" fontId="16" fillId="0" borderId="0" xfId="2" applyNumberFormat="1" applyFont="1" applyAlignment="1">
      <alignment horizontal="center" vertical="center"/>
    </xf>
    <xf numFmtId="0" fontId="16" fillId="0" borderId="0" xfId="2" quotePrefix="1" applyFont="1" applyAlignment="1">
      <alignment horizontal="left" vertical="center"/>
    </xf>
    <xf numFmtId="49" fontId="16" fillId="0" borderId="0" xfId="2" applyNumberFormat="1" applyFont="1" applyAlignment="1">
      <alignment horizontal="left" vertical="center"/>
    </xf>
    <xf numFmtId="1" fontId="24" fillId="0" borderId="0" xfId="6" applyNumberFormat="1" applyFont="1" applyAlignment="1">
      <alignment horizontal="right" wrapText="1"/>
    </xf>
    <xf numFmtId="0" fontId="27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1" fontId="20" fillId="0" borderId="0" xfId="2" applyNumberFormat="1" applyFont="1" applyAlignment="1">
      <alignment vertical="center"/>
    </xf>
    <xf numFmtId="0" fontId="28" fillId="0" borderId="0" xfId="2" applyFont="1" applyAlignment="1">
      <alignment vertical="center"/>
    </xf>
    <xf numFmtId="0" fontId="20" fillId="0" borderId="1" xfId="2" applyFont="1" applyBorder="1" applyAlignment="1" applyProtection="1">
      <alignment vertical="center"/>
      <protection locked="0"/>
    </xf>
    <xf numFmtId="0" fontId="20" fillId="0" borderId="4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4" xfId="2" applyFont="1" applyBorder="1" applyAlignment="1">
      <alignment horizontal="centerContinuous" vertical="center"/>
    </xf>
    <xf numFmtId="0" fontId="20" fillId="0" borderId="5" xfId="2" applyFont="1" applyBorder="1" applyAlignment="1" applyProtection="1">
      <alignment horizontal="centerContinuous" vertical="center"/>
      <protection locked="0"/>
    </xf>
    <xf numFmtId="0" fontId="20" fillId="0" borderId="4" xfId="2" applyFont="1" applyBorder="1" applyAlignment="1" applyProtection="1">
      <alignment vertical="center"/>
      <protection locked="0"/>
    </xf>
    <xf numFmtId="0" fontId="20" fillId="0" borderId="5" xfId="2" applyFont="1" applyBorder="1" applyAlignment="1">
      <alignment vertical="center"/>
    </xf>
    <xf numFmtId="0" fontId="20" fillId="0" borderId="5" xfId="2" applyFont="1" applyBorder="1" applyAlignment="1" applyProtection="1">
      <alignment vertical="center"/>
      <protection locked="0"/>
    </xf>
    <xf numFmtId="0" fontId="20" fillId="0" borderId="6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1" fontId="20" fillId="0" borderId="0" xfId="2" applyNumberFormat="1" applyFont="1" applyAlignment="1" applyProtection="1">
      <alignment vertical="center"/>
      <protection locked="0"/>
    </xf>
    <xf numFmtId="190" fontId="20" fillId="0" borderId="0" xfId="2" applyNumberFormat="1" applyFont="1" applyAlignment="1">
      <alignment vertical="center"/>
    </xf>
    <xf numFmtId="0" fontId="20" fillId="0" borderId="8" xfId="2" applyFont="1" applyBorder="1" applyAlignment="1" applyProtection="1">
      <alignment vertical="center"/>
      <protection locked="0"/>
    </xf>
    <xf numFmtId="0" fontId="20" fillId="0" borderId="14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20" fillId="0" borderId="0" xfId="2" applyFont="1" applyAlignment="1" applyProtection="1">
      <alignment vertical="center"/>
      <protection locked="0"/>
    </xf>
    <xf numFmtId="0" fontId="20" fillId="0" borderId="12" xfId="2" applyFont="1" applyBorder="1" applyAlignment="1" applyProtection="1">
      <alignment vertical="center"/>
      <protection locked="0"/>
    </xf>
    <xf numFmtId="0" fontId="20" fillId="0" borderId="14" xfId="2" applyFont="1" applyBorder="1" applyAlignment="1">
      <alignment horizontal="right" vertical="center"/>
    </xf>
    <xf numFmtId="0" fontId="20" fillId="0" borderId="13" xfId="2" applyFont="1" applyBorder="1" applyAlignment="1">
      <alignment horizontal="right" vertical="center"/>
    </xf>
    <xf numFmtId="0" fontId="30" fillId="0" borderId="13" xfId="2" applyFont="1" applyBorder="1" applyAlignment="1">
      <alignment horizontal="right" vertical="center"/>
    </xf>
    <xf numFmtId="0" fontId="20" fillId="0" borderId="13" xfId="2" applyFont="1" applyBorder="1" applyAlignment="1" applyProtection="1">
      <alignment vertical="center"/>
      <protection locked="0"/>
    </xf>
    <xf numFmtId="0" fontId="20" fillId="0" borderId="14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37" fontId="20" fillId="0" borderId="9" xfId="2" applyNumberFormat="1" applyFont="1" applyBorder="1" applyAlignment="1">
      <alignment vertical="center"/>
    </xf>
    <xf numFmtId="187" fontId="20" fillId="0" borderId="9" xfId="2" applyNumberFormat="1" applyFont="1" applyBorder="1" applyAlignment="1">
      <alignment vertical="center"/>
    </xf>
    <xf numFmtId="1" fontId="20" fillId="0" borderId="9" xfId="2" applyNumberFormat="1" applyFont="1" applyBorder="1" applyAlignment="1">
      <alignment vertical="center"/>
    </xf>
    <xf numFmtId="1" fontId="20" fillId="0" borderId="23" xfId="2" applyNumberFormat="1" applyFont="1" applyBorder="1" applyAlignment="1">
      <alignment vertical="center"/>
    </xf>
    <xf numFmtId="1" fontId="20" fillId="0" borderId="53" xfId="2" applyNumberFormat="1" applyFont="1" applyBorder="1" applyAlignment="1">
      <alignment vertical="center"/>
    </xf>
    <xf numFmtId="1" fontId="20" fillId="0" borderId="70" xfId="2" applyNumberFormat="1" applyFont="1" applyBorder="1" applyAlignment="1">
      <alignment vertical="center"/>
    </xf>
    <xf numFmtId="191" fontId="20" fillId="0" borderId="0" xfId="2" applyNumberFormat="1" applyFont="1" applyAlignment="1">
      <alignment vertical="center"/>
    </xf>
    <xf numFmtId="1" fontId="20" fillId="0" borderId="26" xfId="2" applyNumberFormat="1" applyFont="1" applyBorder="1" applyAlignment="1">
      <alignment vertical="center"/>
    </xf>
    <xf numFmtId="177" fontId="20" fillId="0" borderId="9" xfId="2" applyNumberFormat="1" applyFont="1" applyBorder="1" applyAlignment="1">
      <alignment vertical="center"/>
    </xf>
    <xf numFmtId="182" fontId="20" fillId="0" borderId="9" xfId="2" applyNumberFormat="1" applyFont="1" applyBorder="1" applyAlignment="1">
      <alignment vertical="center"/>
    </xf>
    <xf numFmtId="0" fontId="20" fillId="0" borderId="8" xfId="2" applyFont="1" applyBorder="1" applyAlignment="1">
      <alignment horizontal="right" vertical="center"/>
    </xf>
    <xf numFmtId="0" fontId="20" fillId="0" borderId="12" xfId="2" applyFont="1" applyBorder="1" applyAlignment="1">
      <alignment horizontal="center" vertical="center"/>
    </xf>
    <xf numFmtId="2" fontId="20" fillId="0" borderId="9" xfId="2" applyNumberFormat="1" applyFont="1" applyBorder="1" applyAlignment="1">
      <alignment vertical="center"/>
    </xf>
    <xf numFmtId="39" fontId="20" fillId="0" borderId="9" xfId="2" applyNumberFormat="1" applyFont="1" applyBorder="1" applyAlignment="1">
      <alignment vertical="center"/>
    </xf>
    <xf numFmtId="1" fontId="20" fillId="0" borderId="14" xfId="2" applyNumberFormat="1" applyFont="1" applyBorder="1" applyAlignment="1">
      <alignment vertical="center"/>
    </xf>
    <xf numFmtId="1" fontId="20" fillId="0" borderId="13" xfId="2" applyNumberFormat="1" applyFont="1" applyBorder="1" applyAlignment="1">
      <alignment vertical="center"/>
    </xf>
    <xf numFmtId="1" fontId="20" fillId="0" borderId="34" xfId="2" applyNumberFormat="1" applyFont="1" applyBorder="1" applyAlignment="1">
      <alignment vertical="center"/>
    </xf>
    <xf numFmtId="0" fontId="20" fillId="0" borderId="59" xfId="2" applyFont="1" applyBorder="1" applyAlignment="1">
      <alignment horizontal="center" vertical="center"/>
    </xf>
    <xf numFmtId="177" fontId="20" fillId="0" borderId="9" xfId="3" applyNumberFormat="1" applyFont="1" applyFill="1" applyBorder="1" applyAlignment="1" applyProtection="1">
      <alignment vertical="center"/>
    </xf>
    <xf numFmtId="0" fontId="20" fillId="0" borderId="46" xfId="2" applyFont="1" applyBorder="1" applyAlignment="1">
      <alignment horizontal="center" vertical="center"/>
    </xf>
    <xf numFmtId="37" fontId="20" fillId="0" borderId="54" xfId="2" applyNumberFormat="1" applyFont="1" applyBorder="1" applyAlignment="1">
      <alignment vertical="center"/>
    </xf>
    <xf numFmtId="39" fontId="20" fillId="0" borderId="54" xfId="2" applyNumberFormat="1" applyFont="1" applyBorder="1" applyAlignment="1">
      <alignment vertical="center"/>
    </xf>
    <xf numFmtId="1" fontId="20" fillId="0" borderId="54" xfId="2" applyNumberFormat="1" applyFont="1" applyBorder="1" applyAlignment="1">
      <alignment vertical="center"/>
    </xf>
    <xf numFmtId="1" fontId="20" fillId="0" borderId="49" xfId="2" applyNumberFormat="1" applyFont="1" applyBorder="1" applyAlignment="1">
      <alignment vertical="center"/>
    </xf>
    <xf numFmtId="1" fontId="20" fillId="0" borderId="57" xfId="2" applyNumberFormat="1" applyFont="1" applyBorder="1" applyAlignment="1">
      <alignment vertical="center"/>
    </xf>
    <xf numFmtId="37" fontId="20" fillId="0" borderId="0" xfId="2" applyNumberFormat="1" applyFont="1" applyAlignment="1">
      <alignment vertical="center"/>
    </xf>
    <xf numFmtId="39" fontId="20" fillId="0" borderId="0" xfId="2" applyNumberFormat="1" applyFont="1" applyAlignment="1">
      <alignment vertical="center"/>
    </xf>
    <xf numFmtId="0" fontId="20" fillId="0" borderId="0" xfId="2" applyFont="1" applyAlignment="1" applyProtection="1">
      <alignment horizontal="left" vertical="center"/>
      <protection locked="0"/>
    </xf>
    <xf numFmtId="0" fontId="31" fillId="0" borderId="0" xfId="2" applyFont="1" applyAlignment="1">
      <alignment vertical="center"/>
    </xf>
    <xf numFmtId="0" fontId="3" fillId="2" borderId="0" xfId="2" applyFill="1"/>
    <xf numFmtId="0" fontId="3" fillId="2" borderId="18" xfId="2" quotePrefix="1" applyFill="1" applyBorder="1" applyAlignment="1">
      <alignment horizontal="center" vertical="center"/>
    </xf>
    <xf numFmtId="37" fontId="3" fillId="2" borderId="17" xfId="2" applyNumberFormat="1" applyFill="1" applyBorder="1" applyAlignment="1">
      <alignment vertical="center"/>
    </xf>
    <xf numFmtId="37" fontId="3" fillId="2" borderId="45" xfId="2" applyNumberFormat="1" applyFill="1" applyBorder="1" applyAlignment="1">
      <alignment horizontal="right" vertical="center"/>
    </xf>
    <xf numFmtId="37" fontId="3" fillId="2" borderId="44" xfId="2" applyNumberFormat="1" applyFill="1" applyBorder="1" applyAlignment="1">
      <alignment vertical="center"/>
    </xf>
    <xf numFmtId="180" fontId="3" fillId="2" borderId="26" xfId="2" applyNumberFormat="1" applyFill="1" applyBorder="1" applyAlignment="1">
      <alignment vertical="center"/>
    </xf>
    <xf numFmtId="183" fontId="3" fillId="2" borderId="0" xfId="2" applyNumberFormat="1" applyFill="1"/>
    <xf numFmtId="184" fontId="3" fillId="2" borderId="18" xfId="2" applyNumberFormat="1" applyFill="1" applyBorder="1"/>
    <xf numFmtId="184" fontId="3" fillId="2" borderId="17" xfId="2" applyNumberFormat="1" applyFill="1" applyBorder="1" applyAlignment="1">
      <alignment vertical="center"/>
    </xf>
    <xf numFmtId="184" fontId="3" fillId="2" borderId="17" xfId="2" applyNumberFormat="1" applyFill="1" applyBorder="1" applyAlignment="1">
      <alignment horizontal="right" vertical="center"/>
    </xf>
    <xf numFmtId="180" fontId="3" fillId="2" borderId="17" xfId="2" applyNumberFormat="1" applyFill="1" applyBorder="1" applyAlignment="1">
      <alignment vertical="center"/>
    </xf>
    <xf numFmtId="180" fontId="3" fillId="2" borderId="17" xfId="2" applyNumberFormat="1" applyFill="1" applyBorder="1" applyAlignment="1">
      <alignment horizontal="right" vertical="center"/>
    </xf>
    <xf numFmtId="180" fontId="3" fillId="2" borderId="17" xfId="2" quotePrefix="1" applyNumberFormat="1" applyFill="1" applyBorder="1" applyAlignment="1">
      <alignment horizontal="right" vertical="center"/>
    </xf>
    <xf numFmtId="180" fontId="3" fillId="2" borderId="10" xfId="2" quotePrefix="1" applyNumberFormat="1" applyFill="1" applyBorder="1" applyAlignment="1">
      <alignment horizontal="right" vertical="center"/>
    </xf>
    <xf numFmtId="0" fontId="3" fillId="2" borderId="0" xfId="2" applyFill="1" applyAlignment="1">
      <alignment vertical="center"/>
    </xf>
    <xf numFmtId="183" fontId="3" fillId="2" borderId="32" xfId="2" applyNumberFormat="1" applyFill="1" applyBorder="1" applyAlignment="1">
      <alignment vertical="center"/>
    </xf>
    <xf numFmtId="183" fontId="3" fillId="2" borderId="0" xfId="2" applyNumberFormat="1" applyFill="1" applyAlignment="1">
      <alignment vertical="center"/>
    </xf>
    <xf numFmtId="183" fontId="3" fillId="2" borderId="11" xfId="2" applyNumberFormat="1" applyFill="1" applyBorder="1" applyAlignment="1">
      <alignment horizontal="right" vertical="center"/>
    </xf>
    <xf numFmtId="183" fontId="3" fillId="2" borderId="0" xfId="2" applyNumberFormat="1" applyFill="1" applyAlignment="1">
      <alignment horizontal="right" vertical="center"/>
    </xf>
    <xf numFmtId="180" fontId="3" fillId="2" borderId="8" xfId="2" applyNumberFormat="1" applyFill="1" applyBorder="1" applyAlignment="1">
      <alignment horizontal="right" vertical="center"/>
    </xf>
    <xf numFmtId="37" fontId="3" fillId="2" borderId="0" xfId="2" applyNumberFormat="1" applyFill="1" applyAlignment="1">
      <alignment horizontal="right" vertical="center"/>
    </xf>
    <xf numFmtId="49" fontId="3" fillId="2" borderId="8" xfId="2" quotePrefix="1" applyNumberFormat="1" applyFill="1" applyBorder="1" applyAlignment="1">
      <alignment horizontal="right" vertical="center"/>
    </xf>
    <xf numFmtId="49" fontId="3" fillId="2" borderId="0" xfId="2" applyNumberFormat="1" applyFill="1" applyAlignment="1">
      <alignment horizontal="left" vertical="center"/>
    </xf>
    <xf numFmtId="49" fontId="3" fillId="2" borderId="11" xfId="2" applyNumberFormat="1" applyFill="1" applyBorder="1" applyAlignment="1">
      <alignment horizontal="left" vertical="center"/>
    </xf>
    <xf numFmtId="37" fontId="3" fillId="2" borderId="45" xfId="2" applyNumberFormat="1" applyFill="1" applyBorder="1" applyAlignment="1">
      <alignment vertical="center"/>
    </xf>
    <xf numFmtId="180" fontId="3" fillId="2" borderId="0" xfId="2" applyNumberFormat="1" applyFill="1" applyAlignment="1">
      <alignment horizontal="right" vertical="center"/>
    </xf>
    <xf numFmtId="0" fontId="3" fillId="2" borderId="17" xfId="2" applyFill="1" applyBorder="1" applyAlignment="1">
      <alignment horizontal="right" vertical="center"/>
    </xf>
    <xf numFmtId="3" fontId="3" fillId="2" borderId="11" xfId="2" applyNumberFormat="1" applyFill="1" applyBorder="1" applyAlignment="1">
      <alignment horizontal="right" vertical="center"/>
    </xf>
    <xf numFmtId="0" fontId="3" fillId="2" borderId="11" xfId="2" applyFill="1" applyBorder="1" applyAlignment="1">
      <alignment horizontal="right" vertical="center"/>
    </xf>
    <xf numFmtId="180" fontId="3" fillId="2" borderId="11" xfId="2" applyNumberFormat="1" applyFill="1" applyBorder="1" applyAlignment="1">
      <alignment vertical="center"/>
    </xf>
    <xf numFmtId="180" fontId="3" fillId="2" borderId="26" xfId="2" applyNumberFormat="1" applyFill="1" applyBorder="1" applyAlignment="1">
      <alignment horizontal="right" vertical="center"/>
    </xf>
    <xf numFmtId="180" fontId="3" fillId="2" borderId="0" xfId="2" applyNumberFormat="1" applyFill="1"/>
    <xf numFmtId="0" fontId="3" fillId="2" borderId="9" xfId="2" applyFill="1" applyBorder="1" applyAlignment="1">
      <alignment vertical="center"/>
    </xf>
    <xf numFmtId="176" fontId="3" fillId="2" borderId="32" xfId="2" applyNumberFormat="1" applyFill="1" applyBorder="1" applyAlignment="1">
      <alignment vertical="center"/>
    </xf>
    <xf numFmtId="176" fontId="3" fillId="2" borderId="33" xfId="2" applyNumberFormat="1" applyFill="1" applyBorder="1" applyAlignment="1">
      <alignment vertical="center"/>
    </xf>
    <xf numFmtId="176" fontId="3" fillId="2" borderId="11" xfId="2" applyNumberFormat="1" applyFill="1" applyBorder="1" applyAlignment="1">
      <alignment vertical="center"/>
    </xf>
    <xf numFmtId="176" fontId="3" fillId="2" borderId="0" xfId="2" applyNumberFormat="1" applyFill="1" applyAlignment="1">
      <alignment vertical="center"/>
    </xf>
    <xf numFmtId="176" fontId="3" fillId="2" borderId="9" xfId="2" applyNumberFormat="1" applyFill="1" applyBorder="1" applyAlignment="1">
      <alignment vertical="center"/>
    </xf>
    <xf numFmtId="185" fontId="3" fillId="2" borderId="44" xfId="2" applyNumberFormat="1" applyFill="1" applyBorder="1" applyAlignment="1">
      <alignment vertical="center"/>
    </xf>
    <xf numFmtId="176" fontId="3" fillId="2" borderId="17" xfId="2" applyNumberFormat="1" applyFill="1" applyBorder="1" applyAlignment="1">
      <alignment horizontal="right" vertical="center"/>
    </xf>
    <xf numFmtId="185" fontId="3" fillId="2" borderId="17" xfId="2" applyNumberFormat="1" applyFill="1" applyBorder="1" applyAlignment="1">
      <alignment horizontal="right" vertical="center"/>
    </xf>
    <xf numFmtId="185" fontId="3" fillId="2" borderId="10" xfId="2" applyNumberFormat="1" applyFill="1" applyBorder="1" applyAlignment="1">
      <alignment vertical="center"/>
    </xf>
    <xf numFmtId="39" fontId="3" fillId="2" borderId="17" xfId="2" applyNumberFormat="1" applyFill="1" applyBorder="1" applyAlignment="1">
      <alignment vertical="center"/>
    </xf>
    <xf numFmtId="176" fontId="3" fillId="2" borderId="17" xfId="2" applyNumberFormat="1" applyFill="1" applyBorder="1" applyAlignment="1">
      <alignment vertical="center"/>
    </xf>
    <xf numFmtId="0" fontId="3" fillId="2" borderId="17" xfId="2" applyFill="1" applyBorder="1" applyAlignment="1">
      <alignment vertical="center"/>
    </xf>
    <xf numFmtId="176" fontId="3" fillId="2" borderId="10" xfId="2" applyNumberFormat="1" applyFill="1" applyBorder="1" applyAlignment="1">
      <alignment vertical="center"/>
    </xf>
    <xf numFmtId="0" fontId="16" fillId="2" borderId="44" xfId="2" applyFont="1" applyFill="1" applyBorder="1" applyAlignment="1">
      <alignment vertical="center"/>
    </xf>
    <xf numFmtId="186" fontId="16" fillId="2" borderId="9" xfId="2" quotePrefix="1" applyNumberFormat="1" applyFont="1" applyFill="1" applyBorder="1" applyAlignment="1">
      <alignment horizontal="right" vertical="center"/>
    </xf>
    <xf numFmtId="37" fontId="3" fillId="2" borderId="11" xfId="2" applyNumberFormat="1" applyFill="1" applyBorder="1" applyAlignment="1">
      <alignment vertical="center"/>
    </xf>
    <xf numFmtId="37" fontId="3" fillId="2" borderId="10" xfId="2" applyNumberFormat="1" applyFill="1" applyBorder="1" applyAlignment="1">
      <alignment vertical="center"/>
    </xf>
    <xf numFmtId="37" fontId="3" fillId="2" borderId="17" xfId="2" applyNumberFormat="1" applyFill="1" applyBorder="1" applyAlignment="1">
      <alignment horizontal="right" vertical="center"/>
    </xf>
    <xf numFmtId="37" fontId="3" fillId="2" borderId="0" xfId="2" applyNumberFormat="1" applyFill="1" applyAlignment="1">
      <alignment vertical="center"/>
    </xf>
    <xf numFmtId="37" fontId="3" fillId="2" borderId="10" xfId="2" applyNumberFormat="1" applyFill="1" applyBorder="1" applyAlignment="1">
      <alignment horizontal="right" vertical="center"/>
    </xf>
    <xf numFmtId="189" fontId="29" fillId="0" borderId="0" xfId="2" applyNumberFormat="1" applyFont="1" applyAlignment="1">
      <alignment vertical="center"/>
    </xf>
    <xf numFmtId="187" fontId="20" fillId="0" borderId="0" xfId="2" applyNumberFormat="1" applyFont="1" applyAlignment="1" applyProtection="1">
      <alignment vertical="center"/>
      <protection locked="0"/>
    </xf>
    <xf numFmtId="187" fontId="20" fillId="0" borderId="0" xfId="2" applyNumberFormat="1" applyFont="1" applyAlignment="1" applyProtection="1">
      <alignment vertical="top"/>
      <protection locked="0"/>
    </xf>
    <xf numFmtId="189" fontId="20" fillId="0" borderId="0" xfId="2" applyNumberFormat="1" applyFont="1" applyAlignment="1">
      <alignment vertical="center"/>
    </xf>
    <xf numFmtId="189" fontId="20" fillId="0" borderId="0" xfId="2" applyNumberFormat="1" applyFont="1" applyAlignment="1" applyProtection="1">
      <alignment vertical="center"/>
      <protection locked="0"/>
    </xf>
    <xf numFmtId="187" fontId="20" fillId="0" borderId="0" xfId="2" applyNumberFormat="1" applyFont="1" applyAlignment="1">
      <alignment vertical="center"/>
    </xf>
    <xf numFmtId="0" fontId="3" fillId="0" borderId="9" xfId="2" applyBorder="1" applyAlignment="1">
      <alignment horizontal="left" vertical="center"/>
    </xf>
    <xf numFmtId="180" fontId="3" fillId="0" borderId="9" xfId="2" applyNumberFormat="1" applyBorder="1" applyAlignment="1">
      <alignment horizontal="right" vertical="center"/>
    </xf>
    <xf numFmtId="180" fontId="3" fillId="0" borderId="45" xfId="2" applyNumberFormat="1" applyBorder="1" applyAlignment="1">
      <alignment vertical="center"/>
    </xf>
    <xf numFmtId="180" fontId="3" fillId="0" borderId="11" xfId="2" applyNumberFormat="1" applyBorder="1" applyAlignment="1">
      <alignment horizontal="right" vertical="center"/>
    </xf>
    <xf numFmtId="180" fontId="3" fillId="2" borderId="45" xfId="2" applyNumberFormat="1" applyFill="1" applyBorder="1" applyAlignment="1">
      <alignment vertical="center"/>
    </xf>
    <xf numFmtId="180" fontId="3" fillId="2" borderId="0" xfId="2" applyNumberFormat="1" applyFill="1" applyAlignment="1">
      <alignment vertical="center"/>
    </xf>
    <xf numFmtId="180" fontId="3" fillId="2" borderId="11" xfId="2" applyNumberFormat="1" applyFill="1" applyBorder="1" applyAlignment="1">
      <alignment horizontal="right" vertical="center"/>
    </xf>
    <xf numFmtId="181" fontId="3" fillId="0" borderId="9" xfId="2" applyNumberFormat="1" applyBorder="1" applyAlignment="1">
      <alignment vertical="center"/>
    </xf>
    <xf numFmtId="181" fontId="3" fillId="0" borderId="33" xfId="2" applyNumberFormat="1" applyBorder="1" applyAlignment="1">
      <alignment vertical="center"/>
    </xf>
    <xf numFmtId="181" fontId="3" fillId="0" borderId="10" xfId="2" applyNumberFormat="1" applyBorder="1" applyAlignment="1">
      <alignment vertical="center"/>
    </xf>
    <xf numFmtId="181" fontId="3" fillId="0" borderId="9" xfId="2" applyNumberFormat="1" applyBorder="1" applyAlignment="1">
      <alignment horizontal="right" vertical="center"/>
    </xf>
    <xf numFmtId="181" fontId="3" fillId="0" borderId="10" xfId="2" applyNumberFormat="1" applyBorder="1" applyAlignment="1">
      <alignment horizontal="right" vertical="center"/>
    </xf>
    <xf numFmtId="181" fontId="3" fillId="0" borderId="17" xfId="2" applyNumberFormat="1" applyBorder="1" applyAlignment="1">
      <alignment horizontal="right" vertical="center"/>
    </xf>
    <xf numFmtId="181" fontId="3" fillId="0" borderId="17" xfId="2" applyNumberFormat="1" applyBorder="1" applyAlignment="1">
      <alignment vertical="center"/>
    </xf>
    <xf numFmtId="181" fontId="3" fillId="0" borderId="44" xfId="2" applyNumberFormat="1" applyBorder="1" applyAlignment="1">
      <alignment vertical="center"/>
    </xf>
    <xf numFmtId="181" fontId="3" fillId="0" borderId="11" xfId="2" applyNumberFormat="1" applyBorder="1" applyAlignment="1">
      <alignment horizontal="right" vertical="center"/>
    </xf>
    <xf numFmtId="181" fontId="3" fillId="0" borderId="11" xfId="2" applyNumberFormat="1" applyBorder="1" applyAlignment="1">
      <alignment vertical="center"/>
    </xf>
    <xf numFmtId="181" fontId="3" fillId="2" borderId="9" xfId="2" applyNumberFormat="1" applyFill="1" applyBorder="1" applyAlignment="1">
      <alignment vertical="center"/>
    </xf>
    <xf numFmtId="181" fontId="3" fillId="2" borderId="33" xfId="2" applyNumberFormat="1" applyFill="1" applyBorder="1" applyAlignment="1">
      <alignment vertical="center"/>
    </xf>
    <xf numFmtId="181" fontId="3" fillId="2" borderId="17" xfId="2" applyNumberFormat="1" applyFill="1" applyBorder="1" applyAlignment="1">
      <alignment vertical="center"/>
    </xf>
    <xf numFmtId="181" fontId="3" fillId="2" borderId="10" xfId="2" applyNumberFormat="1" applyFill="1" applyBorder="1" applyAlignment="1">
      <alignment vertical="center"/>
    </xf>
    <xf numFmtId="0" fontId="3" fillId="0" borderId="18" xfId="2" applyBorder="1" applyAlignment="1">
      <alignment horizontal="left" vertical="center"/>
    </xf>
    <xf numFmtId="0" fontId="3" fillId="0" borderId="19" xfId="2" applyBorder="1" applyAlignment="1">
      <alignment horizontal="left" vertical="center"/>
    </xf>
    <xf numFmtId="37" fontId="3" fillId="0" borderId="56" xfId="2" applyNumberFormat="1" applyBorder="1" applyAlignment="1">
      <alignment horizontal="right" vertical="center"/>
    </xf>
    <xf numFmtId="37" fontId="3" fillId="0" borderId="49" xfId="2" applyNumberFormat="1" applyBorder="1" applyAlignment="1">
      <alignment vertical="center"/>
    </xf>
    <xf numFmtId="37" fontId="3" fillId="0" borderId="57" xfId="2" applyNumberFormat="1" applyBorder="1" applyAlignment="1">
      <alignment vertical="center"/>
    </xf>
    <xf numFmtId="0" fontId="3" fillId="0" borderId="17" xfId="2" applyBorder="1" applyAlignment="1">
      <alignment horizontal="left" vertical="center"/>
    </xf>
    <xf numFmtId="0" fontId="3" fillId="0" borderId="56" xfId="2" applyBorder="1" applyAlignment="1">
      <alignment horizontal="left" vertical="center"/>
    </xf>
    <xf numFmtId="180" fontId="3" fillId="0" borderId="1" xfId="2" applyNumberFormat="1" applyBorder="1" applyAlignment="1">
      <alignment horizontal="center" vertical="center"/>
    </xf>
    <xf numFmtId="180" fontId="3" fillId="0" borderId="58" xfId="2" applyNumberFormat="1" applyBorder="1" applyAlignment="1">
      <alignment horizontal="center" vertical="center"/>
    </xf>
    <xf numFmtId="180" fontId="3" fillId="0" borderId="58" xfId="2" applyNumberFormat="1" applyBorder="1" applyAlignment="1">
      <alignment vertical="center"/>
    </xf>
    <xf numFmtId="180" fontId="3" fillId="0" borderId="3" xfId="2" applyNumberFormat="1" applyBorder="1" applyAlignment="1">
      <alignment vertical="center"/>
    </xf>
    <xf numFmtId="180" fontId="3" fillId="0" borderId="3" xfId="2" applyNumberFormat="1" applyBorder="1" applyAlignment="1">
      <alignment horizontal="center" vertical="center"/>
    </xf>
    <xf numFmtId="180" fontId="3" fillId="0" borderId="3" xfId="2" applyNumberFormat="1" applyBorder="1"/>
    <xf numFmtId="180" fontId="3" fillId="0" borderId="17" xfId="2" quotePrefix="1" applyNumberFormat="1" applyBorder="1" applyAlignment="1">
      <alignment horizontal="center" vertical="center"/>
    </xf>
    <xf numFmtId="180" fontId="3" fillId="0" borderId="0" xfId="2" quotePrefix="1" applyNumberFormat="1" applyAlignment="1">
      <alignment horizontal="center" vertical="center"/>
    </xf>
    <xf numFmtId="180" fontId="3" fillId="0" borderId="9" xfId="2" quotePrefix="1" applyNumberFormat="1" applyBorder="1" applyAlignment="1">
      <alignment horizontal="center" vertical="center"/>
    </xf>
    <xf numFmtId="180" fontId="3" fillId="0" borderId="12" xfId="2" applyNumberFormat="1" applyBorder="1" applyAlignment="1">
      <alignment horizontal="center" vertical="center"/>
    </xf>
    <xf numFmtId="180" fontId="3" fillId="0" borderId="8" xfId="2" applyNumberFormat="1" applyBorder="1" applyAlignment="1">
      <alignment horizontal="left" vertical="center"/>
    </xf>
    <xf numFmtId="180" fontId="3" fillId="0" borderId="23" xfId="2" applyNumberFormat="1" applyBorder="1" applyAlignment="1">
      <alignment vertical="center"/>
    </xf>
    <xf numFmtId="180" fontId="3" fillId="0" borderId="23" xfId="2" applyNumberFormat="1" applyBorder="1"/>
    <xf numFmtId="180" fontId="3" fillId="0" borderId="18" xfId="2" applyNumberFormat="1" applyBorder="1" applyAlignment="1">
      <alignment horizontal="left" vertical="center"/>
    </xf>
    <xf numFmtId="180" fontId="3" fillId="0" borderId="25" xfId="2" applyNumberFormat="1" applyBorder="1" applyAlignment="1">
      <alignment horizontal="right" vertical="center"/>
    </xf>
    <xf numFmtId="180" fontId="3" fillId="0" borderId="13" xfId="2" applyNumberFormat="1" applyBorder="1" applyAlignment="1">
      <alignment horizontal="right" vertical="center"/>
    </xf>
    <xf numFmtId="180" fontId="3" fillId="0" borderId="9" xfId="2" applyNumberFormat="1" applyBorder="1" applyAlignment="1">
      <alignment horizontal="left" vertical="center"/>
    </xf>
    <xf numFmtId="180" fontId="3" fillId="0" borderId="17" xfId="2" applyNumberForma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0" fontId="3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61" xfId="0" applyFont="1" applyBorder="1">
      <alignment vertical="center"/>
    </xf>
    <xf numFmtId="180" fontId="3" fillId="0" borderId="61" xfId="0" applyNumberFormat="1" applyFont="1" applyBorder="1">
      <alignment vertical="center"/>
    </xf>
    <xf numFmtId="0" fontId="3" fillId="0" borderId="5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9" xfId="0" applyFont="1" applyBorder="1">
      <alignment vertical="center"/>
    </xf>
    <xf numFmtId="180" fontId="3" fillId="0" borderId="21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56" xfId="0" applyFont="1" applyBorder="1">
      <alignment vertical="center"/>
    </xf>
    <xf numFmtId="180" fontId="3" fillId="0" borderId="26" xfId="0" applyNumberFormat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37" fontId="3" fillId="0" borderId="9" xfId="0" applyNumberFormat="1" applyFont="1" applyBorder="1">
      <alignment vertical="center"/>
    </xf>
    <xf numFmtId="37" fontId="3" fillId="0" borderId="33" xfId="0" applyNumberFormat="1" applyFont="1" applyBorder="1">
      <alignment vertical="center"/>
    </xf>
    <xf numFmtId="37" fontId="3" fillId="0" borderId="17" xfId="0" applyNumberFormat="1" applyFont="1" applyBorder="1">
      <alignment vertical="center"/>
    </xf>
    <xf numFmtId="180" fontId="3" fillId="0" borderId="10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180" fontId="3" fillId="0" borderId="10" xfId="0" applyNumberFormat="1" applyFont="1" applyBorder="1" applyAlignment="1">
      <alignment horizontal="right" vertical="center"/>
    </xf>
    <xf numFmtId="0" fontId="3" fillId="0" borderId="8" xfId="0" quotePrefix="1" applyFont="1" applyBorder="1" applyAlignment="1">
      <alignment horizontal="left" vertical="center"/>
    </xf>
    <xf numFmtId="0" fontId="3" fillId="0" borderId="18" xfId="0" quotePrefix="1" applyFont="1" applyBorder="1" applyAlignment="1">
      <alignment horizontal="left" vertical="center"/>
    </xf>
    <xf numFmtId="180" fontId="3" fillId="0" borderId="26" xfId="0" applyNumberFormat="1" applyFont="1" applyBorder="1" applyAlignment="1">
      <alignment horizontal="right" vertical="center"/>
    </xf>
    <xf numFmtId="37" fontId="3" fillId="0" borderId="44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37" fontId="20" fillId="0" borderId="9" xfId="0" applyNumberFormat="1" applyFont="1" applyBorder="1">
      <alignment vertical="center"/>
    </xf>
    <xf numFmtId="187" fontId="3" fillId="0" borderId="0" xfId="0" applyNumberFormat="1" applyFont="1">
      <alignment vertical="center"/>
    </xf>
    <xf numFmtId="37" fontId="3" fillId="0" borderId="18" xfId="0" quotePrefix="1" applyNumberFormat="1" applyFont="1" applyBorder="1" applyAlignment="1">
      <alignment horizontal="left" vertical="center"/>
    </xf>
    <xf numFmtId="176" fontId="3" fillId="0" borderId="45" xfId="0" applyNumberFormat="1" applyFont="1" applyBorder="1">
      <alignment vertical="center"/>
    </xf>
    <xf numFmtId="37" fontId="3" fillId="0" borderId="32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3" fillId="0" borderId="45" xfId="0" applyNumberFormat="1" applyFont="1" applyBorder="1">
      <alignment vertical="center"/>
    </xf>
    <xf numFmtId="0" fontId="3" fillId="0" borderId="44" xfId="0" applyFont="1" applyBorder="1">
      <alignment vertical="center"/>
    </xf>
    <xf numFmtId="37" fontId="3" fillId="0" borderId="49" xfId="0" applyNumberFormat="1" applyFont="1" applyBorder="1">
      <alignment vertical="center"/>
    </xf>
    <xf numFmtId="37" fontId="3" fillId="0" borderId="8" xfId="0" applyNumberFormat="1" applyFont="1" applyBorder="1" applyAlignment="1">
      <alignment horizontal="right" vertical="center"/>
    </xf>
    <xf numFmtId="37" fontId="3" fillId="0" borderId="26" xfId="0" applyNumberFormat="1" applyFont="1" applyBorder="1" applyAlignment="1">
      <alignment horizontal="right" vertical="center"/>
    </xf>
    <xf numFmtId="37" fontId="3" fillId="0" borderId="8" xfId="0" applyNumberFormat="1" applyFont="1" applyBorder="1">
      <alignment vertical="center"/>
    </xf>
    <xf numFmtId="37" fontId="3" fillId="0" borderId="11" xfId="0" applyNumberFormat="1" applyFont="1" applyBorder="1">
      <alignment vertical="center"/>
    </xf>
    <xf numFmtId="37" fontId="3" fillId="0" borderId="62" xfId="0" applyNumberFormat="1" applyFont="1" applyBorder="1">
      <alignment vertical="center"/>
    </xf>
    <xf numFmtId="37" fontId="3" fillId="0" borderId="56" xfId="0" applyNumberFormat="1" applyFont="1" applyBorder="1">
      <alignment vertical="center"/>
    </xf>
    <xf numFmtId="37" fontId="3" fillId="0" borderId="20" xfId="0" applyNumberFormat="1" applyFont="1" applyBorder="1">
      <alignment vertical="center"/>
    </xf>
    <xf numFmtId="0" fontId="3" fillId="0" borderId="0" xfId="0" quotePrefix="1" applyFont="1" applyAlignment="1">
      <alignment horizontal="left" vertical="center"/>
    </xf>
    <xf numFmtId="180" fontId="3" fillId="0" borderId="0" xfId="0" applyNumberFormat="1" applyFont="1" applyAlignment="1">
      <alignment horizontal="right" vertical="center"/>
    </xf>
    <xf numFmtId="180" fontId="26" fillId="0" borderId="10" xfId="0" applyNumberFormat="1" applyFont="1" applyBorder="1" applyAlignment="1">
      <alignment horizontal="right" vertical="center"/>
    </xf>
    <xf numFmtId="180" fontId="26" fillId="0" borderId="21" xfId="0" applyNumberFormat="1" applyFont="1" applyBorder="1" applyAlignment="1">
      <alignment horizontal="right" vertical="center"/>
    </xf>
    <xf numFmtId="0" fontId="3" fillId="0" borderId="9" xfId="2" applyBorder="1" applyAlignment="1">
      <alignment horizontal="left" vertical="center"/>
    </xf>
    <xf numFmtId="0" fontId="3" fillId="0" borderId="11" xfId="2" applyBorder="1" applyAlignment="1">
      <alignment horizontal="left" vertical="center"/>
    </xf>
    <xf numFmtId="0" fontId="3" fillId="0" borderId="14" xfId="2" applyBorder="1" applyAlignment="1">
      <alignment horizontal="left" vertical="center"/>
    </xf>
    <xf numFmtId="0" fontId="3" fillId="0" borderId="15" xfId="2" applyBorder="1" applyAlignment="1">
      <alignment horizontal="left" vertical="center"/>
    </xf>
    <xf numFmtId="0" fontId="3" fillId="0" borderId="4" xfId="2" applyBorder="1" applyAlignment="1">
      <alignment horizontal="center" vertical="center"/>
    </xf>
    <xf numFmtId="49" fontId="3" fillId="0" borderId="0" xfId="2" applyNumberFormat="1" applyAlignment="1">
      <alignment horizontal="left" vertical="center"/>
    </xf>
    <xf numFmtId="49" fontId="3" fillId="0" borderId="11" xfId="2" applyNumberFormat="1" applyBorder="1" applyAlignment="1">
      <alignment horizontal="left" vertical="center"/>
    </xf>
    <xf numFmtId="0" fontId="3" fillId="0" borderId="0" xfId="2" applyAlignment="1">
      <alignment horizontal="left" vertical="center"/>
    </xf>
    <xf numFmtId="0" fontId="3" fillId="0" borderId="35" xfId="2" applyBorder="1" applyAlignment="1">
      <alignment horizontal="center" vertical="center"/>
    </xf>
    <xf numFmtId="0" fontId="3" fillId="0" borderId="36" xfId="2" applyBorder="1" applyAlignment="1">
      <alignment horizontal="center" vertical="center"/>
    </xf>
    <xf numFmtId="0" fontId="3" fillId="0" borderId="27" xfId="2" applyBorder="1" applyAlignment="1">
      <alignment horizontal="center" vertical="center"/>
    </xf>
    <xf numFmtId="0" fontId="3" fillId="0" borderId="18" xfId="2" applyBorder="1" applyAlignment="1">
      <alignment horizontal="center" vertical="center"/>
    </xf>
    <xf numFmtId="0" fontId="3" fillId="0" borderId="40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28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31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37" xfId="2" applyBorder="1" applyAlignment="1">
      <alignment horizontal="center" vertical="center"/>
    </xf>
    <xf numFmtId="0" fontId="3" fillId="0" borderId="38" xfId="2" applyBorder="1" applyAlignment="1">
      <alignment horizontal="center" vertical="center"/>
    </xf>
    <xf numFmtId="0" fontId="3" fillId="0" borderId="39" xfId="2" applyBorder="1" applyAlignment="1">
      <alignment horizontal="center" vertical="center"/>
    </xf>
    <xf numFmtId="0" fontId="3" fillId="0" borderId="22" xfId="2" applyBorder="1" applyAlignment="1">
      <alignment horizontal="center" vertical="center" wrapText="1"/>
    </xf>
    <xf numFmtId="0" fontId="3" fillId="0" borderId="17" xfId="2" applyBorder="1" applyAlignment="1">
      <alignment horizontal="center" vertical="center" wrapText="1"/>
    </xf>
    <xf numFmtId="0" fontId="3" fillId="0" borderId="25" xfId="2" applyBorder="1" applyAlignment="1">
      <alignment horizontal="center" vertical="center" wrapText="1"/>
    </xf>
    <xf numFmtId="0" fontId="3" fillId="0" borderId="59" xfId="2" applyBorder="1" applyAlignment="1">
      <alignment horizontal="center" vertical="center"/>
    </xf>
    <xf numFmtId="0" fontId="3" fillId="0" borderId="60" xfId="2" applyBorder="1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6" xfId="2" applyBorder="1" applyAlignment="1">
      <alignment horizontal="center" vertical="center" wrapText="1"/>
    </xf>
    <xf numFmtId="0" fontId="3" fillId="0" borderId="58" xfId="2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51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1" xfId="2" applyBorder="1" applyAlignment="1">
      <alignment horizontal="center" vertical="center" wrapText="1"/>
    </xf>
    <xf numFmtId="0" fontId="3" fillId="0" borderId="15" xfId="2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16" fillId="0" borderId="8" xfId="2" quotePrefix="1" applyFont="1" applyBorder="1" applyAlignment="1">
      <alignment horizontal="center" vertical="center"/>
    </xf>
    <xf numFmtId="0" fontId="16" fillId="0" borderId="11" xfId="2" quotePrefix="1" applyFont="1" applyBorder="1" applyAlignment="1">
      <alignment horizontal="center" vertical="center"/>
    </xf>
    <xf numFmtId="49" fontId="16" fillId="0" borderId="8" xfId="2" quotePrefix="1" applyNumberFormat="1" applyFont="1" applyBorder="1" applyAlignment="1">
      <alignment horizontal="center" vertical="center"/>
    </xf>
    <xf numFmtId="49" fontId="16" fillId="0" borderId="11" xfId="2" quotePrefix="1" applyNumberFormat="1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1" fontId="20" fillId="0" borderId="0" xfId="2" applyNumberFormat="1" applyFont="1" applyAlignment="1">
      <alignment horizontal="center" vertical="center"/>
    </xf>
    <xf numFmtId="0" fontId="20" fillId="0" borderId="59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0" fillId="0" borderId="39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37" fontId="20" fillId="0" borderId="59" xfId="2" applyNumberFormat="1" applyFont="1" applyBorder="1" applyAlignment="1">
      <alignment horizontal="center" vertical="center"/>
    </xf>
    <xf numFmtId="37" fontId="20" fillId="0" borderId="38" xfId="2" applyNumberFormat="1" applyFont="1" applyBorder="1" applyAlignment="1">
      <alignment horizontal="center" vertical="center"/>
    </xf>
    <xf numFmtId="37" fontId="20" fillId="0" borderId="39" xfId="2" applyNumberFormat="1" applyFont="1" applyBorder="1" applyAlignment="1">
      <alignment horizontal="center" vertical="center"/>
    </xf>
    <xf numFmtId="0" fontId="34" fillId="0" borderId="0" xfId="2" applyFont="1"/>
    <xf numFmtId="37" fontId="34" fillId="0" borderId="0" xfId="2" applyNumberFormat="1" applyFont="1"/>
    <xf numFmtId="0" fontId="34" fillId="0" borderId="0" xfId="2" applyFont="1" applyAlignment="1">
      <alignment horizontal="left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4" fillId="0" borderId="5" xfId="2" applyFont="1" applyBorder="1" applyAlignment="1">
      <alignment horizontal="centerContinuous" vertical="center"/>
    </xf>
    <xf numFmtId="0" fontId="34" fillId="0" borderId="4" xfId="2" applyFont="1" applyBorder="1" applyAlignment="1">
      <alignment horizontal="center" vertical="center"/>
    </xf>
    <xf numFmtId="0" fontId="34" fillId="0" borderId="6" xfId="2" applyFont="1" applyBorder="1" applyAlignment="1">
      <alignment horizontal="center" vertical="center"/>
    </xf>
    <xf numFmtId="0" fontId="34" fillId="0" borderId="0" xfId="2" applyFont="1" applyAlignment="1">
      <alignment horizontal="centerContinuous" vertical="center"/>
    </xf>
    <xf numFmtId="0" fontId="34" fillId="0" borderId="7" xfId="2" applyFont="1" applyBorder="1" applyAlignment="1">
      <alignment horizontal="centerContinuous" vertical="center"/>
    </xf>
    <xf numFmtId="0" fontId="34" fillId="0" borderId="5" xfId="2" applyFont="1" applyBorder="1" applyAlignment="1">
      <alignment horizontal="centerContinuous"/>
    </xf>
    <xf numFmtId="0" fontId="34" fillId="0" borderId="5" xfId="2" applyFont="1" applyBorder="1"/>
    <xf numFmtId="0" fontId="34" fillId="0" borderId="5" xfId="2" applyFont="1" applyBorder="1" applyAlignment="1">
      <alignment vertical="top"/>
    </xf>
    <xf numFmtId="180" fontId="34" fillId="0" borderId="4" xfId="2" applyNumberFormat="1" applyFont="1" applyBorder="1" applyAlignment="1">
      <alignment horizontal="centerContinuous" vertical="center"/>
    </xf>
    <xf numFmtId="180" fontId="34" fillId="0" borderId="5" xfId="2" applyNumberFormat="1" applyFont="1" applyBorder="1" applyAlignment="1">
      <alignment horizontal="centerContinuous" vertical="center"/>
    </xf>
    <xf numFmtId="0" fontId="34" fillId="0" borderId="6" xfId="2" applyFont="1" applyBorder="1" applyAlignment="1">
      <alignment horizontal="centerContinuous" vertical="center"/>
    </xf>
    <xf numFmtId="0" fontId="34" fillId="0" borderId="8" xfId="2" applyFont="1" applyBorder="1" applyAlignment="1">
      <alignment vertical="center"/>
    </xf>
    <xf numFmtId="0" fontId="34" fillId="0" borderId="0" xfId="2" applyFont="1" applyAlignment="1">
      <alignment vertical="center"/>
    </xf>
    <xf numFmtId="0" fontId="34" fillId="0" borderId="9" xfId="2" applyFont="1" applyBorder="1" applyAlignment="1">
      <alignment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4" fillId="0" borderId="22" xfId="2" applyFont="1" applyBorder="1" applyAlignment="1">
      <alignment vertical="center"/>
    </xf>
    <xf numFmtId="0" fontId="34" fillId="0" borderId="10" xfId="2" applyFont="1" applyBorder="1" applyAlignment="1">
      <alignment vertical="center"/>
    </xf>
    <xf numFmtId="0" fontId="34" fillId="0" borderId="8" xfId="2" applyFont="1" applyBorder="1" applyAlignment="1">
      <alignment horizontal="centerContinuous" vertical="center"/>
    </xf>
    <xf numFmtId="0" fontId="34" fillId="0" borderId="9" xfId="2" applyFont="1" applyBorder="1" applyAlignment="1">
      <alignment horizontal="centerContinuous" vertical="center"/>
    </xf>
    <xf numFmtId="0" fontId="34" fillId="0" borderId="23" xfId="2" applyFont="1" applyBorder="1" applyAlignment="1">
      <alignment horizontal="left" vertical="center"/>
    </xf>
    <xf numFmtId="0" fontId="34" fillId="0" borderId="24" xfId="2" applyFont="1" applyBorder="1" applyAlignment="1">
      <alignment horizontal="left" vertical="center"/>
    </xf>
    <xf numFmtId="180" fontId="34" fillId="0" borderId="9" xfId="2" applyNumberFormat="1" applyFont="1" applyBorder="1" applyAlignment="1">
      <alignment vertical="center"/>
    </xf>
    <xf numFmtId="0" fontId="34" fillId="0" borderId="17" xfId="2" applyFont="1" applyBorder="1" applyAlignment="1">
      <alignment vertical="center"/>
    </xf>
    <xf numFmtId="0" fontId="34" fillId="0" borderId="12" xfId="2" applyFont="1" applyBorder="1" applyAlignment="1">
      <alignment vertical="center"/>
    </xf>
    <xf numFmtId="0" fontId="34" fillId="0" borderId="13" xfId="2" applyFont="1" applyBorder="1" applyAlignment="1">
      <alignment vertical="center"/>
    </xf>
    <xf numFmtId="0" fontId="34" fillId="0" borderId="14" xfId="2" applyFont="1" applyBorder="1" applyAlignment="1">
      <alignment vertical="center"/>
    </xf>
    <xf numFmtId="0" fontId="34" fillId="0" borderId="14" xfId="2" applyFont="1" applyBorder="1" applyAlignment="1">
      <alignment horizontal="left" vertical="center"/>
    </xf>
    <xf numFmtId="0" fontId="34" fillId="0" borderId="15" xfId="2" applyFont="1" applyBorder="1" applyAlignment="1">
      <alignment horizontal="left" vertical="center"/>
    </xf>
    <xf numFmtId="0" fontId="34" fillId="0" borderId="14" xfId="2" applyFont="1" applyBorder="1" applyAlignment="1">
      <alignment horizontal="centerContinuous" vertical="center"/>
    </xf>
    <xf numFmtId="0" fontId="34" fillId="0" borderId="13" xfId="2" applyFont="1" applyBorder="1" applyAlignment="1">
      <alignment horizontal="centerContinuous" vertical="center"/>
    </xf>
    <xf numFmtId="0" fontId="34" fillId="0" borderId="9" xfId="2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center"/>
    </xf>
    <xf numFmtId="0" fontId="34" fillId="0" borderId="10" xfId="2" applyFont="1" applyBorder="1" applyAlignment="1">
      <alignment horizontal="center" vertical="center"/>
    </xf>
    <xf numFmtId="0" fontId="34" fillId="0" borderId="0" xfId="2" applyFont="1" applyAlignment="1">
      <alignment horizontal="center"/>
    </xf>
    <xf numFmtId="180" fontId="34" fillId="0" borderId="9" xfId="2" applyNumberFormat="1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/>
    </xf>
    <xf numFmtId="0" fontId="34" fillId="0" borderId="13" xfId="2" applyFont="1" applyBorder="1" applyAlignment="1">
      <alignment horizontal="center" vertical="center"/>
    </xf>
    <xf numFmtId="0" fontId="34" fillId="0" borderId="8" xfId="2" applyFont="1" applyBorder="1" applyAlignment="1">
      <alignment horizontal="center" vertical="center"/>
    </xf>
    <xf numFmtId="0" fontId="34" fillId="0" borderId="25" xfId="2" applyFont="1" applyBorder="1" applyAlignment="1">
      <alignment vertical="center"/>
    </xf>
    <xf numFmtId="0" fontId="34" fillId="0" borderId="16" xfId="2" applyFont="1" applyBorder="1" applyAlignment="1">
      <alignment horizontal="center" vertical="center"/>
    </xf>
    <xf numFmtId="180" fontId="34" fillId="0" borderId="14" xfId="2" applyNumberFormat="1" applyFont="1" applyBorder="1" applyAlignment="1">
      <alignment vertical="center"/>
    </xf>
    <xf numFmtId="180" fontId="34" fillId="0" borderId="14" xfId="2" applyNumberFormat="1" applyFont="1" applyBorder="1" applyAlignment="1">
      <alignment horizontal="center" vertical="center"/>
    </xf>
    <xf numFmtId="0" fontId="34" fillId="0" borderId="8" xfId="2" applyFont="1" applyBorder="1"/>
    <xf numFmtId="0" fontId="34" fillId="0" borderId="9" xfId="2" applyFont="1" applyBorder="1" applyAlignment="1">
      <alignment horizontal="right"/>
    </xf>
    <xf numFmtId="37" fontId="34" fillId="0" borderId="9" xfId="2" applyNumberFormat="1" applyFont="1" applyBorder="1"/>
    <xf numFmtId="176" fontId="34" fillId="0" borderId="9" xfId="2" applyNumberFormat="1" applyFont="1" applyBorder="1"/>
    <xf numFmtId="37" fontId="34" fillId="0" borderId="17" xfId="2" applyNumberFormat="1" applyFont="1" applyBorder="1"/>
    <xf numFmtId="176" fontId="34" fillId="0" borderId="0" xfId="2" applyNumberFormat="1" applyFont="1"/>
    <xf numFmtId="176" fontId="34" fillId="0" borderId="10" xfId="2" applyNumberFormat="1" applyFont="1" applyBorder="1"/>
    <xf numFmtId="37" fontId="34" fillId="0" borderId="8" xfId="2" applyNumberFormat="1" applyFont="1" applyBorder="1"/>
    <xf numFmtId="180" fontId="34" fillId="0" borderId="9" xfId="2" applyNumberFormat="1" applyFont="1" applyBorder="1"/>
    <xf numFmtId="181" fontId="34" fillId="0" borderId="9" xfId="2" applyNumberFormat="1" applyFont="1" applyBorder="1" applyAlignment="1">
      <alignment horizontal="right"/>
    </xf>
    <xf numFmtId="39" fontId="34" fillId="0" borderId="10" xfId="2" applyNumberFormat="1" applyFont="1" applyBorder="1"/>
    <xf numFmtId="0" fontId="34" fillId="0" borderId="9" xfId="2" applyFont="1" applyBorder="1"/>
    <xf numFmtId="0" fontId="34" fillId="0" borderId="17" xfId="2" applyFont="1" applyBorder="1"/>
    <xf numFmtId="0" fontId="34" fillId="0" borderId="10" xfId="2" applyFont="1" applyBorder="1"/>
    <xf numFmtId="180" fontId="34" fillId="0" borderId="9" xfId="2" applyNumberFormat="1" applyFont="1" applyBorder="1" applyAlignment="1">
      <alignment horizontal="right"/>
    </xf>
    <xf numFmtId="37" fontId="34" fillId="0" borderId="11" xfId="2" applyNumberFormat="1" applyFont="1" applyBorder="1"/>
    <xf numFmtId="176" fontId="34" fillId="0" borderId="11" xfId="2" applyNumberFormat="1" applyFont="1" applyBorder="1"/>
    <xf numFmtId="176" fontId="34" fillId="0" borderId="26" xfId="2" applyNumberFormat="1" applyFont="1" applyBorder="1"/>
    <xf numFmtId="0" fontId="34" fillId="0" borderId="8" xfId="2" quotePrefix="1" applyFont="1" applyBorder="1" applyAlignment="1">
      <alignment horizontal="right"/>
    </xf>
    <xf numFmtId="176" fontId="34" fillId="0" borderId="17" xfId="2" applyNumberFormat="1" applyFont="1" applyBorder="1"/>
    <xf numFmtId="177" fontId="34" fillId="0" borderId="17" xfId="2" applyNumberFormat="1" applyFont="1" applyBorder="1"/>
    <xf numFmtId="182" fontId="34" fillId="0" borderId="9" xfId="2" applyNumberFormat="1" applyFont="1" applyBorder="1"/>
    <xf numFmtId="37" fontId="34" fillId="0" borderId="18" xfId="2" applyNumberFormat="1" applyFont="1" applyBorder="1"/>
    <xf numFmtId="0" fontId="34" fillId="0" borderId="18" xfId="2" quotePrefix="1" applyFont="1" applyBorder="1" applyAlignment="1">
      <alignment horizontal="right"/>
    </xf>
    <xf numFmtId="182" fontId="34" fillId="0" borderId="17" xfId="2" applyNumberFormat="1" applyFont="1" applyBorder="1"/>
    <xf numFmtId="38" fontId="34" fillId="0" borderId="17" xfId="3" applyFont="1" applyFill="1" applyBorder="1" applyProtection="1"/>
    <xf numFmtId="180" fontId="34" fillId="0" borderId="17" xfId="2" applyNumberFormat="1" applyFont="1" applyBorder="1" applyAlignment="1">
      <alignment horizontal="right"/>
    </xf>
    <xf numFmtId="181" fontId="34" fillId="0" borderId="17" xfId="2" applyNumberFormat="1" applyFont="1" applyBorder="1" applyAlignment="1">
      <alignment horizontal="right"/>
    </xf>
    <xf numFmtId="0" fontId="34" fillId="0" borderId="26" xfId="2" applyFont="1" applyBorder="1"/>
    <xf numFmtId="0" fontId="34" fillId="0" borderId="17" xfId="2" applyFont="1" applyBorder="1" applyAlignment="1">
      <alignment horizontal="right"/>
    </xf>
    <xf numFmtId="0" fontId="34" fillId="2" borderId="18" xfId="2" quotePrefix="1" applyFont="1" applyFill="1" applyBorder="1" applyAlignment="1">
      <alignment horizontal="right"/>
    </xf>
    <xf numFmtId="0" fontId="34" fillId="2" borderId="17" xfId="2" applyFont="1" applyFill="1" applyBorder="1" applyAlignment="1">
      <alignment horizontal="right"/>
    </xf>
    <xf numFmtId="38" fontId="34" fillId="2" borderId="17" xfId="3" applyFont="1" applyFill="1" applyBorder="1" applyProtection="1"/>
    <xf numFmtId="37" fontId="34" fillId="2" borderId="17" xfId="2" applyNumberFormat="1" applyFont="1" applyFill="1" applyBorder="1"/>
    <xf numFmtId="176" fontId="34" fillId="2" borderId="17" xfId="2" applyNumberFormat="1" applyFont="1" applyFill="1" applyBorder="1"/>
    <xf numFmtId="177" fontId="34" fillId="2" borderId="17" xfId="2" applyNumberFormat="1" applyFont="1" applyFill="1" applyBorder="1"/>
    <xf numFmtId="182" fontId="34" fillId="2" borderId="17" xfId="2" applyNumberFormat="1" applyFont="1" applyFill="1" applyBorder="1"/>
    <xf numFmtId="176" fontId="34" fillId="2" borderId="10" xfId="2" applyNumberFormat="1" applyFont="1" applyFill="1" applyBorder="1"/>
    <xf numFmtId="0" fontId="34" fillId="2" borderId="0" xfId="2" applyFont="1" applyFill="1"/>
    <xf numFmtId="37" fontId="34" fillId="2" borderId="18" xfId="2" applyNumberFormat="1" applyFont="1" applyFill="1" applyBorder="1"/>
    <xf numFmtId="180" fontId="34" fillId="2" borderId="17" xfId="2" applyNumberFormat="1" applyFont="1" applyFill="1" applyBorder="1" applyAlignment="1">
      <alignment horizontal="right"/>
    </xf>
    <xf numFmtId="181" fontId="34" fillId="2" borderId="17" xfId="2" applyNumberFormat="1" applyFont="1" applyFill="1" applyBorder="1" applyAlignment="1">
      <alignment horizontal="right"/>
    </xf>
    <xf numFmtId="39" fontId="34" fillId="2" borderId="10" xfId="2" applyNumberFormat="1" applyFont="1" applyFill="1" applyBorder="1"/>
    <xf numFmtId="0" fontId="34" fillId="0" borderId="1" xfId="2" applyFont="1" applyBorder="1" applyAlignment="1">
      <alignment vertical="center"/>
    </xf>
    <xf numFmtId="0" fontId="34" fillId="0" borderId="2" xfId="2" applyFont="1" applyBorder="1" applyAlignment="1">
      <alignment vertical="center"/>
    </xf>
    <xf numFmtId="0" fontId="34" fillId="0" borderId="3" xfId="2" applyFont="1" applyBorder="1" applyAlignment="1">
      <alignment vertical="center"/>
    </xf>
    <xf numFmtId="0" fontId="34" fillId="0" borderId="4" xfId="2" applyFont="1" applyBorder="1" applyAlignment="1">
      <alignment horizontal="centerContinuous" vertical="center"/>
    </xf>
    <xf numFmtId="38" fontId="33" fillId="0" borderId="17" xfId="3" applyFont="1" applyFill="1" applyBorder="1" applyProtection="1"/>
    <xf numFmtId="0" fontId="3" fillId="0" borderId="58" xfId="2" applyFont="1" applyBorder="1" applyAlignment="1">
      <alignment horizontal="center" vertical="center" wrapText="1"/>
    </xf>
    <xf numFmtId="0" fontId="34" fillId="0" borderId="63" xfId="2" applyFont="1" applyBorder="1" applyAlignment="1">
      <alignment horizontal="center" vertical="center" wrapText="1"/>
    </xf>
    <xf numFmtId="49" fontId="34" fillId="0" borderId="29" xfId="2" applyNumberFormat="1" applyFont="1" applyBorder="1" applyAlignment="1">
      <alignment horizontal="center" vertical="center"/>
    </xf>
    <xf numFmtId="49" fontId="34" fillId="0" borderId="58" xfId="2" applyNumberFormat="1" applyFont="1" applyBorder="1" applyAlignment="1">
      <alignment horizontal="center" vertical="top" wrapText="1"/>
    </xf>
    <xf numFmtId="49" fontId="34" fillId="0" borderId="61" xfId="2" applyNumberFormat="1" applyFont="1" applyBorder="1" applyAlignment="1">
      <alignment horizontal="center" vertical="top" wrapText="1"/>
    </xf>
    <xf numFmtId="0" fontId="34" fillId="0" borderId="11" xfId="2" applyFont="1" applyBorder="1" applyAlignment="1">
      <alignment vertical="center"/>
    </xf>
    <xf numFmtId="0" fontId="34" fillId="0" borderId="17" xfId="2" applyFont="1" applyBorder="1" applyAlignment="1">
      <alignment horizontal="center" vertical="center"/>
    </xf>
    <xf numFmtId="0" fontId="34" fillId="0" borderId="45" xfId="2" applyFont="1" applyBorder="1" applyAlignment="1">
      <alignment horizontal="center" vertical="center"/>
    </xf>
    <xf numFmtId="0" fontId="34" fillId="0" borderId="33" xfId="2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top"/>
    </xf>
    <xf numFmtId="0" fontId="34" fillId="0" borderId="10" xfId="2" applyFont="1" applyBorder="1" applyAlignment="1">
      <alignment horizontal="center" vertical="top"/>
    </xf>
    <xf numFmtId="0" fontId="34" fillId="0" borderId="25" xfId="2" applyFont="1" applyBorder="1" applyAlignment="1">
      <alignment horizontal="center" vertical="center"/>
    </xf>
    <xf numFmtId="0" fontId="34" fillId="0" borderId="64" xfId="2" applyFont="1" applyBorder="1" applyAlignment="1">
      <alignment horizontal="center" vertical="center"/>
    </xf>
    <xf numFmtId="0" fontId="34" fillId="0" borderId="65" xfId="2" applyFont="1" applyBorder="1" applyAlignment="1">
      <alignment horizontal="center" vertical="center"/>
    </xf>
    <xf numFmtId="0" fontId="34" fillId="0" borderId="25" xfId="2" applyFont="1" applyBorder="1" applyAlignment="1">
      <alignment vertical="top"/>
    </xf>
    <xf numFmtId="0" fontId="34" fillId="0" borderId="16" xfId="2" applyFont="1" applyBorder="1" applyAlignment="1">
      <alignment vertical="top"/>
    </xf>
    <xf numFmtId="0" fontId="34" fillId="0" borderId="8" xfId="2" applyFont="1" applyBorder="1" applyAlignment="1">
      <alignment horizontal="left" vertical="center"/>
    </xf>
    <xf numFmtId="49" fontId="34" fillId="0" borderId="0" xfId="2" applyNumberFormat="1" applyFont="1" applyAlignment="1">
      <alignment horizontal="left" vertical="center"/>
    </xf>
    <xf numFmtId="37" fontId="34" fillId="0" borderId="9" xfId="2" applyNumberFormat="1" applyFont="1" applyBorder="1" applyAlignment="1">
      <alignment vertical="center"/>
    </xf>
    <xf numFmtId="176" fontId="34" fillId="0" borderId="9" xfId="2" applyNumberFormat="1" applyFont="1" applyBorder="1" applyAlignment="1">
      <alignment vertical="center"/>
    </xf>
    <xf numFmtId="37" fontId="34" fillId="0" borderId="33" xfId="2" applyNumberFormat="1" applyFont="1" applyBorder="1" applyAlignment="1">
      <alignment vertical="center"/>
    </xf>
    <xf numFmtId="37" fontId="34" fillId="0" borderId="10" xfId="2" applyNumberFormat="1" applyFont="1" applyBorder="1" applyAlignment="1">
      <alignment vertical="center"/>
    </xf>
    <xf numFmtId="49" fontId="34" fillId="0" borderId="8" xfId="2" applyNumberFormat="1" applyFont="1" applyBorder="1" applyAlignment="1">
      <alignment horizontal="left" vertical="center"/>
    </xf>
    <xf numFmtId="0" fontId="34" fillId="0" borderId="8" xfId="2" quotePrefix="1" applyFont="1" applyBorder="1" applyAlignment="1">
      <alignment horizontal="left" vertical="center"/>
    </xf>
    <xf numFmtId="37" fontId="34" fillId="0" borderId="17" xfId="2" applyNumberFormat="1" applyFont="1" applyBorder="1" applyAlignment="1">
      <alignment vertical="center"/>
    </xf>
    <xf numFmtId="176" fontId="34" fillId="0" borderId="0" xfId="2" applyNumberFormat="1" applyFont="1" applyAlignment="1">
      <alignment vertical="center"/>
    </xf>
    <xf numFmtId="37" fontId="34" fillId="0" borderId="44" xfId="2" applyNumberFormat="1" applyFont="1" applyBorder="1" applyAlignment="1">
      <alignment vertical="center"/>
    </xf>
    <xf numFmtId="37" fontId="34" fillId="0" borderId="0" xfId="2" applyNumberFormat="1" applyFont="1" applyAlignment="1">
      <alignment vertical="center"/>
    </xf>
    <xf numFmtId="176" fontId="34" fillId="0" borderId="45" xfId="2" applyNumberFormat="1" applyFont="1" applyBorder="1" applyAlignment="1">
      <alignment vertical="center"/>
    </xf>
    <xf numFmtId="49" fontId="34" fillId="0" borderId="11" xfId="2" applyNumberFormat="1" applyFont="1" applyBorder="1" applyAlignment="1">
      <alignment horizontal="left" vertical="center"/>
    </xf>
    <xf numFmtId="37" fontId="34" fillId="0" borderId="11" xfId="2" applyNumberFormat="1" applyFont="1" applyBorder="1" applyAlignment="1">
      <alignment vertical="center"/>
    </xf>
    <xf numFmtId="49" fontId="34" fillId="0" borderId="8" xfId="2" quotePrefix="1" applyNumberFormat="1" applyFont="1" applyBorder="1" applyAlignment="1">
      <alignment horizontal="right" vertical="center"/>
    </xf>
    <xf numFmtId="49" fontId="34" fillId="2" borderId="8" xfId="2" quotePrefix="1" applyNumberFormat="1" applyFont="1" applyFill="1" applyBorder="1" applyAlignment="1">
      <alignment horizontal="right" vertical="center"/>
    </xf>
    <xf numFmtId="49" fontId="34" fillId="2" borderId="11" xfId="2" applyNumberFormat="1" applyFont="1" applyFill="1" applyBorder="1" applyAlignment="1">
      <alignment horizontal="left" vertical="center"/>
    </xf>
    <xf numFmtId="37" fontId="34" fillId="2" borderId="17" xfId="2" applyNumberFormat="1" applyFont="1" applyFill="1" applyBorder="1" applyAlignment="1">
      <alignment vertical="center"/>
    </xf>
    <xf numFmtId="176" fontId="34" fillId="2" borderId="45" xfId="2" applyNumberFormat="1" applyFont="1" applyFill="1" applyBorder="1" applyAlignment="1">
      <alignment vertical="center"/>
    </xf>
    <xf numFmtId="37" fontId="34" fillId="2" borderId="11" xfId="2" applyNumberFormat="1" applyFont="1" applyFill="1" applyBorder="1" applyAlignment="1">
      <alignment vertical="center"/>
    </xf>
    <xf numFmtId="37" fontId="34" fillId="2" borderId="10" xfId="2" applyNumberFormat="1" applyFont="1" applyFill="1" applyBorder="1" applyAlignment="1">
      <alignment vertical="center"/>
    </xf>
    <xf numFmtId="49" fontId="34" fillId="0" borderId="3" xfId="2" applyNumberFormat="1" applyFont="1" applyBorder="1" applyAlignment="1">
      <alignment horizontal="center" vertical="center"/>
    </xf>
    <xf numFmtId="49" fontId="34" fillId="0" borderId="8" xfId="2" quotePrefix="1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8" xfId="2" applyFont="1" applyBorder="1" applyAlignment="1">
      <alignment horizontal="left" vertical="center"/>
    </xf>
    <xf numFmtId="49" fontId="34" fillId="0" borderId="0" xfId="2" applyNumberFormat="1" applyFont="1" applyAlignment="1">
      <alignment vertical="center"/>
    </xf>
    <xf numFmtId="49" fontId="34" fillId="2" borderId="0" xfId="2" applyNumberFormat="1" applyFont="1" applyFill="1" applyAlignment="1">
      <alignment vertical="center"/>
    </xf>
    <xf numFmtId="0" fontId="34" fillId="0" borderId="46" xfId="2" quotePrefix="1" applyFont="1" applyBorder="1" applyAlignment="1">
      <alignment horizontal="left" vertical="center"/>
    </xf>
    <xf numFmtId="49" fontId="34" fillId="0" borderId="49" xfId="2" applyNumberFormat="1" applyFont="1" applyBorder="1" applyAlignment="1">
      <alignment vertical="center"/>
    </xf>
    <xf numFmtId="49" fontId="34" fillId="0" borderId="14" xfId="2" applyNumberFormat="1" applyFont="1" applyBorder="1" applyAlignment="1">
      <alignment horizontal="center" vertical="center" shrinkToFit="1"/>
    </xf>
    <xf numFmtId="180" fontId="3" fillId="0" borderId="25" xfId="2" applyNumberFormat="1" applyFont="1" applyBorder="1" applyAlignment="1">
      <alignment horizontal="center" vertical="center"/>
    </xf>
    <xf numFmtId="180" fontId="34" fillId="0" borderId="13" xfId="2" applyNumberFormat="1" applyFont="1" applyBorder="1" applyAlignment="1">
      <alignment horizontal="center" vertical="center"/>
    </xf>
  </cellXfs>
  <cellStyles count="7">
    <cellStyle name="桁区切り" xfId="1" builtinId="6"/>
    <cellStyle name="桁区切り 2" xfId="3" xr:uid="{C0BCBAD8-56FD-4590-AC0F-567B33ED5411}"/>
    <cellStyle name="桁区切り 3" xfId="4" xr:uid="{8DDFFFE5-4164-4C15-835D-A557A29B764C}"/>
    <cellStyle name="標準" xfId="0" builtinId="0"/>
    <cellStyle name="標準 2" xfId="2" xr:uid="{7FD6426D-3B49-40BA-8BD2-E8AF8A2A8D6E}"/>
    <cellStyle name="標準_2-13" xfId="6" xr:uid="{93FD2D1A-08EB-457E-B16A-4484FE716E22}"/>
    <cellStyle name="標準_2-8" xfId="5" xr:uid="{767C6007-E8CA-4D7B-BB2B-7BC14EA84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2AC5-1798-45CF-A0C1-7C2C93189EB9}">
  <sheetPr transitionEvaluation="1"/>
  <dimension ref="B1:AJ98"/>
  <sheetViews>
    <sheetView showGridLines="0" view="pageBreakPreview" zoomScale="130" zoomScaleNormal="100" zoomScaleSheetLayoutView="130" workbookViewId="0">
      <pane ySplit="8" topLeftCell="A77" activePane="bottomLeft" state="frozen"/>
      <selection activeCell="AN75" sqref="AN75:AO75"/>
      <selection pane="bottomLeft" activeCell="H93" sqref="H93"/>
    </sheetView>
  </sheetViews>
  <sheetFormatPr defaultColWidth="10.625" defaultRowHeight="18" customHeight="1"/>
  <cols>
    <col min="1" max="1" width="2.625" style="1" customWidth="1"/>
    <col min="2" max="3" width="6.875" style="1" customWidth="1"/>
    <col min="4" max="6" width="11.125" style="1" customWidth="1"/>
    <col min="7" max="7" width="10.125" style="1" customWidth="1"/>
    <col min="8" max="8" width="6.875" style="1" customWidth="1"/>
    <col min="9" max="9" width="10.125" style="1" customWidth="1"/>
    <col min="10" max="10" width="6.875" style="1" customWidth="1"/>
    <col min="11" max="11" width="10.125" style="1" customWidth="1"/>
    <col min="12" max="12" width="8.625" style="1" bestFit="1" customWidth="1"/>
    <col min="13" max="13" width="10.125" style="1" customWidth="1"/>
    <col min="14" max="14" width="6.875" style="1" customWidth="1"/>
    <col min="15" max="15" width="10.125" style="1" customWidth="1"/>
    <col min="16" max="16" width="6.875" style="1" customWidth="1"/>
    <col min="17" max="17" width="3.125" style="1" customWidth="1"/>
    <col min="18" max="18" width="2.625" style="1" customWidth="1"/>
    <col min="19" max="19" width="7.875" style="1" customWidth="1"/>
    <col min="20" max="20" width="7.125" style="1" customWidth="1"/>
    <col min="21" max="21" width="7.625" style="1" customWidth="1"/>
    <col min="22" max="22" width="6" style="1" customWidth="1"/>
    <col min="23" max="23" width="7.625" style="1" customWidth="1"/>
    <col min="24" max="24" width="6" style="1" customWidth="1"/>
    <col min="25" max="25" width="7.625" style="1" customWidth="1"/>
    <col min="26" max="26" width="6" style="1" customWidth="1"/>
    <col min="27" max="27" width="7.625" style="1" customWidth="1"/>
    <col min="28" max="28" width="6" style="1" customWidth="1"/>
    <col min="29" max="29" width="7.625" style="1" customWidth="1"/>
    <col min="30" max="30" width="6" style="1" customWidth="1"/>
    <col min="31" max="31" width="7.875" style="1" customWidth="1"/>
    <col min="32" max="32" width="7" style="1" customWidth="1"/>
    <col min="33" max="33" width="7.875" style="1" customWidth="1"/>
    <col min="34" max="34" width="6.125" style="1" customWidth="1"/>
    <col min="35" max="35" width="7.875" style="1" customWidth="1"/>
    <col min="36" max="36" width="6.125" style="1" customWidth="1"/>
    <col min="37" max="37" width="2.625" style="1" customWidth="1"/>
    <col min="38" max="256" width="10.625" style="1"/>
    <col min="257" max="257" width="2.625" style="1" customWidth="1"/>
    <col min="258" max="259" width="6.875" style="1" customWidth="1"/>
    <col min="260" max="262" width="11.125" style="1" customWidth="1"/>
    <col min="263" max="263" width="10.125" style="1" customWidth="1"/>
    <col min="264" max="264" width="6.875" style="1" customWidth="1"/>
    <col min="265" max="265" width="10.125" style="1" customWidth="1"/>
    <col min="266" max="266" width="6.875" style="1" customWidth="1"/>
    <col min="267" max="267" width="10.125" style="1" customWidth="1"/>
    <col min="268" max="268" width="8.625" style="1" bestFit="1" customWidth="1"/>
    <col min="269" max="269" width="10.125" style="1" customWidth="1"/>
    <col min="270" max="270" width="6.875" style="1" customWidth="1"/>
    <col min="271" max="271" width="10.125" style="1" customWidth="1"/>
    <col min="272" max="272" width="6.875" style="1" customWidth="1"/>
    <col min="273" max="273" width="3.125" style="1" customWidth="1"/>
    <col min="274" max="274" width="2.625" style="1" customWidth="1"/>
    <col min="275" max="275" width="7.875" style="1" customWidth="1"/>
    <col min="276" max="276" width="7.125" style="1" customWidth="1"/>
    <col min="277" max="277" width="7.625" style="1" customWidth="1"/>
    <col min="278" max="278" width="6" style="1" customWidth="1"/>
    <col min="279" max="279" width="7.625" style="1" customWidth="1"/>
    <col min="280" max="280" width="6" style="1" customWidth="1"/>
    <col min="281" max="281" width="7.625" style="1" customWidth="1"/>
    <col min="282" max="282" width="6" style="1" customWidth="1"/>
    <col min="283" max="283" width="7.625" style="1" customWidth="1"/>
    <col min="284" max="284" width="6" style="1" customWidth="1"/>
    <col min="285" max="285" width="7.625" style="1" customWidth="1"/>
    <col min="286" max="286" width="6" style="1" customWidth="1"/>
    <col min="287" max="287" width="7.875" style="1" customWidth="1"/>
    <col min="288" max="288" width="7" style="1" customWidth="1"/>
    <col min="289" max="289" width="7.875" style="1" customWidth="1"/>
    <col min="290" max="290" width="6.125" style="1" customWidth="1"/>
    <col min="291" max="291" width="7.875" style="1" customWidth="1"/>
    <col min="292" max="292" width="6.125" style="1" customWidth="1"/>
    <col min="293" max="293" width="2.625" style="1" customWidth="1"/>
    <col min="294" max="512" width="10.625" style="1"/>
    <col min="513" max="513" width="2.625" style="1" customWidth="1"/>
    <col min="514" max="515" width="6.875" style="1" customWidth="1"/>
    <col min="516" max="518" width="11.125" style="1" customWidth="1"/>
    <col min="519" max="519" width="10.125" style="1" customWidth="1"/>
    <col min="520" max="520" width="6.875" style="1" customWidth="1"/>
    <col min="521" max="521" width="10.125" style="1" customWidth="1"/>
    <col min="522" max="522" width="6.875" style="1" customWidth="1"/>
    <col min="523" max="523" width="10.125" style="1" customWidth="1"/>
    <col min="524" max="524" width="8.625" style="1" bestFit="1" customWidth="1"/>
    <col min="525" max="525" width="10.125" style="1" customWidth="1"/>
    <col min="526" max="526" width="6.875" style="1" customWidth="1"/>
    <col min="527" max="527" width="10.125" style="1" customWidth="1"/>
    <col min="528" max="528" width="6.875" style="1" customWidth="1"/>
    <col min="529" max="529" width="3.125" style="1" customWidth="1"/>
    <col min="530" max="530" width="2.625" style="1" customWidth="1"/>
    <col min="531" max="531" width="7.875" style="1" customWidth="1"/>
    <col min="532" max="532" width="7.125" style="1" customWidth="1"/>
    <col min="533" max="533" width="7.625" style="1" customWidth="1"/>
    <col min="534" max="534" width="6" style="1" customWidth="1"/>
    <col min="535" max="535" width="7.625" style="1" customWidth="1"/>
    <col min="536" max="536" width="6" style="1" customWidth="1"/>
    <col min="537" max="537" width="7.625" style="1" customWidth="1"/>
    <col min="538" max="538" width="6" style="1" customWidth="1"/>
    <col min="539" max="539" width="7.625" style="1" customWidth="1"/>
    <col min="540" max="540" width="6" style="1" customWidth="1"/>
    <col min="541" max="541" width="7.625" style="1" customWidth="1"/>
    <col min="542" max="542" width="6" style="1" customWidth="1"/>
    <col min="543" max="543" width="7.875" style="1" customWidth="1"/>
    <col min="544" max="544" width="7" style="1" customWidth="1"/>
    <col min="545" max="545" width="7.875" style="1" customWidth="1"/>
    <col min="546" max="546" width="6.125" style="1" customWidth="1"/>
    <col min="547" max="547" width="7.875" style="1" customWidth="1"/>
    <col min="548" max="548" width="6.125" style="1" customWidth="1"/>
    <col min="549" max="549" width="2.625" style="1" customWidth="1"/>
    <col min="550" max="768" width="10.625" style="1"/>
    <col min="769" max="769" width="2.625" style="1" customWidth="1"/>
    <col min="770" max="771" width="6.875" style="1" customWidth="1"/>
    <col min="772" max="774" width="11.125" style="1" customWidth="1"/>
    <col min="775" max="775" width="10.125" style="1" customWidth="1"/>
    <col min="776" max="776" width="6.875" style="1" customWidth="1"/>
    <col min="777" max="777" width="10.125" style="1" customWidth="1"/>
    <col min="778" max="778" width="6.875" style="1" customWidth="1"/>
    <col min="779" max="779" width="10.125" style="1" customWidth="1"/>
    <col min="780" max="780" width="8.625" style="1" bestFit="1" customWidth="1"/>
    <col min="781" max="781" width="10.125" style="1" customWidth="1"/>
    <col min="782" max="782" width="6.875" style="1" customWidth="1"/>
    <col min="783" max="783" width="10.125" style="1" customWidth="1"/>
    <col min="784" max="784" width="6.875" style="1" customWidth="1"/>
    <col min="785" max="785" width="3.125" style="1" customWidth="1"/>
    <col min="786" max="786" width="2.625" style="1" customWidth="1"/>
    <col min="787" max="787" width="7.875" style="1" customWidth="1"/>
    <col min="788" max="788" width="7.125" style="1" customWidth="1"/>
    <col min="789" max="789" width="7.625" style="1" customWidth="1"/>
    <col min="790" max="790" width="6" style="1" customWidth="1"/>
    <col min="791" max="791" width="7.625" style="1" customWidth="1"/>
    <col min="792" max="792" width="6" style="1" customWidth="1"/>
    <col min="793" max="793" width="7.625" style="1" customWidth="1"/>
    <col min="794" max="794" width="6" style="1" customWidth="1"/>
    <col min="795" max="795" width="7.625" style="1" customWidth="1"/>
    <col min="796" max="796" width="6" style="1" customWidth="1"/>
    <col min="797" max="797" width="7.625" style="1" customWidth="1"/>
    <col min="798" max="798" width="6" style="1" customWidth="1"/>
    <col min="799" max="799" width="7.875" style="1" customWidth="1"/>
    <col min="800" max="800" width="7" style="1" customWidth="1"/>
    <col min="801" max="801" width="7.875" style="1" customWidth="1"/>
    <col min="802" max="802" width="6.125" style="1" customWidth="1"/>
    <col min="803" max="803" width="7.875" style="1" customWidth="1"/>
    <col min="804" max="804" width="6.125" style="1" customWidth="1"/>
    <col min="805" max="805" width="2.625" style="1" customWidth="1"/>
    <col min="806" max="1024" width="10.625" style="1"/>
    <col min="1025" max="1025" width="2.625" style="1" customWidth="1"/>
    <col min="1026" max="1027" width="6.875" style="1" customWidth="1"/>
    <col min="1028" max="1030" width="11.125" style="1" customWidth="1"/>
    <col min="1031" max="1031" width="10.125" style="1" customWidth="1"/>
    <col min="1032" max="1032" width="6.875" style="1" customWidth="1"/>
    <col min="1033" max="1033" width="10.125" style="1" customWidth="1"/>
    <col min="1034" max="1034" width="6.875" style="1" customWidth="1"/>
    <col min="1035" max="1035" width="10.125" style="1" customWidth="1"/>
    <col min="1036" max="1036" width="8.625" style="1" bestFit="1" customWidth="1"/>
    <col min="1037" max="1037" width="10.125" style="1" customWidth="1"/>
    <col min="1038" max="1038" width="6.875" style="1" customWidth="1"/>
    <col min="1039" max="1039" width="10.125" style="1" customWidth="1"/>
    <col min="1040" max="1040" width="6.875" style="1" customWidth="1"/>
    <col min="1041" max="1041" width="3.125" style="1" customWidth="1"/>
    <col min="1042" max="1042" width="2.625" style="1" customWidth="1"/>
    <col min="1043" max="1043" width="7.875" style="1" customWidth="1"/>
    <col min="1044" max="1044" width="7.125" style="1" customWidth="1"/>
    <col min="1045" max="1045" width="7.625" style="1" customWidth="1"/>
    <col min="1046" max="1046" width="6" style="1" customWidth="1"/>
    <col min="1047" max="1047" width="7.625" style="1" customWidth="1"/>
    <col min="1048" max="1048" width="6" style="1" customWidth="1"/>
    <col min="1049" max="1049" width="7.625" style="1" customWidth="1"/>
    <col min="1050" max="1050" width="6" style="1" customWidth="1"/>
    <col min="1051" max="1051" width="7.625" style="1" customWidth="1"/>
    <col min="1052" max="1052" width="6" style="1" customWidth="1"/>
    <col min="1053" max="1053" width="7.625" style="1" customWidth="1"/>
    <col min="1054" max="1054" width="6" style="1" customWidth="1"/>
    <col min="1055" max="1055" width="7.875" style="1" customWidth="1"/>
    <col min="1056" max="1056" width="7" style="1" customWidth="1"/>
    <col min="1057" max="1057" width="7.875" style="1" customWidth="1"/>
    <col min="1058" max="1058" width="6.125" style="1" customWidth="1"/>
    <col min="1059" max="1059" width="7.875" style="1" customWidth="1"/>
    <col min="1060" max="1060" width="6.125" style="1" customWidth="1"/>
    <col min="1061" max="1061" width="2.625" style="1" customWidth="1"/>
    <col min="1062" max="1280" width="10.625" style="1"/>
    <col min="1281" max="1281" width="2.625" style="1" customWidth="1"/>
    <col min="1282" max="1283" width="6.875" style="1" customWidth="1"/>
    <col min="1284" max="1286" width="11.125" style="1" customWidth="1"/>
    <col min="1287" max="1287" width="10.125" style="1" customWidth="1"/>
    <col min="1288" max="1288" width="6.875" style="1" customWidth="1"/>
    <col min="1289" max="1289" width="10.125" style="1" customWidth="1"/>
    <col min="1290" max="1290" width="6.875" style="1" customWidth="1"/>
    <col min="1291" max="1291" width="10.125" style="1" customWidth="1"/>
    <col min="1292" max="1292" width="8.625" style="1" bestFit="1" customWidth="1"/>
    <col min="1293" max="1293" width="10.125" style="1" customWidth="1"/>
    <col min="1294" max="1294" width="6.875" style="1" customWidth="1"/>
    <col min="1295" max="1295" width="10.125" style="1" customWidth="1"/>
    <col min="1296" max="1296" width="6.875" style="1" customWidth="1"/>
    <col min="1297" max="1297" width="3.125" style="1" customWidth="1"/>
    <col min="1298" max="1298" width="2.625" style="1" customWidth="1"/>
    <col min="1299" max="1299" width="7.875" style="1" customWidth="1"/>
    <col min="1300" max="1300" width="7.125" style="1" customWidth="1"/>
    <col min="1301" max="1301" width="7.625" style="1" customWidth="1"/>
    <col min="1302" max="1302" width="6" style="1" customWidth="1"/>
    <col min="1303" max="1303" width="7.625" style="1" customWidth="1"/>
    <col min="1304" max="1304" width="6" style="1" customWidth="1"/>
    <col min="1305" max="1305" width="7.625" style="1" customWidth="1"/>
    <col min="1306" max="1306" width="6" style="1" customWidth="1"/>
    <col min="1307" max="1307" width="7.625" style="1" customWidth="1"/>
    <col min="1308" max="1308" width="6" style="1" customWidth="1"/>
    <col min="1309" max="1309" width="7.625" style="1" customWidth="1"/>
    <col min="1310" max="1310" width="6" style="1" customWidth="1"/>
    <col min="1311" max="1311" width="7.875" style="1" customWidth="1"/>
    <col min="1312" max="1312" width="7" style="1" customWidth="1"/>
    <col min="1313" max="1313" width="7.875" style="1" customWidth="1"/>
    <col min="1314" max="1314" width="6.125" style="1" customWidth="1"/>
    <col min="1315" max="1315" width="7.875" style="1" customWidth="1"/>
    <col min="1316" max="1316" width="6.125" style="1" customWidth="1"/>
    <col min="1317" max="1317" width="2.625" style="1" customWidth="1"/>
    <col min="1318" max="1536" width="10.625" style="1"/>
    <col min="1537" max="1537" width="2.625" style="1" customWidth="1"/>
    <col min="1538" max="1539" width="6.875" style="1" customWidth="1"/>
    <col min="1540" max="1542" width="11.125" style="1" customWidth="1"/>
    <col min="1543" max="1543" width="10.125" style="1" customWidth="1"/>
    <col min="1544" max="1544" width="6.875" style="1" customWidth="1"/>
    <col min="1545" max="1545" width="10.125" style="1" customWidth="1"/>
    <col min="1546" max="1546" width="6.875" style="1" customWidth="1"/>
    <col min="1547" max="1547" width="10.125" style="1" customWidth="1"/>
    <col min="1548" max="1548" width="8.625" style="1" bestFit="1" customWidth="1"/>
    <col min="1549" max="1549" width="10.125" style="1" customWidth="1"/>
    <col min="1550" max="1550" width="6.875" style="1" customWidth="1"/>
    <col min="1551" max="1551" width="10.125" style="1" customWidth="1"/>
    <col min="1552" max="1552" width="6.875" style="1" customWidth="1"/>
    <col min="1553" max="1553" width="3.125" style="1" customWidth="1"/>
    <col min="1554" max="1554" width="2.625" style="1" customWidth="1"/>
    <col min="1555" max="1555" width="7.875" style="1" customWidth="1"/>
    <col min="1556" max="1556" width="7.125" style="1" customWidth="1"/>
    <col min="1557" max="1557" width="7.625" style="1" customWidth="1"/>
    <col min="1558" max="1558" width="6" style="1" customWidth="1"/>
    <col min="1559" max="1559" width="7.625" style="1" customWidth="1"/>
    <col min="1560" max="1560" width="6" style="1" customWidth="1"/>
    <col min="1561" max="1561" width="7.625" style="1" customWidth="1"/>
    <col min="1562" max="1562" width="6" style="1" customWidth="1"/>
    <col min="1563" max="1563" width="7.625" style="1" customWidth="1"/>
    <col min="1564" max="1564" width="6" style="1" customWidth="1"/>
    <col min="1565" max="1565" width="7.625" style="1" customWidth="1"/>
    <col min="1566" max="1566" width="6" style="1" customWidth="1"/>
    <col min="1567" max="1567" width="7.875" style="1" customWidth="1"/>
    <col min="1568" max="1568" width="7" style="1" customWidth="1"/>
    <col min="1569" max="1569" width="7.875" style="1" customWidth="1"/>
    <col min="1570" max="1570" width="6.125" style="1" customWidth="1"/>
    <col min="1571" max="1571" width="7.875" style="1" customWidth="1"/>
    <col min="1572" max="1572" width="6.125" style="1" customWidth="1"/>
    <col min="1573" max="1573" width="2.625" style="1" customWidth="1"/>
    <col min="1574" max="1792" width="10.625" style="1"/>
    <col min="1793" max="1793" width="2.625" style="1" customWidth="1"/>
    <col min="1794" max="1795" width="6.875" style="1" customWidth="1"/>
    <col min="1796" max="1798" width="11.125" style="1" customWidth="1"/>
    <col min="1799" max="1799" width="10.125" style="1" customWidth="1"/>
    <col min="1800" max="1800" width="6.875" style="1" customWidth="1"/>
    <col min="1801" max="1801" width="10.125" style="1" customWidth="1"/>
    <col min="1802" max="1802" width="6.875" style="1" customWidth="1"/>
    <col min="1803" max="1803" width="10.125" style="1" customWidth="1"/>
    <col min="1804" max="1804" width="8.625" style="1" bestFit="1" customWidth="1"/>
    <col min="1805" max="1805" width="10.125" style="1" customWidth="1"/>
    <col min="1806" max="1806" width="6.875" style="1" customWidth="1"/>
    <col min="1807" max="1807" width="10.125" style="1" customWidth="1"/>
    <col min="1808" max="1808" width="6.875" style="1" customWidth="1"/>
    <col min="1809" max="1809" width="3.125" style="1" customWidth="1"/>
    <col min="1810" max="1810" width="2.625" style="1" customWidth="1"/>
    <col min="1811" max="1811" width="7.875" style="1" customWidth="1"/>
    <col min="1812" max="1812" width="7.125" style="1" customWidth="1"/>
    <col min="1813" max="1813" width="7.625" style="1" customWidth="1"/>
    <col min="1814" max="1814" width="6" style="1" customWidth="1"/>
    <col min="1815" max="1815" width="7.625" style="1" customWidth="1"/>
    <col min="1816" max="1816" width="6" style="1" customWidth="1"/>
    <col min="1817" max="1817" width="7.625" style="1" customWidth="1"/>
    <col min="1818" max="1818" width="6" style="1" customWidth="1"/>
    <col min="1819" max="1819" width="7.625" style="1" customWidth="1"/>
    <col min="1820" max="1820" width="6" style="1" customWidth="1"/>
    <col min="1821" max="1821" width="7.625" style="1" customWidth="1"/>
    <col min="1822" max="1822" width="6" style="1" customWidth="1"/>
    <col min="1823" max="1823" width="7.875" style="1" customWidth="1"/>
    <col min="1824" max="1824" width="7" style="1" customWidth="1"/>
    <col min="1825" max="1825" width="7.875" style="1" customWidth="1"/>
    <col min="1826" max="1826" width="6.125" style="1" customWidth="1"/>
    <col min="1827" max="1827" width="7.875" style="1" customWidth="1"/>
    <col min="1828" max="1828" width="6.125" style="1" customWidth="1"/>
    <col min="1829" max="1829" width="2.625" style="1" customWidth="1"/>
    <col min="1830" max="2048" width="10.625" style="1"/>
    <col min="2049" max="2049" width="2.625" style="1" customWidth="1"/>
    <col min="2050" max="2051" width="6.875" style="1" customWidth="1"/>
    <col min="2052" max="2054" width="11.125" style="1" customWidth="1"/>
    <col min="2055" max="2055" width="10.125" style="1" customWidth="1"/>
    <col min="2056" max="2056" width="6.875" style="1" customWidth="1"/>
    <col min="2057" max="2057" width="10.125" style="1" customWidth="1"/>
    <col min="2058" max="2058" width="6.875" style="1" customWidth="1"/>
    <col min="2059" max="2059" width="10.125" style="1" customWidth="1"/>
    <col min="2060" max="2060" width="8.625" style="1" bestFit="1" customWidth="1"/>
    <col min="2061" max="2061" width="10.125" style="1" customWidth="1"/>
    <col min="2062" max="2062" width="6.875" style="1" customWidth="1"/>
    <col min="2063" max="2063" width="10.125" style="1" customWidth="1"/>
    <col min="2064" max="2064" width="6.875" style="1" customWidth="1"/>
    <col min="2065" max="2065" width="3.125" style="1" customWidth="1"/>
    <col min="2066" max="2066" width="2.625" style="1" customWidth="1"/>
    <col min="2067" max="2067" width="7.875" style="1" customWidth="1"/>
    <col min="2068" max="2068" width="7.125" style="1" customWidth="1"/>
    <col min="2069" max="2069" width="7.625" style="1" customWidth="1"/>
    <col min="2070" max="2070" width="6" style="1" customWidth="1"/>
    <col min="2071" max="2071" width="7.625" style="1" customWidth="1"/>
    <col min="2072" max="2072" width="6" style="1" customWidth="1"/>
    <col min="2073" max="2073" width="7.625" style="1" customWidth="1"/>
    <col min="2074" max="2074" width="6" style="1" customWidth="1"/>
    <col min="2075" max="2075" width="7.625" style="1" customWidth="1"/>
    <col min="2076" max="2076" width="6" style="1" customWidth="1"/>
    <col min="2077" max="2077" width="7.625" style="1" customWidth="1"/>
    <col min="2078" max="2078" width="6" style="1" customWidth="1"/>
    <col min="2079" max="2079" width="7.875" style="1" customWidth="1"/>
    <col min="2080" max="2080" width="7" style="1" customWidth="1"/>
    <col min="2081" max="2081" width="7.875" style="1" customWidth="1"/>
    <col min="2082" max="2082" width="6.125" style="1" customWidth="1"/>
    <col min="2083" max="2083" width="7.875" style="1" customWidth="1"/>
    <col min="2084" max="2084" width="6.125" style="1" customWidth="1"/>
    <col min="2085" max="2085" width="2.625" style="1" customWidth="1"/>
    <col min="2086" max="2304" width="10.625" style="1"/>
    <col min="2305" max="2305" width="2.625" style="1" customWidth="1"/>
    <col min="2306" max="2307" width="6.875" style="1" customWidth="1"/>
    <col min="2308" max="2310" width="11.125" style="1" customWidth="1"/>
    <col min="2311" max="2311" width="10.125" style="1" customWidth="1"/>
    <col min="2312" max="2312" width="6.875" style="1" customWidth="1"/>
    <col min="2313" max="2313" width="10.125" style="1" customWidth="1"/>
    <col min="2314" max="2314" width="6.875" style="1" customWidth="1"/>
    <col min="2315" max="2315" width="10.125" style="1" customWidth="1"/>
    <col min="2316" max="2316" width="8.625" style="1" bestFit="1" customWidth="1"/>
    <col min="2317" max="2317" width="10.125" style="1" customWidth="1"/>
    <col min="2318" max="2318" width="6.875" style="1" customWidth="1"/>
    <col min="2319" max="2319" width="10.125" style="1" customWidth="1"/>
    <col min="2320" max="2320" width="6.875" style="1" customWidth="1"/>
    <col min="2321" max="2321" width="3.125" style="1" customWidth="1"/>
    <col min="2322" max="2322" width="2.625" style="1" customWidth="1"/>
    <col min="2323" max="2323" width="7.875" style="1" customWidth="1"/>
    <col min="2324" max="2324" width="7.125" style="1" customWidth="1"/>
    <col min="2325" max="2325" width="7.625" style="1" customWidth="1"/>
    <col min="2326" max="2326" width="6" style="1" customWidth="1"/>
    <col min="2327" max="2327" width="7.625" style="1" customWidth="1"/>
    <col min="2328" max="2328" width="6" style="1" customWidth="1"/>
    <col min="2329" max="2329" width="7.625" style="1" customWidth="1"/>
    <col min="2330" max="2330" width="6" style="1" customWidth="1"/>
    <col min="2331" max="2331" width="7.625" style="1" customWidth="1"/>
    <col min="2332" max="2332" width="6" style="1" customWidth="1"/>
    <col min="2333" max="2333" width="7.625" style="1" customWidth="1"/>
    <col min="2334" max="2334" width="6" style="1" customWidth="1"/>
    <col min="2335" max="2335" width="7.875" style="1" customWidth="1"/>
    <col min="2336" max="2336" width="7" style="1" customWidth="1"/>
    <col min="2337" max="2337" width="7.875" style="1" customWidth="1"/>
    <col min="2338" max="2338" width="6.125" style="1" customWidth="1"/>
    <col min="2339" max="2339" width="7.875" style="1" customWidth="1"/>
    <col min="2340" max="2340" width="6.125" style="1" customWidth="1"/>
    <col min="2341" max="2341" width="2.625" style="1" customWidth="1"/>
    <col min="2342" max="2560" width="10.625" style="1"/>
    <col min="2561" max="2561" width="2.625" style="1" customWidth="1"/>
    <col min="2562" max="2563" width="6.875" style="1" customWidth="1"/>
    <col min="2564" max="2566" width="11.125" style="1" customWidth="1"/>
    <col min="2567" max="2567" width="10.125" style="1" customWidth="1"/>
    <col min="2568" max="2568" width="6.875" style="1" customWidth="1"/>
    <col min="2569" max="2569" width="10.125" style="1" customWidth="1"/>
    <col min="2570" max="2570" width="6.875" style="1" customWidth="1"/>
    <col min="2571" max="2571" width="10.125" style="1" customWidth="1"/>
    <col min="2572" max="2572" width="8.625" style="1" bestFit="1" customWidth="1"/>
    <col min="2573" max="2573" width="10.125" style="1" customWidth="1"/>
    <col min="2574" max="2574" width="6.875" style="1" customWidth="1"/>
    <col min="2575" max="2575" width="10.125" style="1" customWidth="1"/>
    <col min="2576" max="2576" width="6.875" style="1" customWidth="1"/>
    <col min="2577" max="2577" width="3.125" style="1" customWidth="1"/>
    <col min="2578" max="2578" width="2.625" style="1" customWidth="1"/>
    <col min="2579" max="2579" width="7.875" style="1" customWidth="1"/>
    <col min="2580" max="2580" width="7.125" style="1" customWidth="1"/>
    <col min="2581" max="2581" width="7.625" style="1" customWidth="1"/>
    <col min="2582" max="2582" width="6" style="1" customWidth="1"/>
    <col min="2583" max="2583" width="7.625" style="1" customWidth="1"/>
    <col min="2584" max="2584" width="6" style="1" customWidth="1"/>
    <col min="2585" max="2585" width="7.625" style="1" customWidth="1"/>
    <col min="2586" max="2586" width="6" style="1" customWidth="1"/>
    <col min="2587" max="2587" width="7.625" style="1" customWidth="1"/>
    <col min="2588" max="2588" width="6" style="1" customWidth="1"/>
    <col min="2589" max="2589" width="7.625" style="1" customWidth="1"/>
    <col min="2590" max="2590" width="6" style="1" customWidth="1"/>
    <col min="2591" max="2591" width="7.875" style="1" customWidth="1"/>
    <col min="2592" max="2592" width="7" style="1" customWidth="1"/>
    <col min="2593" max="2593" width="7.875" style="1" customWidth="1"/>
    <col min="2594" max="2594" width="6.125" style="1" customWidth="1"/>
    <col min="2595" max="2595" width="7.875" style="1" customWidth="1"/>
    <col min="2596" max="2596" width="6.125" style="1" customWidth="1"/>
    <col min="2597" max="2597" width="2.625" style="1" customWidth="1"/>
    <col min="2598" max="2816" width="10.625" style="1"/>
    <col min="2817" max="2817" width="2.625" style="1" customWidth="1"/>
    <col min="2818" max="2819" width="6.875" style="1" customWidth="1"/>
    <col min="2820" max="2822" width="11.125" style="1" customWidth="1"/>
    <col min="2823" max="2823" width="10.125" style="1" customWidth="1"/>
    <col min="2824" max="2824" width="6.875" style="1" customWidth="1"/>
    <col min="2825" max="2825" width="10.125" style="1" customWidth="1"/>
    <col min="2826" max="2826" width="6.875" style="1" customWidth="1"/>
    <col min="2827" max="2827" width="10.125" style="1" customWidth="1"/>
    <col min="2828" max="2828" width="8.625" style="1" bestFit="1" customWidth="1"/>
    <col min="2829" max="2829" width="10.125" style="1" customWidth="1"/>
    <col min="2830" max="2830" width="6.875" style="1" customWidth="1"/>
    <col min="2831" max="2831" width="10.125" style="1" customWidth="1"/>
    <col min="2832" max="2832" width="6.875" style="1" customWidth="1"/>
    <col min="2833" max="2833" width="3.125" style="1" customWidth="1"/>
    <col min="2834" max="2834" width="2.625" style="1" customWidth="1"/>
    <col min="2835" max="2835" width="7.875" style="1" customWidth="1"/>
    <col min="2836" max="2836" width="7.125" style="1" customWidth="1"/>
    <col min="2837" max="2837" width="7.625" style="1" customWidth="1"/>
    <col min="2838" max="2838" width="6" style="1" customWidth="1"/>
    <col min="2839" max="2839" width="7.625" style="1" customWidth="1"/>
    <col min="2840" max="2840" width="6" style="1" customWidth="1"/>
    <col min="2841" max="2841" width="7.625" style="1" customWidth="1"/>
    <col min="2842" max="2842" width="6" style="1" customWidth="1"/>
    <col min="2843" max="2843" width="7.625" style="1" customWidth="1"/>
    <col min="2844" max="2844" width="6" style="1" customWidth="1"/>
    <col min="2845" max="2845" width="7.625" style="1" customWidth="1"/>
    <col min="2846" max="2846" width="6" style="1" customWidth="1"/>
    <col min="2847" max="2847" width="7.875" style="1" customWidth="1"/>
    <col min="2848" max="2848" width="7" style="1" customWidth="1"/>
    <col min="2849" max="2849" width="7.875" style="1" customWidth="1"/>
    <col min="2850" max="2850" width="6.125" style="1" customWidth="1"/>
    <col min="2851" max="2851" width="7.875" style="1" customWidth="1"/>
    <col min="2852" max="2852" width="6.125" style="1" customWidth="1"/>
    <col min="2853" max="2853" width="2.625" style="1" customWidth="1"/>
    <col min="2854" max="3072" width="10.625" style="1"/>
    <col min="3073" max="3073" width="2.625" style="1" customWidth="1"/>
    <col min="3074" max="3075" width="6.875" style="1" customWidth="1"/>
    <col min="3076" max="3078" width="11.125" style="1" customWidth="1"/>
    <col min="3079" max="3079" width="10.125" style="1" customWidth="1"/>
    <col min="3080" max="3080" width="6.875" style="1" customWidth="1"/>
    <col min="3081" max="3081" width="10.125" style="1" customWidth="1"/>
    <col min="3082" max="3082" width="6.875" style="1" customWidth="1"/>
    <col min="3083" max="3083" width="10.125" style="1" customWidth="1"/>
    <col min="3084" max="3084" width="8.625" style="1" bestFit="1" customWidth="1"/>
    <col min="3085" max="3085" width="10.125" style="1" customWidth="1"/>
    <col min="3086" max="3086" width="6.875" style="1" customWidth="1"/>
    <col min="3087" max="3087" width="10.125" style="1" customWidth="1"/>
    <col min="3088" max="3088" width="6.875" style="1" customWidth="1"/>
    <col min="3089" max="3089" width="3.125" style="1" customWidth="1"/>
    <col min="3090" max="3090" width="2.625" style="1" customWidth="1"/>
    <col min="3091" max="3091" width="7.875" style="1" customWidth="1"/>
    <col min="3092" max="3092" width="7.125" style="1" customWidth="1"/>
    <col min="3093" max="3093" width="7.625" style="1" customWidth="1"/>
    <col min="3094" max="3094" width="6" style="1" customWidth="1"/>
    <col min="3095" max="3095" width="7.625" style="1" customWidth="1"/>
    <col min="3096" max="3096" width="6" style="1" customWidth="1"/>
    <col min="3097" max="3097" width="7.625" style="1" customWidth="1"/>
    <col min="3098" max="3098" width="6" style="1" customWidth="1"/>
    <col min="3099" max="3099" width="7.625" style="1" customWidth="1"/>
    <col min="3100" max="3100" width="6" style="1" customWidth="1"/>
    <col min="3101" max="3101" width="7.625" style="1" customWidth="1"/>
    <col min="3102" max="3102" width="6" style="1" customWidth="1"/>
    <col min="3103" max="3103" width="7.875" style="1" customWidth="1"/>
    <col min="3104" max="3104" width="7" style="1" customWidth="1"/>
    <col min="3105" max="3105" width="7.875" style="1" customWidth="1"/>
    <col min="3106" max="3106" width="6.125" style="1" customWidth="1"/>
    <col min="3107" max="3107" width="7.875" style="1" customWidth="1"/>
    <col min="3108" max="3108" width="6.125" style="1" customWidth="1"/>
    <col min="3109" max="3109" width="2.625" style="1" customWidth="1"/>
    <col min="3110" max="3328" width="10.625" style="1"/>
    <col min="3329" max="3329" width="2.625" style="1" customWidth="1"/>
    <col min="3330" max="3331" width="6.875" style="1" customWidth="1"/>
    <col min="3332" max="3334" width="11.125" style="1" customWidth="1"/>
    <col min="3335" max="3335" width="10.125" style="1" customWidth="1"/>
    <col min="3336" max="3336" width="6.875" style="1" customWidth="1"/>
    <col min="3337" max="3337" width="10.125" style="1" customWidth="1"/>
    <col min="3338" max="3338" width="6.875" style="1" customWidth="1"/>
    <col min="3339" max="3339" width="10.125" style="1" customWidth="1"/>
    <col min="3340" max="3340" width="8.625" style="1" bestFit="1" customWidth="1"/>
    <col min="3341" max="3341" width="10.125" style="1" customWidth="1"/>
    <col min="3342" max="3342" width="6.875" style="1" customWidth="1"/>
    <col min="3343" max="3343" width="10.125" style="1" customWidth="1"/>
    <col min="3344" max="3344" width="6.875" style="1" customWidth="1"/>
    <col min="3345" max="3345" width="3.125" style="1" customWidth="1"/>
    <col min="3346" max="3346" width="2.625" style="1" customWidth="1"/>
    <col min="3347" max="3347" width="7.875" style="1" customWidth="1"/>
    <col min="3348" max="3348" width="7.125" style="1" customWidth="1"/>
    <col min="3349" max="3349" width="7.625" style="1" customWidth="1"/>
    <col min="3350" max="3350" width="6" style="1" customWidth="1"/>
    <col min="3351" max="3351" width="7.625" style="1" customWidth="1"/>
    <col min="3352" max="3352" width="6" style="1" customWidth="1"/>
    <col min="3353" max="3353" width="7.625" style="1" customWidth="1"/>
    <col min="3354" max="3354" width="6" style="1" customWidth="1"/>
    <col min="3355" max="3355" width="7.625" style="1" customWidth="1"/>
    <col min="3356" max="3356" width="6" style="1" customWidth="1"/>
    <col min="3357" max="3357" width="7.625" style="1" customWidth="1"/>
    <col min="3358" max="3358" width="6" style="1" customWidth="1"/>
    <col min="3359" max="3359" width="7.875" style="1" customWidth="1"/>
    <col min="3360" max="3360" width="7" style="1" customWidth="1"/>
    <col min="3361" max="3361" width="7.875" style="1" customWidth="1"/>
    <col min="3362" max="3362" width="6.125" style="1" customWidth="1"/>
    <col min="3363" max="3363" width="7.875" style="1" customWidth="1"/>
    <col min="3364" max="3364" width="6.125" style="1" customWidth="1"/>
    <col min="3365" max="3365" width="2.625" style="1" customWidth="1"/>
    <col min="3366" max="3584" width="10.625" style="1"/>
    <col min="3585" max="3585" width="2.625" style="1" customWidth="1"/>
    <col min="3586" max="3587" width="6.875" style="1" customWidth="1"/>
    <col min="3588" max="3590" width="11.125" style="1" customWidth="1"/>
    <col min="3591" max="3591" width="10.125" style="1" customWidth="1"/>
    <col min="3592" max="3592" width="6.875" style="1" customWidth="1"/>
    <col min="3593" max="3593" width="10.125" style="1" customWidth="1"/>
    <col min="3594" max="3594" width="6.875" style="1" customWidth="1"/>
    <col min="3595" max="3595" width="10.125" style="1" customWidth="1"/>
    <col min="3596" max="3596" width="8.625" style="1" bestFit="1" customWidth="1"/>
    <col min="3597" max="3597" width="10.125" style="1" customWidth="1"/>
    <col min="3598" max="3598" width="6.875" style="1" customWidth="1"/>
    <col min="3599" max="3599" width="10.125" style="1" customWidth="1"/>
    <col min="3600" max="3600" width="6.875" style="1" customWidth="1"/>
    <col min="3601" max="3601" width="3.125" style="1" customWidth="1"/>
    <col min="3602" max="3602" width="2.625" style="1" customWidth="1"/>
    <col min="3603" max="3603" width="7.875" style="1" customWidth="1"/>
    <col min="3604" max="3604" width="7.125" style="1" customWidth="1"/>
    <col min="3605" max="3605" width="7.625" style="1" customWidth="1"/>
    <col min="3606" max="3606" width="6" style="1" customWidth="1"/>
    <col min="3607" max="3607" width="7.625" style="1" customWidth="1"/>
    <col min="3608" max="3608" width="6" style="1" customWidth="1"/>
    <col min="3609" max="3609" width="7.625" style="1" customWidth="1"/>
    <col min="3610" max="3610" width="6" style="1" customWidth="1"/>
    <col min="3611" max="3611" width="7.625" style="1" customWidth="1"/>
    <col min="3612" max="3612" width="6" style="1" customWidth="1"/>
    <col min="3613" max="3613" width="7.625" style="1" customWidth="1"/>
    <col min="3614" max="3614" width="6" style="1" customWidth="1"/>
    <col min="3615" max="3615" width="7.875" style="1" customWidth="1"/>
    <col min="3616" max="3616" width="7" style="1" customWidth="1"/>
    <col min="3617" max="3617" width="7.875" style="1" customWidth="1"/>
    <col min="3618" max="3618" width="6.125" style="1" customWidth="1"/>
    <col min="3619" max="3619" width="7.875" style="1" customWidth="1"/>
    <col min="3620" max="3620" width="6.125" style="1" customWidth="1"/>
    <col min="3621" max="3621" width="2.625" style="1" customWidth="1"/>
    <col min="3622" max="3840" width="10.625" style="1"/>
    <col min="3841" max="3841" width="2.625" style="1" customWidth="1"/>
    <col min="3842" max="3843" width="6.875" style="1" customWidth="1"/>
    <col min="3844" max="3846" width="11.125" style="1" customWidth="1"/>
    <col min="3847" max="3847" width="10.125" style="1" customWidth="1"/>
    <col min="3848" max="3848" width="6.875" style="1" customWidth="1"/>
    <col min="3849" max="3849" width="10.125" style="1" customWidth="1"/>
    <col min="3850" max="3850" width="6.875" style="1" customWidth="1"/>
    <col min="3851" max="3851" width="10.125" style="1" customWidth="1"/>
    <col min="3852" max="3852" width="8.625" style="1" bestFit="1" customWidth="1"/>
    <col min="3853" max="3853" width="10.125" style="1" customWidth="1"/>
    <col min="3854" max="3854" width="6.875" style="1" customWidth="1"/>
    <col min="3855" max="3855" width="10.125" style="1" customWidth="1"/>
    <col min="3856" max="3856" width="6.875" style="1" customWidth="1"/>
    <col min="3857" max="3857" width="3.125" style="1" customWidth="1"/>
    <col min="3858" max="3858" width="2.625" style="1" customWidth="1"/>
    <col min="3859" max="3859" width="7.875" style="1" customWidth="1"/>
    <col min="3860" max="3860" width="7.125" style="1" customWidth="1"/>
    <col min="3861" max="3861" width="7.625" style="1" customWidth="1"/>
    <col min="3862" max="3862" width="6" style="1" customWidth="1"/>
    <col min="3863" max="3863" width="7.625" style="1" customWidth="1"/>
    <col min="3864" max="3864" width="6" style="1" customWidth="1"/>
    <col min="3865" max="3865" width="7.625" style="1" customWidth="1"/>
    <col min="3866" max="3866" width="6" style="1" customWidth="1"/>
    <col min="3867" max="3867" width="7.625" style="1" customWidth="1"/>
    <col min="3868" max="3868" width="6" style="1" customWidth="1"/>
    <col min="3869" max="3869" width="7.625" style="1" customWidth="1"/>
    <col min="3870" max="3870" width="6" style="1" customWidth="1"/>
    <col min="3871" max="3871" width="7.875" style="1" customWidth="1"/>
    <col min="3872" max="3872" width="7" style="1" customWidth="1"/>
    <col min="3873" max="3873" width="7.875" style="1" customWidth="1"/>
    <col min="3874" max="3874" width="6.125" style="1" customWidth="1"/>
    <col min="3875" max="3875" width="7.875" style="1" customWidth="1"/>
    <col min="3876" max="3876" width="6.125" style="1" customWidth="1"/>
    <col min="3877" max="3877" width="2.625" style="1" customWidth="1"/>
    <col min="3878" max="4096" width="10.625" style="1"/>
    <col min="4097" max="4097" width="2.625" style="1" customWidth="1"/>
    <col min="4098" max="4099" width="6.875" style="1" customWidth="1"/>
    <col min="4100" max="4102" width="11.125" style="1" customWidth="1"/>
    <col min="4103" max="4103" width="10.125" style="1" customWidth="1"/>
    <col min="4104" max="4104" width="6.875" style="1" customWidth="1"/>
    <col min="4105" max="4105" width="10.125" style="1" customWidth="1"/>
    <col min="4106" max="4106" width="6.875" style="1" customWidth="1"/>
    <col min="4107" max="4107" width="10.125" style="1" customWidth="1"/>
    <col min="4108" max="4108" width="8.625" style="1" bestFit="1" customWidth="1"/>
    <col min="4109" max="4109" width="10.125" style="1" customWidth="1"/>
    <col min="4110" max="4110" width="6.875" style="1" customWidth="1"/>
    <col min="4111" max="4111" width="10.125" style="1" customWidth="1"/>
    <col min="4112" max="4112" width="6.875" style="1" customWidth="1"/>
    <col min="4113" max="4113" width="3.125" style="1" customWidth="1"/>
    <col min="4114" max="4114" width="2.625" style="1" customWidth="1"/>
    <col min="4115" max="4115" width="7.875" style="1" customWidth="1"/>
    <col min="4116" max="4116" width="7.125" style="1" customWidth="1"/>
    <col min="4117" max="4117" width="7.625" style="1" customWidth="1"/>
    <col min="4118" max="4118" width="6" style="1" customWidth="1"/>
    <col min="4119" max="4119" width="7.625" style="1" customWidth="1"/>
    <col min="4120" max="4120" width="6" style="1" customWidth="1"/>
    <col min="4121" max="4121" width="7.625" style="1" customWidth="1"/>
    <col min="4122" max="4122" width="6" style="1" customWidth="1"/>
    <col min="4123" max="4123" width="7.625" style="1" customWidth="1"/>
    <col min="4124" max="4124" width="6" style="1" customWidth="1"/>
    <col min="4125" max="4125" width="7.625" style="1" customWidth="1"/>
    <col min="4126" max="4126" width="6" style="1" customWidth="1"/>
    <col min="4127" max="4127" width="7.875" style="1" customWidth="1"/>
    <col min="4128" max="4128" width="7" style="1" customWidth="1"/>
    <col min="4129" max="4129" width="7.875" style="1" customWidth="1"/>
    <col min="4130" max="4130" width="6.125" style="1" customWidth="1"/>
    <col min="4131" max="4131" width="7.875" style="1" customWidth="1"/>
    <col min="4132" max="4132" width="6.125" style="1" customWidth="1"/>
    <col min="4133" max="4133" width="2.625" style="1" customWidth="1"/>
    <col min="4134" max="4352" width="10.625" style="1"/>
    <col min="4353" max="4353" width="2.625" style="1" customWidth="1"/>
    <col min="4354" max="4355" width="6.875" style="1" customWidth="1"/>
    <col min="4356" max="4358" width="11.125" style="1" customWidth="1"/>
    <col min="4359" max="4359" width="10.125" style="1" customWidth="1"/>
    <col min="4360" max="4360" width="6.875" style="1" customWidth="1"/>
    <col min="4361" max="4361" width="10.125" style="1" customWidth="1"/>
    <col min="4362" max="4362" width="6.875" style="1" customWidth="1"/>
    <col min="4363" max="4363" width="10.125" style="1" customWidth="1"/>
    <col min="4364" max="4364" width="8.625" style="1" bestFit="1" customWidth="1"/>
    <col min="4365" max="4365" width="10.125" style="1" customWidth="1"/>
    <col min="4366" max="4366" width="6.875" style="1" customWidth="1"/>
    <col min="4367" max="4367" width="10.125" style="1" customWidth="1"/>
    <col min="4368" max="4368" width="6.875" style="1" customWidth="1"/>
    <col min="4369" max="4369" width="3.125" style="1" customWidth="1"/>
    <col min="4370" max="4370" width="2.625" style="1" customWidth="1"/>
    <col min="4371" max="4371" width="7.875" style="1" customWidth="1"/>
    <col min="4372" max="4372" width="7.125" style="1" customWidth="1"/>
    <col min="4373" max="4373" width="7.625" style="1" customWidth="1"/>
    <col min="4374" max="4374" width="6" style="1" customWidth="1"/>
    <col min="4375" max="4375" width="7.625" style="1" customWidth="1"/>
    <col min="4376" max="4376" width="6" style="1" customWidth="1"/>
    <col min="4377" max="4377" width="7.625" style="1" customWidth="1"/>
    <col min="4378" max="4378" width="6" style="1" customWidth="1"/>
    <col min="4379" max="4379" width="7.625" style="1" customWidth="1"/>
    <col min="4380" max="4380" width="6" style="1" customWidth="1"/>
    <col min="4381" max="4381" width="7.625" style="1" customWidth="1"/>
    <col min="4382" max="4382" width="6" style="1" customWidth="1"/>
    <col min="4383" max="4383" width="7.875" style="1" customWidth="1"/>
    <col min="4384" max="4384" width="7" style="1" customWidth="1"/>
    <col min="4385" max="4385" width="7.875" style="1" customWidth="1"/>
    <col min="4386" max="4386" width="6.125" style="1" customWidth="1"/>
    <col min="4387" max="4387" width="7.875" style="1" customWidth="1"/>
    <col min="4388" max="4388" width="6.125" style="1" customWidth="1"/>
    <col min="4389" max="4389" width="2.625" style="1" customWidth="1"/>
    <col min="4390" max="4608" width="10.625" style="1"/>
    <col min="4609" max="4609" width="2.625" style="1" customWidth="1"/>
    <col min="4610" max="4611" width="6.875" style="1" customWidth="1"/>
    <col min="4612" max="4614" width="11.125" style="1" customWidth="1"/>
    <col min="4615" max="4615" width="10.125" style="1" customWidth="1"/>
    <col min="4616" max="4616" width="6.875" style="1" customWidth="1"/>
    <col min="4617" max="4617" width="10.125" style="1" customWidth="1"/>
    <col min="4618" max="4618" width="6.875" style="1" customWidth="1"/>
    <col min="4619" max="4619" width="10.125" style="1" customWidth="1"/>
    <col min="4620" max="4620" width="8.625" style="1" bestFit="1" customWidth="1"/>
    <col min="4621" max="4621" width="10.125" style="1" customWidth="1"/>
    <col min="4622" max="4622" width="6.875" style="1" customWidth="1"/>
    <col min="4623" max="4623" width="10.125" style="1" customWidth="1"/>
    <col min="4624" max="4624" width="6.875" style="1" customWidth="1"/>
    <col min="4625" max="4625" width="3.125" style="1" customWidth="1"/>
    <col min="4626" max="4626" width="2.625" style="1" customWidth="1"/>
    <col min="4627" max="4627" width="7.875" style="1" customWidth="1"/>
    <col min="4628" max="4628" width="7.125" style="1" customWidth="1"/>
    <col min="4629" max="4629" width="7.625" style="1" customWidth="1"/>
    <col min="4630" max="4630" width="6" style="1" customWidth="1"/>
    <col min="4631" max="4631" width="7.625" style="1" customWidth="1"/>
    <col min="4632" max="4632" width="6" style="1" customWidth="1"/>
    <col min="4633" max="4633" width="7.625" style="1" customWidth="1"/>
    <col min="4634" max="4634" width="6" style="1" customWidth="1"/>
    <col min="4635" max="4635" width="7.625" style="1" customWidth="1"/>
    <col min="4636" max="4636" width="6" style="1" customWidth="1"/>
    <col min="4637" max="4637" width="7.625" style="1" customWidth="1"/>
    <col min="4638" max="4638" width="6" style="1" customWidth="1"/>
    <col min="4639" max="4639" width="7.875" style="1" customWidth="1"/>
    <col min="4640" max="4640" width="7" style="1" customWidth="1"/>
    <col min="4641" max="4641" width="7.875" style="1" customWidth="1"/>
    <col min="4642" max="4642" width="6.125" style="1" customWidth="1"/>
    <col min="4643" max="4643" width="7.875" style="1" customWidth="1"/>
    <col min="4644" max="4644" width="6.125" style="1" customWidth="1"/>
    <col min="4645" max="4645" width="2.625" style="1" customWidth="1"/>
    <col min="4646" max="4864" width="10.625" style="1"/>
    <col min="4865" max="4865" width="2.625" style="1" customWidth="1"/>
    <col min="4866" max="4867" width="6.875" style="1" customWidth="1"/>
    <col min="4868" max="4870" width="11.125" style="1" customWidth="1"/>
    <col min="4871" max="4871" width="10.125" style="1" customWidth="1"/>
    <col min="4872" max="4872" width="6.875" style="1" customWidth="1"/>
    <col min="4873" max="4873" width="10.125" style="1" customWidth="1"/>
    <col min="4874" max="4874" width="6.875" style="1" customWidth="1"/>
    <col min="4875" max="4875" width="10.125" style="1" customWidth="1"/>
    <col min="4876" max="4876" width="8.625" style="1" bestFit="1" customWidth="1"/>
    <col min="4877" max="4877" width="10.125" style="1" customWidth="1"/>
    <col min="4878" max="4878" width="6.875" style="1" customWidth="1"/>
    <col min="4879" max="4879" width="10.125" style="1" customWidth="1"/>
    <col min="4880" max="4880" width="6.875" style="1" customWidth="1"/>
    <col min="4881" max="4881" width="3.125" style="1" customWidth="1"/>
    <col min="4882" max="4882" width="2.625" style="1" customWidth="1"/>
    <col min="4883" max="4883" width="7.875" style="1" customWidth="1"/>
    <col min="4884" max="4884" width="7.125" style="1" customWidth="1"/>
    <col min="4885" max="4885" width="7.625" style="1" customWidth="1"/>
    <col min="4886" max="4886" width="6" style="1" customWidth="1"/>
    <col min="4887" max="4887" width="7.625" style="1" customWidth="1"/>
    <col min="4888" max="4888" width="6" style="1" customWidth="1"/>
    <col min="4889" max="4889" width="7.625" style="1" customWidth="1"/>
    <col min="4890" max="4890" width="6" style="1" customWidth="1"/>
    <col min="4891" max="4891" width="7.625" style="1" customWidth="1"/>
    <col min="4892" max="4892" width="6" style="1" customWidth="1"/>
    <col min="4893" max="4893" width="7.625" style="1" customWidth="1"/>
    <col min="4894" max="4894" width="6" style="1" customWidth="1"/>
    <col min="4895" max="4895" width="7.875" style="1" customWidth="1"/>
    <col min="4896" max="4896" width="7" style="1" customWidth="1"/>
    <col min="4897" max="4897" width="7.875" style="1" customWidth="1"/>
    <col min="4898" max="4898" width="6.125" style="1" customWidth="1"/>
    <col min="4899" max="4899" width="7.875" style="1" customWidth="1"/>
    <col min="4900" max="4900" width="6.125" style="1" customWidth="1"/>
    <col min="4901" max="4901" width="2.625" style="1" customWidth="1"/>
    <col min="4902" max="5120" width="10.625" style="1"/>
    <col min="5121" max="5121" width="2.625" style="1" customWidth="1"/>
    <col min="5122" max="5123" width="6.875" style="1" customWidth="1"/>
    <col min="5124" max="5126" width="11.125" style="1" customWidth="1"/>
    <col min="5127" max="5127" width="10.125" style="1" customWidth="1"/>
    <col min="5128" max="5128" width="6.875" style="1" customWidth="1"/>
    <col min="5129" max="5129" width="10.125" style="1" customWidth="1"/>
    <col min="5130" max="5130" width="6.875" style="1" customWidth="1"/>
    <col min="5131" max="5131" width="10.125" style="1" customWidth="1"/>
    <col min="5132" max="5132" width="8.625" style="1" bestFit="1" customWidth="1"/>
    <col min="5133" max="5133" width="10.125" style="1" customWidth="1"/>
    <col min="5134" max="5134" width="6.875" style="1" customWidth="1"/>
    <col min="5135" max="5135" width="10.125" style="1" customWidth="1"/>
    <col min="5136" max="5136" width="6.875" style="1" customWidth="1"/>
    <col min="5137" max="5137" width="3.125" style="1" customWidth="1"/>
    <col min="5138" max="5138" width="2.625" style="1" customWidth="1"/>
    <col min="5139" max="5139" width="7.875" style="1" customWidth="1"/>
    <col min="5140" max="5140" width="7.125" style="1" customWidth="1"/>
    <col min="5141" max="5141" width="7.625" style="1" customWidth="1"/>
    <col min="5142" max="5142" width="6" style="1" customWidth="1"/>
    <col min="5143" max="5143" width="7.625" style="1" customWidth="1"/>
    <col min="5144" max="5144" width="6" style="1" customWidth="1"/>
    <col min="5145" max="5145" width="7.625" style="1" customWidth="1"/>
    <col min="5146" max="5146" width="6" style="1" customWidth="1"/>
    <col min="5147" max="5147" width="7.625" style="1" customWidth="1"/>
    <col min="5148" max="5148" width="6" style="1" customWidth="1"/>
    <col min="5149" max="5149" width="7.625" style="1" customWidth="1"/>
    <col min="5150" max="5150" width="6" style="1" customWidth="1"/>
    <col min="5151" max="5151" width="7.875" style="1" customWidth="1"/>
    <col min="5152" max="5152" width="7" style="1" customWidth="1"/>
    <col min="5153" max="5153" width="7.875" style="1" customWidth="1"/>
    <col min="5154" max="5154" width="6.125" style="1" customWidth="1"/>
    <col min="5155" max="5155" width="7.875" style="1" customWidth="1"/>
    <col min="5156" max="5156" width="6.125" style="1" customWidth="1"/>
    <col min="5157" max="5157" width="2.625" style="1" customWidth="1"/>
    <col min="5158" max="5376" width="10.625" style="1"/>
    <col min="5377" max="5377" width="2.625" style="1" customWidth="1"/>
    <col min="5378" max="5379" width="6.875" style="1" customWidth="1"/>
    <col min="5380" max="5382" width="11.125" style="1" customWidth="1"/>
    <col min="5383" max="5383" width="10.125" style="1" customWidth="1"/>
    <col min="5384" max="5384" width="6.875" style="1" customWidth="1"/>
    <col min="5385" max="5385" width="10.125" style="1" customWidth="1"/>
    <col min="5386" max="5386" width="6.875" style="1" customWidth="1"/>
    <col min="5387" max="5387" width="10.125" style="1" customWidth="1"/>
    <col min="5388" max="5388" width="8.625" style="1" bestFit="1" customWidth="1"/>
    <col min="5389" max="5389" width="10.125" style="1" customWidth="1"/>
    <col min="5390" max="5390" width="6.875" style="1" customWidth="1"/>
    <col min="5391" max="5391" width="10.125" style="1" customWidth="1"/>
    <col min="5392" max="5392" width="6.875" style="1" customWidth="1"/>
    <col min="5393" max="5393" width="3.125" style="1" customWidth="1"/>
    <col min="5394" max="5394" width="2.625" style="1" customWidth="1"/>
    <col min="5395" max="5395" width="7.875" style="1" customWidth="1"/>
    <col min="5396" max="5396" width="7.125" style="1" customWidth="1"/>
    <col min="5397" max="5397" width="7.625" style="1" customWidth="1"/>
    <col min="5398" max="5398" width="6" style="1" customWidth="1"/>
    <col min="5399" max="5399" width="7.625" style="1" customWidth="1"/>
    <col min="5400" max="5400" width="6" style="1" customWidth="1"/>
    <col min="5401" max="5401" width="7.625" style="1" customWidth="1"/>
    <col min="5402" max="5402" width="6" style="1" customWidth="1"/>
    <col min="5403" max="5403" width="7.625" style="1" customWidth="1"/>
    <col min="5404" max="5404" width="6" style="1" customWidth="1"/>
    <col min="5405" max="5405" width="7.625" style="1" customWidth="1"/>
    <col min="5406" max="5406" width="6" style="1" customWidth="1"/>
    <col min="5407" max="5407" width="7.875" style="1" customWidth="1"/>
    <col min="5408" max="5408" width="7" style="1" customWidth="1"/>
    <col min="5409" max="5409" width="7.875" style="1" customWidth="1"/>
    <col min="5410" max="5410" width="6.125" style="1" customWidth="1"/>
    <col min="5411" max="5411" width="7.875" style="1" customWidth="1"/>
    <col min="5412" max="5412" width="6.125" style="1" customWidth="1"/>
    <col min="5413" max="5413" width="2.625" style="1" customWidth="1"/>
    <col min="5414" max="5632" width="10.625" style="1"/>
    <col min="5633" max="5633" width="2.625" style="1" customWidth="1"/>
    <col min="5634" max="5635" width="6.875" style="1" customWidth="1"/>
    <col min="5636" max="5638" width="11.125" style="1" customWidth="1"/>
    <col min="5639" max="5639" width="10.125" style="1" customWidth="1"/>
    <col min="5640" max="5640" width="6.875" style="1" customWidth="1"/>
    <col min="5641" max="5641" width="10.125" style="1" customWidth="1"/>
    <col min="5642" max="5642" width="6.875" style="1" customWidth="1"/>
    <col min="5643" max="5643" width="10.125" style="1" customWidth="1"/>
    <col min="5644" max="5644" width="8.625" style="1" bestFit="1" customWidth="1"/>
    <col min="5645" max="5645" width="10.125" style="1" customWidth="1"/>
    <col min="5646" max="5646" width="6.875" style="1" customWidth="1"/>
    <col min="5647" max="5647" width="10.125" style="1" customWidth="1"/>
    <col min="5648" max="5648" width="6.875" style="1" customWidth="1"/>
    <col min="5649" max="5649" width="3.125" style="1" customWidth="1"/>
    <col min="5650" max="5650" width="2.625" style="1" customWidth="1"/>
    <col min="5651" max="5651" width="7.875" style="1" customWidth="1"/>
    <col min="5652" max="5652" width="7.125" style="1" customWidth="1"/>
    <col min="5653" max="5653" width="7.625" style="1" customWidth="1"/>
    <col min="5654" max="5654" width="6" style="1" customWidth="1"/>
    <col min="5655" max="5655" width="7.625" style="1" customWidth="1"/>
    <col min="5656" max="5656" width="6" style="1" customWidth="1"/>
    <col min="5657" max="5657" width="7.625" style="1" customWidth="1"/>
    <col min="5658" max="5658" width="6" style="1" customWidth="1"/>
    <col min="5659" max="5659" width="7.625" style="1" customWidth="1"/>
    <col min="5660" max="5660" width="6" style="1" customWidth="1"/>
    <col min="5661" max="5661" width="7.625" style="1" customWidth="1"/>
    <col min="5662" max="5662" width="6" style="1" customWidth="1"/>
    <col min="5663" max="5663" width="7.875" style="1" customWidth="1"/>
    <col min="5664" max="5664" width="7" style="1" customWidth="1"/>
    <col min="5665" max="5665" width="7.875" style="1" customWidth="1"/>
    <col min="5666" max="5666" width="6.125" style="1" customWidth="1"/>
    <col min="5667" max="5667" width="7.875" style="1" customWidth="1"/>
    <col min="5668" max="5668" width="6.125" style="1" customWidth="1"/>
    <col min="5669" max="5669" width="2.625" style="1" customWidth="1"/>
    <col min="5670" max="5888" width="10.625" style="1"/>
    <col min="5889" max="5889" width="2.625" style="1" customWidth="1"/>
    <col min="5890" max="5891" width="6.875" style="1" customWidth="1"/>
    <col min="5892" max="5894" width="11.125" style="1" customWidth="1"/>
    <col min="5895" max="5895" width="10.125" style="1" customWidth="1"/>
    <col min="5896" max="5896" width="6.875" style="1" customWidth="1"/>
    <col min="5897" max="5897" width="10.125" style="1" customWidth="1"/>
    <col min="5898" max="5898" width="6.875" style="1" customWidth="1"/>
    <col min="5899" max="5899" width="10.125" style="1" customWidth="1"/>
    <col min="5900" max="5900" width="8.625" style="1" bestFit="1" customWidth="1"/>
    <col min="5901" max="5901" width="10.125" style="1" customWidth="1"/>
    <col min="5902" max="5902" width="6.875" style="1" customWidth="1"/>
    <col min="5903" max="5903" width="10.125" style="1" customWidth="1"/>
    <col min="5904" max="5904" width="6.875" style="1" customWidth="1"/>
    <col min="5905" max="5905" width="3.125" style="1" customWidth="1"/>
    <col min="5906" max="5906" width="2.625" style="1" customWidth="1"/>
    <col min="5907" max="5907" width="7.875" style="1" customWidth="1"/>
    <col min="5908" max="5908" width="7.125" style="1" customWidth="1"/>
    <col min="5909" max="5909" width="7.625" style="1" customWidth="1"/>
    <col min="5910" max="5910" width="6" style="1" customWidth="1"/>
    <col min="5911" max="5911" width="7.625" style="1" customWidth="1"/>
    <col min="5912" max="5912" width="6" style="1" customWidth="1"/>
    <col min="5913" max="5913" width="7.625" style="1" customWidth="1"/>
    <col min="5914" max="5914" width="6" style="1" customWidth="1"/>
    <col min="5915" max="5915" width="7.625" style="1" customWidth="1"/>
    <col min="5916" max="5916" width="6" style="1" customWidth="1"/>
    <col min="5917" max="5917" width="7.625" style="1" customWidth="1"/>
    <col min="5918" max="5918" width="6" style="1" customWidth="1"/>
    <col min="5919" max="5919" width="7.875" style="1" customWidth="1"/>
    <col min="5920" max="5920" width="7" style="1" customWidth="1"/>
    <col min="5921" max="5921" width="7.875" style="1" customWidth="1"/>
    <col min="5922" max="5922" width="6.125" style="1" customWidth="1"/>
    <col min="5923" max="5923" width="7.875" style="1" customWidth="1"/>
    <col min="5924" max="5924" width="6.125" style="1" customWidth="1"/>
    <col min="5925" max="5925" width="2.625" style="1" customWidth="1"/>
    <col min="5926" max="6144" width="10.625" style="1"/>
    <col min="6145" max="6145" width="2.625" style="1" customWidth="1"/>
    <col min="6146" max="6147" width="6.875" style="1" customWidth="1"/>
    <col min="6148" max="6150" width="11.125" style="1" customWidth="1"/>
    <col min="6151" max="6151" width="10.125" style="1" customWidth="1"/>
    <col min="6152" max="6152" width="6.875" style="1" customWidth="1"/>
    <col min="6153" max="6153" width="10.125" style="1" customWidth="1"/>
    <col min="6154" max="6154" width="6.875" style="1" customWidth="1"/>
    <col min="6155" max="6155" width="10.125" style="1" customWidth="1"/>
    <col min="6156" max="6156" width="8.625" style="1" bestFit="1" customWidth="1"/>
    <col min="6157" max="6157" width="10.125" style="1" customWidth="1"/>
    <col min="6158" max="6158" width="6.875" style="1" customWidth="1"/>
    <col min="6159" max="6159" width="10.125" style="1" customWidth="1"/>
    <col min="6160" max="6160" width="6.875" style="1" customWidth="1"/>
    <col min="6161" max="6161" width="3.125" style="1" customWidth="1"/>
    <col min="6162" max="6162" width="2.625" style="1" customWidth="1"/>
    <col min="6163" max="6163" width="7.875" style="1" customWidth="1"/>
    <col min="6164" max="6164" width="7.125" style="1" customWidth="1"/>
    <col min="6165" max="6165" width="7.625" style="1" customWidth="1"/>
    <col min="6166" max="6166" width="6" style="1" customWidth="1"/>
    <col min="6167" max="6167" width="7.625" style="1" customWidth="1"/>
    <col min="6168" max="6168" width="6" style="1" customWidth="1"/>
    <col min="6169" max="6169" width="7.625" style="1" customWidth="1"/>
    <col min="6170" max="6170" width="6" style="1" customWidth="1"/>
    <col min="6171" max="6171" width="7.625" style="1" customWidth="1"/>
    <col min="6172" max="6172" width="6" style="1" customWidth="1"/>
    <col min="6173" max="6173" width="7.625" style="1" customWidth="1"/>
    <col min="6174" max="6174" width="6" style="1" customWidth="1"/>
    <col min="6175" max="6175" width="7.875" style="1" customWidth="1"/>
    <col min="6176" max="6176" width="7" style="1" customWidth="1"/>
    <col min="6177" max="6177" width="7.875" style="1" customWidth="1"/>
    <col min="6178" max="6178" width="6.125" style="1" customWidth="1"/>
    <col min="6179" max="6179" width="7.875" style="1" customWidth="1"/>
    <col min="6180" max="6180" width="6.125" style="1" customWidth="1"/>
    <col min="6181" max="6181" width="2.625" style="1" customWidth="1"/>
    <col min="6182" max="6400" width="10.625" style="1"/>
    <col min="6401" max="6401" width="2.625" style="1" customWidth="1"/>
    <col min="6402" max="6403" width="6.875" style="1" customWidth="1"/>
    <col min="6404" max="6406" width="11.125" style="1" customWidth="1"/>
    <col min="6407" max="6407" width="10.125" style="1" customWidth="1"/>
    <col min="6408" max="6408" width="6.875" style="1" customWidth="1"/>
    <col min="6409" max="6409" width="10.125" style="1" customWidth="1"/>
    <col min="6410" max="6410" width="6.875" style="1" customWidth="1"/>
    <col min="6411" max="6411" width="10.125" style="1" customWidth="1"/>
    <col min="6412" max="6412" width="8.625" style="1" bestFit="1" customWidth="1"/>
    <col min="6413" max="6413" width="10.125" style="1" customWidth="1"/>
    <col min="6414" max="6414" width="6.875" style="1" customWidth="1"/>
    <col min="6415" max="6415" width="10.125" style="1" customWidth="1"/>
    <col min="6416" max="6416" width="6.875" style="1" customWidth="1"/>
    <col min="6417" max="6417" width="3.125" style="1" customWidth="1"/>
    <col min="6418" max="6418" width="2.625" style="1" customWidth="1"/>
    <col min="6419" max="6419" width="7.875" style="1" customWidth="1"/>
    <col min="6420" max="6420" width="7.125" style="1" customWidth="1"/>
    <col min="6421" max="6421" width="7.625" style="1" customWidth="1"/>
    <col min="6422" max="6422" width="6" style="1" customWidth="1"/>
    <col min="6423" max="6423" width="7.625" style="1" customWidth="1"/>
    <col min="6424" max="6424" width="6" style="1" customWidth="1"/>
    <col min="6425" max="6425" width="7.625" style="1" customWidth="1"/>
    <col min="6426" max="6426" width="6" style="1" customWidth="1"/>
    <col min="6427" max="6427" width="7.625" style="1" customWidth="1"/>
    <col min="6428" max="6428" width="6" style="1" customWidth="1"/>
    <col min="6429" max="6429" width="7.625" style="1" customWidth="1"/>
    <col min="6430" max="6430" width="6" style="1" customWidth="1"/>
    <col min="6431" max="6431" width="7.875" style="1" customWidth="1"/>
    <col min="6432" max="6432" width="7" style="1" customWidth="1"/>
    <col min="6433" max="6433" width="7.875" style="1" customWidth="1"/>
    <col min="6434" max="6434" width="6.125" style="1" customWidth="1"/>
    <col min="6435" max="6435" width="7.875" style="1" customWidth="1"/>
    <col min="6436" max="6436" width="6.125" style="1" customWidth="1"/>
    <col min="6437" max="6437" width="2.625" style="1" customWidth="1"/>
    <col min="6438" max="6656" width="10.625" style="1"/>
    <col min="6657" max="6657" width="2.625" style="1" customWidth="1"/>
    <col min="6658" max="6659" width="6.875" style="1" customWidth="1"/>
    <col min="6660" max="6662" width="11.125" style="1" customWidth="1"/>
    <col min="6663" max="6663" width="10.125" style="1" customWidth="1"/>
    <col min="6664" max="6664" width="6.875" style="1" customWidth="1"/>
    <col min="6665" max="6665" width="10.125" style="1" customWidth="1"/>
    <col min="6666" max="6666" width="6.875" style="1" customWidth="1"/>
    <col min="6667" max="6667" width="10.125" style="1" customWidth="1"/>
    <col min="6668" max="6668" width="8.625" style="1" bestFit="1" customWidth="1"/>
    <col min="6669" max="6669" width="10.125" style="1" customWidth="1"/>
    <col min="6670" max="6670" width="6.875" style="1" customWidth="1"/>
    <col min="6671" max="6671" width="10.125" style="1" customWidth="1"/>
    <col min="6672" max="6672" width="6.875" style="1" customWidth="1"/>
    <col min="6673" max="6673" width="3.125" style="1" customWidth="1"/>
    <col min="6674" max="6674" width="2.625" style="1" customWidth="1"/>
    <col min="6675" max="6675" width="7.875" style="1" customWidth="1"/>
    <col min="6676" max="6676" width="7.125" style="1" customWidth="1"/>
    <col min="6677" max="6677" width="7.625" style="1" customWidth="1"/>
    <col min="6678" max="6678" width="6" style="1" customWidth="1"/>
    <col min="6679" max="6679" width="7.625" style="1" customWidth="1"/>
    <col min="6680" max="6680" width="6" style="1" customWidth="1"/>
    <col min="6681" max="6681" width="7.625" style="1" customWidth="1"/>
    <col min="6682" max="6682" width="6" style="1" customWidth="1"/>
    <col min="6683" max="6683" width="7.625" style="1" customWidth="1"/>
    <col min="6684" max="6684" width="6" style="1" customWidth="1"/>
    <col min="6685" max="6685" width="7.625" style="1" customWidth="1"/>
    <col min="6686" max="6686" width="6" style="1" customWidth="1"/>
    <col min="6687" max="6687" width="7.875" style="1" customWidth="1"/>
    <col min="6688" max="6688" width="7" style="1" customWidth="1"/>
    <col min="6689" max="6689" width="7.875" style="1" customWidth="1"/>
    <col min="6690" max="6690" width="6.125" style="1" customWidth="1"/>
    <col min="6691" max="6691" width="7.875" style="1" customWidth="1"/>
    <col min="6692" max="6692" width="6.125" style="1" customWidth="1"/>
    <col min="6693" max="6693" width="2.625" style="1" customWidth="1"/>
    <col min="6694" max="6912" width="10.625" style="1"/>
    <col min="6913" max="6913" width="2.625" style="1" customWidth="1"/>
    <col min="6914" max="6915" width="6.875" style="1" customWidth="1"/>
    <col min="6916" max="6918" width="11.125" style="1" customWidth="1"/>
    <col min="6919" max="6919" width="10.125" style="1" customWidth="1"/>
    <col min="6920" max="6920" width="6.875" style="1" customWidth="1"/>
    <col min="6921" max="6921" width="10.125" style="1" customWidth="1"/>
    <col min="6922" max="6922" width="6.875" style="1" customWidth="1"/>
    <col min="6923" max="6923" width="10.125" style="1" customWidth="1"/>
    <col min="6924" max="6924" width="8.625" style="1" bestFit="1" customWidth="1"/>
    <col min="6925" max="6925" width="10.125" style="1" customWidth="1"/>
    <col min="6926" max="6926" width="6.875" style="1" customWidth="1"/>
    <col min="6927" max="6927" width="10.125" style="1" customWidth="1"/>
    <col min="6928" max="6928" width="6.875" style="1" customWidth="1"/>
    <col min="6929" max="6929" width="3.125" style="1" customWidth="1"/>
    <col min="6930" max="6930" width="2.625" style="1" customWidth="1"/>
    <col min="6931" max="6931" width="7.875" style="1" customWidth="1"/>
    <col min="6932" max="6932" width="7.125" style="1" customWidth="1"/>
    <col min="6933" max="6933" width="7.625" style="1" customWidth="1"/>
    <col min="6934" max="6934" width="6" style="1" customWidth="1"/>
    <col min="6935" max="6935" width="7.625" style="1" customWidth="1"/>
    <col min="6936" max="6936" width="6" style="1" customWidth="1"/>
    <col min="6937" max="6937" width="7.625" style="1" customWidth="1"/>
    <col min="6938" max="6938" width="6" style="1" customWidth="1"/>
    <col min="6939" max="6939" width="7.625" style="1" customWidth="1"/>
    <col min="6940" max="6940" width="6" style="1" customWidth="1"/>
    <col min="6941" max="6941" width="7.625" style="1" customWidth="1"/>
    <col min="6942" max="6942" width="6" style="1" customWidth="1"/>
    <col min="6943" max="6943" width="7.875" style="1" customWidth="1"/>
    <col min="6944" max="6944" width="7" style="1" customWidth="1"/>
    <col min="6945" max="6945" width="7.875" style="1" customWidth="1"/>
    <col min="6946" max="6946" width="6.125" style="1" customWidth="1"/>
    <col min="6947" max="6947" width="7.875" style="1" customWidth="1"/>
    <col min="6948" max="6948" width="6.125" style="1" customWidth="1"/>
    <col min="6949" max="6949" width="2.625" style="1" customWidth="1"/>
    <col min="6950" max="7168" width="10.625" style="1"/>
    <col min="7169" max="7169" width="2.625" style="1" customWidth="1"/>
    <col min="7170" max="7171" width="6.875" style="1" customWidth="1"/>
    <col min="7172" max="7174" width="11.125" style="1" customWidth="1"/>
    <col min="7175" max="7175" width="10.125" style="1" customWidth="1"/>
    <col min="7176" max="7176" width="6.875" style="1" customWidth="1"/>
    <col min="7177" max="7177" width="10.125" style="1" customWidth="1"/>
    <col min="7178" max="7178" width="6.875" style="1" customWidth="1"/>
    <col min="7179" max="7179" width="10.125" style="1" customWidth="1"/>
    <col min="7180" max="7180" width="8.625" style="1" bestFit="1" customWidth="1"/>
    <col min="7181" max="7181" width="10.125" style="1" customWidth="1"/>
    <col min="7182" max="7182" width="6.875" style="1" customWidth="1"/>
    <col min="7183" max="7183" width="10.125" style="1" customWidth="1"/>
    <col min="7184" max="7184" width="6.875" style="1" customWidth="1"/>
    <col min="7185" max="7185" width="3.125" style="1" customWidth="1"/>
    <col min="7186" max="7186" width="2.625" style="1" customWidth="1"/>
    <col min="7187" max="7187" width="7.875" style="1" customWidth="1"/>
    <col min="7188" max="7188" width="7.125" style="1" customWidth="1"/>
    <col min="7189" max="7189" width="7.625" style="1" customWidth="1"/>
    <col min="7190" max="7190" width="6" style="1" customWidth="1"/>
    <col min="7191" max="7191" width="7.625" style="1" customWidth="1"/>
    <col min="7192" max="7192" width="6" style="1" customWidth="1"/>
    <col min="7193" max="7193" width="7.625" style="1" customWidth="1"/>
    <col min="7194" max="7194" width="6" style="1" customWidth="1"/>
    <col min="7195" max="7195" width="7.625" style="1" customWidth="1"/>
    <col min="7196" max="7196" width="6" style="1" customWidth="1"/>
    <col min="7197" max="7197" width="7.625" style="1" customWidth="1"/>
    <col min="7198" max="7198" width="6" style="1" customWidth="1"/>
    <col min="7199" max="7199" width="7.875" style="1" customWidth="1"/>
    <col min="7200" max="7200" width="7" style="1" customWidth="1"/>
    <col min="7201" max="7201" width="7.875" style="1" customWidth="1"/>
    <col min="7202" max="7202" width="6.125" style="1" customWidth="1"/>
    <col min="7203" max="7203" width="7.875" style="1" customWidth="1"/>
    <col min="7204" max="7204" width="6.125" style="1" customWidth="1"/>
    <col min="7205" max="7205" width="2.625" style="1" customWidth="1"/>
    <col min="7206" max="7424" width="10.625" style="1"/>
    <col min="7425" max="7425" width="2.625" style="1" customWidth="1"/>
    <col min="7426" max="7427" width="6.875" style="1" customWidth="1"/>
    <col min="7428" max="7430" width="11.125" style="1" customWidth="1"/>
    <col min="7431" max="7431" width="10.125" style="1" customWidth="1"/>
    <col min="7432" max="7432" width="6.875" style="1" customWidth="1"/>
    <col min="7433" max="7433" width="10.125" style="1" customWidth="1"/>
    <col min="7434" max="7434" width="6.875" style="1" customWidth="1"/>
    <col min="7435" max="7435" width="10.125" style="1" customWidth="1"/>
    <col min="7436" max="7436" width="8.625" style="1" bestFit="1" customWidth="1"/>
    <col min="7437" max="7437" width="10.125" style="1" customWidth="1"/>
    <col min="7438" max="7438" width="6.875" style="1" customWidth="1"/>
    <col min="7439" max="7439" width="10.125" style="1" customWidth="1"/>
    <col min="7440" max="7440" width="6.875" style="1" customWidth="1"/>
    <col min="7441" max="7441" width="3.125" style="1" customWidth="1"/>
    <col min="7442" max="7442" width="2.625" style="1" customWidth="1"/>
    <col min="7443" max="7443" width="7.875" style="1" customWidth="1"/>
    <col min="7444" max="7444" width="7.125" style="1" customWidth="1"/>
    <col min="7445" max="7445" width="7.625" style="1" customWidth="1"/>
    <col min="7446" max="7446" width="6" style="1" customWidth="1"/>
    <col min="7447" max="7447" width="7.625" style="1" customWidth="1"/>
    <col min="7448" max="7448" width="6" style="1" customWidth="1"/>
    <col min="7449" max="7449" width="7.625" style="1" customWidth="1"/>
    <col min="7450" max="7450" width="6" style="1" customWidth="1"/>
    <col min="7451" max="7451" width="7.625" style="1" customWidth="1"/>
    <col min="7452" max="7452" width="6" style="1" customWidth="1"/>
    <col min="7453" max="7453" width="7.625" style="1" customWidth="1"/>
    <col min="7454" max="7454" width="6" style="1" customWidth="1"/>
    <col min="7455" max="7455" width="7.875" style="1" customWidth="1"/>
    <col min="7456" max="7456" width="7" style="1" customWidth="1"/>
    <col min="7457" max="7457" width="7.875" style="1" customWidth="1"/>
    <col min="7458" max="7458" width="6.125" style="1" customWidth="1"/>
    <col min="7459" max="7459" width="7.875" style="1" customWidth="1"/>
    <col min="7460" max="7460" width="6.125" style="1" customWidth="1"/>
    <col min="7461" max="7461" width="2.625" style="1" customWidth="1"/>
    <col min="7462" max="7680" width="10.625" style="1"/>
    <col min="7681" max="7681" width="2.625" style="1" customWidth="1"/>
    <col min="7682" max="7683" width="6.875" style="1" customWidth="1"/>
    <col min="7684" max="7686" width="11.125" style="1" customWidth="1"/>
    <col min="7687" max="7687" width="10.125" style="1" customWidth="1"/>
    <col min="7688" max="7688" width="6.875" style="1" customWidth="1"/>
    <col min="7689" max="7689" width="10.125" style="1" customWidth="1"/>
    <col min="7690" max="7690" width="6.875" style="1" customWidth="1"/>
    <col min="7691" max="7691" width="10.125" style="1" customWidth="1"/>
    <col min="7692" max="7692" width="8.625" style="1" bestFit="1" customWidth="1"/>
    <col min="7693" max="7693" width="10.125" style="1" customWidth="1"/>
    <col min="7694" max="7694" width="6.875" style="1" customWidth="1"/>
    <col min="7695" max="7695" width="10.125" style="1" customWidth="1"/>
    <col min="7696" max="7696" width="6.875" style="1" customWidth="1"/>
    <col min="7697" max="7697" width="3.125" style="1" customWidth="1"/>
    <col min="7698" max="7698" width="2.625" style="1" customWidth="1"/>
    <col min="7699" max="7699" width="7.875" style="1" customWidth="1"/>
    <col min="7700" max="7700" width="7.125" style="1" customWidth="1"/>
    <col min="7701" max="7701" width="7.625" style="1" customWidth="1"/>
    <col min="7702" max="7702" width="6" style="1" customWidth="1"/>
    <col min="7703" max="7703" width="7.625" style="1" customWidth="1"/>
    <col min="7704" max="7704" width="6" style="1" customWidth="1"/>
    <col min="7705" max="7705" width="7.625" style="1" customWidth="1"/>
    <col min="7706" max="7706" width="6" style="1" customWidth="1"/>
    <col min="7707" max="7707" width="7.625" style="1" customWidth="1"/>
    <col min="7708" max="7708" width="6" style="1" customWidth="1"/>
    <col min="7709" max="7709" width="7.625" style="1" customWidth="1"/>
    <col min="7710" max="7710" width="6" style="1" customWidth="1"/>
    <col min="7711" max="7711" width="7.875" style="1" customWidth="1"/>
    <col min="7712" max="7712" width="7" style="1" customWidth="1"/>
    <col min="7713" max="7713" width="7.875" style="1" customWidth="1"/>
    <col min="7714" max="7714" width="6.125" style="1" customWidth="1"/>
    <col min="7715" max="7715" width="7.875" style="1" customWidth="1"/>
    <col min="7716" max="7716" width="6.125" style="1" customWidth="1"/>
    <col min="7717" max="7717" width="2.625" style="1" customWidth="1"/>
    <col min="7718" max="7936" width="10.625" style="1"/>
    <col min="7937" max="7937" width="2.625" style="1" customWidth="1"/>
    <col min="7938" max="7939" width="6.875" style="1" customWidth="1"/>
    <col min="7940" max="7942" width="11.125" style="1" customWidth="1"/>
    <col min="7943" max="7943" width="10.125" style="1" customWidth="1"/>
    <col min="7944" max="7944" width="6.875" style="1" customWidth="1"/>
    <col min="7945" max="7945" width="10.125" style="1" customWidth="1"/>
    <col min="7946" max="7946" width="6.875" style="1" customWidth="1"/>
    <col min="7947" max="7947" width="10.125" style="1" customWidth="1"/>
    <col min="7948" max="7948" width="8.625" style="1" bestFit="1" customWidth="1"/>
    <col min="7949" max="7949" width="10.125" style="1" customWidth="1"/>
    <col min="7950" max="7950" width="6.875" style="1" customWidth="1"/>
    <col min="7951" max="7951" width="10.125" style="1" customWidth="1"/>
    <col min="7952" max="7952" width="6.875" style="1" customWidth="1"/>
    <col min="7953" max="7953" width="3.125" style="1" customWidth="1"/>
    <col min="7954" max="7954" width="2.625" style="1" customWidth="1"/>
    <col min="7955" max="7955" width="7.875" style="1" customWidth="1"/>
    <col min="7956" max="7956" width="7.125" style="1" customWidth="1"/>
    <col min="7957" max="7957" width="7.625" style="1" customWidth="1"/>
    <col min="7958" max="7958" width="6" style="1" customWidth="1"/>
    <col min="7959" max="7959" width="7.625" style="1" customWidth="1"/>
    <col min="7960" max="7960" width="6" style="1" customWidth="1"/>
    <col min="7961" max="7961" width="7.625" style="1" customWidth="1"/>
    <col min="7962" max="7962" width="6" style="1" customWidth="1"/>
    <col min="7963" max="7963" width="7.625" style="1" customWidth="1"/>
    <col min="7964" max="7964" width="6" style="1" customWidth="1"/>
    <col min="7965" max="7965" width="7.625" style="1" customWidth="1"/>
    <col min="7966" max="7966" width="6" style="1" customWidth="1"/>
    <col min="7967" max="7967" width="7.875" style="1" customWidth="1"/>
    <col min="7968" max="7968" width="7" style="1" customWidth="1"/>
    <col min="7969" max="7969" width="7.875" style="1" customWidth="1"/>
    <col min="7970" max="7970" width="6.125" style="1" customWidth="1"/>
    <col min="7971" max="7971" width="7.875" style="1" customWidth="1"/>
    <col min="7972" max="7972" width="6.125" style="1" customWidth="1"/>
    <col min="7973" max="7973" width="2.625" style="1" customWidth="1"/>
    <col min="7974" max="8192" width="10.625" style="1"/>
    <col min="8193" max="8193" width="2.625" style="1" customWidth="1"/>
    <col min="8194" max="8195" width="6.875" style="1" customWidth="1"/>
    <col min="8196" max="8198" width="11.125" style="1" customWidth="1"/>
    <col min="8199" max="8199" width="10.125" style="1" customWidth="1"/>
    <col min="8200" max="8200" width="6.875" style="1" customWidth="1"/>
    <col min="8201" max="8201" width="10.125" style="1" customWidth="1"/>
    <col min="8202" max="8202" width="6.875" style="1" customWidth="1"/>
    <col min="8203" max="8203" width="10.125" style="1" customWidth="1"/>
    <col min="8204" max="8204" width="8.625" style="1" bestFit="1" customWidth="1"/>
    <col min="8205" max="8205" width="10.125" style="1" customWidth="1"/>
    <col min="8206" max="8206" width="6.875" style="1" customWidth="1"/>
    <col min="8207" max="8207" width="10.125" style="1" customWidth="1"/>
    <col min="8208" max="8208" width="6.875" style="1" customWidth="1"/>
    <col min="8209" max="8209" width="3.125" style="1" customWidth="1"/>
    <col min="8210" max="8210" width="2.625" style="1" customWidth="1"/>
    <col min="8211" max="8211" width="7.875" style="1" customWidth="1"/>
    <col min="8212" max="8212" width="7.125" style="1" customWidth="1"/>
    <col min="8213" max="8213" width="7.625" style="1" customWidth="1"/>
    <col min="8214" max="8214" width="6" style="1" customWidth="1"/>
    <col min="8215" max="8215" width="7.625" style="1" customWidth="1"/>
    <col min="8216" max="8216" width="6" style="1" customWidth="1"/>
    <col min="8217" max="8217" width="7.625" style="1" customWidth="1"/>
    <col min="8218" max="8218" width="6" style="1" customWidth="1"/>
    <col min="8219" max="8219" width="7.625" style="1" customWidth="1"/>
    <col min="8220" max="8220" width="6" style="1" customWidth="1"/>
    <col min="8221" max="8221" width="7.625" style="1" customWidth="1"/>
    <col min="8222" max="8222" width="6" style="1" customWidth="1"/>
    <col min="8223" max="8223" width="7.875" style="1" customWidth="1"/>
    <col min="8224" max="8224" width="7" style="1" customWidth="1"/>
    <col min="8225" max="8225" width="7.875" style="1" customWidth="1"/>
    <col min="8226" max="8226" width="6.125" style="1" customWidth="1"/>
    <col min="8227" max="8227" width="7.875" style="1" customWidth="1"/>
    <col min="8228" max="8228" width="6.125" style="1" customWidth="1"/>
    <col min="8229" max="8229" width="2.625" style="1" customWidth="1"/>
    <col min="8230" max="8448" width="10.625" style="1"/>
    <col min="8449" max="8449" width="2.625" style="1" customWidth="1"/>
    <col min="8450" max="8451" width="6.875" style="1" customWidth="1"/>
    <col min="8452" max="8454" width="11.125" style="1" customWidth="1"/>
    <col min="8455" max="8455" width="10.125" style="1" customWidth="1"/>
    <col min="8456" max="8456" width="6.875" style="1" customWidth="1"/>
    <col min="8457" max="8457" width="10.125" style="1" customWidth="1"/>
    <col min="8458" max="8458" width="6.875" style="1" customWidth="1"/>
    <col min="8459" max="8459" width="10.125" style="1" customWidth="1"/>
    <col min="8460" max="8460" width="8.625" style="1" bestFit="1" customWidth="1"/>
    <col min="8461" max="8461" width="10.125" style="1" customWidth="1"/>
    <col min="8462" max="8462" width="6.875" style="1" customWidth="1"/>
    <col min="8463" max="8463" width="10.125" style="1" customWidth="1"/>
    <col min="8464" max="8464" width="6.875" style="1" customWidth="1"/>
    <col min="8465" max="8465" width="3.125" style="1" customWidth="1"/>
    <col min="8466" max="8466" width="2.625" style="1" customWidth="1"/>
    <col min="8467" max="8467" width="7.875" style="1" customWidth="1"/>
    <col min="8468" max="8468" width="7.125" style="1" customWidth="1"/>
    <col min="8469" max="8469" width="7.625" style="1" customWidth="1"/>
    <col min="8470" max="8470" width="6" style="1" customWidth="1"/>
    <col min="8471" max="8471" width="7.625" style="1" customWidth="1"/>
    <col min="8472" max="8472" width="6" style="1" customWidth="1"/>
    <col min="8473" max="8473" width="7.625" style="1" customWidth="1"/>
    <col min="8474" max="8474" width="6" style="1" customWidth="1"/>
    <col min="8475" max="8475" width="7.625" style="1" customWidth="1"/>
    <col min="8476" max="8476" width="6" style="1" customWidth="1"/>
    <col min="8477" max="8477" width="7.625" style="1" customWidth="1"/>
    <col min="8478" max="8478" width="6" style="1" customWidth="1"/>
    <col min="8479" max="8479" width="7.875" style="1" customWidth="1"/>
    <col min="8480" max="8480" width="7" style="1" customWidth="1"/>
    <col min="8481" max="8481" width="7.875" style="1" customWidth="1"/>
    <col min="8482" max="8482" width="6.125" style="1" customWidth="1"/>
    <col min="8483" max="8483" width="7.875" style="1" customWidth="1"/>
    <col min="8484" max="8484" width="6.125" style="1" customWidth="1"/>
    <col min="8485" max="8485" width="2.625" style="1" customWidth="1"/>
    <col min="8486" max="8704" width="10.625" style="1"/>
    <col min="8705" max="8705" width="2.625" style="1" customWidth="1"/>
    <col min="8706" max="8707" width="6.875" style="1" customWidth="1"/>
    <col min="8708" max="8710" width="11.125" style="1" customWidth="1"/>
    <col min="8711" max="8711" width="10.125" style="1" customWidth="1"/>
    <col min="8712" max="8712" width="6.875" style="1" customWidth="1"/>
    <col min="8713" max="8713" width="10.125" style="1" customWidth="1"/>
    <col min="8714" max="8714" width="6.875" style="1" customWidth="1"/>
    <col min="8715" max="8715" width="10.125" style="1" customWidth="1"/>
    <col min="8716" max="8716" width="8.625" style="1" bestFit="1" customWidth="1"/>
    <col min="8717" max="8717" width="10.125" style="1" customWidth="1"/>
    <col min="8718" max="8718" width="6.875" style="1" customWidth="1"/>
    <col min="8719" max="8719" width="10.125" style="1" customWidth="1"/>
    <col min="8720" max="8720" width="6.875" style="1" customWidth="1"/>
    <col min="8721" max="8721" width="3.125" style="1" customWidth="1"/>
    <col min="8722" max="8722" width="2.625" style="1" customWidth="1"/>
    <col min="8723" max="8723" width="7.875" style="1" customWidth="1"/>
    <col min="8724" max="8724" width="7.125" style="1" customWidth="1"/>
    <col min="8725" max="8725" width="7.625" style="1" customWidth="1"/>
    <col min="8726" max="8726" width="6" style="1" customWidth="1"/>
    <col min="8727" max="8727" width="7.625" style="1" customWidth="1"/>
    <col min="8728" max="8728" width="6" style="1" customWidth="1"/>
    <col min="8729" max="8729" width="7.625" style="1" customWidth="1"/>
    <col min="8730" max="8730" width="6" style="1" customWidth="1"/>
    <col min="8731" max="8731" width="7.625" style="1" customWidth="1"/>
    <col min="8732" max="8732" width="6" style="1" customWidth="1"/>
    <col min="8733" max="8733" width="7.625" style="1" customWidth="1"/>
    <col min="8734" max="8734" width="6" style="1" customWidth="1"/>
    <col min="8735" max="8735" width="7.875" style="1" customWidth="1"/>
    <col min="8736" max="8736" width="7" style="1" customWidth="1"/>
    <col min="8737" max="8737" width="7.875" style="1" customWidth="1"/>
    <col min="8738" max="8738" width="6.125" style="1" customWidth="1"/>
    <col min="8739" max="8739" width="7.875" style="1" customWidth="1"/>
    <col min="8740" max="8740" width="6.125" style="1" customWidth="1"/>
    <col min="8741" max="8741" width="2.625" style="1" customWidth="1"/>
    <col min="8742" max="8960" width="10.625" style="1"/>
    <col min="8961" max="8961" width="2.625" style="1" customWidth="1"/>
    <col min="8962" max="8963" width="6.875" style="1" customWidth="1"/>
    <col min="8964" max="8966" width="11.125" style="1" customWidth="1"/>
    <col min="8967" max="8967" width="10.125" style="1" customWidth="1"/>
    <col min="8968" max="8968" width="6.875" style="1" customWidth="1"/>
    <col min="8969" max="8969" width="10.125" style="1" customWidth="1"/>
    <col min="8970" max="8970" width="6.875" style="1" customWidth="1"/>
    <col min="8971" max="8971" width="10.125" style="1" customWidth="1"/>
    <col min="8972" max="8972" width="8.625" style="1" bestFit="1" customWidth="1"/>
    <col min="8973" max="8973" width="10.125" style="1" customWidth="1"/>
    <col min="8974" max="8974" width="6.875" style="1" customWidth="1"/>
    <col min="8975" max="8975" width="10.125" style="1" customWidth="1"/>
    <col min="8976" max="8976" width="6.875" style="1" customWidth="1"/>
    <col min="8977" max="8977" width="3.125" style="1" customWidth="1"/>
    <col min="8978" max="8978" width="2.625" style="1" customWidth="1"/>
    <col min="8979" max="8979" width="7.875" style="1" customWidth="1"/>
    <col min="8980" max="8980" width="7.125" style="1" customWidth="1"/>
    <col min="8981" max="8981" width="7.625" style="1" customWidth="1"/>
    <col min="8982" max="8982" width="6" style="1" customWidth="1"/>
    <col min="8983" max="8983" width="7.625" style="1" customWidth="1"/>
    <col min="8984" max="8984" width="6" style="1" customWidth="1"/>
    <col min="8985" max="8985" width="7.625" style="1" customWidth="1"/>
    <col min="8986" max="8986" width="6" style="1" customWidth="1"/>
    <col min="8987" max="8987" width="7.625" style="1" customWidth="1"/>
    <col min="8988" max="8988" width="6" style="1" customWidth="1"/>
    <col min="8989" max="8989" width="7.625" style="1" customWidth="1"/>
    <col min="8990" max="8990" width="6" style="1" customWidth="1"/>
    <col min="8991" max="8991" width="7.875" style="1" customWidth="1"/>
    <col min="8992" max="8992" width="7" style="1" customWidth="1"/>
    <col min="8993" max="8993" width="7.875" style="1" customWidth="1"/>
    <col min="8994" max="8994" width="6.125" style="1" customWidth="1"/>
    <col min="8995" max="8995" width="7.875" style="1" customWidth="1"/>
    <col min="8996" max="8996" width="6.125" style="1" customWidth="1"/>
    <col min="8997" max="8997" width="2.625" style="1" customWidth="1"/>
    <col min="8998" max="9216" width="10.625" style="1"/>
    <col min="9217" max="9217" width="2.625" style="1" customWidth="1"/>
    <col min="9218" max="9219" width="6.875" style="1" customWidth="1"/>
    <col min="9220" max="9222" width="11.125" style="1" customWidth="1"/>
    <col min="9223" max="9223" width="10.125" style="1" customWidth="1"/>
    <col min="9224" max="9224" width="6.875" style="1" customWidth="1"/>
    <col min="9225" max="9225" width="10.125" style="1" customWidth="1"/>
    <col min="9226" max="9226" width="6.875" style="1" customWidth="1"/>
    <col min="9227" max="9227" width="10.125" style="1" customWidth="1"/>
    <col min="9228" max="9228" width="8.625" style="1" bestFit="1" customWidth="1"/>
    <col min="9229" max="9229" width="10.125" style="1" customWidth="1"/>
    <col min="9230" max="9230" width="6.875" style="1" customWidth="1"/>
    <col min="9231" max="9231" width="10.125" style="1" customWidth="1"/>
    <col min="9232" max="9232" width="6.875" style="1" customWidth="1"/>
    <col min="9233" max="9233" width="3.125" style="1" customWidth="1"/>
    <col min="9234" max="9234" width="2.625" style="1" customWidth="1"/>
    <col min="9235" max="9235" width="7.875" style="1" customWidth="1"/>
    <col min="9236" max="9236" width="7.125" style="1" customWidth="1"/>
    <col min="9237" max="9237" width="7.625" style="1" customWidth="1"/>
    <col min="9238" max="9238" width="6" style="1" customWidth="1"/>
    <col min="9239" max="9239" width="7.625" style="1" customWidth="1"/>
    <col min="9240" max="9240" width="6" style="1" customWidth="1"/>
    <col min="9241" max="9241" width="7.625" style="1" customWidth="1"/>
    <col min="9242" max="9242" width="6" style="1" customWidth="1"/>
    <col min="9243" max="9243" width="7.625" style="1" customWidth="1"/>
    <col min="9244" max="9244" width="6" style="1" customWidth="1"/>
    <col min="9245" max="9245" width="7.625" style="1" customWidth="1"/>
    <col min="9246" max="9246" width="6" style="1" customWidth="1"/>
    <col min="9247" max="9247" width="7.875" style="1" customWidth="1"/>
    <col min="9248" max="9248" width="7" style="1" customWidth="1"/>
    <col min="9249" max="9249" width="7.875" style="1" customWidth="1"/>
    <col min="9250" max="9250" width="6.125" style="1" customWidth="1"/>
    <col min="9251" max="9251" width="7.875" style="1" customWidth="1"/>
    <col min="9252" max="9252" width="6.125" style="1" customWidth="1"/>
    <col min="9253" max="9253" width="2.625" style="1" customWidth="1"/>
    <col min="9254" max="9472" width="10.625" style="1"/>
    <col min="9473" max="9473" width="2.625" style="1" customWidth="1"/>
    <col min="9474" max="9475" width="6.875" style="1" customWidth="1"/>
    <col min="9476" max="9478" width="11.125" style="1" customWidth="1"/>
    <col min="9479" max="9479" width="10.125" style="1" customWidth="1"/>
    <col min="9480" max="9480" width="6.875" style="1" customWidth="1"/>
    <col min="9481" max="9481" width="10.125" style="1" customWidth="1"/>
    <col min="9482" max="9482" width="6.875" style="1" customWidth="1"/>
    <col min="9483" max="9483" width="10.125" style="1" customWidth="1"/>
    <col min="9484" max="9484" width="8.625" style="1" bestFit="1" customWidth="1"/>
    <col min="9485" max="9485" width="10.125" style="1" customWidth="1"/>
    <col min="9486" max="9486" width="6.875" style="1" customWidth="1"/>
    <col min="9487" max="9487" width="10.125" style="1" customWidth="1"/>
    <col min="9488" max="9488" width="6.875" style="1" customWidth="1"/>
    <col min="9489" max="9489" width="3.125" style="1" customWidth="1"/>
    <col min="9490" max="9490" width="2.625" style="1" customWidth="1"/>
    <col min="9491" max="9491" width="7.875" style="1" customWidth="1"/>
    <col min="9492" max="9492" width="7.125" style="1" customWidth="1"/>
    <col min="9493" max="9493" width="7.625" style="1" customWidth="1"/>
    <col min="9494" max="9494" width="6" style="1" customWidth="1"/>
    <col min="9495" max="9495" width="7.625" style="1" customWidth="1"/>
    <col min="9496" max="9496" width="6" style="1" customWidth="1"/>
    <col min="9497" max="9497" width="7.625" style="1" customWidth="1"/>
    <col min="9498" max="9498" width="6" style="1" customWidth="1"/>
    <col min="9499" max="9499" width="7.625" style="1" customWidth="1"/>
    <col min="9500" max="9500" width="6" style="1" customWidth="1"/>
    <col min="9501" max="9501" width="7.625" style="1" customWidth="1"/>
    <col min="9502" max="9502" width="6" style="1" customWidth="1"/>
    <col min="9503" max="9503" width="7.875" style="1" customWidth="1"/>
    <col min="9504" max="9504" width="7" style="1" customWidth="1"/>
    <col min="9505" max="9505" width="7.875" style="1" customWidth="1"/>
    <col min="9506" max="9506" width="6.125" style="1" customWidth="1"/>
    <col min="9507" max="9507" width="7.875" style="1" customWidth="1"/>
    <col min="9508" max="9508" width="6.125" style="1" customWidth="1"/>
    <col min="9509" max="9509" width="2.625" style="1" customWidth="1"/>
    <col min="9510" max="9728" width="10.625" style="1"/>
    <col min="9729" max="9729" width="2.625" style="1" customWidth="1"/>
    <col min="9730" max="9731" width="6.875" style="1" customWidth="1"/>
    <col min="9732" max="9734" width="11.125" style="1" customWidth="1"/>
    <col min="9735" max="9735" width="10.125" style="1" customWidth="1"/>
    <col min="9736" max="9736" width="6.875" style="1" customWidth="1"/>
    <col min="9737" max="9737" width="10.125" style="1" customWidth="1"/>
    <col min="9738" max="9738" width="6.875" style="1" customWidth="1"/>
    <col min="9739" max="9739" width="10.125" style="1" customWidth="1"/>
    <col min="9740" max="9740" width="8.625" style="1" bestFit="1" customWidth="1"/>
    <col min="9741" max="9741" width="10.125" style="1" customWidth="1"/>
    <col min="9742" max="9742" width="6.875" style="1" customWidth="1"/>
    <col min="9743" max="9743" width="10.125" style="1" customWidth="1"/>
    <col min="9744" max="9744" width="6.875" style="1" customWidth="1"/>
    <col min="9745" max="9745" width="3.125" style="1" customWidth="1"/>
    <col min="9746" max="9746" width="2.625" style="1" customWidth="1"/>
    <col min="9747" max="9747" width="7.875" style="1" customWidth="1"/>
    <col min="9748" max="9748" width="7.125" style="1" customWidth="1"/>
    <col min="9749" max="9749" width="7.625" style="1" customWidth="1"/>
    <col min="9750" max="9750" width="6" style="1" customWidth="1"/>
    <col min="9751" max="9751" width="7.625" style="1" customWidth="1"/>
    <col min="9752" max="9752" width="6" style="1" customWidth="1"/>
    <col min="9753" max="9753" width="7.625" style="1" customWidth="1"/>
    <col min="9754" max="9754" width="6" style="1" customWidth="1"/>
    <col min="9755" max="9755" width="7.625" style="1" customWidth="1"/>
    <col min="9756" max="9756" width="6" style="1" customWidth="1"/>
    <col min="9757" max="9757" width="7.625" style="1" customWidth="1"/>
    <col min="9758" max="9758" width="6" style="1" customWidth="1"/>
    <col min="9759" max="9759" width="7.875" style="1" customWidth="1"/>
    <col min="9760" max="9760" width="7" style="1" customWidth="1"/>
    <col min="9761" max="9761" width="7.875" style="1" customWidth="1"/>
    <col min="9762" max="9762" width="6.125" style="1" customWidth="1"/>
    <col min="9763" max="9763" width="7.875" style="1" customWidth="1"/>
    <col min="9764" max="9764" width="6.125" style="1" customWidth="1"/>
    <col min="9765" max="9765" width="2.625" style="1" customWidth="1"/>
    <col min="9766" max="9984" width="10.625" style="1"/>
    <col min="9985" max="9985" width="2.625" style="1" customWidth="1"/>
    <col min="9986" max="9987" width="6.875" style="1" customWidth="1"/>
    <col min="9988" max="9990" width="11.125" style="1" customWidth="1"/>
    <col min="9991" max="9991" width="10.125" style="1" customWidth="1"/>
    <col min="9992" max="9992" width="6.875" style="1" customWidth="1"/>
    <col min="9993" max="9993" width="10.125" style="1" customWidth="1"/>
    <col min="9994" max="9994" width="6.875" style="1" customWidth="1"/>
    <col min="9995" max="9995" width="10.125" style="1" customWidth="1"/>
    <col min="9996" max="9996" width="8.625" style="1" bestFit="1" customWidth="1"/>
    <col min="9997" max="9997" width="10.125" style="1" customWidth="1"/>
    <col min="9998" max="9998" width="6.875" style="1" customWidth="1"/>
    <col min="9999" max="9999" width="10.125" style="1" customWidth="1"/>
    <col min="10000" max="10000" width="6.875" style="1" customWidth="1"/>
    <col min="10001" max="10001" width="3.125" style="1" customWidth="1"/>
    <col min="10002" max="10002" width="2.625" style="1" customWidth="1"/>
    <col min="10003" max="10003" width="7.875" style="1" customWidth="1"/>
    <col min="10004" max="10004" width="7.125" style="1" customWidth="1"/>
    <col min="10005" max="10005" width="7.625" style="1" customWidth="1"/>
    <col min="10006" max="10006" width="6" style="1" customWidth="1"/>
    <col min="10007" max="10007" width="7.625" style="1" customWidth="1"/>
    <col min="10008" max="10008" width="6" style="1" customWidth="1"/>
    <col min="10009" max="10009" width="7.625" style="1" customWidth="1"/>
    <col min="10010" max="10010" width="6" style="1" customWidth="1"/>
    <col min="10011" max="10011" width="7.625" style="1" customWidth="1"/>
    <col min="10012" max="10012" width="6" style="1" customWidth="1"/>
    <col min="10013" max="10013" width="7.625" style="1" customWidth="1"/>
    <col min="10014" max="10014" width="6" style="1" customWidth="1"/>
    <col min="10015" max="10015" width="7.875" style="1" customWidth="1"/>
    <col min="10016" max="10016" width="7" style="1" customWidth="1"/>
    <col min="10017" max="10017" width="7.875" style="1" customWidth="1"/>
    <col min="10018" max="10018" width="6.125" style="1" customWidth="1"/>
    <col min="10019" max="10019" width="7.875" style="1" customWidth="1"/>
    <col min="10020" max="10020" width="6.125" style="1" customWidth="1"/>
    <col min="10021" max="10021" width="2.625" style="1" customWidth="1"/>
    <col min="10022" max="10240" width="10.625" style="1"/>
    <col min="10241" max="10241" width="2.625" style="1" customWidth="1"/>
    <col min="10242" max="10243" width="6.875" style="1" customWidth="1"/>
    <col min="10244" max="10246" width="11.125" style="1" customWidth="1"/>
    <col min="10247" max="10247" width="10.125" style="1" customWidth="1"/>
    <col min="10248" max="10248" width="6.875" style="1" customWidth="1"/>
    <col min="10249" max="10249" width="10.125" style="1" customWidth="1"/>
    <col min="10250" max="10250" width="6.875" style="1" customWidth="1"/>
    <col min="10251" max="10251" width="10.125" style="1" customWidth="1"/>
    <col min="10252" max="10252" width="8.625" style="1" bestFit="1" customWidth="1"/>
    <col min="10253" max="10253" width="10.125" style="1" customWidth="1"/>
    <col min="10254" max="10254" width="6.875" style="1" customWidth="1"/>
    <col min="10255" max="10255" width="10.125" style="1" customWidth="1"/>
    <col min="10256" max="10256" width="6.875" style="1" customWidth="1"/>
    <col min="10257" max="10257" width="3.125" style="1" customWidth="1"/>
    <col min="10258" max="10258" width="2.625" style="1" customWidth="1"/>
    <col min="10259" max="10259" width="7.875" style="1" customWidth="1"/>
    <col min="10260" max="10260" width="7.125" style="1" customWidth="1"/>
    <col min="10261" max="10261" width="7.625" style="1" customWidth="1"/>
    <col min="10262" max="10262" width="6" style="1" customWidth="1"/>
    <col min="10263" max="10263" width="7.625" style="1" customWidth="1"/>
    <col min="10264" max="10264" width="6" style="1" customWidth="1"/>
    <col min="10265" max="10265" width="7.625" style="1" customWidth="1"/>
    <col min="10266" max="10266" width="6" style="1" customWidth="1"/>
    <col min="10267" max="10267" width="7.625" style="1" customWidth="1"/>
    <col min="10268" max="10268" width="6" style="1" customWidth="1"/>
    <col min="10269" max="10269" width="7.625" style="1" customWidth="1"/>
    <col min="10270" max="10270" width="6" style="1" customWidth="1"/>
    <col min="10271" max="10271" width="7.875" style="1" customWidth="1"/>
    <col min="10272" max="10272" width="7" style="1" customWidth="1"/>
    <col min="10273" max="10273" width="7.875" style="1" customWidth="1"/>
    <col min="10274" max="10274" width="6.125" style="1" customWidth="1"/>
    <col min="10275" max="10275" width="7.875" style="1" customWidth="1"/>
    <col min="10276" max="10276" width="6.125" style="1" customWidth="1"/>
    <col min="10277" max="10277" width="2.625" style="1" customWidth="1"/>
    <col min="10278" max="10496" width="10.625" style="1"/>
    <col min="10497" max="10497" width="2.625" style="1" customWidth="1"/>
    <col min="10498" max="10499" width="6.875" style="1" customWidth="1"/>
    <col min="10500" max="10502" width="11.125" style="1" customWidth="1"/>
    <col min="10503" max="10503" width="10.125" style="1" customWidth="1"/>
    <col min="10504" max="10504" width="6.875" style="1" customWidth="1"/>
    <col min="10505" max="10505" width="10.125" style="1" customWidth="1"/>
    <col min="10506" max="10506" width="6.875" style="1" customWidth="1"/>
    <col min="10507" max="10507" width="10.125" style="1" customWidth="1"/>
    <col min="10508" max="10508" width="8.625" style="1" bestFit="1" customWidth="1"/>
    <col min="10509" max="10509" width="10.125" style="1" customWidth="1"/>
    <col min="10510" max="10510" width="6.875" style="1" customWidth="1"/>
    <col min="10511" max="10511" width="10.125" style="1" customWidth="1"/>
    <col min="10512" max="10512" width="6.875" style="1" customWidth="1"/>
    <col min="10513" max="10513" width="3.125" style="1" customWidth="1"/>
    <col min="10514" max="10514" width="2.625" style="1" customWidth="1"/>
    <col min="10515" max="10515" width="7.875" style="1" customWidth="1"/>
    <col min="10516" max="10516" width="7.125" style="1" customWidth="1"/>
    <col min="10517" max="10517" width="7.625" style="1" customWidth="1"/>
    <col min="10518" max="10518" width="6" style="1" customWidth="1"/>
    <col min="10519" max="10519" width="7.625" style="1" customWidth="1"/>
    <col min="10520" max="10520" width="6" style="1" customWidth="1"/>
    <col min="10521" max="10521" width="7.625" style="1" customWidth="1"/>
    <col min="10522" max="10522" width="6" style="1" customWidth="1"/>
    <col min="10523" max="10523" width="7.625" style="1" customWidth="1"/>
    <col min="10524" max="10524" width="6" style="1" customWidth="1"/>
    <col min="10525" max="10525" width="7.625" style="1" customWidth="1"/>
    <col min="10526" max="10526" width="6" style="1" customWidth="1"/>
    <col min="10527" max="10527" width="7.875" style="1" customWidth="1"/>
    <col min="10528" max="10528" width="7" style="1" customWidth="1"/>
    <col min="10529" max="10529" width="7.875" style="1" customWidth="1"/>
    <col min="10530" max="10530" width="6.125" style="1" customWidth="1"/>
    <col min="10531" max="10531" width="7.875" style="1" customWidth="1"/>
    <col min="10532" max="10532" width="6.125" style="1" customWidth="1"/>
    <col min="10533" max="10533" width="2.625" style="1" customWidth="1"/>
    <col min="10534" max="10752" width="10.625" style="1"/>
    <col min="10753" max="10753" width="2.625" style="1" customWidth="1"/>
    <col min="10754" max="10755" width="6.875" style="1" customWidth="1"/>
    <col min="10756" max="10758" width="11.125" style="1" customWidth="1"/>
    <col min="10759" max="10759" width="10.125" style="1" customWidth="1"/>
    <col min="10760" max="10760" width="6.875" style="1" customWidth="1"/>
    <col min="10761" max="10761" width="10.125" style="1" customWidth="1"/>
    <col min="10762" max="10762" width="6.875" style="1" customWidth="1"/>
    <col min="10763" max="10763" width="10.125" style="1" customWidth="1"/>
    <col min="10764" max="10764" width="8.625" style="1" bestFit="1" customWidth="1"/>
    <col min="10765" max="10765" width="10.125" style="1" customWidth="1"/>
    <col min="10766" max="10766" width="6.875" style="1" customWidth="1"/>
    <col min="10767" max="10767" width="10.125" style="1" customWidth="1"/>
    <col min="10768" max="10768" width="6.875" style="1" customWidth="1"/>
    <col min="10769" max="10769" width="3.125" style="1" customWidth="1"/>
    <col min="10770" max="10770" width="2.625" style="1" customWidth="1"/>
    <col min="10771" max="10771" width="7.875" style="1" customWidth="1"/>
    <col min="10772" max="10772" width="7.125" style="1" customWidth="1"/>
    <col min="10773" max="10773" width="7.625" style="1" customWidth="1"/>
    <col min="10774" max="10774" width="6" style="1" customWidth="1"/>
    <col min="10775" max="10775" width="7.625" style="1" customWidth="1"/>
    <col min="10776" max="10776" width="6" style="1" customWidth="1"/>
    <col min="10777" max="10777" width="7.625" style="1" customWidth="1"/>
    <col min="10778" max="10778" width="6" style="1" customWidth="1"/>
    <col min="10779" max="10779" width="7.625" style="1" customWidth="1"/>
    <col min="10780" max="10780" width="6" style="1" customWidth="1"/>
    <col min="10781" max="10781" width="7.625" style="1" customWidth="1"/>
    <col min="10782" max="10782" width="6" style="1" customWidth="1"/>
    <col min="10783" max="10783" width="7.875" style="1" customWidth="1"/>
    <col min="10784" max="10784" width="7" style="1" customWidth="1"/>
    <col min="10785" max="10785" width="7.875" style="1" customWidth="1"/>
    <col min="10786" max="10786" width="6.125" style="1" customWidth="1"/>
    <col min="10787" max="10787" width="7.875" style="1" customWidth="1"/>
    <col min="10788" max="10788" width="6.125" style="1" customWidth="1"/>
    <col min="10789" max="10789" width="2.625" style="1" customWidth="1"/>
    <col min="10790" max="11008" width="10.625" style="1"/>
    <col min="11009" max="11009" width="2.625" style="1" customWidth="1"/>
    <col min="11010" max="11011" width="6.875" style="1" customWidth="1"/>
    <col min="11012" max="11014" width="11.125" style="1" customWidth="1"/>
    <col min="11015" max="11015" width="10.125" style="1" customWidth="1"/>
    <col min="11016" max="11016" width="6.875" style="1" customWidth="1"/>
    <col min="11017" max="11017" width="10.125" style="1" customWidth="1"/>
    <col min="11018" max="11018" width="6.875" style="1" customWidth="1"/>
    <col min="11019" max="11019" width="10.125" style="1" customWidth="1"/>
    <col min="11020" max="11020" width="8.625" style="1" bestFit="1" customWidth="1"/>
    <col min="11021" max="11021" width="10.125" style="1" customWidth="1"/>
    <col min="11022" max="11022" width="6.875" style="1" customWidth="1"/>
    <col min="11023" max="11023" width="10.125" style="1" customWidth="1"/>
    <col min="11024" max="11024" width="6.875" style="1" customWidth="1"/>
    <col min="11025" max="11025" width="3.125" style="1" customWidth="1"/>
    <col min="11026" max="11026" width="2.625" style="1" customWidth="1"/>
    <col min="11027" max="11027" width="7.875" style="1" customWidth="1"/>
    <col min="11028" max="11028" width="7.125" style="1" customWidth="1"/>
    <col min="11029" max="11029" width="7.625" style="1" customWidth="1"/>
    <col min="11030" max="11030" width="6" style="1" customWidth="1"/>
    <col min="11031" max="11031" width="7.625" style="1" customWidth="1"/>
    <col min="11032" max="11032" width="6" style="1" customWidth="1"/>
    <col min="11033" max="11033" width="7.625" style="1" customWidth="1"/>
    <col min="11034" max="11034" width="6" style="1" customWidth="1"/>
    <col min="11035" max="11035" width="7.625" style="1" customWidth="1"/>
    <col min="11036" max="11036" width="6" style="1" customWidth="1"/>
    <col min="11037" max="11037" width="7.625" style="1" customWidth="1"/>
    <col min="11038" max="11038" width="6" style="1" customWidth="1"/>
    <col min="11039" max="11039" width="7.875" style="1" customWidth="1"/>
    <col min="11040" max="11040" width="7" style="1" customWidth="1"/>
    <col min="11041" max="11041" width="7.875" style="1" customWidth="1"/>
    <col min="11042" max="11042" width="6.125" style="1" customWidth="1"/>
    <col min="11043" max="11043" width="7.875" style="1" customWidth="1"/>
    <col min="11044" max="11044" width="6.125" style="1" customWidth="1"/>
    <col min="11045" max="11045" width="2.625" style="1" customWidth="1"/>
    <col min="11046" max="11264" width="10.625" style="1"/>
    <col min="11265" max="11265" width="2.625" style="1" customWidth="1"/>
    <col min="11266" max="11267" width="6.875" style="1" customWidth="1"/>
    <col min="11268" max="11270" width="11.125" style="1" customWidth="1"/>
    <col min="11271" max="11271" width="10.125" style="1" customWidth="1"/>
    <col min="11272" max="11272" width="6.875" style="1" customWidth="1"/>
    <col min="11273" max="11273" width="10.125" style="1" customWidth="1"/>
    <col min="11274" max="11274" width="6.875" style="1" customWidth="1"/>
    <col min="11275" max="11275" width="10.125" style="1" customWidth="1"/>
    <col min="11276" max="11276" width="8.625" style="1" bestFit="1" customWidth="1"/>
    <col min="11277" max="11277" width="10.125" style="1" customWidth="1"/>
    <col min="11278" max="11278" width="6.875" style="1" customWidth="1"/>
    <col min="11279" max="11279" width="10.125" style="1" customWidth="1"/>
    <col min="11280" max="11280" width="6.875" style="1" customWidth="1"/>
    <col min="11281" max="11281" width="3.125" style="1" customWidth="1"/>
    <col min="11282" max="11282" width="2.625" style="1" customWidth="1"/>
    <col min="11283" max="11283" width="7.875" style="1" customWidth="1"/>
    <col min="11284" max="11284" width="7.125" style="1" customWidth="1"/>
    <col min="11285" max="11285" width="7.625" style="1" customWidth="1"/>
    <col min="11286" max="11286" width="6" style="1" customWidth="1"/>
    <col min="11287" max="11287" width="7.625" style="1" customWidth="1"/>
    <col min="11288" max="11288" width="6" style="1" customWidth="1"/>
    <col min="11289" max="11289" width="7.625" style="1" customWidth="1"/>
    <col min="11290" max="11290" width="6" style="1" customWidth="1"/>
    <col min="11291" max="11291" width="7.625" style="1" customWidth="1"/>
    <col min="11292" max="11292" width="6" style="1" customWidth="1"/>
    <col min="11293" max="11293" width="7.625" style="1" customWidth="1"/>
    <col min="11294" max="11294" width="6" style="1" customWidth="1"/>
    <col min="11295" max="11295" width="7.875" style="1" customWidth="1"/>
    <col min="11296" max="11296" width="7" style="1" customWidth="1"/>
    <col min="11297" max="11297" width="7.875" style="1" customWidth="1"/>
    <col min="11298" max="11298" width="6.125" style="1" customWidth="1"/>
    <col min="11299" max="11299" width="7.875" style="1" customWidth="1"/>
    <col min="11300" max="11300" width="6.125" style="1" customWidth="1"/>
    <col min="11301" max="11301" width="2.625" style="1" customWidth="1"/>
    <col min="11302" max="11520" width="10.625" style="1"/>
    <col min="11521" max="11521" width="2.625" style="1" customWidth="1"/>
    <col min="11522" max="11523" width="6.875" style="1" customWidth="1"/>
    <col min="11524" max="11526" width="11.125" style="1" customWidth="1"/>
    <col min="11527" max="11527" width="10.125" style="1" customWidth="1"/>
    <col min="11528" max="11528" width="6.875" style="1" customWidth="1"/>
    <col min="11529" max="11529" width="10.125" style="1" customWidth="1"/>
    <col min="11530" max="11530" width="6.875" style="1" customWidth="1"/>
    <col min="11531" max="11531" width="10.125" style="1" customWidth="1"/>
    <col min="11532" max="11532" width="8.625" style="1" bestFit="1" customWidth="1"/>
    <col min="11533" max="11533" width="10.125" style="1" customWidth="1"/>
    <col min="11534" max="11534" width="6.875" style="1" customWidth="1"/>
    <col min="11535" max="11535" width="10.125" style="1" customWidth="1"/>
    <col min="11536" max="11536" width="6.875" style="1" customWidth="1"/>
    <col min="11537" max="11537" width="3.125" style="1" customWidth="1"/>
    <col min="11538" max="11538" width="2.625" style="1" customWidth="1"/>
    <col min="11539" max="11539" width="7.875" style="1" customWidth="1"/>
    <col min="11540" max="11540" width="7.125" style="1" customWidth="1"/>
    <col min="11541" max="11541" width="7.625" style="1" customWidth="1"/>
    <col min="11542" max="11542" width="6" style="1" customWidth="1"/>
    <col min="11543" max="11543" width="7.625" style="1" customWidth="1"/>
    <col min="11544" max="11544" width="6" style="1" customWidth="1"/>
    <col min="11545" max="11545" width="7.625" style="1" customWidth="1"/>
    <col min="11546" max="11546" width="6" style="1" customWidth="1"/>
    <col min="11547" max="11547" width="7.625" style="1" customWidth="1"/>
    <col min="11548" max="11548" width="6" style="1" customWidth="1"/>
    <col min="11549" max="11549" width="7.625" style="1" customWidth="1"/>
    <col min="11550" max="11550" width="6" style="1" customWidth="1"/>
    <col min="11551" max="11551" width="7.875" style="1" customWidth="1"/>
    <col min="11552" max="11552" width="7" style="1" customWidth="1"/>
    <col min="11553" max="11553" width="7.875" style="1" customWidth="1"/>
    <col min="11554" max="11554" width="6.125" style="1" customWidth="1"/>
    <col min="11555" max="11555" width="7.875" style="1" customWidth="1"/>
    <col min="11556" max="11556" width="6.125" style="1" customWidth="1"/>
    <col min="11557" max="11557" width="2.625" style="1" customWidth="1"/>
    <col min="11558" max="11776" width="10.625" style="1"/>
    <col min="11777" max="11777" width="2.625" style="1" customWidth="1"/>
    <col min="11778" max="11779" width="6.875" style="1" customWidth="1"/>
    <col min="11780" max="11782" width="11.125" style="1" customWidth="1"/>
    <col min="11783" max="11783" width="10.125" style="1" customWidth="1"/>
    <col min="11784" max="11784" width="6.875" style="1" customWidth="1"/>
    <col min="11785" max="11785" width="10.125" style="1" customWidth="1"/>
    <col min="11786" max="11786" width="6.875" style="1" customWidth="1"/>
    <col min="11787" max="11787" width="10.125" style="1" customWidth="1"/>
    <col min="11788" max="11788" width="8.625" style="1" bestFit="1" customWidth="1"/>
    <col min="11789" max="11789" width="10.125" style="1" customWidth="1"/>
    <col min="11790" max="11790" width="6.875" style="1" customWidth="1"/>
    <col min="11791" max="11791" width="10.125" style="1" customWidth="1"/>
    <col min="11792" max="11792" width="6.875" style="1" customWidth="1"/>
    <col min="11793" max="11793" width="3.125" style="1" customWidth="1"/>
    <col min="11794" max="11794" width="2.625" style="1" customWidth="1"/>
    <col min="11795" max="11795" width="7.875" style="1" customWidth="1"/>
    <col min="11796" max="11796" width="7.125" style="1" customWidth="1"/>
    <col min="11797" max="11797" width="7.625" style="1" customWidth="1"/>
    <col min="11798" max="11798" width="6" style="1" customWidth="1"/>
    <col min="11799" max="11799" width="7.625" style="1" customWidth="1"/>
    <col min="11800" max="11800" width="6" style="1" customWidth="1"/>
    <col min="11801" max="11801" width="7.625" style="1" customWidth="1"/>
    <col min="11802" max="11802" width="6" style="1" customWidth="1"/>
    <col min="11803" max="11803" width="7.625" style="1" customWidth="1"/>
    <col min="11804" max="11804" width="6" style="1" customWidth="1"/>
    <col min="11805" max="11805" width="7.625" style="1" customWidth="1"/>
    <col min="11806" max="11806" width="6" style="1" customWidth="1"/>
    <col min="11807" max="11807" width="7.875" style="1" customWidth="1"/>
    <col min="11808" max="11808" width="7" style="1" customWidth="1"/>
    <col min="11809" max="11809" width="7.875" style="1" customWidth="1"/>
    <col min="11810" max="11810" width="6.125" style="1" customWidth="1"/>
    <col min="11811" max="11811" width="7.875" style="1" customWidth="1"/>
    <col min="11812" max="11812" width="6.125" style="1" customWidth="1"/>
    <col min="11813" max="11813" width="2.625" style="1" customWidth="1"/>
    <col min="11814" max="12032" width="10.625" style="1"/>
    <col min="12033" max="12033" width="2.625" style="1" customWidth="1"/>
    <col min="12034" max="12035" width="6.875" style="1" customWidth="1"/>
    <col min="12036" max="12038" width="11.125" style="1" customWidth="1"/>
    <col min="12039" max="12039" width="10.125" style="1" customWidth="1"/>
    <col min="12040" max="12040" width="6.875" style="1" customWidth="1"/>
    <col min="12041" max="12041" width="10.125" style="1" customWidth="1"/>
    <col min="12042" max="12042" width="6.875" style="1" customWidth="1"/>
    <col min="12043" max="12043" width="10.125" style="1" customWidth="1"/>
    <col min="12044" max="12044" width="8.625" style="1" bestFit="1" customWidth="1"/>
    <col min="12045" max="12045" width="10.125" style="1" customWidth="1"/>
    <col min="12046" max="12046" width="6.875" style="1" customWidth="1"/>
    <col min="12047" max="12047" width="10.125" style="1" customWidth="1"/>
    <col min="12048" max="12048" width="6.875" style="1" customWidth="1"/>
    <col min="12049" max="12049" width="3.125" style="1" customWidth="1"/>
    <col min="12050" max="12050" width="2.625" style="1" customWidth="1"/>
    <col min="12051" max="12051" width="7.875" style="1" customWidth="1"/>
    <col min="12052" max="12052" width="7.125" style="1" customWidth="1"/>
    <col min="12053" max="12053" width="7.625" style="1" customWidth="1"/>
    <col min="12054" max="12054" width="6" style="1" customWidth="1"/>
    <col min="12055" max="12055" width="7.625" style="1" customWidth="1"/>
    <col min="12056" max="12056" width="6" style="1" customWidth="1"/>
    <col min="12057" max="12057" width="7.625" style="1" customWidth="1"/>
    <col min="12058" max="12058" width="6" style="1" customWidth="1"/>
    <col min="12059" max="12059" width="7.625" style="1" customWidth="1"/>
    <col min="12060" max="12060" width="6" style="1" customWidth="1"/>
    <col min="12061" max="12061" width="7.625" style="1" customWidth="1"/>
    <col min="12062" max="12062" width="6" style="1" customWidth="1"/>
    <col min="12063" max="12063" width="7.875" style="1" customWidth="1"/>
    <col min="12064" max="12064" width="7" style="1" customWidth="1"/>
    <col min="12065" max="12065" width="7.875" style="1" customWidth="1"/>
    <col min="12066" max="12066" width="6.125" style="1" customWidth="1"/>
    <col min="12067" max="12067" width="7.875" style="1" customWidth="1"/>
    <col min="12068" max="12068" width="6.125" style="1" customWidth="1"/>
    <col min="12069" max="12069" width="2.625" style="1" customWidth="1"/>
    <col min="12070" max="12288" width="10.625" style="1"/>
    <col min="12289" max="12289" width="2.625" style="1" customWidth="1"/>
    <col min="12290" max="12291" width="6.875" style="1" customWidth="1"/>
    <col min="12292" max="12294" width="11.125" style="1" customWidth="1"/>
    <col min="12295" max="12295" width="10.125" style="1" customWidth="1"/>
    <col min="12296" max="12296" width="6.875" style="1" customWidth="1"/>
    <col min="12297" max="12297" width="10.125" style="1" customWidth="1"/>
    <col min="12298" max="12298" width="6.875" style="1" customWidth="1"/>
    <col min="12299" max="12299" width="10.125" style="1" customWidth="1"/>
    <col min="12300" max="12300" width="8.625" style="1" bestFit="1" customWidth="1"/>
    <col min="12301" max="12301" width="10.125" style="1" customWidth="1"/>
    <col min="12302" max="12302" width="6.875" style="1" customWidth="1"/>
    <col min="12303" max="12303" width="10.125" style="1" customWidth="1"/>
    <col min="12304" max="12304" width="6.875" style="1" customWidth="1"/>
    <col min="12305" max="12305" width="3.125" style="1" customWidth="1"/>
    <col min="12306" max="12306" width="2.625" style="1" customWidth="1"/>
    <col min="12307" max="12307" width="7.875" style="1" customWidth="1"/>
    <col min="12308" max="12308" width="7.125" style="1" customWidth="1"/>
    <col min="12309" max="12309" width="7.625" style="1" customWidth="1"/>
    <col min="12310" max="12310" width="6" style="1" customWidth="1"/>
    <col min="12311" max="12311" width="7.625" style="1" customWidth="1"/>
    <col min="12312" max="12312" width="6" style="1" customWidth="1"/>
    <col min="12313" max="12313" width="7.625" style="1" customWidth="1"/>
    <col min="12314" max="12314" width="6" style="1" customWidth="1"/>
    <col min="12315" max="12315" width="7.625" style="1" customWidth="1"/>
    <col min="12316" max="12316" width="6" style="1" customWidth="1"/>
    <col min="12317" max="12317" width="7.625" style="1" customWidth="1"/>
    <col min="12318" max="12318" width="6" style="1" customWidth="1"/>
    <col min="12319" max="12319" width="7.875" style="1" customWidth="1"/>
    <col min="12320" max="12320" width="7" style="1" customWidth="1"/>
    <col min="12321" max="12321" width="7.875" style="1" customWidth="1"/>
    <col min="12322" max="12322" width="6.125" style="1" customWidth="1"/>
    <col min="12323" max="12323" width="7.875" style="1" customWidth="1"/>
    <col min="12324" max="12324" width="6.125" style="1" customWidth="1"/>
    <col min="12325" max="12325" width="2.625" style="1" customWidth="1"/>
    <col min="12326" max="12544" width="10.625" style="1"/>
    <col min="12545" max="12545" width="2.625" style="1" customWidth="1"/>
    <col min="12546" max="12547" width="6.875" style="1" customWidth="1"/>
    <col min="12548" max="12550" width="11.125" style="1" customWidth="1"/>
    <col min="12551" max="12551" width="10.125" style="1" customWidth="1"/>
    <col min="12552" max="12552" width="6.875" style="1" customWidth="1"/>
    <col min="12553" max="12553" width="10.125" style="1" customWidth="1"/>
    <col min="12554" max="12554" width="6.875" style="1" customWidth="1"/>
    <col min="12555" max="12555" width="10.125" style="1" customWidth="1"/>
    <col min="12556" max="12556" width="8.625" style="1" bestFit="1" customWidth="1"/>
    <col min="12557" max="12557" width="10.125" style="1" customWidth="1"/>
    <col min="12558" max="12558" width="6.875" style="1" customWidth="1"/>
    <col min="12559" max="12559" width="10.125" style="1" customWidth="1"/>
    <col min="12560" max="12560" width="6.875" style="1" customWidth="1"/>
    <col min="12561" max="12561" width="3.125" style="1" customWidth="1"/>
    <col min="12562" max="12562" width="2.625" style="1" customWidth="1"/>
    <col min="12563" max="12563" width="7.875" style="1" customWidth="1"/>
    <col min="12564" max="12564" width="7.125" style="1" customWidth="1"/>
    <col min="12565" max="12565" width="7.625" style="1" customWidth="1"/>
    <col min="12566" max="12566" width="6" style="1" customWidth="1"/>
    <col min="12567" max="12567" width="7.625" style="1" customWidth="1"/>
    <col min="12568" max="12568" width="6" style="1" customWidth="1"/>
    <col min="12569" max="12569" width="7.625" style="1" customWidth="1"/>
    <col min="12570" max="12570" width="6" style="1" customWidth="1"/>
    <col min="12571" max="12571" width="7.625" style="1" customWidth="1"/>
    <col min="12572" max="12572" width="6" style="1" customWidth="1"/>
    <col min="12573" max="12573" width="7.625" style="1" customWidth="1"/>
    <col min="12574" max="12574" width="6" style="1" customWidth="1"/>
    <col min="12575" max="12575" width="7.875" style="1" customWidth="1"/>
    <col min="12576" max="12576" width="7" style="1" customWidth="1"/>
    <col min="12577" max="12577" width="7.875" style="1" customWidth="1"/>
    <col min="12578" max="12578" width="6.125" style="1" customWidth="1"/>
    <col min="12579" max="12579" width="7.875" style="1" customWidth="1"/>
    <col min="12580" max="12580" width="6.125" style="1" customWidth="1"/>
    <col min="12581" max="12581" width="2.625" style="1" customWidth="1"/>
    <col min="12582" max="12800" width="10.625" style="1"/>
    <col min="12801" max="12801" width="2.625" style="1" customWidth="1"/>
    <col min="12802" max="12803" width="6.875" style="1" customWidth="1"/>
    <col min="12804" max="12806" width="11.125" style="1" customWidth="1"/>
    <col min="12807" max="12807" width="10.125" style="1" customWidth="1"/>
    <col min="12808" max="12808" width="6.875" style="1" customWidth="1"/>
    <col min="12809" max="12809" width="10.125" style="1" customWidth="1"/>
    <col min="12810" max="12810" width="6.875" style="1" customWidth="1"/>
    <col min="12811" max="12811" width="10.125" style="1" customWidth="1"/>
    <col min="12812" max="12812" width="8.625" style="1" bestFit="1" customWidth="1"/>
    <col min="12813" max="12813" width="10.125" style="1" customWidth="1"/>
    <col min="12814" max="12814" width="6.875" style="1" customWidth="1"/>
    <col min="12815" max="12815" width="10.125" style="1" customWidth="1"/>
    <col min="12816" max="12816" width="6.875" style="1" customWidth="1"/>
    <col min="12817" max="12817" width="3.125" style="1" customWidth="1"/>
    <col min="12818" max="12818" width="2.625" style="1" customWidth="1"/>
    <col min="12819" max="12819" width="7.875" style="1" customWidth="1"/>
    <col min="12820" max="12820" width="7.125" style="1" customWidth="1"/>
    <col min="12821" max="12821" width="7.625" style="1" customWidth="1"/>
    <col min="12822" max="12822" width="6" style="1" customWidth="1"/>
    <col min="12823" max="12823" width="7.625" style="1" customWidth="1"/>
    <col min="12824" max="12824" width="6" style="1" customWidth="1"/>
    <col min="12825" max="12825" width="7.625" style="1" customWidth="1"/>
    <col min="12826" max="12826" width="6" style="1" customWidth="1"/>
    <col min="12827" max="12827" width="7.625" style="1" customWidth="1"/>
    <col min="12828" max="12828" width="6" style="1" customWidth="1"/>
    <col min="12829" max="12829" width="7.625" style="1" customWidth="1"/>
    <col min="12830" max="12830" width="6" style="1" customWidth="1"/>
    <col min="12831" max="12831" width="7.875" style="1" customWidth="1"/>
    <col min="12832" max="12832" width="7" style="1" customWidth="1"/>
    <col min="12833" max="12833" width="7.875" style="1" customWidth="1"/>
    <col min="12834" max="12834" width="6.125" style="1" customWidth="1"/>
    <col min="12835" max="12835" width="7.875" style="1" customWidth="1"/>
    <col min="12836" max="12836" width="6.125" style="1" customWidth="1"/>
    <col min="12837" max="12837" width="2.625" style="1" customWidth="1"/>
    <col min="12838" max="13056" width="10.625" style="1"/>
    <col min="13057" max="13057" width="2.625" style="1" customWidth="1"/>
    <col min="13058" max="13059" width="6.875" style="1" customWidth="1"/>
    <col min="13060" max="13062" width="11.125" style="1" customWidth="1"/>
    <col min="13063" max="13063" width="10.125" style="1" customWidth="1"/>
    <col min="13064" max="13064" width="6.875" style="1" customWidth="1"/>
    <col min="13065" max="13065" width="10.125" style="1" customWidth="1"/>
    <col min="13066" max="13066" width="6.875" style="1" customWidth="1"/>
    <col min="13067" max="13067" width="10.125" style="1" customWidth="1"/>
    <col min="13068" max="13068" width="8.625" style="1" bestFit="1" customWidth="1"/>
    <col min="13069" max="13069" width="10.125" style="1" customWidth="1"/>
    <col min="13070" max="13070" width="6.875" style="1" customWidth="1"/>
    <col min="13071" max="13071" width="10.125" style="1" customWidth="1"/>
    <col min="13072" max="13072" width="6.875" style="1" customWidth="1"/>
    <col min="13073" max="13073" width="3.125" style="1" customWidth="1"/>
    <col min="13074" max="13074" width="2.625" style="1" customWidth="1"/>
    <col min="13075" max="13075" width="7.875" style="1" customWidth="1"/>
    <col min="13076" max="13076" width="7.125" style="1" customWidth="1"/>
    <col min="13077" max="13077" width="7.625" style="1" customWidth="1"/>
    <col min="13078" max="13078" width="6" style="1" customWidth="1"/>
    <col min="13079" max="13079" width="7.625" style="1" customWidth="1"/>
    <col min="13080" max="13080" width="6" style="1" customWidth="1"/>
    <col min="13081" max="13081" width="7.625" style="1" customWidth="1"/>
    <col min="13082" max="13082" width="6" style="1" customWidth="1"/>
    <col min="13083" max="13083" width="7.625" style="1" customWidth="1"/>
    <col min="13084" max="13084" width="6" style="1" customWidth="1"/>
    <col min="13085" max="13085" width="7.625" style="1" customWidth="1"/>
    <col min="13086" max="13086" width="6" style="1" customWidth="1"/>
    <col min="13087" max="13087" width="7.875" style="1" customWidth="1"/>
    <col min="13088" max="13088" width="7" style="1" customWidth="1"/>
    <col min="13089" max="13089" width="7.875" style="1" customWidth="1"/>
    <col min="13090" max="13090" width="6.125" style="1" customWidth="1"/>
    <col min="13091" max="13091" width="7.875" style="1" customWidth="1"/>
    <col min="13092" max="13092" width="6.125" style="1" customWidth="1"/>
    <col min="13093" max="13093" width="2.625" style="1" customWidth="1"/>
    <col min="13094" max="13312" width="10.625" style="1"/>
    <col min="13313" max="13313" width="2.625" style="1" customWidth="1"/>
    <col min="13314" max="13315" width="6.875" style="1" customWidth="1"/>
    <col min="13316" max="13318" width="11.125" style="1" customWidth="1"/>
    <col min="13319" max="13319" width="10.125" style="1" customWidth="1"/>
    <col min="13320" max="13320" width="6.875" style="1" customWidth="1"/>
    <col min="13321" max="13321" width="10.125" style="1" customWidth="1"/>
    <col min="13322" max="13322" width="6.875" style="1" customWidth="1"/>
    <col min="13323" max="13323" width="10.125" style="1" customWidth="1"/>
    <col min="13324" max="13324" width="8.625" style="1" bestFit="1" customWidth="1"/>
    <col min="13325" max="13325" width="10.125" style="1" customWidth="1"/>
    <col min="13326" max="13326" width="6.875" style="1" customWidth="1"/>
    <col min="13327" max="13327" width="10.125" style="1" customWidth="1"/>
    <col min="13328" max="13328" width="6.875" style="1" customWidth="1"/>
    <col min="13329" max="13329" width="3.125" style="1" customWidth="1"/>
    <col min="13330" max="13330" width="2.625" style="1" customWidth="1"/>
    <col min="13331" max="13331" width="7.875" style="1" customWidth="1"/>
    <col min="13332" max="13332" width="7.125" style="1" customWidth="1"/>
    <col min="13333" max="13333" width="7.625" style="1" customWidth="1"/>
    <col min="13334" max="13334" width="6" style="1" customWidth="1"/>
    <col min="13335" max="13335" width="7.625" style="1" customWidth="1"/>
    <col min="13336" max="13336" width="6" style="1" customWidth="1"/>
    <col min="13337" max="13337" width="7.625" style="1" customWidth="1"/>
    <col min="13338" max="13338" width="6" style="1" customWidth="1"/>
    <col min="13339" max="13339" width="7.625" style="1" customWidth="1"/>
    <col min="13340" max="13340" width="6" style="1" customWidth="1"/>
    <col min="13341" max="13341" width="7.625" style="1" customWidth="1"/>
    <col min="13342" max="13342" width="6" style="1" customWidth="1"/>
    <col min="13343" max="13343" width="7.875" style="1" customWidth="1"/>
    <col min="13344" max="13344" width="7" style="1" customWidth="1"/>
    <col min="13345" max="13345" width="7.875" style="1" customWidth="1"/>
    <col min="13346" max="13346" width="6.125" style="1" customWidth="1"/>
    <col min="13347" max="13347" width="7.875" style="1" customWidth="1"/>
    <col min="13348" max="13348" width="6.125" style="1" customWidth="1"/>
    <col min="13349" max="13349" width="2.625" style="1" customWidth="1"/>
    <col min="13350" max="13568" width="10.625" style="1"/>
    <col min="13569" max="13569" width="2.625" style="1" customWidth="1"/>
    <col min="13570" max="13571" width="6.875" style="1" customWidth="1"/>
    <col min="13572" max="13574" width="11.125" style="1" customWidth="1"/>
    <col min="13575" max="13575" width="10.125" style="1" customWidth="1"/>
    <col min="13576" max="13576" width="6.875" style="1" customWidth="1"/>
    <col min="13577" max="13577" width="10.125" style="1" customWidth="1"/>
    <col min="13578" max="13578" width="6.875" style="1" customWidth="1"/>
    <col min="13579" max="13579" width="10.125" style="1" customWidth="1"/>
    <col min="13580" max="13580" width="8.625" style="1" bestFit="1" customWidth="1"/>
    <col min="13581" max="13581" width="10.125" style="1" customWidth="1"/>
    <col min="13582" max="13582" width="6.875" style="1" customWidth="1"/>
    <col min="13583" max="13583" width="10.125" style="1" customWidth="1"/>
    <col min="13584" max="13584" width="6.875" style="1" customWidth="1"/>
    <col min="13585" max="13585" width="3.125" style="1" customWidth="1"/>
    <col min="13586" max="13586" width="2.625" style="1" customWidth="1"/>
    <col min="13587" max="13587" width="7.875" style="1" customWidth="1"/>
    <col min="13588" max="13588" width="7.125" style="1" customWidth="1"/>
    <col min="13589" max="13589" width="7.625" style="1" customWidth="1"/>
    <col min="13590" max="13590" width="6" style="1" customWidth="1"/>
    <col min="13591" max="13591" width="7.625" style="1" customWidth="1"/>
    <col min="13592" max="13592" width="6" style="1" customWidth="1"/>
    <col min="13593" max="13593" width="7.625" style="1" customWidth="1"/>
    <col min="13594" max="13594" width="6" style="1" customWidth="1"/>
    <col min="13595" max="13595" width="7.625" style="1" customWidth="1"/>
    <col min="13596" max="13596" width="6" style="1" customWidth="1"/>
    <col min="13597" max="13597" width="7.625" style="1" customWidth="1"/>
    <col min="13598" max="13598" width="6" style="1" customWidth="1"/>
    <col min="13599" max="13599" width="7.875" style="1" customWidth="1"/>
    <col min="13600" max="13600" width="7" style="1" customWidth="1"/>
    <col min="13601" max="13601" width="7.875" style="1" customWidth="1"/>
    <col min="13602" max="13602" width="6.125" style="1" customWidth="1"/>
    <col min="13603" max="13603" width="7.875" style="1" customWidth="1"/>
    <col min="13604" max="13604" width="6.125" style="1" customWidth="1"/>
    <col min="13605" max="13605" width="2.625" style="1" customWidth="1"/>
    <col min="13606" max="13824" width="10.625" style="1"/>
    <col min="13825" max="13825" width="2.625" style="1" customWidth="1"/>
    <col min="13826" max="13827" width="6.875" style="1" customWidth="1"/>
    <col min="13828" max="13830" width="11.125" style="1" customWidth="1"/>
    <col min="13831" max="13831" width="10.125" style="1" customWidth="1"/>
    <col min="13832" max="13832" width="6.875" style="1" customWidth="1"/>
    <col min="13833" max="13833" width="10.125" style="1" customWidth="1"/>
    <col min="13834" max="13834" width="6.875" style="1" customWidth="1"/>
    <col min="13835" max="13835" width="10.125" style="1" customWidth="1"/>
    <col min="13836" max="13836" width="8.625" style="1" bestFit="1" customWidth="1"/>
    <col min="13837" max="13837" width="10.125" style="1" customWidth="1"/>
    <col min="13838" max="13838" width="6.875" style="1" customWidth="1"/>
    <col min="13839" max="13839" width="10.125" style="1" customWidth="1"/>
    <col min="13840" max="13840" width="6.875" style="1" customWidth="1"/>
    <col min="13841" max="13841" width="3.125" style="1" customWidth="1"/>
    <col min="13842" max="13842" width="2.625" style="1" customWidth="1"/>
    <col min="13843" max="13843" width="7.875" style="1" customWidth="1"/>
    <col min="13844" max="13844" width="7.125" style="1" customWidth="1"/>
    <col min="13845" max="13845" width="7.625" style="1" customWidth="1"/>
    <col min="13846" max="13846" width="6" style="1" customWidth="1"/>
    <col min="13847" max="13847" width="7.625" style="1" customWidth="1"/>
    <col min="13848" max="13848" width="6" style="1" customWidth="1"/>
    <col min="13849" max="13849" width="7.625" style="1" customWidth="1"/>
    <col min="13850" max="13850" width="6" style="1" customWidth="1"/>
    <col min="13851" max="13851" width="7.625" style="1" customWidth="1"/>
    <col min="13852" max="13852" width="6" style="1" customWidth="1"/>
    <col min="13853" max="13853" width="7.625" style="1" customWidth="1"/>
    <col min="13854" max="13854" width="6" style="1" customWidth="1"/>
    <col min="13855" max="13855" width="7.875" style="1" customWidth="1"/>
    <col min="13856" max="13856" width="7" style="1" customWidth="1"/>
    <col min="13857" max="13857" width="7.875" style="1" customWidth="1"/>
    <col min="13858" max="13858" width="6.125" style="1" customWidth="1"/>
    <col min="13859" max="13859" width="7.875" style="1" customWidth="1"/>
    <col min="13860" max="13860" width="6.125" style="1" customWidth="1"/>
    <col min="13861" max="13861" width="2.625" style="1" customWidth="1"/>
    <col min="13862" max="14080" width="10.625" style="1"/>
    <col min="14081" max="14081" width="2.625" style="1" customWidth="1"/>
    <col min="14082" max="14083" width="6.875" style="1" customWidth="1"/>
    <col min="14084" max="14086" width="11.125" style="1" customWidth="1"/>
    <col min="14087" max="14087" width="10.125" style="1" customWidth="1"/>
    <col min="14088" max="14088" width="6.875" style="1" customWidth="1"/>
    <col min="14089" max="14089" width="10.125" style="1" customWidth="1"/>
    <col min="14090" max="14090" width="6.875" style="1" customWidth="1"/>
    <col min="14091" max="14091" width="10.125" style="1" customWidth="1"/>
    <col min="14092" max="14092" width="8.625" style="1" bestFit="1" customWidth="1"/>
    <col min="14093" max="14093" width="10.125" style="1" customWidth="1"/>
    <col min="14094" max="14094" width="6.875" style="1" customWidth="1"/>
    <col min="14095" max="14095" width="10.125" style="1" customWidth="1"/>
    <col min="14096" max="14096" width="6.875" style="1" customWidth="1"/>
    <col min="14097" max="14097" width="3.125" style="1" customWidth="1"/>
    <col min="14098" max="14098" width="2.625" style="1" customWidth="1"/>
    <col min="14099" max="14099" width="7.875" style="1" customWidth="1"/>
    <col min="14100" max="14100" width="7.125" style="1" customWidth="1"/>
    <col min="14101" max="14101" width="7.625" style="1" customWidth="1"/>
    <col min="14102" max="14102" width="6" style="1" customWidth="1"/>
    <col min="14103" max="14103" width="7.625" style="1" customWidth="1"/>
    <col min="14104" max="14104" width="6" style="1" customWidth="1"/>
    <col min="14105" max="14105" width="7.625" style="1" customWidth="1"/>
    <col min="14106" max="14106" width="6" style="1" customWidth="1"/>
    <col min="14107" max="14107" width="7.625" style="1" customWidth="1"/>
    <col min="14108" max="14108" width="6" style="1" customWidth="1"/>
    <col min="14109" max="14109" width="7.625" style="1" customWidth="1"/>
    <col min="14110" max="14110" width="6" style="1" customWidth="1"/>
    <col min="14111" max="14111" width="7.875" style="1" customWidth="1"/>
    <col min="14112" max="14112" width="7" style="1" customWidth="1"/>
    <col min="14113" max="14113" width="7.875" style="1" customWidth="1"/>
    <col min="14114" max="14114" width="6.125" style="1" customWidth="1"/>
    <col min="14115" max="14115" width="7.875" style="1" customWidth="1"/>
    <col min="14116" max="14116" width="6.125" style="1" customWidth="1"/>
    <col min="14117" max="14117" width="2.625" style="1" customWidth="1"/>
    <col min="14118" max="14336" width="10.625" style="1"/>
    <col min="14337" max="14337" width="2.625" style="1" customWidth="1"/>
    <col min="14338" max="14339" width="6.875" style="1" customWidth="1"/>
    <col min="14340" max="14342" width="11.125" style="1" customWidth="1"/>
    <col min="14343" max="14343" width="10.125" style="1" customWidth="1"/>
    <col min="14344" max="14344" width="6.875" style="1" customWidth="1"/>
    <col min="14345" max="14345" width="10.125" style="1" customWidth="1"/>
    <col min="14346" max="14346" width="6.875" style="1" customWidth="1"/>
    <col min="14347" max="14347" width="10.125" style="1" customWidth="1"/>
    <col min="14348" max="14348" width="8.625" style="1" bestFit="1" customWidth="1"/>
    <col min="14349" max="14349" width="10.125" style="1" customWidth="1"/>
    <col min="14350" max="14350" width="6.875" style="1" customWidth="1"/>
    <col min="14351" max="14351" width="10.125" style="1" customWidth="1"/>
    <col min="14352" max="14352" width="6.875" style="1" customWidth="1"/>
    <col min="14353" max="14353" width="3.125" style="1" customWidth="1"/>
    <col min="14354" max="14354" width="2.625" style="1" customWidth="1"/>
    <col min="14355" max="14355" width="7.875" style="1" customWidth="1"/>
    <col min="14356" max="14356" width="7.125" style="1" customWidth="1"/>
    <col min="14357" max="14357" width="7.625" style="1" customWidth="1"/>
    <col min="14358" max="14358" width="6" style="1" customWidth="1"/>
    <col min="14359" max="14359" width="7.625" style="1" customWidth="1"/>
    <col min="14360" max="14360" width="6" style="1" customWidth="1"/>
    <col min="14361" max="14361" width="7.625" style="1" customWidth="1"/>
    <col min="14362" max="14362" width="6" style="1" customWidth="1"/>
    <col min="14363" max="14363" width="7.625" style="1" customWidth="1"/>
    <col min="14364" max="14364" width="6" style="1" customWidth="1"/>
    <col min="14365" max="14365" width="7.625" style="1" customWidth="1"/>
    <col min="14366" max="14366" width="6" style="1" customWidth="1"/>
    <col min="14367" max="14367" width="7.875" style="1" customWidth="1"/>
    <col min="14368" max="14368" width="7" style="1" customWidth="1"/>
    <col min="14369" max="14369" width="7.875" style="1" customWidth="1"/>
    <col min="14370" max="14370" width="6.125" style="1" customWidth="1"/>
    <col min="14371" max="14371" width="7.875" style="1" customWidth="1"/>
    <col min="14372" max="14372" width="6.125" style="1" customWidth="1"/>
    <col min="14373" max="14373" width="2.625" style="1" customWidth="1"/>
    <col min="14374" max="14592" width="10.625" style="1"/>
    <col min="14593" max="14593" width="2.625" style="1" customWidth="1"/>
    <col min="14594" max="14595" width="6.875" style="1" customWidth="1"/>
    <col min="14596" max="14598" width="11.125" style="1" customWidth="1"/>
    <col min="14599" max="14599" width="10.125" style="1" customWidth="1"/>
    <col min="14600" max="14600" width="6.875" style="1" customWidth="1"/>
    <col min="14601" max="14601" width="10.125" style="1" customWidth="1"/>
    <col min="14602" max="14602" width="6.875" style="1" customWidth="1"/>
    <col min="14603" max="14603" width="10.125" style="1" customWidth="1"/>
    <col min="14604" max="14604" width="8.625" style="1" bestFit="1" customWidth="1"/>
    <col min="14605" max="14605" width="10.125" style="1" customWidth="1"/>
    <col min="14606" max="14606" width="6.875" style="1" customWidth="1"/>
    <col min="14607" max="14607" width="10.125" style="1" customWidth="1"/>
    <col min="14608" max="14608" width="6.875" style="1" customWidth="1"/>
    <col min="14609" max="14609" width="3.125" style="1" customWidth="1"/>
    <col min="14610" max="14610" width="2.625" style="1" customWidth="1"/>
    <col min="14611" max="14611" width="7.875" style="1" customWidth="1"/>
    <col min="14612" max="14612" width="7.125" style="1" customWidth="1"/>
    <col min="14613" max="14613" width="7.625" style="1" customWidth="1"/>
    <col min="14614" max="14614" width="6" style="1" customWidth="1"/>
    <col min="14615" max="14615" width="7.625" style="1" customWidth="1"/>
    <col min="14616" max="14616" width="6" style="1" customWidth="1"/>
    <col min="14617" max="14617" width="7.625" style="1" customWidth="1"/>
    <col min="14618" max="14618" width="6" style="1" customWidth="1"/>
    <col min="14619" max="14619" width="7.625" style="1" customWidth="1"/>
    <col min="14620" max="14620" width="6" style="1" customWidth="1"/>
    <col min="14621" max="14621" width="7.625" style="1" customWidth="1"/>
    <col min="14622" max="14622" width="6" style="1" customWidth="1"/>
    <col min="14623" max="14623" width="7.875" style="1" customWidth="1"/>
    <col min="14624" max="14624" width="7" style="1" customWidth="1"/>
    <col min="14625" max="14625" width="7.875" style="1" customWidth="1"/>
    <col min="14626" max="14626" width="6.125" style="1" customWidth="1"/>
    <col min="14627" max="14627" width="7.875" style="1" customWidth="1"/>
    <col min="14628" max="14628" width="6.125" style="1" customWidth="1"/>
    <col min="14629" max="14629" width="2.625" style="1" customWidth="1"/>
    <col min="14630" max="14848" width="10.625" style="1"/>
    <col min="14849" max="14849" width="2.625" style="1" customWidth="1"/>
    <col min="14850" max="14851" width="6.875" style="1" customWidth="1"/>
    <col min="14852" max="14854" width="11.125" style="1" customWidth="1"/>
    <col min="14855" max="14855" width="10.125" style="1" customWidth="1"/>
    <col min="14856" max="14856" width="6.875" style="1" customWidth="1"/>
    <col min="14857" max="14857" width="10.125" style="1" customWidth="1"/>
    <col min="14858" max="14858" width="6.875" style="1" customWidth="1"/>
    <col min="14859" max="14859" width="10.125" style="1" customWidth="1"/>
    <col min="14860" max="14860" width="8.625" style="1" bestFit="1" customWidth="1"/>
    <col min="14861" max="14861" width="10.125" style="1" customWidth="1"/>
    <col min="14862" max="14862" width="6.875" style="1" customWidth="1"/>
    <col min="14863" max="14863" width="10.125" style="1" customWidth="1"/>
    <col min="14864" max="14864" width="6.875" style="1" customWidth="1"/>
    <col min="14865" max="14865" width="3.125" style="1" customWidth="1"/>
    <col min="14866" max="14866" width="2.625" style="1" customWidth="1"/>
    <col min="14867" max="14867" width="7.875" style="1" customWidth="1"/>
    <col min="14868" max="14868" width="7.125" style="1" customWidth="1"/>
    <col min="14869" max="14869" width="7.625" style="1" customWidth="1"/>
    <col min="14870" max="14870" width="6" style="1" customWidth="1"/>
    <col min="14871" max="14871" width="7.625" style="1" customWidth="1"/>
    <col min="14872" max="14872" width="6" style="1" customWidth="1"/>
    <col min="14873" max="14873" width="7.625" style="1" customWidth="1"/>
    <col min="14874" max="14874" width="6" style="1" customWidth="1"/>
    <col min="14875" max="14875" width="7.625" style="1" customWidth="1"/>
    <col min="14876" max="14876" width="6" style="1" customWidth="1"/>
    <col min="14877" max="14877" width="7.625" style="1" customWidth="1"/>
    <col min="14878" max="14878" width="6" style="1" customWidth="1"/>
    <col min="14879" max="14879" width="7.875" style="1" customWidth="1"/>
    <col min="14880" max="14880" width="7" style="1" customWidth="1"/>
    <col min="14881" max="14881" width="7.875" style="1" customWidth="1"/>
    <col min="14882" max="14882" width="6.125" style="1" customWidth="1"/>
    <col min="14883" max="14883" width="7.875" style="1" customWidth="1"/>
    <col min="14884" max="14884" width="6.125" style="1" customWidth="1"/>
    <col min="14885" max="14885" width="2.625" style="1" customWidth="1"/>
    <col min="14886" max="15104" width="10.625" style="1"/>
    <col min="15105" max="15105" width="2.625" style="1" customWidth="1"/>
    <col min="15106" max="15107" width="6.875" style="1" customWidth="1"/>
    <col min="15108" max="15110" width="11.125" style="1" customWidth="1"/>
    <col min="15111" max="15111" width="10.125" style="1" customWidth="1"/>
    <col min="15112" max="15112" width="6.875" style="1" customWidth="1"/>
    <col min="15113" max="15113" width="10.125" style="1" customWidth="1"/>
    <col min="15114" max="15114" width="6.875" style="1" customWidth="1"/>
    <col min="15115" max="15115" width="10.125" style="1" customWidth="1"/>
    <col min="15116" max="15116" width="8.625" style="1" bestFit="1" customWidth="1"/>
    <col min="15117" max="15117" width="10.125" style="1" customWidth="1"/>
    <col min="15118" max="15118" width="6.875" style="1" customWidth="1"/>
    <col min="15119" max="15119" width="10.125" style="1" customWidth="1"/>
    <col min="15120" max="15120" width="6.875" style="1" customWidth="1"/>
    <col min="15121" max="15121" width="3.125" style="1" customWidth="1"/>
    <col min="15122" max="15122" width="2.625" style="1" customWidth="1"/>
    <col min="15123" max="15123" width="7.875" style="1" customWidth="1"/>
    <col min="15124" max="15124" width="7.125" style="1" customWidth="1"/>
    <col min="15125" max="15125" width="7.625" style="1" customWidth="1"/>
    <col min="15126" max="15126" width="6" style="1" customWidth="1"/>
    <col min="15127" max="15127" width="7.625" style="1" customWidth="1"/>
    <col min="15128" max="15128" width="6" style="1" customWidth="1"/>
    <col min="15129" max="15129" width="7.625" style="1" customWidth="1"/>
    <col min="15130" max="15130" width="6" style="1" customWidth="1"/>
    <col min="15131" max="15131" width="7.625" style="1" customWidth="1"/>
    <col min="15132" max="15132" width="6" style="1" customWidth="1"/>
    <col min="15133" max="15133" width="7.625" style="1" customWidth="1"/>
    <col min="15134" max="15134" width="6" style="1" customWidth="1"/>
    <col min="15135" max="15135" width="7.875" style="1" customWidth="1"/>
    <col min="15136" max="15136" width="7" style="1" customWidth="1"/>
    <col min="15137" max="15137" width="7.875" style="1" customWidth="1"/>
    <col min="15138" max="15138" width="6.125" style="1" customWidth="1"/>
    <col min="15139" max="15139" width="7.875" style="1" customWidth="1"/>
    <col min="15140" max="15140" width="6.125" style="1" customWidth="1"/>
    <col min="15141" max="15141" width="2.625" style="1" customWidth="1"/>
    <col min="15142" max="15360" width="10.625" style="1"/>
    <col min="15361" max="15361" width="2.625" style="1" customWidth="1"/>
    <col min="15362" max="15363" width="6.875" style="1" customWidth="1"/>
    <col min="15364" max="15366" width="11.125" style="1" customWidth="1"/>
    <col min="15367" max="15367" width="10.125" style="1" customWidth="1"/>
    <col min="15368" max="15368" width="6.875" style="1" customWidth="1"/>
    <col min="15369" max="15369" width="10.125" style="1" customWidth="1"/>
    <col min="15370" max="15370" width="6.875" style="1" customWidth="1"/>
    <col min="15371" max="15371" width="10.125" style="1" customWidth="1"/>
    <col min="15372" max="15372" width="8.625" style="1" bestFit="1" customWidth="1"/>
    <col min="15373" max="15373" width="10.125" style="1" customWidth="1"/>
    <col min="15374" max="15374" width="6.875" style="1" customWidth="1"/>
    <col min="15375" max="15375" width="10.125" style="1" customWidth="1"/>
    <col min="15376" max="15376" width="6.875" style="1" customWidth="1"/>
    <col min="15377" max="15377" width="3.125" style="1" customWidth="1"/>
    <col min="15378" max="15378" width="2.625" style="1" customWidth="1"/>
    <col min="15379" max="15379" width="7.875" style="1" customWidth="1"/>
    <col min="15380" max="15380" width="7.125" style="1" customWidth="1"/>
    <col min="15381" max="15381" width="7.625" style="1" customWidth="1"/>
    <col min="15382" max="15382" width="6" style="1" customWidth="1"/>
    <col min="15383" max="15383" width="7.625" style="1" customWidth="1"/>
    <col min="15384" max="15384" width="6" style="1" customWidth="1"/>
    <col min="15385" max="15385" width="7.625" style="1" customWidth="1"/>
    <col min="15386" max="15386" width="6" style="1" customWidth="1"/>
    <col min="15387" max="15387" width="7.625" style="1" customWidth="1"/>
    <col min="15388" max="15388" width="6" style="1" customWidth="1"/>
    <col min="15389" max="15389" width="7.625" style="1" customWidth="1"/>
    <col min="15390" max="15390" width="6" style="1" customWidth="1"/>
    <col min="15391" max="15391" width="7.875" style="1" customWidth="1"/>
    <col min="15392" max="15392" width="7" style="1" customWidth="1"/>
    <col min="15393" max="15393" width="7.875" style="1" customWidth="1"/>
    <col min="15394" max="15394" width="6.125" style="1" customWidth="1"/>
    <col min="15395" max="15395" width="7.875" style="1" customWidth="1"/>
    <col min="15396" max="15396" width="6.125" style="1" customWidth="1"/>
    <col min="15397" max="15397" width="2.625" style="1" customWidth="1"/>
    <col min="15398" max="15616" width="10.625" style="1"/>
    <col min="15617" max="15617" width="2.625" style="1" customWidth="1"/>
    <col min="15618" max="15619" width="6.875" style="1" customWidth="1"/>
    <col min="15620" max="15622" width="11.125" style="1" customWidth="1"/>
    <col min="15623" max="15623" width="10.125" style="1" customWidth="1"/>
    <col min="15624" max="15624" width="6.875" style="1" customWidth="1"/>
    <col min="15625" max="15625" width="10.125" style="1" customWidth="1"/>
    <col min="15626" max="15626" width="6.875" style="1" customWidth="1"/>
    <col min="15627" max="15627" width="10.125" style="1" customWidth="1"/>
    <col min="15628" max="15628" width="8.625" style="1" bestFit="1" customWidth="1"/>
    <col min="15629" max="15629" width="10.125" style="1" customWidth="1"/>
    <col min="15630" max="15630" width="6.875" style="1" customWidth="1"/>
    <col min="15631" max="15631" width="10.125" style="1" customWidth="1"/>
    <col min="15632" max="15632" width="6.875" style="1" customWidth="1"/>
    <col min="15633" max="15633" width="3.125" style="1" customWidth="1"/>
    <col min="15634" max="15634" width="2.625" style="1" customWidth="1"/>
    <col min="15635" max="15635" width="7.875" style="1" customWidth="1"/>
    <col min="15636" max="15636" width="7.125" style="1" customWidth="1"/>
    <col min="15637" max="15637" width="7.625" style="1" customWidth="1"/>
    <col min="15638" max="15638" width="6" style="1" customWidth="1"/>
    <col min="15639" max="15639" width="7.625" style="1" customWidth="1"/>
    <col min="15640" max="15640" width="6" style="1" customWidth="1"/>
    <col min="15641" max="15641" width="7.625" style="1" customWidth="1"/>
    <col min="15642" max="15642" width="6" style="1" customWidth="1"/>
    <col min="15643" max="15643" width="7.625" style="1" customWidth="1"/>
    <col min="15644" max="15644" width="6" style="1" customWidth="1"/>
    <col min="15645" max="15645" width="7.625" style="1" customWidth="1"/>
    <col min="15646" max="15646" width="6" style="1" customWidth="1"/>
    <col min="15647" max="15647" width="7.875" style="1" customWidth="1"/>
    <col min="15648" max="15648" width="7" style="1" customWidth="1"/>
    <col min="15649" max="15649" width="7.875" style="1" customWidth="1"/>
    <col min="15650" max="15650" width="6.125" style="1" customWidth="1"/>
    <col min="15651" max="15651" width="7.875" style="1" customWidth="1"/>
    <col min="15652" max="15652" width="6.125" style="1" customWidth="1"/>
    <col min="15653" max="15653" width="2.625" style="1" customWidth="1"/>
    <col min="15654" max="15872" width="10.625" style="1"/>
    <col min="15873" max="15873" width="2.625" style="1" customWidth="1"/>
    <col min="15874" max="15875" width="6.875" style="1" customWidth="1"/>
    <col min="15876" max="15878" width="11.125" style="1" customWidth="1"/>
    <col min="15879" max="15879" width="10.125" style="1" customWidth="1"/>
    <col min="15880" max="15880" width="6.875" style="1" customWidth="1"/>
    <col min="15881" max="15881" width="10.125" style="1" customWidth="1"/>
    <col min="15882" max="15882" width="6.875" style="1" customWidth="1"/>
    <col min="15883" max="15883" width="10.125" style="1" customWidth="1"/>
    <col min="15884" max="15884" width="8.625" style="1" bestFit="1" customWidth="1"/>
    <col min="15885" max="15885" width="10.125" style="1" customWidth="1"/>
    <col min="15886" max="15886" width="6.875" style="1" customWidth="1"/>
    <col min="15887" max="15887" width="10.125" style="1" customWidth="1"/>
    <col min="15888" max="15888" width="6.875" style="1" customWidth="1"/>
    <col min="15889" max="15889" width="3.125" style="1" customWidth="1"/>
    <col min="15890" max="15890" width="2.625" style="1" customWidth="1"/>
    <col min="15891" max="15891" width="7.875" style="1" customWidth="1"/>
    <col min="15892" max="15892" width="7.125" style="1" customWidth="1"/>
    <col min="15893" max="15893" width="7.625" style="1" customWidth="1"/>
    <col min="15894" max="15894" width="6" style="1" customWidth="1"/>
    <col min="15895" max="15895" width="7.625" style="1" customWidth="1"/>
    <col min="15896" max="15896" width="6" style="1" customWidth="1"/>
    <col min="15897" max="15897" width="7.625" style="1" customWidth="1"/>
    <col min="15898" max="15898" width="6" style="1" customWidth="1"/>
    <col min="15899" max="15899" width="7.625" style="1" customWidth="1"/>
    <col min="15900" max="15900" width="6" style="1" customWidth="1"/>
    <col min="15901" max="15901" width="7.625" style="1" customWidth="1"/>
    <col min="15902" max="15902" width="6" style="1" customWidth="1"/>
    <col min="15903" max="15903" width="7.875" style="1" customWidth="1"/>
    <col min="15904" max="15904" width="7" style="1" customWidth="1"/>
    <col min="15905" max="15905" width="7.875" style="1" customWidth="1"/>
    <col min="15906" max="15906" width="6.125" style="1" customWidth="1"/>
    <col min="15907" max="15907" width="7.875" style="1" customWidth="1"/>
    <col min="15908" max="15908" width="6.125" style="1" customWidth="1"/>
    <col min="15909" max="15909" width="2.625" style="1" customWidth="1"/>
    <col min="15910" max="16128" width="10.625" style="1"/>
    <col min="16129" max="16129" width="2.625" style="1" customWidth="1"/>
    <col min="16130" max="16131" width="6.875" style="1" customWidth="1"/>
    <col min="16132" max="16134" width="11.125" style="1" customWidth="1"/>
    <col min="16135" max="16135" width="10.125" style="1" customWidth="1"/>
    <col min="16136" max="16136" width="6.875" style="1" customWidth="1"/>
    <col min="16137" max="16137" width="10.125" style="1" customWidth="1"/>
    <col min="16138" max="16138" width="6.875" style="1" customWidth="1"/>
    <col min="16139" max="16139" width="10.125" style="1" customWidth="1"/>
    <col min="16140" max="16140" width="8.625" style="1" bestFit="1" customWidth="1"/>
    <col min="16141" max="16141" width="10.125" style="1" customWidth="1"/>
    <col min="16142" max="16142" width="6.875" style="1" customWidth="1"/>
    <col min="16143" max="16143" width="10.125" style="1" customWidth="1"/>
    <col min="16144" max="16144" width="6.875" style="1" customWidth="1"/>
    <col min="16145" max="16145" width="3.125" style="1" customWidth="1"/>
    <col min="16146" max="16146" width="2.625" style="1" customWidth="1"/>
    <col min="16147" max="16147" width="7.875" style="1" customWidth="1"/>
    <col min="16148" max="16148" width="7.125" style="1" customWidth="1"/>
    <col min="16149" max="16149" width="7.625" style="1" customWidth="1"/>
    <col min="16150" max="16150" width="6" style="1" customWidth="1"/>
    <col min="16151" max="16151" width="7.625" style="1" customWidth="1"/>
    <col min="16152" max="16152" width="6" style="1" customWidth="1"/>
    <col min="16153" max="16153" width="7.625" style="1" customWidth="1"/>
    <col min="16154" max="16154" width="6" style="1" customWidth="1"/>
    <col min="16155" max="16155" width="7.625" style="1" customWidth="1"/>
    <col min="16156" max="16156" width="6" style="1" customWidth="1"/>
    <col min="16157" max="16157" width="7.625" style="1" customWidth="1"/>
    <col min="16158" max="16158" width="6" style="1" customWidth="1"/>
    <col min="16159" max="16159" width="7.875" style="1" customWidth="1"/>
    <col min="16160" max="16160" width="7" style="1" customWidth="1"/>
    <col min="16161" max="16161" width="7.875" style="1" customWidth="1"/>
    <col min="16162" max="16162" width="6.125" style="1" customWidth="1"/>
    <col min="16163" max="16163" width="7.875" style="1" customWidth="1"/>
    <col min="16164" max="16164" width="6.125" style="1" customWidth="1"/>
    <col min="16165" max="16165" width="2.625" style="1" customWidth="1"/>
    <col min="16166" max="16384" width="10.625" style="1"/>
  </cols>
  <sheetData>
    <row r="1" spans="2:36" ht="18" customHeight="1">
      <c r="B1" s="2" t="s">
        <v>0</v>
      </c>
    </row>
    <row r="2" spans="2:36" ht="15" customHeight="1" thickBot="1">
      <c r="B2" s="3"/>
    </row>
    <row r="3" spans="2:36" ht="17.45" customHeight="1">
      <c r="B3" s="4"/>
      <c r="C3" s="5"/>
      <c r="D3" s="6"/>
      <c r="E3" s="5"/>
      <c r="F3" s="5"/>
      <c r="G3" s="7" t="s">
        <v>1</v>
      </c>
      <c r="H3" s="8"/>
      <c r="I3" s="7" t="s">
        <v>2</v>
      </c>
      <c r="J3" s="8"/>
      <c r="K3" s="7" t="s">
        <v>3</v>
      </c>
      <c r="L3" s="8"/>
      <c r="M3" s="7" t="s">
        <v>4</v>
      </c>
      <c r="N3" s="8"/>
      <c r="O3" s="7" t="s">
        <v>5</v>
      </c>
      <c r="P3" s="9"/>
      <c r="Q3" s="10"/>
      <c r="S3" s="11"/>
      <c r="T3" s="8"/>
      <c r="U3" s="7" t="s">
        <v>6</v>
      </c>
      <c r="V3" s="12"/>
      <c r="W3" s="13"/>
      <c r="X3" s="14" t="s">
        <v>7</v>
      </c>
      <c r="Y3" s="7" t="s">
        <v>8</v>
      </c>
      <c r="Z3" s="8"/>
      <c r="AA3" s="8"/>
      <c r="AB3" s="8"/>
      <c r="AC3" s="8"/>
      <c r="AD3" s="8"/>
      <c r="AE3" s="7" t="s">
        <v>9</v>
      </c>
      <c r="AF3" s="8"/>
      <c r="AG3" s="7" t="s">
        <v>10</v>
      </c>
      <c r="AH3" s="8"/>
      <c r="AI3" s="7" t="s">
        <v>11</v>
      </c>
      <c r="AJ3" s="9"/>
    </row>
    <row r="4" spans="2:36" ht="17.45" customHeight="1">
      <c r="B4" s="15"/>
      <c r="C4" s="10"/>
      <c r="D4" s="16"/>
      <c r="E4" s="17"/>
      <c r="F4" s="18" t="s">
        <v>12</v>
      </c>
      <c r="G4" s="16"/>
      <c r="H4" s="16"/>
      <c r="I4" s="16"/>
      <c r="J4" s="16"/>
      <c r="K4" s="16"/>
      <c r="L4" s="16"/>
      <c r="M4" s="16"/>
      <c r="N4" s="16"/>
      <c r="O4" s="16"/>
      <c r="P4" s="19"/>
      <c r="Q4" s="10"/>
      <c r="S4" s="20" t="s">
        <v>13</v>
      </c>
      <c r="T4" s="17"/>
      <c r="U4" s="21" t="s">
        <v>14</v>
      </c>
      <c r="V4" s="17"/>
      <c r="W4" s="21" t="s">
        <v>15</v>
      </c>
      <c r="X4" s="17"/>
      <c r="Y4" s="21" t="s">
        <v>13</v>
      </c>
      <c r="Z4" s="17"/>
      <c r="AA4" s="715" t="s">
        <v>16</v>
      </c>
      <c r="AB4" s="716"/>
      <c r="AC4" s="21" t="s">
        <v>17</v>
      </c>
      <c r="AD4" s="17"/>
      <c r="AE4" s="16"/>
      <c r="AF4" s="16"/>
      <c r="AG4" s="16"/>
      <c r="AH4" s="16"/>
      <c r="AI4" s="16"/>
      <c r="AJ4" s="19"/>
    </row>
    <row r="5" spans="2:36" ht="17.45" customHeight="1">
      <c r="B5" s="15"/>
      <c r="C5" s="10"/>
      <c r="D5" s="16"/>
      <c r="E5" s="22" t="s">
        <v>18</v>
      </c>
      <c r="F5" s="10"/>
      <c r="G5" s="16"/>
      <c r="H5" s="16"/>
      <c r="I5" s="16"/>
      <c r="J5" s="16"/>
      <c r="K5" s="16"/>
      <c r="L5" s="16"/>
      <c r="M5" s="16"/>
      <c r="N5" s="16"/>
      <c r="O5" s="16"/>
      <c r="P5" s="19"/>
      <c r="Q5" s="10"/>
      <c r="S5" s="23"/>
      <c r="T5" s="24"/>
      <c r="U5" s="25"/>
      <c r="V5" s="24"/>
      <c r="W5" s="25"/>
      <c r="X5" s="24"/>
      <c r="Y5" s="25"/>
      <c r="Z5" s="24"/>
      <c r="AA5" s="717" t="s">
        <v>19</v>
      </c>
      <c r="AB5" s="718"/>
      <c r="AC5" s="26" t="s">
        <v>20</v>
      </c>
      <c r="AD5" s="27"/>
      <c r="AE5" s="16"/>
      <c r="AF5" s="16"/>
      <c r="AG5" s="16"/>
      <c r="AH5" s="16"/>
      <c r="AI5" s="16"/>
      <c r="AJ5" s="19"/>
    </row>
    <row r="6" spans="2:36" ht="17.45" customHeight="1">
      <c r="B6" s="15"/>
      <c r="C6" s="10"/>
      <c r="D6" s="16"/>
      <c r="E6" s="10"/>
      <c r="F6" s="10"/>
      <c r="G6" s="28" t="s">
        <v>21</v>
      </c>
      <c r="H6" s="28" t="s">
        <v>22</v>
      </c>
      <c r="I6" s="28" t="s">
        <v>21</v>
      </c>
      <c r="J6" s="28" t="s">
        <v>22</v>
      </c>
      <c r="K6" s="28" t="s">
        <v>21</v>
      </c>
      <c r="L6" s="28" t="s">
        <v>22</v>
      </c>
      <c r="M6" s="28" t="s">
        <v>21</v>
      </c>
      <c r="N6" s="28" t="s">
        <v>22</v>
      </c>
      <c r="O6" s="28" t="s">
        <v>21</v>
      </c>
      <c r="P6" s="29" t="s">
        <v>22</v>
      </c>
      <c r="Q6" s="22"/>
      <c r="R6" s="30"/>
      <c r="S6" s="15"/>
      <c r="T6" s="28" t="s">
        <v>22</v>
      </c>
      <c r="U6" s="16"/>
      <c r="V6" s="28" t="s">
        <v>22</v>
      </c>
      <c r="W6" s="16"/>
      <c r="X6" s="28" t="s">
        <v>22</v>
      </c>
      <c r="Y6" s="16"/>
      <c r="Z6" s="28" t="s">
        <v>22</v>
      </c>
      <c r="AA6" s="16"/>
      <c r="AB6" s="28" t="s">
        <v>22</v>
      </c>
      <c r="AC6" s="16"/>
      <c r="AD6" s="28" t="s">
        <v>22</v>
      </c>
      <c r="AE6" s="28" t="s">
        <v>21</v>
      </c>
      <c r="AF6" s="28" t="s">
        <v>22</v>
      </c>
      <c r="AG6" s="28" t="s">
        <v>21</v>
      </c>
      <c r="AH6" s="28" t="s">
        <v>22</v>
      </c>
      <c r="AI6" s="28" t="s">
        <v>21</v>
      </c>
      <c r="AJ6" s="29" t="s">
        <v>22</v>
      </c>
    </row>
    <row r="7" spans="2:36" ht="17.45" customHeight="1">
      <c r="B7" s="15"/>
      <c r="C7" s="10"/>
      <c r="D7" s="31"/>
      <c r="E7" s="32"/>
      <c r="F7" s="32"/>
      <c r="G7" s="16"/>
      <c r="H7" s="28" t="s">
        <v>23</v>
      </c>
      <c r="I7" s="16"/>
      <c r="J7" s="28" t="s">
        <v>23</v>
      </c>
      <c r="K7" s="16"/>
      <c r="L7" s="28" t="s">
        <v>23</v>
      </c>
      <c r="M7" s="16"/>
      <c r="N7" s="28" t="s">
        <v>24</v>
      </c>
      <c r="O7" s="16"/>
      <c r="P7" s="29" t="s">
        <v>24</v>
      </c>
      <c r="Q7" s="22"/>
      <c r="R7" s="30"/>
      <c r="S7" s="33" t="s">
        <v>21</v>
      </c>
      <c r="T7" s="28" t="s">
        <v>25</v>
      </c>
      <c r="U7" s="28" t="s">
        <v>21</v>
      </c>
      <c r="V7" s="28" t="s">
        <v>25</v>
      </c>
      <c r="W7" s="28" t="s">
        <v>21</v>
      </c>
      <c r="X7" s="28" t="s">
        <v>25</v>
      </c>
      <c r="Y7" s="28" t="s">
        <v>21</v>
      </c>
      <c r="Z7" s="28" t="s">
        <v>26</v>
      </c>
      <c r="AA7" s="28" t="s">
        <v>21</v>
      </c>
      <c r="AB7" s="28" t="s">
        <v>26</v>
      </c>
      <c r="AC7" s="28" t="s">
        <v>21</v>
      </c>
      <c r="AD7" s="28" t="s">
        <v>24</v>
      </c>
      <c r="AE7" s="16"/>
      <c r="AF7" s="28" t="s">
        <v>27</v>
      </c>
      <c r="AG7" s="16"/>
      <c r="AH7" s="28" t="s">
        <v>23</v>
      </c>
      <c r="AI7" s="16"/>
      <c r="AJ7" s="29" t="s">
        <v>23</v>
      </c>
    </row>
    <row r="8" spans="2:36" ht="17.45" customHeight="1">
      <c r="B8" s="23"/>
      <c r="C8" s="24"/>
      <c r="D8" s="31" t="s">
        <v>13</v>
      </c>
      <c r="E8" s="31" t="s">
        <v>28</v>
      </c>
      <c r="F8" s="31" t="s">
        <v>29</v>
      </c>
      <c r="G8" s="25"/>
      <c r="H8" s="31" t="s">
        <v>30</v>
      </c>
      <c r="I8" s="25"/>
      <c r="J8" s="31" t="s">
        <v>30</v>
      </c>
      <c r="K8" s="25"/>
      <c r="L8" s="31" t="s">
        <v>30</v>
      </c>
      <c r="M8" s="25"/>
      <c r="N8" s="31" t="s">
        <v>30</v>
      </c>
      <c r="O8" s="25"/>
      <c r="P8" s="34" t="s">
        <v>30</v>
      </c>
      <c r="Q8" s="22"/>
      <c r="R8" s="30"/>
      <c r="S8" s="23"/>
      <c r="T8" s="31" t="s">
        <v>30</v>
      </c>
      <c r="U8" s="25"/>
      <c r="V8" s="31" t="s">
        <v>30</v>
      </c>
      <c r="W8" s="25"/>
      <c r="X8" s="31" t="s">
        <v>30</v>
      </c>
      <c r="Y8" s="25"/>
      <c r="Z8" s="31" t="s">
        <v>30</v>
      </c>
      <c r="AA8" s="25"/>
      <c r="AB8" s="31" t="s">
        <v>30</v>
      </c>
      <c r="AC8" s="25"/>
      <c r="AD8" s="31" t="s">
        <v>30</v>
      </c>
      <c r="AE8" s="25"/>
      <c r="AF8" s="31" t="s">
        <v>31</v>
      </c>
      <c r="AG8" s="25"/>
      <c r="AH8" s="31" t="s">
        <v>30</v>
      </c>
      <c r="AI8" s="25"/>
      <c r="AJ8" s="34" t="s">
        <v>30</v>
      </c>
    </row>
    <row r="9" spans="2:36" ht="17.25" hidden="1" customHeight="1">
      <c r="B9" s="35">
        <v>1899</v>
      </c>
      <c r="C9" s="36" t="s">
        <v>32</v>
      </c>
      <c r="D9" s="37">
        <f>E9+F9</f>
        <v>1107600</v>
      </c>
      <c r="E9" s="37">
        <v>568700</v>
      </c>
      <c r="F9" s="37">
        <v>538900</v>
      </c>
      <c r="G9" s="37">
        <v>31526</v>
      </c>
      <c r="H9" s="38">
        <f>G9/D9*1000</f>
        <v>28.46334416756952</v>
      </c>
      <c r="I9" s="37">
        <v>23144</v>
      </c>
      <c r="J9" s="38">
        <f>I9/D9*1000</f>
        <v>20.895630191404837</v>
      </c>
      <c r="K9" s="37">
        <f>G9-I9</f>
        <v>8382</v>
      </c>
      <c r="L9" s="38">
        <f>K9/D9*1000</f>
        <v>7.567713976164681</v>
      </c>
      <c r="M9" s="37">
        <v>4223</v>
      </c>
      <c r="N9" s="38">
        <f>M9/G9*1000</f>
        <v>133.95292774218106</v>
      </c>
      <c r="O9" s="39" t="s">
        <v>33</v>
      </c>
      <c r="P9" s="40" t="s">
        <v>33</v>
      </c>
      <c r="Q9" s="41"/>
      <c r="R9" s="41"/>
      <c r="S9" s="42">
        <v>3922</v>
      </c>
      <c r="T9" s="38">
        <f>S9/(S9+G9)*1000</f>
        <v>110.64093883999098</v>
      </c>
      <c r="U9" s="39" t="s">
        <v>33</v>
      </c>
      <c r="V9" s="39" t="s">
        <v>33</v>
      </c>
      <c r="W9" s="39" t="s">
        <v>33</v>
      </c>
      <c r="X9" s="39" t="s">
        <v>33</v>
      </c>
      <c r="Y9" s="39" t="s">
        <v>33</v>
      </c>
      <c r="Z9" s="39" t="s">
        <v>33</v>
      </c>
      <c r="AA9" s="39" t="s">
        <v>33</v>
      </c>
      <c r="AB9" s="39" t="s">
        <v>33</v>
      </c>
      <c r="AC9" s="39" t="s">
        <v>33</v>
      </c>
      <c r="AD9" s="39" t="s">
        <v>33</v>
      </c>
      <c r="AE9" s="39" t="s">
        <v>33</v>
      </c>
      <c r="AF9" s="39" t="s">
        <v>33</v>
      </c>
      <c r="AG9" s="37">
        <v>6073</v>
      </c>
      <c r="AH9" s="38">
        <f>AG9/D9*1000</f>
        <v>5.4830263633080527</v>
      </c>
      <c r="AI9" s="37">
        <v>1439</v>
      </c>
      <c r="AJ9" s="43">
        <f>AI9/D9*1000</f>
        <v>1.2992054893463343</v>
      </c>
    </row>
    <row r="10" spans="2:36" ht="17.25" hidden="1" customHeight="1">
      <c r="B10" s="35">
        <v>1900</v>
      </c>
      <c r="C10" s="44">
        <v>33</v>
      </c>
      <c r="D10" s="37">
        <f>E10+F10</f>
        <v>1116900</v>
      </c>
      <c r="E10" s="37">
        <v>573200</v>
      </c>
      <c r="F10" s="37">
        <v>543700</v>
      </c>
      <c r="G10" s="37">
        <v>31808</v>
      </c>
      <c r="H10" s="38">
        <f t="shared" ref="H10:H64" si="0">G10/D10*1000</f>
        <v>28.478825320082368</v>
      </c>
      <c r="I10" s="37">
        <v>22122</v>
      </c>
      <c r="J10" s="38">
        <f t="shared" ref="J10:J64" si="1">I10/D10*1000</f>
        <v>19.806607574536667</v>
      </c>
      <c r="K10" s="37">
        <f>G10-I10</f>
        <v>9686</v>
      </c>
      <c r="L10" s="38">
        <f t="shared" ref="L10:L64" si="2">K10/D10*1000</f>
        <v>8.6722177455457068</v>
      </c>
      <c r="M10" s="37">
        <v>4157</v>
      </c>
      <c r="N10" s="38">
        <f t="shared" ref="N10:N62" si="3">M10/G10*1000</f>
        <v>130.69039235412475</v>
      </c>
      <c r="O10" s="39" t="s">
        <v>33</v>
      </c>
      <c r="P10" s="40" t="s">
        <v>33</v>
      </c>
      <c r="Q10" s="41"/>
      <c r="R10" s="41"/>
      <c r="S10" s="42">
        <v>3949</v>
      </c>
      <c r="T10" s="38">
        <f t="shared" ref="T10:T62" si="4">S10/(S10+G10)*1000</f>
        <v>110.43991386301983</v>
      </c>
      <c r="U10" s="39" t="s">
        <v>33</v>
      </c>
      <c r="V10" s="39" t="s">
        <v>33</v>
      </c>
      <c r="W10" s="39" t="s">
        <v>33</v>
      </c>
      <c r="X10" s="39" t="s">
        <v>33</v>
      </c>
      <c r="Y10" s="39" t="s">
        <v>33</v>
      </c>
      <c r="Z10" s="39" t="s">
        <v>33</v>
      </c>
      <c r="AA10" s="39" t="s">
        <v>33</v>
      </c>
      <c r="AB10" s="39" t="s">
        <v>33</v>
      </c>
      <c r="AC10" s="39" t="s">
        <v>33</v>
      </c>
      <c r="AD10" s="39" t="s">
        <v>33</v>
      </c>
      <c r="AE10" s="39" t="s">
        <v>33</v>
      </c>
      <c r="AF10" s="39" t="s">
        <v>33</v>
      </c>
      <c r="AG10" s="37">
        <v>7549</v>
      </c>
      <c r="AH10" s="38">
        <f t="shared" ref="AH10:AH62" si="5">AG10/D10*1000</f>
        <v>6.7588862028829801</v>
      </c>
      <c r="AI10" s="37">
        <v>1321</v>
      </c>
      <c r="AJ10" s="43">
        <f t="shared" ref="AJ10:AJ62" si="6">AI10/D10*1000</f>
        <v>1.1827379353567911</v>
      </c>
    </row>
    <row r="11" spans="2:36" ht="17.25" hidden="1" customHeight="1">
      <c r="B11" s="35"/>
      <c r="C11" s="44"/>
      <c r="D11" s="37"/>
      <c r="E11" s="37"/>
      <c r="F11" s="37"/>
      <c r="G11" s="44"/>
      <c r="H11" s="44"/>
      <c r="I11" s="44"/>
      <c r="J11" s="44"/>
      <c r="K11" s="44"/>
      <c r="L11" s="44"/>
      <c r="M11" s="44"/>
      <c r="N11" s="44"/>
      <c r="O11" s="44"/>
      <c r="P11" s="45"/>
      <c r="S11" s="35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</row>
    <row r="12" spans="2:36" ht="17.25" hidden="1" customHeight="1">
      <c r="B12" s="35">
        <v>1</v>
      </c>
      <c r="C12" s="44">
        <v>34</v>
      </c>
      <c r="D12" s="37">
        <f>E12+F12</f>
        <v>1126200</v>
      </c>
      <c r="E12" s="37">
        <v>577700</v>
      </c>
      <c r="F12" s="37">
        <v>548500</v>
      </c>
      <c r="G12" s="37">
        <v>34863</v>
      </c>
      <c r="H12" s="38">
        <f t="shared" si="0"/>
        <v>30.956313265849762</v>
      </c>
      <c r="I12" s="37">
        <v>23427</v>
      </c>
      <c r="J12" s="38">
        <f t="shared" si="1"/>
        <v>20.801811401172081</v>
      </c>
      <c r="K12" s="37">
        <f>G12-I12</f>
        <v>11436</v>
      </c>
      <c r="L12" s="38">
        <f t="shared" si="2"/>
        <v>10.154501864677677</v>
      </c>
      <c r="M12" s="37">
        <v>4846</v>
      </c>
      <c r="N12" s="38">
        <f t="shared" si="3"/>
        <v>139.00123339930587</v>
      </c>
      <c r="O12" s="39" t="s">
        <v>33</v>
      </c>
      <c r="P12" s="40" t="s">
        <v>33</v>
      </c>
      <c r="Q12" s="41"/>
      <c r="R12" s="41"/>
      <c r="S12" s="42">
        <v>4569</v>
      </c>
      <c r="T12" s="38">
        <f t="shared" si="4"/>
        <v>115.87035909920876</v>
      </c>
      <c r="U12" s="39" t="s">
        <v>33</v>
      </c>
      <c r="V12" s="39" t="s">
        <v>33</v>
      </c>
      <c r="W12" s="39" t="s">
        <v>33</v>
      </c>
      <c r="X12" s="39" t="s">
        <v>33</v>
      </c>
      <c r="Y12" s="39" t="s">
        <v>33</v>
      </c>
      <c r="Z12" s="39" t="s">
        <v>33</v>
      </c>
      <c r="AA12" s="39" t="s">
        <v>33</v>
      </c>
      <c r="AB12" s="39" t="s">
        <v>33</v>
      </c>
      <c r="AC12" s="39" t="s">
        <v>33</v>
      </c>
      <c r="AD12" s="39" t="s">
        <v>33</v>
      </c>
      <c r="AE12" s="39" t="s">
        <v>33</v>
      </c>
      <c r="AF12" s="39" t="s">
        <v>33</v>
      </c>
      <c r="AG12" s="37">
        <v>8571</v>
      </c>
      <c r="AH12" s="38">
        <f t="shared" si="5"/>
        <v>7.610548748002131</v>
      </c>
      <c r="AI12" s="37">
        <v>1323</v>
      </c>
      <c r="AJ12" s="43">
        <f t="shared" si="6"/>
        <v>1.1747469366009591</v>
      </c>
    </row>
    <row r="13" spans="2:36" ht="17.25" hidden="1" customHeight="1">
      <c r="B13" s="35">
        <v>2</v>
      </c>
      <c r="C13" s="44">
        <v>35</v>
      </c>
      <c r="D13" s="37">
        <f>E13+F13</f>
        <v>1135700</v>
      </c>
      <c r="E13" s="37">
        <v>582300</v>
      </c>
      <c r="F13" s="37">
        <v>553400</v>
      </c>
      <c r="G13" s="37">
        <v>34953</v>
      </c>
      <c r="H13" s="38">
        <f t="shared" si="0"/>
        <v>30.776613542308709</v>
      </c>
      <c r="I13" s="37">
        <v>25760</v>
      </c>
      <c r="J13" s="38">
        <f t="shared" si="1"/>
        <v>22.682046315047987</v>
      </c>
      <c r="K13" s="37">
        <f>G13-I13</f>
        <v>9193</v>
      </c>
      <c r="L13" s="38">
        <f t="shared" si="2"/>
        <v>8.0945672272607219</v>
      </c>
      <c r="M13" s="37">
        <v>4857</v>
      </c>
      <c r="N13" s="38">
        <f t="shared" si="3"/>
        <v>138.95802935370355</v>
      </c>
      <c r="O13" s="39" t="s">
        <v>33</v>
      </c>
      <c r="P13" s="40" t="s">
        <v>33</v>
      </c>
      <c r="Q13" s="41"/>
      <c r="R13" s="41"/>
      <c r="S13" s="42">
        <v>4654</v>
      </c>
      <c r="T13" s="38">
        <f t="shared" si="4"/>
        <v>117.5044815310425</v>
      </c>
      <c r="U13" s="39" t="s">
        <v>33</v>
      </c>
      <c r="V13" s="39" t="s">
        <v>33</v>
      </c>
      <c r="W13" s="39" t="s">
        <v>33</v>
      </c>
      <c r="X13" s="39" t="s">
        <v>33</v>
      </c>
      <c r="Y13" s="39" t="s">
        <v>33</v>
      </c>
      <c r="Z13" s="39" t="s">
        <v>33</v>
      </c>
      <c r="AA13" s="39" t="s">
        <v>33</v>
      </c>
      <c r="AB13" s="39" t="s">
        <v>33</v>
      </c>
      <c r="AC13" s="39" t="s">
        <v>33</v>
      </c>
      <c r="AD13" s="39" t="s">
        <v>33</v>
      </c>
      <c r="AE13" s="39" t="s">
        <v>33</v>
      </c>
      <c r="AF13" s="39" t="s">
        <v>33</v>
      </c>
      <c r="AG13" s="37">
        <v>9141</v>
      </c>
      <c r="AH13" s="38">
        <f t="shared" si="5"/>
        <v>8.0487804878048781</v>
      </c>
      <c r="AI13" s="37">
        <v>1312</v>
      </c>
      <c r="AJ13" s="43">
        <f t="shared" si="6"/>
        <v>1.1552346570397112</v>
      </c>
    </row>
    <row r="14" spans="2:36" ht="17.25" hidden="1" customHeight="1">
      <c r="B14" s="35">
        <v>3</v>
      </c>
      <c r="C14" s="44">
        <v>36</v>
      </c>
      <c r="D14" s="37">
        <f>E14+F14</f>
        <v>1145300</v>
      </c>
      <c r="E14" s="37">
        <v>586900</v>
      </c>
      <c r="F14" s="37">
        <v>558400</v>
      </c>
      <c r="G14" s="37">
        <v>33500</v>
      </c>
      <c r="H14" s="38">
        <f t="shared" si="0"/>
        <v>29.249978171658078</v>
      </c>
      <c r="I14" s="37">
        <v>22853</v>
      </c>
      <c r="J14" s="38">
        <f t="shared" si="1"/>
        <v>19.953723915131409</v>
      </c>
      <c r="K14" s="37">
        <f>G14-I14</f>
        <v>10647</v>
      </c>
      <c r="L14" s="38">
        <f t="shared" si="2"/>
        <v>9.296254256526673</v>
      </c>
      <c r="M14" s="37">
        <v>4405</v>
      </c>
      <c r="N14" s="38">
        <f t="shared" si="3"/>
        <v>131.49253731343282</v>
      </c>
      <c r="O14" s="39" t="s">
        <v>33</v>
      </c>
      <c r="P14" s="40" t="s">
        <v>33</v>
      </c>
      <c r="Q14" s="41"/>
      <c r="R14" s="41"/>
      <c r="S14" s="42">
        <v>4480</v>
      </c>
      <c r="T14" s="38">
        <f t="shared" si="4"/>
        <v>117.95681937862032</v>
      </c>
      <c r="U14" s="39" t="s">
        <v>33</v>
      </c>
      <c r="V14" s="39" t="s">
        <v>33</v>
      </c>
      <c r="W14" s="39" t="s">
        <v>33</v>
      </c>
      <c r="X14" s="39" t="s">
        <v>33</v>
      </c>
      <c r="Y14" s="39" t="s">
        <v>33</v>
      </c>
      <c r="Z14" s="39" t="s">
        <v>33</v>
      </c>
      <c r="AA14" s="39" t="s">
        <v>33</v>
      </c>
      <c r="AB14" s="39" t="s">
        <v>33</v>
      </c>
      <c r="AC14" s="39" t="s">
        <v>33</v>
      </c>
      <c r="AD14" s="39" t="s">
        <v>33</v>
      </c>
      <c r="AE14" s="39" t="s">
        <v>33</v>
      </c>
      <c r="AF14" s="39" t="s">
        <v>33</v>
      </c>
      <c r="AG14" s="37">
        <v>8618</v>
      </c>
      <c r="AH14" s="38">
        <f t="shared" si="5"/>
        <v>7.5246660263686369</v>
      </c>
      <c r="AI14" s="37">
        <v>1485</v>
      </c>
      <c r="AJ14" s="43">
        <f t="shared" si="6"/>
        <v>1.2966035099973805</v>
      </c>
    </row>
    <row r="15" spans="2:36" ht="17.25" hidden="1" customHeight="1">
      <c r="B15" s="35">
        <v>4</v>
      </c>
      <c r="C15" s="44">
        <v>37</v>
      </c>
      <c r="D15" s="37">
        <f>E15+F15</f>
        <v>1151100</v>
      </c>
      <c r="E15" s="37">
        <v>588900</v>
      </c>
      <c r="F15" s="37">
        <v>562200</v>
      </c>
      <c r="G15" s="37">
        <v>31717</v>
      </c>
      <c r="H15" s="38">
        <f t="shared" si="0"/>
        <v>27.553644340196335</v>
      </c>
      <c r="I15" s="37">
        <v>22931</v>
      </c>
      <c r="J15" s="38">
        <f t="shared" si="1"/>
        <v>19.920945182868561</v>
      </c>
      <c r="K15" s="37">
        <f>G15-I15</f>
        <v>8786</v>
      </c>
      <c r="L15" s="38">
        <f t="shared" si="2"/>
        <v>7.6326991573277736</v>
      </c>
      <c r="M15" s="37">
        <v>4098</v>
      </c>
      <c r="N15" s="38">
        <f t="shared" si="3"/>
        <v>129.20515811709811</v>
      </c>
      <c r="O15" s="39" t="s">
        <v>33</v>
      </c>
      <c r="P15" s="40" t="s">
        <v>33</v>
      </c>
      <c r="Q15" s="41"/>
      <c r="R15" s="41"/>
      <c r="S15" s="42">
        <v>4200</v>
      </c>
      <c r="T15" s="38">
        <f t="shared" si="4"/>
        <v>116.93626973299553</v>
      </c>
      <c r="U15" s="39" t="s">
        <v>33</v>
      </c>
      <c r="V15" s="39" t="s">
        <v>33</v>
      </c>
      <c r="W15" s="39" t="s">
        <v>33</v>
      </c>
      <c r="X15" s="39" t="s">
        <v>33</v>
      </c>
      <c r="Y15" s="39" t="s">
        <v>33</v>
      </c>
      <c r="Z15" s="39" t="s">
        <v>33</v>
      </c>
      <c r="AA15" s="39" t="s">
        <v>33</v>
      </c>
      <c r="AB15" s="39" t="s">
        <v>33</v>
      </c>
      <c r="AC15" s="39" t="s">
        <v>33</v>
      </c>
      <c r="AD15" s="39" t="s">
        <v>33</v>
      </c>
      <c r="AE15" s="39" t="s">
        <v>33</v>
      </c>
      <c r="AF15" s="39" t="s">
        <v>33</v>
      </c>
      <c r="AG15" s="37">
        <v>9884</v>
      </c>
      <c r="AH15" s="38">
        <f t="shared" si="5"/>
        <v>8.5865693684301974</v>
      </c>
      <c r="AI15" s="37">
        <v>1429</v>
      </c>
      <c r="AJ15" s="43">
        <f t="shared" si="6"/>
        <v>1.2414212492398575</v>
      </c>
    </row>
    <row r="16" spans="2:36" ht="17.25" hidden="1" customHeight="1">
      <c r="B16" s="35">
        <v>5</v>
      </c>
      <c r="C16" s="44">
        <v>38</v>
      </c>
      <c r="D16" s="37">
        <f>E16+F16</f>
        <v>1156900</v>
      </c>
      <c r="E16" s="37">
        <v>590900</v>
      </c>
      <c r="F16" s="37">
        <v>566000</v>
      </c>
      <c r="G16" s="37">
        <v>31269</v>
      </c>
      <c r="H16" s="38">
        <f t="shared" si="0"/>
        <v>27.028265191459937</v>
      </c>
      <c r="I16" s="37">
        <v>24397</v>
      </c>
      <c r="J16" s="38">
        <f t="shared" si="1"/>
        <v>21.088253090154726</v>
      </c>
      <c r="K16" s="37">
        <f>G16-I16</f>
        <v>6872</v>
      </c>
      <c r="L16" s="38">
        <f t="shared" si="2"/>
        <v>5.9400121013052125</v>
      </c>
      <c r="M16" s="37">
        <v>4545</v>
      </c>
      <c r="N16" s="38">
        <f t="shared" si="3"/>
        <v>145.35162621126355</v>
      </c>
      <c r="O16" s="39" t="s">
        <v>33</v>
      </c>
      <c r="P16" s="40" t="s">
        <v>33</v>
      </c>
      <c r="Q16" s="41"/>
      <c r="R16" s="41"/>
      <c r="S16" s="42">
        <v>4259</v>
      </c>
      <c r="T16" s="38">
        <f t="shared" si="4"/>
        <v>119.87727989191625</v>
      </c>
      <c r="U16" s="39" t="s">
        <v>33</v>
      </c>
      <c r="V16" s="39" t="s">
        <v>33</v>
      </c>
      <c r="W16" s="39" t="s">
        <v>33</v>
      </c>
      <c r="X16" s="39" t="s">
        <v>33</v>
      </c>
      <c r="Y16" s="39" t="s">
        <v>33</v>
      </c>
      <c r="Z16" s="39" t="s">
        <v>33</v>
      </c>
      <c r="AA16" s="39" t="s">
        <v>33</v>
      </c>
      <c r="AB16" s="39" t="s">
        <v>33</v>
      </c>
      <c r="AC16" s="39" t="s">
        <v>33</v>
      </c>
      <c r="AD16" s="39" t="s">
        <v>33</v>
      </c>
      <c r="AE16" s="39" t="s">
        <v>33</v>
      </c>
      <c r="AF16" s="39" t="s">
        <v>33</v>
      </c>
      <c r="AG16" s="37">
        <v>8792</v>
      </c>
      <c r="AH16" s="38">
        <f t="shared" si="5"/>
        <v>7.5996196732647592</v>
      </c>
      <c r="AI16" s="37">
        <v>1319</v>
      </c>
      <c r="AJ16" s="43">
        <f t="shared" si="6"/>
        <v>1.1401158267784597</v>
      </c>
    </row>
    <row r="17" spans="2:36" ht="17.25" hidden="1" customHeight="1">
      <c r="B17" s="35"/>
      <c r="C17" s="44"/>
      <c r="D17" s="37"/>
      <c r="E17" s="37"/>
      <c r="F17" s="37"/>
      <c r="G17" s="44"/>
      <c r="H17" s="44"/>
      <c r="I17" s="44"/>
      <c r="J17" s="44"/>
      <c r="K17" s="44"/>
      <c r="L17" s="44"/>
      <c r="M17" s="44"/>
      <c r="N17" s="44"/>
      <c r="O17" s="44"/>
      <c r="P17" s="45"/>
      <c r="S17" s="35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5"/>
    </row>
    <row r="18" spans="2:36" ht="17.25" hidden="1" customHeight="1">
      <c r="B18" s="35">
        <v>6</v>
      </c>
      <c r="C18" s="44">
        <v>39</v>
      </c>
      <c r="D18" s="37">
        <f>E18+F18</f>
        <v>1162800</v>
      </c>
      <c r="E18" s="37">
        <v>592900</v>
      </c>
      <c r="F18" s="37">
        <v>569900</v>
      </c>
      <c r="G18" s="37">
        <v>31075</v>
      </c>
      <c r="H18" s="38">
        <f t="shared" si="0"/>
        <v>26.724286205710357</v>
      </c>
      <c r="I18" s="37">
        <v>22983</v>
      </c>
      <c r="J18" s="38">
        <f t="shared" si="1"/>
        <v>19.765221878224974</v>
      </c>
      <c r="K18" s="37">
        <f>G18-I18</f>
        <v>8092</v>
      </c>
      <c r="L18" s="38">
        <f t="shared" si="2"/>
        <v>6.9590643274853798</v>
      </c>
      <c r="M18" s="37">
        <v>4157</v>
      </c>
      <c r="N18" s="38">
        <f t="shared" si="3"/>
        <v>133.77312952534191</v>
      </c>
      <c r="O18" s="39" t="s">
        <v>33</v>
      </c>
      <c r="P18" s="40" t="s">
        <v>33</v>
      </c>
      <c r="Q18" s="41"/>
      <c r="R18" s="41"/>
      <c r="S18" s="42">
        <v>4339</v>
      </c>
      <c r="T18" s="38">
        <f t="shared" si="4"/>
        <v>122.52216637487999</v>
      </c>
      <c r="U18" s="39" t="s">
        <v>33</v>
      </c>
      <c r="V18" s="39" t="s">
        <v>33</v>
      </c>
      <c r="W18" s="39" t="s">
        <v>33</v>
      </c>
      <c r="X18" s="39" t="s">
        <v>33</v>
      </c>
      <c r="Y18" s="39" t="s">
        <v>33</v>
      </c>
      <c r="Z18" s="39" t="s">
        <v>33</v>
      </c>
      <c r="AA18" s="39" t="s">
        <v>33</v>
      </c>
      <c r="AB18" s="39" t="s">
        <v>33</v>
      </c>
      <c r="AC18" s="39" t="s">
        <v>33</v>
      </c>
      <c r="AD18" s="39" t="s">
        <v>33</v>
      </c>
      <c r="AE18" s="39" t="s">
        <v>33</v>
      </c>
      <c r="AF18" s="39" t="s">
        <v>33</v>
      </c>
      <c r="AG18" s="37">
        <v>7567</v>
      </c>
      <c r="AH18" s="38">
        <f t="shared" si="5"/>
        <v>6.5075679394564849</v>
      </c>
      <c r="AI18" s="37">
        <v>1446</v>
      </c>
      <c r="AJ18" s="43">
        <f t="shared" si="6"/>
        <v>1.2435500515995872</v>
      </c>
    </row>
    <row r="19" spans="2:36" ht="17.25" hidden="1" customHeight="1">
      <c r="B19" s="35">
        <v>7</v>
      </c>
      <c r="C19" s="44">
        <v>40</v>
      </c>
      <c r="D19" s="37">
        <f>E19+F19</f>
        <v>1168700</v>
      </c>
      <c r="E19" s="37">
        <v>594900</v>
      </c>
      <c r="F19" s="37">
        <v>573800</v>
      </c>
      <c r="G19" s="37">
        <v>34292</v>
      </c>
      <c r="H19" s="38">
        <f t="shared" si="0"/>
        <v>29.342003935997262</v>
      </c>
      <c r="I19" s="37">
        <v>24251</v>
      </c>
      <c r="J19" s="38">
        <f t="shared" si="1"/>
        <v>20.750406434499872</v>
      </c>
      <c r="K19" s="37">
        <f>G19-I19</f>
        <v>10041</v>
      </c>
      <c r="L19" s="38">
        <f t="shared" si="2"/>
        <v>8.5915975014973895</v>
      </c>
      <c r="M19" s="37">
        <v>4906</v>
      </c>
      <c r="N19" s="38">
        <f t="shared" si="3"/>
        <v>143.0654380030328</v>
      </c>
      <c r="O19" s="39" t="s">
        <v>33</v>
      </c>
      <c r="P19" s="40" t="s">
        <v>33</v>
      </c>
      <c r="Q19" s="41"/>
      <c r="R19" s="41"/>
      <c r="S19" s="42">
        <v>4337</v>
      </c>
      <c r="T19" s="38">
        <f t="shared" si="4"/>
        <v>112.27316264982268</v>
      </c>
      <c r="U19" s="39" t="s">
        <v>33</v>
      </c>
      <c r="V19" s="39" t="s">
        <v>33</v>
      </c>
      <c r="W19" s="39" t="s">
        <v>33</v>
      </c>
      <c r="X19" s="39" t="s">
        <v>33</v>
      </c>
      <c r="Y19" s="39" t="s">
        <v>33</v>
      </c>
      <c r="Z19" s="39" t="s">
        <v>33</v>
      </c>
      <c r="AA19" s="39" t="s">
        <v>33</v>
      </c>
      <c r="AB19" s="39" t="s">
        <v>33</v>
      </c>
      <c r="AC19" s="39" t="s">
        <v>33</v>
      </c>
      <c r="AD19" s="39" t="s">
        <v>33</v>
      </c>
      <c r="AE19" s="39" t="s">
        <v>33</v>
      </c>
      <c r="AF19" s="39" t="s">
        <v>33</v>
      </c>
      <c r="AG19" s="37">
        <v>9298</v>
      </c>
      <c r="AH19" s="38">
        <f t="shared" si="5"/>
        <v>7.9558483785402583</v>
      </c>
      <c r="AI19" s="37">
        <v>1224</v>
      </c>
      <c r="AJ19" s="43">
        <f t="shared" si="6"/>
        <v>1.0473175323008472</v>
      </c>
    </row>
    <row r="20" spans="2:36" ht="17.25" hidden="1" customHeight="1">
      <c r="B20" s="35">
        <v>8</v>
      </c>
      <c r="C20" s="44">
        <v>41</v>
      </c>
      <c r="D20" s="37">
        <f>E20+F20</f>
        <v>1174700</v>
      </c>
      <c r="E20" s="37">
        <v>597000</v>
      </c>
      <c r="F20" s="37">
        <v>577700</v>
      </c>
      <c r="G20" s="37">
        <v>36490</v>
      </c>
      <c r="H20" s="38">
        <f t="shared" si="0"/>
        <v>31.063250191538266</v>
      </c>
      <c r="I20" s="37">
        <v>25689</v>
      </c>
      <c r="J20" s="38">
        <f t="shared" si="1"/>
        <v>21.868562186090063</v>
      </c>
      <c r="K20" s="37">
        <f>G20-I20</f>
        <v>10801</v>
      </c>
      <c r="L20" s="38">
        <f t="shared" si="2"/>
        <v>9.1946880054482012</v>
      </c>
      <c r="M20" s="37">
        <v>5641</v>
      </c>
      <c r="N20" s="38">
        <f t="shared" si="3"/>
        <v>154.59029871197589</v>
      </c>
      <c r="O20" s="39" t="s">
        <v>33</v>
      </c>
      <c r="P20" s="40" t="s">
        <v>33</v>
      </c>
      <c r="Q20" s="41"/>
      <c r="R20" s="41"/>
      <c r="S20" s="42">
        <v>4141</v>
      </c>
      <c r="T20" s="38">
        <f t="shared" si="4"/>
        <v>101.91725529767912</v>
      </c>
      <c r="U20" s="39" t="s">
        <v>33</v>
      </c>
      <c r="V20" s="39" t="s">
        <v>33</v>
      </c>
      <c r="W20" s="39" t="s">
        <v>33</v>
      </c>
      <c r="X20" s="39" t="s">
        <v>33</v>
      </c>
      <c r="Y20" s="39" t="s">
        <v>33</v>
      </c>
      <c r="Z20" s="39" t="s">
        <v>33</v>
      </c>
      <c r="AA20" s="39" t="s">
        <v>33</v>
      </c>
      <c r="AB20" s="39" t="s">
        <v>33</v>
      </c>
      <c r="AC20" s="39" t="s">
        <v>33</v>
      </c>
      <c r="AD20" s="39" t="s">
        <v>33</v>
      </c>
      <c r="AE20" s="39" t="s">
        <v>33</v>
      </c>
      <c r="AF20" s="39" t="s">
        <v>33</v>
      </c>
      <c r="AG20" s="37">
        <v>10208</v>
      </c>
      <c r="AH20" s="38">
        <f t="shared" si="5"/>
        <v>8.6898782667915206</v>
      </c>
      <c r="AI20" s="37">
        <v>1128</v>
      </c>
      <c r="AJ20" s="43">
        <f t="shared" si="6"/>
        <v>0.96024516897931389</v>
      </c>
    </row>
    <row r="21" spans="2:36" ht="17.25" hidden="1" customHeight="1">
      <c r="B21" s="35">
        <v>9</v>
      </c>
      <c r="C21" s="44">
        <v>42</v>
      </c>
      <c r="D21" s="37">
        <f>E21+F21</f>
        <v>1180700</v>
      </c>
      <c r="E21" s="37">
        <v>599000</v>
      </c>
      <c r="F21" s="37">
        <v>581700</v>
      </c>
      <c r="G21" s="37">
        <v>37048</v>
      </c>
      <c r="H21" s="38">
        <f t="shared" si="0"/>
        <v>31.377996104006101</v>
      </c>
      <c r="I21" s="37">
        <v>25098</v>
      </c>
      <c r="J21" s="38">
        <f t="shared" si="1"/>
        <v>21.256881510968068</v>
      </c>
      <c r="K21" s="37">
        <f>G21-I21</f>
        <v>11950</v>
      </c>
      <c r="L21" s="38">
        <f t="shared" si="2"/>
        <v>10.12111459303803</v>
      </c>
      <c r="M21" s="37">
        <v>5951</v>
      </c>
      <c r="N21" s="38">
        <f t="shared" si="3"/>
        <v>160.62945368171023</v>
      </c>
      <c r="O21" s="39" t="s">
        <v>33</v>
      </c>
      <c r="P21" s="40" t="s">
        <v>33</v>
      </c>
      <c r="Q21" s="41"/>
      <c r="R21" s="41"/>
      <c r="S21" s="42">
        <v>4200</v>
      </c>
      <c r="T21" s="38">
        <f t="shared" si="4"/>
        <v>101.82311869666408</v>
      </c>
      <c r="U21" s="39" t="s">
        <v>33</v>
      </c>
      <c r="V21" s="39" t="s">
        <v>33</v>
      </c>
      <c r="W21" s="39" t="s">
        <v>33</v>
      </c>
      <c r="X21" s="39" t="s">
        <v>33</v>
      </c>
      <c r="Y21" s="39" t="s">
        <v>33</v>
      </c>
      <c r="Z21" s="39" t="s">
        <v>33</v>
      </c>
      <c r="AA21" s="39" t="s">
        <v>33</v>
      </c>
      <c r="AB21" s="39" t="s">
        <v>33</v>
      </c>
      <c r="AC21" s="39" t="s">
        <v>33</v>
      </c>
      <c r="AD21" s="39" t="s">
        <v>33</v>
      </c>
      <c r="AE21" s="44">
        <v>159</v>
      </c>
      <c r="AF21" s="38">
        <f>ROUND(100000*AE21/(G21+S21),1)</f>
        <v>385.5</v>
      </c>
      <c r="AG21" s="37">
        <v>9948</v>
      </c>
      <c r="AH21" s="38">
        <f t="shared" si="5"/>
        <v>8.4255102905056329</v>
      </c>
      <c r="AI21" s="37">
        <v>1161</v>
      </c>
      <c r="AJ21" s="43">
        <f t="shared" si="6"/>
        <v>0.98331498263741834</v>
      </c>
    </row>
    <row r="22" spans="2:36" ht="17.25" hidden="1" customHeight="1">
      <c r="B22" s="35">
        <v>10</v>
      </c>
      <c r="C22" s="44">
        <v>43</v>
      </c>
      <c r="D22" s="37">
        <f>E22+F22</f>
        <v>1186800</v>
      </c>
      <c r="E22" s="37">
        <v>601100</v>
      </c>
      <c r="F22" s="37">
        <v>585700</v>
      </c>
      <c r="G22" s="37">
        <v>36662</v>
      </c>
      <c r="H22" s="38">
        <f t="shared" si="0"/>
        <v>30.891472868217054</v>
      </c>
      <c r="I22" s="37">
        <v>24908</v>
      </c>
      <c r="J22" s="38">
        <f t="shared" si="1"/>
        <v>20.987529491068418</v>
      </c>
      <c r="K22" s="37">
        <f>G22-I22</f>
        <v>11754</v>
      </c>
      <c r="L22" s="38">
        <f t="shared" si="2"/>
        <v>9.9039433771486358</v>
      </c>
      <c r="M22" s="37">
        <v>5743</v>
      </c>
      <c r="N22" s="38">
        <f t="shared" si="3"/>
        <v>156.64720964486389</v>
      </c>
      <c r="O22" s="39" t="s">
        <v>33</v>
      </c>
      <c r="P22" s="40" t="s">
        <v>33</v>
      </c>
      <c r="Q22" s="41"/>
      <c r="R22" s="41"/>
      <c r="S22" s="42">
        <v>3896</v>
      </c>
      <c r="T22" s="38">
        <f t="shared" si="4"/>
        <v>96.059963509048771</v>
      </c>
      <c r="U22" s="39" t="s">
        <v>33</v>
      </c>
      <c r="V22" s="39" t="s">
        <v>33</v>
      </c>
      <c r="W22" s="39" t="s">
        <v>33</v>
      </c>
      <c r="X22" s="39" t="s">
        <v>33</v>
      </c>
      <c r="Y22" s="39" t="s">
        <v>33</v>
      </c>
      <c r="Z22" s="39" t="s">
        <v>33</v>
      </c>
      <c r="AA22" s="39" t="s">
        <v>33</v>
      </c>
      <c r="AB22" s="39" t="s">
        <v>33</v>
      </c>
      <c r="AC22" s="39" t="s">
        <v>33</v>
      </c>
      <c r="AD22" s="39" t="s">
        <v>33</v>
      </c>
      <c r="AE22" s="44">
        <v>179</v>
      </c>
      <c r="AF22" s="38">
        <f t="shared" ref="AF22:AF70" si="7">ROUND(100000*AE22/(G22+S22),1)</f>
        <v>441.3</v>
      </c>
      <c r="AG22" s="37">
        <v>9930</v>
      </c>
      <c r="AH22" s="38">
        <f t="shared" si="5"/>
        <v>8.3670374115267947</v>
      </c>
      <c r="AI22" s="37">
        <v>1250</v>
      </c>
      <c r="AJ22" s="43">
        <f t="shared" si="6"/>
        <v>1.0532524435456692</v>
      </c>
    </row>
    <row r="23" spans="2:36" ht="17.25" hidden="1" customHeight="1">
      <c r="B23" s="35"/>
      <c r="C23" s="44"/>
      <c r="D23" s="37"/>
      <c r="E23" s="37"/>
      <c r="F23" s="37"/>
      <c r="G23" s="44"/>
      <c r="H23" s="44"/>
      <c r="I23" s="44"/>
      <c r="J23" s="44"/>
      <c r="K23" s="44"/>
      <c r="L23" s="44"/>
      <c r="M23" s="44"/>
      <c r="N23" s="44"/>
      <c r="O23" s="44"/>
      <c r="P23" s="45"/>
      <c r="S23" s="35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8"/>
      <c r="AG23" s="44"/>
      <c r="AH23" s="44"/>
      <c r="AI23" s="44"/>
      <c r="AJ23" s="45"/>
    </row>
    <row r="24" spans="2:36" ht="17.25" hidden="1" customHeight="1">
      <c r="B24" s="35">
        <v>1911</v>
      </c>
      <c r="C24" s="36" t="s">
        <v>34</v>
      </c>
      <c r="D24" s="37">
        <f>E24+F24</f>
        <v>1210000</v>
      </c>
      <c r="E24" s="37">
        <v>614500</v>
      </c>
      <c r="F24" s="37">
        <v>595500</v>
      </c>
      <c r="G24" s="37">
        <v>36290</v>
      </c>
      <c r="H24" s="38">
        <f t="shared" si="0"/>
        <v>29.991735537190081</v>
      </c>
      <c r="I24" s="37">
        <v>23320</v>
      </c>
      <c r="J24" s="38">
        <f t="shared" si="1"/>
        <v>19.27272727272727</v>
      </c>
      <c r="K24" s="37">
        <f>G24-I24</f>
        <v>12970</v>
      </c>
      <c r="L24" s="38">
        <f t="shared" si="2"/>
        <v>10.71900826446281</v>
      </c>
      <c r="M24" s="37">
        <v>5388</v>
      </c>
      <c r="N24" s="38">
        <f t="shared" si="3"/>
        <v>148.47065307247175</v>
      </c>
      <c r="O24" s="39" t="s">
        <v>33</v>
      </c>
      <c r="P24" s="40" t="s">
        <v>33</v>
      </c>
      <c r="Q24" s="41"/>
      <c r="R24" s="41"/>
      <c r="S24" s="42">
        <v>3705</v>
      </c>
      <c r="T24" s="38">
        <f t="shared" si="4"/>
        <v>92.636579572446564</v>
      </c>
      <c r="U24" s="39" t="s">
        <v>33</v>
      </c>
      <c r="V24" s="39" t="s">
        <v>33</v>
      </c>
      <c r="W24" s="39" t="s">
        <v>33</v>
      </c>
      <c r="X24" s="39" t="s">
        <v>33</v>
      </c>
      <c r="Y24" s="39" t="s">
        <v>33</v>
      </c>
      <c r="Z24" s="39" t="s">
        <v>33</v>
      </c>
      <c r="AA24" s="39" t="s">
        <v>33</v>
      </c>
      <c r="AB24" s="39" t="s">
        <v>33</v>
      </c>
      <c r="AC24" s="39" t="s">
        <v>33</v>
      </c>
      <c r="AD24" s="39" t="s">
        <v>33</v>
      </c>
      <c r="AE24" s="44">
        <v>144</v>
      </c>
      <c r="AF24" s="38">
        <f t="shared" si="7"/>
        <v>360</v>
      </c>
      <c r="AG24" s="37">
        <v>10051</v>
      </c>
      <c r="AH24" s="38">
        <f t="shared" si="5"/>
        <v>8.3066115702479344</v>
      </c>
      <c r="AI24" s="37">
        <v>1223</v>
      </c>
      <c r="AJ24" s="43">
        <f t="shared" si="6"/>
        <v>1.0107438016528927</v>
      </c>
    </row>
    <row r="25" spans="2:36" ht="17.25" hidden="1" customHeight="1">
      <c r="B25" s="35">
        <v>12</v>
      </c>
      <c r="C25" s="36" t="s">
        <v>35</v>
      </c>
      <c r="D25" s="37">
        <f>E25+F25</f>
        <v>1222100</v>
      </c>
      <c r="E25" s="37">
        <v>620500</v>
      </c>
      <c r="F25" s="37">
        <v>601600</v>
      </c>
      <c r="G25" s="37">
        <v>36861</v>
      </c>
      <c r="H25" s="38">
        <f t="shared" si="0"/>
        <v>30.162016201620162</v>
      </c>
      <c r="I25" s="37">
        <v>23948</v>
      </c>
      <c r="J25" s="38">
        <f t="shared" si="1"/>
        <v>19.595777759594142</v>
      </c>
      <c r="K25" s="37">
        <f>G25-I25</f>
        <v>12913</v>
      </c>
      <c r="L25" s="38">
        <f t="shared" si="2"/>
        <v>10.56623844202602</v>
      </c>
      <c r="M25" s="37">
        <v>5369</v>
      </c>
      <c r="N25" s="38">
        <f t="shared" si="3"/>
        <v>145.65529963918505</v>
      </c>
      <c r="O25" s="39" t="s">
        <v>33</v>
      </c>
      <c r="P25" s="40" t="s">
        <v>33</v>
      </c>
      <c r="Q25" s="41"/>
      <c r="R25" s="41"/>
      <c r="S25" s="42">
        <v>3691</v>
      </c>
      <c r="T25" s="38">
        <f t="shared" si="4"/>
        <v>91.018938646675878</v>
      </c>
      <c r="U25" s="39" t="s">
        <v>33</v>
      </c>
      <c r="V25" s="39" t="s">
        <v>33</v>
      </c>
      <c r="W25" s="39" t="s">
        <v>33</v>
      </c>
      <c r="X25" s="39" t="s">
        <v>33</v>
      </c>
      <c r="Y25" s="39" t="s">
        <v>33</v>
      </c>
      <c r="Z25" s="39" t="s">
        <v>33</v>
      </c>
      <c r="AA25" s="39" t="s">
        <v>33</v>
      </c>
      <c r="AB25" s="39" t="s">
        <v>33</v>
      </c>
      <c r="AC25" s="39" t="s">
        <v>33</v>
      </c>
      <c r="AD25" s="39" t="s">
        <v>33</v>
      </c>
      <c r="AE25" s="44">
        <v>126</v>
      </c>
      <c r="AF25" s="38">
        <f t="shared" si="7"/>
        <v>310.7</v>
      </c>
      <c r="AG25" s="37">
        <v>9317</v>
      </c>
      <c r="AH25" s="38">
        <f t="shared" si="5"/>
        <v>7.6237623762376234</v>
      </c>
      <c r="AI25" s="37">
        <v>1164</v>
      </c>
      <c r="AJ25" s="43">
        <f t="shared" si="6"/>
        <v>0.95245888225186148</v>
      </c>
    </row>
    <row r="26" spans="2:36" ht="17.25" hidden="1" customHeight="1">
      <c r="B26" s="35">
        <v>13</v>
      </c>
      <c r="C26" s="44">
        <v>2</v>
      </c>
      <c r="D26" s="37">
        <f>E26+F26</f>
        <v>1234200</v>
      </c>
      <c r="E26" s="37">
        <v>626500</v>
      </c>
      <c r="F26" s="37">
        <v>607700</v>
      </c>
      <c r="G26" s="37">
        <v>36187</v>
      </c>
      <c r="H26" s="38">
        <f t="shared" si="0"/>
        <v>29.320207421811702</v>
      </c>
      <c r="I26" s="37">
        <v>22584</v>
      </c>
      <c r="J26" s="38">
        <f t="shared" si="1"/>
        <v>18.298492950899369</v>
      </c>
      <c r="K26" s="37">
        <f>G26-I26</f>
        <v>13603</v>
      </c>
      <c r="L26" s="38">
        <f t="shared" si="2"/>
        <v>11.021714470912332</v>
      </c>
      <c r="M26" s="37">
        <v>5103</v>
      </c>
      <c r="N26" s="38">
        <f t="shared" si="3"/>
        <v>141.01749246967142</v>
      </c>
      <c r="O26" s="39" t="s">
        <v>33</v>
      </c>
      <c r="P26" s="40" t="s">
        <v>33</v>
      </c>
      <c r="Q26" s="41"/>
      <c r="R26" s="41"/>
      <c r="S26" s="42">
        <v>3750</v>
      </c>
      <c r="T26" s="38">
        <f t="shared" si="4"/>
        <v>93.897889175451326</v>
      </c>
      <c r="U26" s="39" t="s">
        <v>33</v>
      </c>
      <c r="V26" s="39" t="s">
        <v>33</v>
      </c>
      <c r="W26" s="39" t="s">
        <v>33</v>
      </c>
      <c r="X26" s="39" t="s">
        <v>33</v>
      </c>
      <c r="Y26" s="39" t="s">
        <v>33</v>
      </c>
      <c r="Z26" s="39" t="s">
        <v>33</v>
      </c>
      <c r="AA26" s="39" t="s">
        <v>33</v>
      </c>
      <c r="AB26" s="39" t="s">
        <v>33</v>
      </c>
      <c r="AC26" s="39" t="s">
        <v>33</v>
      </c>
      <c r="AD26" s="39" t="s">
        <v>33</v>
      </c>
      <c r="AE26" s="44">
        <v>140</v>
      </c>
      <c r="AF26" s="38">
        <f t="shared" si="7"/>
        <v>350.6</v>
      </c>
      <c r="AG26" s="37">
        <v>9407</v>
      </c>
      <c r="AH26" s="38">
        <f t="shared" si="5"/>
        <v>7.6219413385188792</v>
      </c>
      <c r="AI26" s="37">
        <v>1242</v>
      </c>
      <c r="AJ26" s="43">
        <f t="shared" si="6"/>
        <v>1.0063198833252309</v>
      </c>
    </row>
    <row r="27" spans="2:36" ht="17.25" hidden="1" customHeight="1">
      <c r="B27" s="35">
        <v>14</v>
      </c>
      <c r="C27" s="44">
        <v>3</v>
      </c>
      <c r="D27" s="37">
        <f>E27+F27</f>
        <v>1246500</v>
      </c>
      <c r="E27" s="37">
        <v>632600</v>
      </c>
      <c r="F27" s="37">
        <v>613900</v>
      </c>
      <c r="G27" s="37">
        <v>36504</v>
      </c>
      <c r="H27" s="38">
        <f t="shared" si="0"/>
        <v>29.285198555956679</v>
      </c>
      <c r="I27" s="37">
        <v>24712</v>
      </c>
      <c r="J27" s="38">
        <f t="shared" si="1"/>
        <v>19.825110308864822</v>
      </c>
      <c r="K27" s="37">
        <f>G27-I27</f>
        <v>11792</v>
      </c>
      <c r="L27" s="38">
        <f t="shared" si="2"/>
        <v>9.460088247091857</v>
      </c>
      <c r="M27" s="37">
        <v>5471</v>
      </c>
      <c r="N27" s="38">
        <f t="shared" si="3"/>
        <v>149.87398641244795</v>
      </c>
      <c r="O27" s="39" t="s">
        <v>33</v>
      </c>
      <c r="P27" s="40" t="s">
        <v>33</v>
      </c>
      <c r="Q27" s="41"/>
      <c r="R27" s="41"/>
      <c r="S27" s="42">
        <v>3731</v>
      </c>
      <c r="T27" s="38">
        <f t="shared" si="4"/>
        <v>92.730210016155084</v>
      </c>
      <c r="U27" s="39" t="s">
        <v>33</v>
      </c>
      <c r="V27" s="39" t="s">
        <v>33</v>
      </c>
      <c r="W27" s="39" t="s">
        <v>33</v>
      </c>
      <c r="X27" s="39" t="s">
        <v>33</v>
      </c>
      <c r="Y27" s="39" t="s">
        <v>33</v>
      </c>
      <c r="Z27" s="39" t="s">
        <v>33</v>
      </c>
      <c r="AA27" s="39" t="s">
        <v>33</v>
      </c>
      <c r="AB27" s="39" t="s">
        <v>33</v>
      </c>
      <c r="AC27" s="39" t="s">
        <v>33</v>
      </c>
      <c r="AD27" s="39" t="s">
        <v>33</v>
      </c>
      <c r="AE27" s="44">
        <v>170</v>
      </c>
      <c r="AF27" s="38">
        <f t="shared" si="7"/>
        <v>422.5</v>
      </c>
      <c r="AG27" s="37">
        <v>9893</v>
      </c>
      <c r="AH27" s="38">
        <f t="shared" si="5"/>
        <v>7.9366225431207384</v>
      </c>
      <c r="AI27" s="37">
        <v>1315</v>
      </c>
      <c r="AJ27" s="43">
        <f t="shared" si="6"/>
        <v>1.0549538708383475</v>
      </c>
    </row>
    <row r="28" spans="2:36" ht="17.25" hidden="1" customHeight="1">
      <c r="B28" s="35">
        <v>15</v>
      </c>
      <c r="C28" s="44">
        <v>4</v>
      </c>
      <c r="D28" s="37">
        <f>E28+F28</f>
        <v>1258900</v>
      </c>
      <c r="E28" s="37">
        <v>638800</v>
      </c>
      <c r="F28" s="37">
        <v>620100</v>
      </c>
      <c r="G28" s="37">
        <v>35466</v>
      </c>
      <c r="H28" s="38">
        <f t="shared" si="0"/>
        <v>28.172213837477162</v>
      </c>
      <c r="I28" s="37">
        <v>24051</v>
      </c>
      <c r="J28" s="38">
        <f t="shared" si="1"/>
        <v>19.104774009055525</v>
      </c>
      <c r="K28" s="37">
        <f>G28-I28</f>
        <v>11415</v>
      </c>
      <c r="L28" s="38">
        <f t="shared" si="2"/>
        <v>9.0674398284216391</v>
      </c>
      <c r="M28" s="37">
        <v>5546</v>
      </c>
      <c r="N28" s="38">
        <f t="shared" si="3"/>
        <v>156.37511983307957</v>
      </c>
      <c r="O28" s="39" t="s">
        <v>33</v>
      </c>
      <c r="P28" s="40" t="s">
        <v>33</v>
      </c>
      <c r="Q28" s="41"/>
      <c r="R28" s="41"/>
      <c r="S28" s="42">
        <v>3521</v>
      </c>
      <c r="T28" s="38">
        <f t="shared" si="4"/>
        <v>90.312155333829224</v>
      </c>
      <c r="U28" s="39" t="s">
        <v>33</v>
      </c>
      <c r="V28" s="39" t="s">
        <v>33</v>
      </c>
      <c r="W28" s="39" t="s">
        <v>33</v>
      </c>
      <c r="X28" s="39" t="s">
        <v>33</v>
      </c>
      <c r="Y28" s="39" t="s">
        <v>33</v>
      </c>
      <c r="Z28" s="39" t="s">
        <v>33</v>
      </c>
      <c r="AA28" s="39" t="s">
        <v>33</v>
      </c>
      <c r="AB28" s="39" t="s">
        <v>33</v>
      </c>
      <c r="AC28" s="39" t="s">
        <v>33</v>
      </c>
      <c r="AD28" s="39" t="s">
        <v>33</v>
      </c>
      <c r="AE28" s="44">
        <v>161</v>
      </c>
      <c r="AF28" s="38">
        <f t="shared" si="7"/>
        <v>413</v>
      </c>
      <c r="AG28" s="37">
        <v>9315</v>
      </c>
      <c r="AH28" s="38">
        <f t="shared" si="5"/>
        <v>7.399316863928826</v>
      </c>
      <c r="AI28" s="37">
        <v>1404</v>
      </c>
      <c r="AJ28" s="43">
        <f t="shared" si="6"/>
        <v>1.1152593534037651</v>
      </c>
    </row>
    <row r="29" spans="2:36" ht="17.25" hidden="1" customHeight="1">
      <c r="B29" s="35"/>
      <c r="C29" s="44"/>
      <c r="D29" s="37"/>
      <c r="E29" s="37"/>
      <c r="F29" s="37"/>
      <c r="G29" s="44"/>
      <c r="H29" s="44"/>
      <c r="I29" s="44"/>
      <c r="J29" s="44"/>
      <c r="K29" s="44"/>
      <c r="L29" s="44"/>
      <c r="M29" s="44"/>
      <c r="N29" s="44"/>
      <c r="O29" s="44"/>
      <c r="P29" s="45"/>
      <c r="S29" s="35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38"/>
      <c r="AG29" s="44"/>
      <c r="AH29" s="44"/>
      <c r="AI29" s="44"/>
      <c r="AJ29" s="45"/>
    </row>
    <row r="30" spans="2:36" ht="17.25" customHeight="1">
      <c r="B30" s="35">
        <v>1916</v>
      </c>
      <c r="C30" s="36" t="s">
        <v>36</v>
      </c>
      <c r="D30" s="37">
        <f>E30+F30</f>
        <v>1271400</v>
      </c>
      <c r="E30" s="37">
        <v>645000</v>
      </c>
      <c r="F30" s="37">
        <v>626400</v>
      </c>
      <c r="G30" s="37">
        <v>35016</v>
      </c>
      <c r="H30" s="38">
        <f t="shared" si="0"/>
        <v>27.541293062765455</v>
      </c>
      <c r="I30" s="37">
        <v>24648</v>
      </c>
      <c r="J30" s="38">
        <f t="shared" si="1"/>
        <v>19.386503067484664</v>
      </c>
      <c r="K30" s="37">
        <f>G30-I30</f>
        <v>10368</v>
      </c>
      <c r="L30" s="38">
        <f t="shared" si="2"/>
        <v>8.1547899952807921</v>
      </c>
      <c r="M30" s="37">
        <v>5290</v>
      </c>
      <c r="N30" s="38">
        <f t="shared" si="3"/>
        <v>151.0737948366461</v>
      </c>
      <c r="O30" s="39" t="s">
        <v>33</v>
      </c>
      <c r="P30" s="40" t="s">
        <v>33</v>
      </c>
      <c r="Q30" s="41"/>
      <c r="R30" s="41"/>
      <c r="S30" s="42">
        <v>3206</v>
      </c>
      <c r="T30" s="38">
        <f t="shared" si="4"/>
        <v>83.878394641829303</v>
      </c>
      <c r="U30" s="39" t="s">
        <v>33</v>
      </c>
      <c r="V30" s="39" t="s">
        <v>33</v>
      </c>
      <c r="W30" s="39" t="s">
        <v>33</v>
      </c>
      <c r="X30" s="39" t="s">
        <v>33</v>
      </c>
      <c r="Y30" s="39" t="s">
        <v>33</v>
      </c>
      <c r="Z30" s="39" t="s">
        <v>33</v>
      </c>
      <c r="AA30" s="39" t="s">
        <v>33</v>
      </c>
      <c r="AB30" s="39" t="s">
        <v>33</v>
      </c>
      <c r="AC30" s="39" t="s">
        <v>33</v>
      </c>
      <c r="AD30" s="39" t="s">
        <v>33</v>
      </c>
      <c r="AE30" s="44">
        <v>147</v>
      </c>
      <c r="AF30" s="38">
        <f t="shared" si="7"/>
        <v>384.6</v>
      </c>
      <c r="AG30" s="37">
        <v>9284</v>
      </c>
      <c r="AH30" s="38">
        <f t="shared" si="5"/>
        <v>7.3021865659902474</v>
      </c>
      <c r="AI30" s="37">
        <v>1311</v>
      </c>
      <c r="AJ30" s="43">
        <f t="shared" si="6"/>
        <v>1.0311467673430863</v>
      </c>
    </row>
    <row r="31" spans="2:36" ht="17.25" customHeight="1">
      <c r="B31" s="35">
        <v>17</v>
      </c>
      <c r="C31" s="44">
        <v>6</v>
      </c>
      <c r="D31" s="37">
        <f>E31+F31</f>
        <v>1283900</v>
      </c>
      <c r="E31" s="37">
        <v>651200</v>
      </c>
      <c r="F31" s="37">
        <v>632700</v>
      </c>
      <c r="G31" s="37">
        <v>35236</v>
      </c>
      <c r="H31" s="38">
        <f t="shared" si="0"/>
        <v>27.444505023755745</v>
      </c>
      <c r="I31" s="37">
        <v>25400</v>
      </c>
      <c r="J31" s="38">
        <f t="shared" si="1"/>
        <v>19.783472233039955</v>
      </c>
      <c r="K31" s="37">
        <f>G31-I31</f>
        <v>9836</v>
      </c>
      <c r="L31" s="38">
        <f t="shared" si="2"/>
        <v>7.6610327907157876</v>
      </c>
      <c r="M31" s="37">
        <v>5699</v>
      </c>
      <c r="N31" s="38">
        <f t="shared" si="3"/>
        <v>161.73799523214893</v>
      </c>
      <c r="O31" s="39" t="s">
        <v>33</v>
      </c>
      <c r="P31" s="40" t="s">
        <v>33</v>
      </c>
      <c r="Q31" s="41"/>
      <c r="R31" s="41"/>
      <c r="S31" s="42">
        <v>3202</v>
      </c>
      <c r="T31" s="38">
        <f t="shared" si="4"/>
        <v>83.302981424631867</v>
      </c>
      <c r="U31" s="39" t="s">
        <v>33</v>
      </c>
      <c r="V31" s="39" t="s">
        <v>33</v>
      </c>
      <c r="W31" s="39" t="s">
        <v>33</v>
      </c>
      <c r="X31" s="39" t="s">
        <v>33</v>
      </c>
      <c r="Y31" s="39" t="s">
        <v>33</v>
      </c>
      <c r="Z31" s="39" t="s">
        <v>33</v>
      </c>
      <c r="AA31" s="39" t="s">
        <v>33</v>
      </c>
      <c r="AB31" s="39" t="s">
        <v>33</v>
      </c>
      <c r="AC31" s="39" t="s">
        <v>33</v>
      </c>
      <c r="AD31" s="39" t="s">
        <v>33</v>
      </c>
      <c r="AE31" s="44">
        <v>134</v>
      </c>
      <c r="AF31" s="38">
        <f t="shared" si="7"/>
        <v>348.6</v>
      </c>
      <c r="AG31" s="37">
        <v>9827</v>
      </c>
      <c r="AH31" s="38">
        <f t="shared" si="5"/>
        <v>7.6540228989796706</v>
      </c>
      <c r="AI31" s="37">
        <v>1120</v>
      </c>
      <c r="AJ31" s="43">
        <f t="shared" si="6"/>
        <v>0.87234208271672253</v>
      </c>
    </row>
    <row r="32" spans="2:36" ht="17.25" customHeight="1">
      <c r="B32" s="35">
        <v>18</v>
      </c>
      <c r="C32" s="44">
        <v>7</v>
      </c>
      <c r="D32" s="37">
        <f>E32+F32</f>
        <v>1253400</v>
      </c>
      <c r="E32" s="37">
        <v>631800</v>
      </c>
      <c r="F32" s="37">
        <v>621600</v>
      </c>
      <c r="G32" s="37">
        <v>34028</v>
      </c>
      <c r="H32" s="38">
        <f t="shared" si="0"/>
        <v>27.148555927876178</v>
      </c>
      <c r="I32" s="37">
        <v>31916</v>
      </c>
      <c r="J32" s="38">
        <f t="shared" si="1"/>
        <v>25.463539173448222</v>
      </c>
      <c r="K32" s="37">
        <f>G32-I32</f>
        <v>2112</v>
      </c>
      <c r="L32" s="38">
        <f t="shared" si="2"/>
        <v>1.685016754427956</v>
      </c>
      <c r="M32" s="37">
        <v>6133</v>
      </c>
      <c r="N32" s="38">
        <f t="shared" si="3"/>
        <v>180.23392500293875</v>
      </c>
      <c r="O32" s="39" t="s">
        <v>33</v>
      </c>
      <c r="P32" s="40" t="s">
        <v>33</v>
      </c>
      <c r="Q32" s="41"/>
      <c r="R32" s="41"/>
      <c r="S32" s="42">
        <v>3101</v>
      </c>
      <c r="T32" s="38">
        <f t="shared" si="4"/>
        <v>83.519620781599286</v>
      </c>
      <c r="U32" s="39" t="s">
        <v>33</v>
      </c>
      <c r="V32" s="39" t="s">
        <v>33</v>
      </c>
      <c r="W32" s="39" t="s">
        <v>33</v>
      </c>
      <c r="X32" s="39" t="s">
        <v>33</v>
      </c>
      <c r="Y32" s="39" t="s">
        <v>33</v>
      </c>
      <c r="Z32" s="39" t="s">
        <v>33</v>
      </c>
      <c r="AA32" s="39" t="s">
        <v>33</v>
      </c>
      <c r="AB32" s="39" t="s">
        <v>33</v>
      </c>
      <c r="AC32" s="39" t="s">
        <v>33</v>
      </c>
      <c r="AD32" s="39" t="s">
        <v>33</v>
      </c>
      <c r="AE32" s="44">
        <v>147</v>
      </c>
      <c r="AF32" s="38">
        <f t="shared" si="7"/>
        <v>395.9</v>
      </c>
      <c r="AG32" s="37">
        <v>10502</v>
      </c>
      <c r="AH32" s="38">
        <f t="shared" si="5"/>
        <v>8.3788096377852241</v>
      </c>
      <c r="AI32" s="37">
        <v>1116</v>
      </c>
      <c r="AJ32" s="43">
        <f t="shared" si="6"/>
        <v>0.8903781713738631</v>
      </c>
    </row>
    <row r="33" spans="2:36" ht="17.25" customHeight="1">
      <c r="B33" s="35">
        <v>19</v>
      </c>
      <c r="C33" s="44">
        <v>8</v>
      </c>
      <c r="D33" s="37">
        <f>E33+F33</f>
        <v>1257400</v>
      </c>
      <c r="E33" s="37">
        <v>632900</v>
      </c>
      <c r="F33" s="37">
        <v>624500</v>
      </c>
      <c r="G33" s="37">
        <v>33210</v>
      </c>
      <c r="H33" s="38">
        <f>G33/D33*1000</f>
        <v>26.411643073007792</v>
      </c>
      <c r="I33" s="37">
        <v>26893</v>
      </c>
      <c r="J33" s="38">
        <f t="shared" si="1"/>
        <v>21.387784316844282</v>
      </c>
      <c r="K33" s="37">
        <f>G33-I33</f>
        <v>6317</v>
      </c>
      <c r="L33" s="38">
        <f t="shared" si="2"/>
        <v>5.023858756163512</v>
      </c>
      <c r="M33" s="37">
        <v>5277</v>
      </c>
      <c r="N33" s="38">
        <f t="shared" si="3"/>
        <v>158.89792231255646</v>
      </c>
      <c r="O33" s="39" t="s">
        <v>33</v>
      </c>
      <c r="P33" s="40" t="s">
        <v>33</v>
      </c>
      <c r="Q33" s="41"/>
      <c r="R33" s="41"/>
      <c r="S33" s="42">
        <v>3026</v>
      </c>
      <c r="T33" s="38">
        <f t="shared" si="4"/>
        <v>83.508113478308857</v>
      </c>
      <c r="U33" s="39" t="s">
        <v>33</v>
      </c>
      <c r="V33" s="39" t="s">
        <v>33</v>
      </c>
      <c r="W33" s="39" t="s">
        <v>33</v>
      </c>
      <c r="X33" s="39" t="s">
        <v>33</v>
      </c>
      <c r="Y33" s="39" t="s">
        <v>33</v>
      </c>
      <c r="Z33" s="39" t="s">
        <v>33</v>
      </c>
      <c r="AA33" s="39" t="s">
        <v>33</v>
      </c>
      <c r="AB33" s="39" t="s">
        <v>33</v>
      </c>
      <c r="AC33" s="39" t="s">
        <v>33</v>
      </c>
      <c r="AD33" s="39" t="s">
        <v>33</v>
      </c>
      <c r="AE33" s="44">
        <v>141</v>
      </c>
      <c r="AF33" s="38">
        <f t="shared" si="7"/>
        <v>389.1</v>
      </c>
      <c r="AG33" s="37">
        <v>10280</v>
      </c>
      <c r="AH33" s="38">
        <f t="shared" si="5"/>
        <v>8.1756004453634485</v>
      </c>
      <c r="AI33" s="37">
        <v>1129</v>
      </c>
      <c r="AJ33" s="43">
        <f t="shared" si="6"/>
        <v>0.89788452362016868</v>
      </c>
    </row>
    <row r="34" spans="2:36" ht="17.25" customHeight="1">
      <c r="B34" s="35">
        <v>20</v>
      </c>
      <c r="C34" s="44">
        <v>9</v>
      </c>
      <c r="D34" s="37">
        <f>E34+F34</f>
        <v>1217698</v>
      </c>
      <c r="E34" s="37">
        <v>605316</v>
      </c>
      <c r="F34" s="37">
        <v>612382</v>
      </c>
      <c r="G34" s="37">
        <v>39726</v>
      </c>
      <c r="H34" s="38">
        <f t="shared" si="0"/>
        <v>32.623852548004514</v>
      </c>
      <c r="I34" s="37">
        <v>28823</v>
      </c>
      <c r="J34" s="38">
        <f t="shared" si="1"/>
        <v>23.670072546723407</v>
      </c>
      <c r="K34" s="37">
        <f>G34-I34</f>
        <v>10903</v>
      </c>
      <c r="L34" s="38">
        <f t="shared" si="2"/>
        <v>8.9537800012811051</v>
      </c>
      <c r="M34" s="37">
        <v>5736</v>
      </c>
      <c r="N34" s="38">
        <f t="shared" si="3"/>
        <v>144.38906509590697</v>
      </c>
      <c r="O34" s="39" t="s">
        <v>33</v>
      </c>
      <c r="P34" s="40" t="s">
        <v>33</v>
      </c>
      <c r="Q34" s="41"/>
      <c r="R34" s="41"/>
      <c r="S34" s="42">
        <v>3300</v>
      </c>
      <c r="T34" s="38">
        <f t="shared" si="4"/>
        <v>76.697810626133034</v>
      </c>
      <c r="U34" s="39" t="s">
        <v>33</v>
      </c>
      <c r="V34" s="39" t="s">
        <v>33</v>
      </c>
      <c r="W34" s="39" t="s">
        <v>33</v>
      </c>
      <c r="X34" s="39" t="s">
        <v>33</v>
      </c>
      <c r="Y34" s="39" t="s">
        <v>33</v>
      </c>
      <c r="Z34" s="39" t="s">
        <v>33</v>
      </c>
      <c r="AA34" s="39" t="s">
        <v>33</v>
      </c>
      <c r="AB34" s="39" t="s">
        <v>33</v>
      </c>
      <c r="AC34" s="39" t="s">
        <v>33</v>
      </c>
      <c r="AD34" s="39" t="s">
        <v>33</v>
      </c>
      <c r="AE34" s="44">
        <v>152</v>
      </c>
      <c r="AF34" s="38">
        <f t="shared" si="7"/>
        <v>353.3</v>
      </c>
      <c r="AG34" s="37">
        <v>12012</v>
      </c>
      <c r="AH34" s="38">
        <f t="shared" si="5"/>
        <v>9.8645148468667934</v>
      </c>
      <c r="AI34" s="37">
        <v>1138</v>
      </c>
      <c r="AJ34" s="43">
        <f t="shared" si="6"/>
        <v>0.93455027437016402</v>
      </c>
    </row>
    <row r="35" spans="2:36" ht="17.25" customHeight="1">
      <c r="B35" s="35"/>
      <c r="C35" s="44"/>
      <c r="D35" s="44"/>
      <c r="E35" s="37"/>
      <c r="F35" s="37"/>
      <c r="G35" s="44"/>
      <c r="H35" s="44"/>
      <c r="I35" s="44"/>
      <c r="J35" s="44"/>
      <c r="K35" s="44"/>
      <c r="L35" s="44"/>
      <c r="M35" s="44"/>
      <c r="N35" s="44"/>
      <c r="O35" s="44"/>
      <c r="P35" s="45"/>
      <c r="S35" s="35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38"/>
      <c r="AG35" s="44"/>
      <c r="AH35" s="44"/>
      <c r="AI35" s="44"/>
      <c r="AJ35" s="45"/>
    </row>
    <row r="36" spans="2:36" ht="17.25" customHeight="1">
      <c r="B36" s="35">
        <v>21</v>
      </c>
      <c r="C36" s="44">
        <v>10</v>
      </c>
      <c r="D36" s="37">
        <f>E36+F36</f>
        <v>1224700</v>
      </c>
      <c r="E36" s="37">
        <v>608500</v>
      </c>
      <c r="F36" s="37">
        <v>616200</v>
      </c>
      <c r="G36" s="37">
        <v>38198</v>
      </c>
      <c r="H36" s="38">
        <f t="shared" si="0"/>
        <v>31.189679105086963</v>
      </c>
      <c r="I36" s="37">
        <v>27212</v>
      </c>
      <c r="J36" s="38">
        <f t="shared" si="1"/>
        <v>22.219319016902098</v>
      </c>
      <c r="K36" s="37">
        <f>G36-I36</f>
        <v>10986</v>
      </c>
      <c r="L36" s="38">
        <f t="shared" si="2"/>
        <v>8.9703600881848615</v>
      </c>
      <c r="M36" s="37">
        <v>5979</v>
      </c>
      <c r="N36" s="38">
        <f t="shared" si="3"/>
        <v>156.52651971307398</v>
      </c>
      <c r="O36" s="39" t="s">
        <v>33</v>
      </c>
      <c r="P36" s="40" t="s">
        <v>33</v>
      </c>
      <c r="Q36" s="41"/>
      <c r="R36" s="41"/>
      <c r="S36" s="42">
        <v>3055</v>
      </c>
      <c r="T36" s="38">
        <f t="shared" si="4"/>
        <v>74.055220226407769</v>
      </c>
      <c r="U36" s="39" t="s">
        <v>33</v>
      </c>
      <c r="V36" s="39" t="s">
        <v>33</v>
      </c>
      <c r="W36" s="39" t="s">
        <v>33</v>
      </c>
      <c r="X36" s="39" t="s">
        <v>33</v>
      </c>
      <c r="Y36" s="39" t="s">
        <v>33</v>
      </c>
      <c r="Z36" s="39" t="s">
        <v>33</v>
      </c>
      <c r="AA36" s="39" t="s">
        <v>33</v>
      </c>
      <c r="AB36" s="39" t="s">
        <v>33</v>
      </c>
      <c r="AC36" s="39" t="s">
        <v>33</v>
      </c>
      <c r="AD36" s="39" t="s">
        <v>33</v>
      </c>
      <c r="AE36" s="44">
        <v>163</v>
      </c>
      <c r="AF36" s="38">
        <f t="shared" si="7"/>
        <v>395.1</v>
      </c>
      <c r="AG36" s="37">
        <v>11447</v>
      </c>
      <c r="AH36" s="38">
        <f t="shared" si="5"/>
        <v>9.346778802972155</v>
      </c>
      <c r="AI36" s="37">
        <v>1059</v>
      </c>
      <c r="AJ36" s="43">
        <f t="shared" si="6"/>
        <v>0.8647015595656079</v>
      </c>
    </row>
    <row r="37" spans="2:36" ht="17.25" customHeight="1">
      <c r="B37" s="35">
        <v>22</v>
      </c>
      <c r="C37" s="44">
        <v>11</v>
      </c>
      <c r="D37" s="37">
        <f>E37+F37</f>
        <v>1227600</v>
      </c>
      <c r="E37" s="37">
        <v>609500</v>
      </c>
      <c r="F37" s="37">
        <v>618100</v>
      </c>
      <c r="G37" s="37">
        <v>36710</v>
      </c>
      <c r="H37" s="38">
        <f t="shared" si="0"/>
        <v>29.903877484522646</v>
      </c>
      <c r="I37" s="37">
        <v>26411</v>
      </c>
      <c r="J37" s="38">
        <f t="shared" si="1"/>
        <v>21.514336917562726</v>
      </c>
      <c r="K37" s="37">
        <f>G37-I37</f>
        <v>10299</v>
      </c>
      <c r="L37" s="38">
        <f t="shared" si="2"/>
        <v>8.3895405669599228</v>
      </c>
      <c r="M37" s="37">
        <v>5500</v>
      </c>
      <c r="N37" s="38">
        <f t="shared" si="3"/>
        <v>149.82293652955596</v>
      </c>
      <c r="O37" s="39" t="s">
        <v>33</v>
      </c>
      <c r="P37" s="40" t="s">
        <v>33</v>
      </c>
      <c r="Q37" s="41"/>
      <c r="R37" s="41"/>
      <c r="S37" s="42">
        <v>2813</v>
      </c>
      <c r="T37" s="38">
        <f t="shared" si="4"/>
        <v>71.173746932166083</v>
      </c>
      <c r="U37" s="39" t="s">
        <v>33</v>
      </c>
      <c r="V37" s="39" t="s">
        <v>33</v>
      </c>
      <c r="W37" s="39" t="s">
        <v>33</v>
      </c>
      <c r="X37" s="39" t="s">
        <v>33</v>
      </c>
      <c r="Y37" s="39" t="s">
        <v>33</v>
      </c>
      <c r="Z37" s="39" t="s">
        <v>33</v>
      </c>
      <c r="AA37" s="39" t="s">
        <v>33</v>
      </c>
      <c r="AB37" s="39" t="s">
        <v>33</v>
      </c>
      <c r="AC37" s="39" t="s">
        <v>33</v>
      </c>
      <c r="AD37" s="39" t="s">
        <v>33</v>
      </c>
      <c r="AE37" s="44">
        <v>143</v>
      </c>
      <c r="AF37" s="38">
        <f t="shared" si="7"/>
        <v>361.8</v>
      </c>
      <c r="AG37" s="37">
        <v>11222</v>
      </c>
      <c r="AH37" s="38">
        <f t="shared" si="5"/>
        <v>9.1414141414141419</v>
      </c>
      <c r="AI37" s="37">
        <v>1039</v>
      </c>
      <c r="AJ37" s="43">
        <f t="shared" si="6"/>
        <v>0.84636689475399163</v>
      </c>
    </row>
    <row r="38" spans="2:36" ht="17.25" customHeight="1">
      <c r="B38" s="35">
        <v>23</v>
      </c>
      <c r="C38" s="44">
        <v>12</v>
      </c>
      <c r="D38" s="37">
        <f>E38+F38</f>
        <v>1235100</v>
      </c>
      <c r="E38" s="37">
        <v>612900</v>
      </c>
      <c r="F38" s="37">
        <v>622200</v>
      </c>
      <c r="G38" s="37">
        <v>38950</v>
      </c>
      <c r="H38" s="38">
        <f t="shared" si="0"/>
        <v>31.535908023641813</v>
      </c>
      <c r="I38" s="37">
        <v>26503</v>
      </c>
      <c r="J38" s="38">
        <f t="shared" si="1"/>
        <v>21.458181523763258</v>
      </c>
      <c r="K38" s="37">
        <f>G38-I38</f>
        <v>12447</v>
      </c>
      <c r="L38" s="38">
        <f t="shared" si="2"/>
        <v>10.077726499878553</v>
      </c>
      <c r="M38" s="37">
        <v>5846</v>
      </c>
      <c r="N38" s="38">
        <f t="shared" si="3"/>
        <v>150.08985879332479</v>
      </c>
      <c r="O38" s="39" t="s">
        <v>33</v>
      </c>
      <c r="P38" s="40" t="s">
        <v>33</v>
      </c>
      <c r="Q38" s="41"/>
      <c r="R38" s="41"/>
      <c r="S38" s="42">
        <v>2986</v>
      </c>
      <c r="T38" s="38">
        <f t="shared" si="4"/>
        <v>71.203739030904245</v>
      </c>
      <c r="U38" s="39" t="s">
        <v>33</v>
      </c>
      <c r="V38" s="39" t="s">
        <v>33</v>
      </c>
      <c r="W38" s="39" t="s">
        <v>33</v>
      </c>
      <c r="X38" s="39" t="s">
        <v>33</v>
      </c>
      <c r="Y38" s="39" t="s">
        <v>33</v>
      </c>
      <c r="Z38" s="39" t="s">
        <v>33</v>
      </c>
      <c r="AA38" s="39" t="s">
        <v>33</v>
      </c>
      <c r="AB38" s="39" t="s">
        <v>33</v>
      </c>
      <c r="AC38" s="39" t="s">
        <v>33</v>
      </c>
      <c r="AD38" s="39" t="s">
        <v>33</v>
      </c>
      <c r="AE38" s="44">
        <v>177</v>
      </c>
      <c r="AF38" s="38">
        <f t="shared" si="7"/>
        <v>422.1</v>
      </c>
      <c r="AG38" s="37">
        <v>11326</v>
      </c>
      <c r="AH38" s="38">
        <f t="shared" si="5"/>
        <v>9.1701076835883732</v>
      </c>
      <c r="AI38" s="37">
        <v>1089</v>
      </c>
      <c r="AJ38" s="43">
        <f t="shared" si="6"/>
        <v>0.88170998299732817</v>
      </c>
    </row>
    <row r="39" spans="2:36" ht="17.25" customHeight="1">
      <c r="B39" s="35">
        <v>24</v>
      </c>
      <c r="C39" s="44">
        <v>13</v>
      </c>
      <c r="D39" s="37">
        <f>E39+F39</f>
        <v>1236300</v>
      </c>
      <c r="E39" s="37">
        <v>613100</v>
      </c>
      <c r="F39" s="37">
        <v>623200</v>
      </c>
      <c r="G39" s="37">
        <v>36631</v>
      </c>
      <c r="H39" s="38">
        <f t="shared" si="0"/>
        <v>29.629539755722721</v>
      </c>
      <c r="I39" s="37">
        <v>26902</v>
      </c>
      <c r="J39" s="38">
        <f t="shared" si="1"/>
        <v>21.760090592898162</v>
      </c>
      <c r="K39" s="37">
        <f>G39-I39</f>
        <v>9729</v>
      </c>
      <c r="L39" s="38">
        <f t="shared" si="2"/>
        <v>7.8694491628245569</v>
      </c>
      <c r="M39" s="37">
        <v>5700</v>
      </c>
      <c r="N39" s="38">
        <f t="shared" si="3"/>
        <v>155.60590756463105</v>
      </c>
      <c r="O39" s="39" t="s">
        <v>33</v>
      </c>
      <c r="P39" s="40" t="s">
        <v>33</v>
      </c>
      <c r="Q39" s="41"/>
      <c r="R39" s="41"/>
      <c r="S39" s="42">
        <v>2707</v>
      </c>
      <c r="T39" s="38">
        <f t="shared" si="4"/>
        <v>68.813869540901919</v>
      </c>
      <c r="U39" s="39" t="s">
        <v>33</v>
      </c>
      <c r="V39" s="39" t="s">
        <v>33</v>
      </c>
      <c r="W39" s="39" t="s">
        <v>33</v>
      </c>
      <c r="X39" s="39" t="s">
        <v>33</v>
      </c>
      <c r="Y39" s="39" t="s">
        <v>33</v>
      </c>
      <c r="Z39" s="39" t="s">
        <v>33</v>
      </c>
      <c r="AA39" s="39" t="s">
        <v>33</v>
      </c>
      <c r="AB39" s="39" t="s">
        <v>33</v>
      </c>
      <c r="AC39" s="39" t="s">
        <v>33</v>
      </c>
      <c r="AD39" s="39" t="s">
        <v>33</v>
      </c>
      <c r="AE39" s="44">
        <v>128</v>
      </c>
      <c r="AF39" s="38">
        <f t="shared" si="7"/>
        <v>325.39999999999998</v>
      </c>
      <c r="AG39" s="37">
        <v>10960</v>
      </c>
      <c r="AH39" s="38">
        <f t="shared" si="5"/>
        <v>8.8651621774650167</v>
      </c>
      <c r="AI39" s="37">
        <v>1042</v>
      </c>
      <c r="AJ39" s="43">
        <f t="shared" si="6"/>
        <v>0.84283749898891858</v>
      </c>
    </row>
    <row r="40" spans="2:36" ht="17.25" customHeight="1">
      <c r="B40" s="35">
        <v>25</v>
      </c>
      <c r="C40" s="44">
        <v>14</v>
      </c>
      <c r="D40" s="37">
        <f>E40+F40</f>
        <v>1238447</v>
      </c>
      <c r="E40" s="37">
        <v>613619</v>
      </c>
      <c r="F40" s="37">
        <v>624828</v>
      </c>
      <c r="G40" s="37">
        <v>37783</v>
      </c>
      <c r="H40" s="38">
        <f t="shared" si="0"/>
        <v>30.508370564101654</v>
      </c>
      <c r="I40" s="37">
        <v>23469</v>
      </c>
      <c r="J40" s="38">
        <f t="shared" si="1"/>
        <v>18.950346684193992</v>
      </c>
      <c r="K40" s="37">
        <f>G40-I40</f>
        <v>14314</v>
      </c>
      <c r="L40" s="38">
        <f t="shared" si="2"/>
        <v>11.558023879907658</v>
      </c>
      <c r="M40" s="37">
        <v>4859</v>
      </c>
      <c r="N40" s="38">
        <f t="shared" si="3"/>
        <v>128.6028107879205</v>
      </c>
      <c r="O40" s="39" t="s">
        <v>33</v>
      </c>
      <c r="P40" s="40" t="s">
        <v>33</v>
      </c>
      <c r="Q40" s="41"/>
      <c r="R40" s="41"/>
      <c r="S40" s="42">
        <v>2511</v>
      </c>
      <c r="T40" s="38">
        <f t="shared" si="4"/>
        <v>62.316970268526333</v>
      </c>
      <c r="U40" s="39" t="s">
        <v>33</v>
      </c>
      <c r="V40" s="39" t="s">
        <v>33</v>
      </c>
      <c r="W40" s="39" t="s">
        <v>33</v>
      </c>
      <c r="X40" s="39" t="s">
        <v>33</v>
      </c>
      <c r="Y40" s="39" t="s">
        <v>33</v>
      </c>
      <c r="Z40" s="39" t="s">
        <v>33</v>
      </c>
      <c r="AA40" s="39" t="s">
        <v>33</v>
      </c>
      <c r="AB40" s="39" t="s">
        <v>33</v>
      </c>
      <c r="AC40" s="39" t="s">
        <v>33</v>
      </c>
      <c r="AD40" s="39" t="s">
        <v>33</v>
      </c>
      <c r="AE40" s="44">
        <v>153</v>
      </c>
      <c r="AF40" s="38">
        <f t="shared" si="7"/>
        <v>379.7</v>
      </c>
      <c r="AG40" s="37">
        <v>10877</v>
      </c>
      <c r="AH40" s="38">
        <f t="shared" si="5"/>
        <v>8.7827739095819197</v>
      </c>
      <c r="AI40" s="37">
        <v>1066</v>
      </c>
      <c r="AJ40" s="43">
        <f t="shared" si="6"/>
        <v>0.86075544613536148</v>
      </c>
    </row>
    <row r="41" spans="2:36" ht="17.25" customHeight="1">
      <c r="B41" s="35"/>
      <c r="C41" s="44"/>
      <c r="D41" s="44"/>
      <c r="E41" s="37"/>
      <c r="F41" s="37"/>
      <c r="G41" s="44"/>
      <c r="H41" s="44"/>
      <c r="I41" s="44"/>
      <c r="J41" s="44"/>
      <c r="K41" s="44"/>
      <c r="L41" s="44"/>
      <c r="M41" s="44"/>
      <c r="N41" s="44"/>
      <c r="O41" s="44"/>
      <c r="P41" s="45"/>
      <c r="S41" s="35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38"/>
      <c r="AG41" s="44"/>
      <c r="AH41" s="44"/>
      <c r="AI41" s="44"/>
      <c r="AJ41" s="45"/>
    </row>
    <row r="42" spans="2:36" ht="17.25" customHeight="1">
      <c r="B42" s="35">
        <v>26</v>
      </c>
      <c r="C42" s="36" t="s">
        <v>37</v>
      </c>
      <c r="D42" s="37">
        <v>1250600</v>
      </c>
      <c r="E42" s="37">
        <v>620000</v>
      </c>
      <c r="F42" s="37">
        <v>630500</v>
      </c>
      <c r="G42" s="37">
        <v>39861</v>
      </c>
      <c r="H42" s="38">
        <f t="shared" si="0"/>
        <v>31.873500719654565</v>
      </c>
      <c r="I42" s="37">
        <v>24506</v>
      </c>
      <c r="J42" s="38">
        <f t="shared" si="1"/>
        <v>19.595394210778828</v>
      </c>
      <c r="K42" s="37">
        <f>G42-I42</f>
        <v>15355</v>
      </c>
      <c r="L42" s="38">
        <f t="shared" si="2"/>
        <v>12.278106508875739</v>
      </c>
      <c r="M42" s="37">
        <v>5626</v>
      </c>
      <c r="N42" s="38">
        <f t="shared" si="3"/>
        <v>141.14046310930485</v>
      </c>
      <c r="O42" s="39" t="s">
        <v>33</v>
      </c>
      <c r="P42" s="40" t="s">
        <v>33</v>
      </c>
      <c r="Q42" s="41"/>
      <c r="R42" s="41"/>
      <c r="S42" s="42">
        <v>2613</v>
      </c>
      <c r="T42" s="38">
        <f t="shared" si="4"/>
        <v>61.519988698968781</v>
      </c>
      <c r="U42" s="39" t="s">
        <v>33</v>
      </c>
      <c r="V42" s="39" t="s">
        <v>33</v>
      </c>
      <c r="W42" s="39" t="s">
        <v>33</v>
      </c>
      <c r="X42" s="39" t="s">
        <v>33</v>
      </c>
      <c r="Y42" s="39" t="s">
        <v>33</v>
      </c>
      <c r="Z42" s="39" t="s">
        <v>33</v>
      </c>
      <c r="AA42" s="39" t="s">
        <v>33</v>
      </c>
      <c r="AB42" s="39" t="s">
        <v>33</v>
      </c>
      <c r="AC42" s="39" t="s">
        <v>33</v>
      </c>
      <c r="AD42" s="39" t="s">
        <v>33</v>
      </c>
      <c r="AE42" s="44">
        <v>132</v>
      </c>
      <c r="AF42" s="38">
        <f t="shared" si="7"/>
        <v>310.8</v>
      </c>
      <c r="AG42" s="37">
        <v>10338</v>
      </c>
      <c r="AH42" s="38">
        <f t="shared" si="5"/>
        <v>8.2664321125859583</v>
      </c>
      <c r="AI42" s="37">
        <v>1036</v>
      </c>
      <c r="AJ42" s="43">
        <f t="shared" si="6"/>
        <v>0.82840236686390534</v>
      </c>
    </row>
    <row r="43" spans="2:36" ht="17.25" customHeight="1">
      <c r="B43" s="35">
        <v>27</v>
      </c>
      <c r="C43" s="44">
        <v>2</v>
      </c>
      <c r="D43" s="37">
        <v>1258700</v>
      </c>
      <c r="E43" s="37">
        <v>624300</v>
      </c>
      <c r="F43" s="37">
        <v>634300</v>
      </c>
      <c r="G43" s="37">
        <v>36698</v>
      </c>
      <c r="H43" s="38">
        <f t="shared" si="0"/>
        <v>29.155477873996983</v>
      </c>
      <c r="I43" s="37">
        <v>25290</v>
      </c>
      <c r="J43" s="38">
        <f t="shared" si="1"/>
        <v>20.092158576308893</v>
      </c>
      <c r="K43" s="37">
        <f>G43-I43</f>
        <v>11408</v>
      </c>
      <c r="L43" s="38">
        <f t="shared" si="2"/>
        <v>9.063319297688091</v>
      </c>
      <c r="M43" s="37">
        <v>5058</v>
      </c>
      <c r="N43" s="38">
        <f t="shared" si="3"/>
        <v>137.82767453267209</v>
      </c>
      <c r="O43" s="39" t="s">
        <v>33</v>
      </c>
      <c r="P43" s="40" t="s">
        <v>33</v>
      </c>
      <c r="Q43" s="41"/>
      <c r="R43" s="41"/>
      <c r="S43" s="42">
        <v>2436</v>
      </c>
      <c r="T43" s="38">
        <f t="shared" si="4"/>
        <v>62.2476618796954</v>
      </c>
      <c r="U43" s="39" t="s">
        <v>33</v>
      </c>
      <c r="V43" s="39" t="s">
        <v>33</v>
      </c>
      <c r="W43" s="39" t="s">
        <v>33</v>
      </c>
      <c r="X43" s="39" t="s">
        <v>33</v>
      </c>
      <c r="Y43" s="39" t="s">
        <v>33</v>
      </c>
      <c r="Z43" s="39" t="s">
        <v>33</v>
      </c>
      <c r="AA43" s="39" t="s">
        <v>33</v>
      </c>
      <c r="AB43" s="39" t="s">
        <v>33</v>
      </c>
      <c r="AC43" s="39" t="s">
        <v>33</v>
      </c>
      <c r="AD43" s="39" t="s">
        <v>33</v>
      </c>
      <c r="AE43" s="44">
        <v>111</v>
      </c>
      <c r="AF43" s="38">
        <f t="shared" si="7"/>
        <v>283.60000000000002</v>
      </c>
      <c r="AG43" s="37">
        <v>10210</v>
      </c>
      <c r="AH43" s="38">
        <f t="shared" si="5"/>
        <v>8.1115436561531737</v>
      </c>
      <c r="AI43" s="37">
        <v>1121</v>
      </c>
      <c r="AJ43" s="43">
        <f t="shared" si="6"/>
        <v>0.89060141415746408</v>
      </c>
    </row>
    <row r="44" spans="2:36" ht="17.25" customHeight="1">
      <c r="B44" s="35">
        <v>28</v>
      </c>
      <c r="C44" s="44">
        <v>3</v>
      </c>
      <c r="D44" s="37">
        <f>E44+F44</f>
        <v>1266600</v>
      </c>
      <c r="E44" s="37">
        <v>628500</v>
      </c>
      <c r="F44" s="37">
        <v>638100</v>
      </c>
      <c r="G44" s="37">
        <v>38772</v>
      </c>
      <c r="H44" s="38">
        <f t="shared" si="0"/>
        <v>30.611084793936524</v>
      </c>
      <c r="I44" s="37">
        <v>24322</v>
      </c>
      <c r="J44" s="38">
        <f t="shared" si="1"/>
        <v>19.202589609979473</v>
      </c>
      <c r="K44" s="37">
        <f>G44-I44</f>
        <v>14450</v>
      </c>
      <c r="L44" s="38">
        <f t="shared" si="2"/>
        <v>11.408495183957051</v>
      </c>
      <c r="M44" s="37">
        <v>4993</v>
      </c>
      <c r="N44" s="38">
        <f t="shared" si="3"/>
        <v>128.7784999484164</v>
      </c>
      <c r="O44" s="39" t="s">
        <v>33</v>
      </c>
      <c r="P44" s="40" t="s">
        <v>33</v>
      </c>
      <c r="Q44" s="41"/>
      <c r="R44" s="41"/>
      <c r="S44" s="42">
        <v>2544</v>
      </c>
      <c r="T44" s="38">
        <f t="shared" si="4"/>
        <v>61.57420853906477</v>
      </c>
      <c r="U44" s="39" t="s">
        <v>33</v>
      </c>
      <c r="V44" s="39" t="s">
        <v>33</v>
      </c>
      <c r="W44" s="39" t="s">
        <v>33</v>
      </c>
      <c r="X44" s="39" t="s">
        <v>33</v>
      </c>
      <c r="Y44" s="39" t="s">
        <v>33</v>
      </c>
      <c r="Z44" s="39" t="s">
        <v>33</v>
      </c>
      <c r="AA44" s="39" t="s">
        <v>33</v>
      </c>
      <c r="AB44" s="39" t="s">
        <v>33</v>
      </c>
      <c r="AC44" s="39" t="s">
        <v>33</v>
      </c>
      <c r="AD44" s="39" t="s">
        <v>33</v>
      </c>
      <c r="AE44" s="44">
        <v>124</v>
      </c>
      <c r="AF44" s="38">
        <f t="shared" si="7"/>
        <v>300.10000000000002</v>
      </c>
      <c r="AG44" s="37">
        <v>10584</v>
      </c>
      <c r="AH44" s="38">
        <f t="shared" si="5"/>
        <v>8.3562292752250134</v>
      </c>
      <c r="AI44" s="37">
        <v>990</v>
      </c>
      <c r="AJ44" s="43">
        <f t="shared" si="6"/>
        <v>0.7816200852676457</v>
      </c>
    </row>
    <row r="45" spans="2:36" ht="17.25" customHeight="1">
      <c r="B45" s="35">
        <v>29</v>
      </c>
      <c r="C45" s="44">
        <v>4</v>
      </c>
      <c r="D45" s="37">
        <f>E45+F45</f>
        <v>1274200</v>
      </c>
      <c r="E45" s="37">
        <v>632800</v>
      </c>
      <c r="F45" s="37">
        <v>641400</v>
      </c>
      <c r="G45" s="37">
        <v>38168</v>
      </c>
      <c r="H45" s="38">
        <f t="shared" si="0"/>
        <v>29.954481243132946</v>
      </c>
      <c r="I45" s="37">
        <v>25864</v>
      </c>
      <c r="J45" s="38">
        <f t="shared" si="1"/>
        <v>20.298226338094491</v>
      </c>
      <c r="K45" s="37">
        <f>G45-I45</f>
        <v>12304</v>
      </c>
      <c r="L45" s="38">
        <f t="shared" si="2"/>
        <v>9.6562549050384554</v>
      </c>
      <c r="M45" s="37">
        <v>5416</v>
      </c>
      <c r="N45" s="38">
        <f t="shared" si="3"/>
        <v>141.89897296164324</v>
      </c>
      <c r="O45" s="39" t="s">
        <v>33</v>
      </c>
      <c r="P45" s="40" t="s">
        <v>33</v>
      </c>
      <c r="Q45" s="41"/>
      <c r="R45" s="41"/>
      <c r="S45" s="42">
        <v>2431</v>
      </c>
      <c r="T45" s="38">
        <f t="shared" si="4"/>
        <v>59.878322126160747</v>
      </c>
      <c r="U45" s="39" t="s">
        <v>33</v>
      </c>
      <c r="V45" s="39" t="s">
        <v>33</v>
      </c>
      <c r="W45" s="39" t="s">
        <v>33</v>
      </c>
      <c r="X45" s="39" t="s">
        <v>33</v>
      </c>
      <c r="Y45" s="39" t="s">
        <v>33</v>
      </c>
      <c r="Z45" s="39" t="s">
        <v>33</v>
      </c>
      <c r="AA45" s="39" t="s">
        <v>33</v>
      </c>
      <c r="AB45" s="39" t="s">
        <v>33</v>
      </c>
      <c r="AC45" s="39" t="s">
        <v>33</v>
      </c>
      <c r="AD45" s="39" t="s">
        <v>33</v>
      </c>
      <c r="AE45" s="44">
        <v>92</v>
      </c>
      <c r="AF45" s="38">
        <f t="shared" si="7"/>
        <v>226.6</v>
      </c>
      <c r="AG45" s="37">
        <v>10448</v>
      </c>
      <c r="AH45" s="38">
        <f t="shared" si="5"/>
        <v>8.1996546852927334</v>
      </c>
      <c r="AI45" s="37">
        <v>1138</v>
      </c>
      <c r="AJ45" s="43">
        <f t="shared" si="6"/>
        <v>0.89310940197771149</v>
      </c>
    </row>
    <row r="46" spans="2:36" ht="17.25" customHeight="1">
      <c r="B46" s="35">
        <v>30</v>
      </c>
      <c r="C46" s="44">
        <v>5</v>
      </c>
      <c r="D46" s="37">
        <f>E46+F46</f>
        <v>1283962</v>
      </c>
      <c r="E46" s="37">
        <v>637965</v>
      </c>
      <c r="F46" s="37">
        <v>645997</v>
      </c>
      <c r="G46" s="37">
        <v>37447</v>
      </c>
      <c r="H46" s="38">
        <f t="shared" si="0"/>
        <v>29.165193362420386</v>
      </c>
      <c r="I46" s="37">
        <v>22813</v>
      </c>
      <c r="J46" s="38">
        <f t="shared" si="1"/>
        <v>17.76765979055455</v>
      </c>
      <c r="K46" s="37">
        <f>G46-I46</f>
        <v>14634</v>
      </c>
      <c r="L46" s="38">
        <f t="shared" si="2"/>
        <v>11.397533571865834</v>
      </c>
      <c r="M46" s="37">
        <v>4492</v>
      </c>
      <c r="N46" s="38">
        <f t="shared" si="3"/>
        <v>119.95620476940742</v>
      </c>
      <c r="O46" s="39" t="s">
        <v>33</v>
      </c>
      <c r="P46" s="40" t="s">
        <v>33</v>
      </c>
      <c r="Q46" s="41"/>
      <c r="R46" s="41"/>
      <c r="S46" s="42">
        <v>2467</v>
      </c>
      <c r="T46" s="38">
        <f t="shared" si="4"/>
        <v>61.807886956957454</v>
      </c>
      <c r="U46" s="39" t="s">
        <v>33</v>
      </c>
      <c r="V46" s="39" t="s">
        <v>33</v>
      </c>
      <c r="W46" s="39" t="s">
        <v>33</v>
      </c>
      <c r="X46" s="39" t="s">
        <v>33</v>
      </c>
      <c r="Y46" s="39" t="s">
        <v>33</v>
      </c>
      <c r="Z46" s="39" t="s">
        <v>33</v>
      </c>
      <c r="AA46" s="39" t="s">
        <v>33</v>
      </c>
      <c r="AB46" s="39" t="s">
        <v>33</v>
      </c>
      <c r="AC46" s="39" t="s">
        <v>33</v>
      </c>
      <c r="AD46" s="39" t="s">
        <v>33</v>
      </c>
      <c r="AE46" s="44">
        <v>94</v>
      </c>
      <c r="AF46" s="38">
        <f t="shared" si="7"/>
        <v>235.5</v>
      </c>
      <c r="AG46" s="37">
        <v>10824</v>
      </c>
      <c r="AH46" s="38">
        <f t="shared" si="5"/>
        <v>8.4301560326551712</v>
      </c>
      <c r="AI46" s="37">
        <v>1099</v>
      </c>
      <c r="AJ46" s="43">
        <f t="shared" si="6"/>
        <v>0.8559443348011857</v>
      </c>
    </row>
    <row r="47" spans="2:36" ht="17.25" customHeight="1">
      <c r="B47" s="35"/>
      <c r="C47" s="44"/>
      <c r="D47" s="44"/>
      <c r="E47" s="37"/>
      <c r="F47" s="37"/>
      <c r="G47" s="44"/>
      <c r="H47" s="44"/>
      <c r="I47" s="44"/>
      <c r="J47" s="44"/>
      <c r="K47" s="44"/>
      <c r="L47" s="44"/>
      <c r="M47" s="44"/>
      <c r="N47" s="44"/>
      <c r="O47" s="44"/>
      <c r="P47" s="45"/>
      <c r="S47" s="35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38"/>
      <c r="AG47" s="44"/>
      <c r="AH47" s="44"/>
      <c r="AI47" s="44"/>
      <c r="AJ47" s="45"/>
    </row>
    <row r="48" spans="2:36" ht="17.25" customHeight="1">
      <c r="B48" s="35">
        <v>31</v>
      </c>
      <c r="C48" s="44">
        <v>6</v>
      </c>
      <c r="D48" s="37">
        <f>E48+F48</f>
        <v>1298200</v>
      </c>
      <c r="E48" s="37">
        <v>644900</v>
      </c>
      <c r="F48" s="37">
        <v>653300</v>
      </c>
      <c r="G48" s="37">
        <v>38573</v>
      </c>
      <c r="H48" s="38">
        <f t="shared" si="0"/>
        <v>29.712679094130333</v>
      </c>
      <c r="I48" s="37">
        <v>24433</v>
      </c>
      <c r="J48" s="38">
        <f t="shared" si="1"/>
        <v>18.820674780465261</v>
      </c>
      <c r="K48" s="37">
        <f>G48-I48</f>
        <v>14140</v>
      </c>
      <c r="L48" s="38">
        <f t="shared" si="2"/>
        <v>10.892004313665074</v>
      </c>
      <c r="M48" s="37">
        <v>4910</v>
      </c>
      <c r="N48" s="38">
        <f t="shared" si="3"/>
        <v>127.29111036217041</v>
      </c>
      <c r="O48" s="39" t="s">
        <v>33</v>
      </c>
      <c r="P48" s="40" t="s">
        <v>33</v>
      </c>
      <c r="Q48" s="41"/>
      <c r="R48" s="41"/>
      <c r="S48" s="42">
        <v>2480</v>
      </c>
      <c r="T48" s="38">
        <f t="shared" si="4"/>
        <v>60.409714271794996</v>
      </c>
      <c r="U48" s="39" t="s">
        <v>33</v>
      </c>
      <c r="V48" s="39" t="s">
        <v>33</v>
      </c>
      <c r="W48" s="39" t="s">
        <v>33</v>
      </c>
      <c r="X48" s="39" t="s">
        <v>33</v>
      </c>
      <c r="Y48" s="39" t="s">
        <v>33</v>
      </c>
      <c r="Z48" s="39" t="s">
        <v>33</v>
      </c>
      <c r="AA48" s="39" t="s">
        <v>33</v>
      </c>
      <c r="AB48" s="39" t="s">
        <v>33</v>
      </c>
      <c r="AC48" s="39" t="s">
        <v>33</v>
      </c>
      <c r="AD48" s="39" t="s">
        <v>33</v>
      </c>
      <c r="AE48" s="44">
        <v>103</v>
      </c>
      <c r="AF48" s="38">
        <f t="shared" si="7"/>
        <v>250.9</v>
      </c>
      <c r="AG48" s="37">
        <v>10854</v>
      </c>
      <c r="AH48" s="38">
        <f t="shared" si="5"/>
        <v>8.3608072716068413</v>
      </c>
      <c r="AI48" s="37">
        <v>1171</v>
      </c>
      <c r="AJ48" s="43">
        <f t="shared" si="6"/>
        <v>0.90201817901710057</v>
      </c>
    </row>
    <row r="49" spans="2:36" ht="17.25" customHeight="1">
      <c r="B49" s="35">
        <v>32</v>
      </c>
      <c r="C49" s="44">
        <v>7</v>
      </c>
      <c r="D49" s="37">
        <f>E49+F49</f>
        <v>1309100</v>
      </c>
      <c r="E49" s="37">
        <v>649600</v>
      </c>
      <c r="F49" s="37">
        <v>659500</v>
      </c>
      <c r="G49" s="37">
        <v>40557</v>
      </c>
      <c r="H49" s="38">
        <f t="shared" si="0"/>
        <v>30.98082652203804</v>
      </c>
      <c r="I49" s="37">
        <v>23368</v>
      </c>
      <c r="J49" s="38">
        <f t="shared" si="1"/>
        <v>17.850431594225039</v>
      </c>
      <c r="K49" s="37">
        <f>G49-I49</f>
        <v>17189</v>
      </c>
      <c r="L49" s="38">
        <f t="shared" si="2"/>
        <v>13.130394927813002</v>
      </c>
      <c r="M49" s="37">
        <v>4679</v>
      </c>
      <c r="N49" s="38">
        <f t="shared" si="3"/>
        <v>115.36849372488103</v>
      </c>
      <c r="O49" s="39" t="s">
        <v>33</v>
      </c>
      <c r="P49" s="40" t="s">
        <v>33</v>
      </c>
      <c r="Q49" s="41"/>
      <c r="R49" s="41"/>
      <c r="S49" s="42">
        <v>2464</v>
      </c>
      <c r="T49" s="38">
        <f t="shared" si="4"/>
        <v>57.274354385067753</v>
      </c>
      <c r="U49" s="39" t="s">
        <v>33</v>
      </c>
      <c r="V49" s="39" t="s">
        <v>33</v>
      </c>
      <c r="W49" s="39" t="s">
        <v>33</v>
      </c>
      <c r="X49" s="39" t="s">
        <v>33</v>
      </c>
      <c r="Y49" s="39" t="s">
        <v>33</v>
      </c>
      <c r="Z49" s="39" t="s">
        <v>33</v>
      </c>
      <c r="AA49" s="39" t="s">
        <v>33</v>
      </c>
      <c r="AB49" s="39" t="s">
        <v>33</v>
      </c>
      <c r="AC49" s="39" t="s">
        <v>33</v>
      </c>
      <c r="AD49" s="39" t="s">
        <v>33</v>
      </c>
      <c r="AE49" s="44">
        <v>105</v>
      </c>
      <c r="AF49" s="38">
        <f t="shared" si="7"/>
        <v>244.1</v>
      </c>
      <c r="AG49" s="37">
        <v>11226</v>
      </c>
      <c r="AH49" s="38">
        <f t="shared" si="5"/>
        <v>8.5753571155755868</v>
      </c>
      <c r="AI49" s="37">
        <v>1181</v>
      </c>
      <c r="AJ49" s="43">
        <f t="shared" si="6"/>
        <v>0.90214651287143843</v>
      </c>
    </row>
    <row r="50" spans="2:36" ht="17.25" customHeight="1">
      <c r="B50" s="35">
        <v>33</v>
      </c>
      <c r="C50" s="44">
        <v>8</v>
      </c>
      <c r="D50" s="37">
        <f>E50+F50</f>
        <v>1318700</v>
      </c>
      <c r="E50" s="37">
        <v>653300</v>
      </c>
      <c r="F50" s="37">
        <v>665400</v>
      </c>
      <c r="G50" s="37">
        <v>38870</v>
      </c>
      <c r="H50" s="38">
        <f t="shared" si="0"/>
        <v>29.475999090012891</v>
      </c>
      <c r="I50" s="37">
        <v>24918</v>
      </c>
      <c r="J50" s="38">
        <f t="shared" si="1"/>
        <v>18.895882308333967</v>
      </c>
      <c r="K50" s="37">
        <f>G50-I50</f>
        <v>13952</v>
      </c>
      <c r="L50" s="38">
        <f t="shared" si="2"/>
        <v>10.580116781678926</v>
      </c>
      <c r="M50" s="37">
        <v>4866</v>
      </c>
      <c r="N50" s="38">
        <f t="shared" si="3"/>
        <v>125.18651916645227</v>
      </c>
      <c r="O50" s="39" t="s">
        <v>33</v>
      </c>
      <c r="P50" s="40" t="s">
        <v>33</v>
      </c>
      <c r="Q50" s="41"/>
      <c r="R50" s="41"/>
      <c r="S50" s="42">
        <v>2475</v>
      </c>
      <c r="T50" s="38">
        <f t="shared" si="4"/>
        <v>59.862135687507561</v>
      </c>
      <c r="U50" s="39" t="s">
        <v>33</v>
      </c>
      <c r="V50" s="39" t="s">
        <v>33</v>
      </c>
      <c r="W50" s="39" t="s">
        <v>33</v>
      </c>
      <c r="X50" s="39" t="s">
        <v>33</v>
      </c>
      <c r="Y50" s="39" t="s">
        <v>33</v>
      </c>
      <c r="Z50" s="39" t="s">
        <v>33</v>
      </c>
      <c r="AA50" s="39" t="s">
        <v>33</v>
      </c>
      <c r="AB50" s="39" t="s">
        <v>33</v>
      </c>
      <c r="AC50" s="39" t="s">
        <v>33</v>
      </c>
      <c r="AD50" s="39" t="s">
        <v>33</v>
      </c>
      <c r="AE50" s="44">
        <v>126</v>
      </c>
      <c r="AF50" s="38">
        <f t="shared" si="7"/>
        <v>304.8</v>
      </c>
      <c r="AG50" s="37">
        <v>10520</v>
      </c>
      <c r="AH50" s="38">
        <f t="shared" si="5"/>
        <v>7.977553651323273</v>
      </c>
      <c r="AI50" s="37">
        <v>1037</v>
      </c>
      <c r="AJ50" s="43">
        <f t="shared" si="6"/>
        <v>0.78638052627587773</v>
      </c>
    </row>
    <row r="51" spans="2:36" ht="17.25" customHeight="1">
      <c r="B51" s="35">
        <v>34</v>
      </c>
      <c r="C51" s="44">
        <v>9</v>
      </c>
      <c r="D51" s="37">
        <f>E51+F51</f>
        <v>1323000</v>
      </c>
      <c r="E51" s="37">
        <v>654700</v>
      </c>
      <c r="F51" s="37">
        <v>668300</v>
      </c>
      <c r="G51" s="37">
        <v>34322</v>
      </c>
      <c r="H51" s="38">
        <f t="shared" si="0"/>
        <v>25.942554799697657</v>
      </c>
      <c r="I51" s="37">
        <v>24586</v>
      </c>
      <c r="J51" s="38">
        <f t="shared" si="1"/>
        <v>18.583522297808013</v>
      </c>
      <c r="K51" s="37">
        <f>G51-I51</f>
        <v>9736</v>
      </c>
      <c r="L51" s="38">
        <f t="shared" si="2"/>
        <v>7.3590325018896454</v>
      </c>
      <c r="M51" s="37">
        <v>4618</v>
      </c>
      <c r="N51" s="38">
        <f t="shared" si="3"/>
        <v>134.54926869063576</v>
      </c>
      <c r="O51" s="39" t="s">
        <v>33</v>
      </c>
      <c r="P51" s="40" t="s">
        <v>33</v>
      </c>
      <c r="Q51" s="41"/>
      <c r="R51" s="41"/>
      <c r="S51" s="42">
        <v>2192</v>
      </c>
      <c r="T51" s="38">
        <f t="shared" si="4"/>
        <v>60.031768636687296</v>
      </c>
      <c r="U51" s="39" t="s">
        <v>33</v>
      </c>
      <c r="V51" s="39" t="s">
        <v>33</v>
      </c>
      <c r="W51" s="39" t="s">
        <v>33</v>
      </c>
      <c r="X51" s="39" t="s">
        <v>33</v>
      </c>
      <c r="Y51" s="39" t="s">
        <v>33</v>
      </c>
      <c r="Z51" s="39" t="s">
        <v>33</v>
      </c>
      <c r="AA51" s="39" t="s">
        <v>33</v>
      </c>
      <c r="AB51" s="39" t="s">
        <v>33</v>
      </c>
      <c r="AC51" s="39" t="s">
        <v>33</v>
      </c>
      <c r="AD51" s="39" t="s">
        <v>33</v>
      </c>
      <c r="AE51" s="44">
        <v>113</v>
      </c>
      <c r="AF51" s="38">
        <f t="shared" si="7"/>
        <v>309.5</v>
      </c>
      <c r="AG51" s="37">
        <v>10200</v>
      </c>
      <c r="AH51" s="38">
        <f t="shared" si="5"/>
        <v>7.7097505668934243</v>
      </c>
      <c r="AI51" s="37">
        <v>933</v>
      </c>
      <c r="AJ51" s="43">
        <f t="shared" si="6"/>
        <v>0.70521541950113387</v>
      </c>
    </row>
    <row r="52" spans="2:36" ht="17.25" customHeight="1">
      <c r="B52" s="35">
        <v>35</v>
      </c>
      <c r="C52" s="44">
        <v>10</v>
      </c>
      <c r="D52" s="37">
        <f>E52+F52</f>
        <v>1332647</v>
      </c>
      <c r="E52" s="37">
        <v>658773</v>
      </c>
      <c r="F52" s="37">
        <v>673874</v>
      </c>
      <c r="G52" s="37">
        <v>38499</v>
      </c>
      <c r="H52" s="38">
        <f t="shared" si="0"/>
        <v>28.889120674867389</v>
      </c>
      <c r="I52" s="37">
        <v>23318</v>
      </c>
      <c r="J52" s="38">
        <f t="shared" si="1"/>
        <v>17.497506841646739</v>
      </c>
      <c r="K52" s="37">
        <f>G52-I52</f>
        <v>15181</v>
      </c>
      <c r="L52" s="38">
        <f t="shared" si="2"/>
        <v>11.391613833220651</v>
      </c>
      <c r="M52" s="37">
        <v>4163</v>
      </c>
      <c r="N52" s="38">
        <f t="shared" si="3"/>
        <v>108.13267877087716</v>
      </c>
      <c r="O52" s="39" t="s">
        <v>33</v>
      </c>
      <c r="P52" s="40" t="s">
        <v>33</v>
      </c>
      <c r="Q52" s="41"/>
      <c r="R52" s="41"/>
      <c r="S52" s="42">
        <v>2330</v>
      </c>
      <c r="T52" s="38">
        <f t="shared" si="4"/>
        <v>57.067280609370791</v>
      </c>
      <c r="U52" s="39" t="s">
        <v>33</v>
      </c>
      <c r="V52" s="39" t="s">
        <v>33</v>
      </c>
      <c r="W52" s="39" t="s">
        <v>33</v>
      </c>
      <c r="X52" s="39" t="s">
        <v>33</v>
      </c>
      <c r="Y52" s="39" t="s">
        <v>33</v>
      </c>
      <c r="Z52" s="39" t="s">
        <v>33</v>
      </c>
      <c r="AA52" s="39" t="s">
        <v>33</v>
      </c>
      <c r="AB52" s="39" t="s">
        <v>33</v>
      </c>
      <c r="AC52" s="39" t="s">
        <v>33</v>
      </c>
      <c r="AD52" s="39" t="s">
        <v>33</v>
      </c>
      <c r="AE52" s="44">
        <v>117</v>
      </c>
      <c r="AF52" s="38">
        <f t="shared" si="7"/>
        <v>286.60000000000002</v>
      </c>
      <c r="AG52" s="37">
        <v>11428</v>
      </c>
      <c r="AH52" s="38">
        <f t="shared" si="5"/>
        <v>8.5754141944565969</v>
      </c>
      <c r="AI52" s="37">
        <v>938</v>
      </c>
      <c r="AJ52" s="43">
        <f t="shared" si="6"/>
        <v>0.70386231312568137</v>
      </c>
    </row>
    <row r="53" spans="2:36" ht="17.25" customHeight="1">
      <c r="B53" s="35"/>
      <c r="C53" s="44"/>
      <c r="D53" s="44"/>
      <c r="E53" s="37"/>
      <c r="F53" s="37"/>
      <c r="G53" s="44"/>
      <c r="H53" s="44"/>
      <c r="I53" s="44"/>
      <c r="J53" s="44"/>
      <c r="K53" s="44"/>
      <c r="L53" s="44"/>
      <c r="M53" s="44"/>
      <c r="N53" s="44"/>
      <c r="O53" s="44"/>
      <c r="P53" s="45"/>
      <c r="S53" s="35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38"/>
      <c r="AG53" s="44"/>
      <c r="AH53" s="44"/>
      <c r="AI53" s="44"/>
      <c r="AJ53" s="45"/>
    </row>
    <row r="54" spans="2:36" ht="17.25" customHeight="1">
      <c r="B54" s="35">
        <v>36</v>
      </c>
      <c r="C54" s="44">
        <v>11</v>
      </c>
      <c r="D54" s="37">
        <v>1319400</v>
      </c>
      <c r="E54" s="37">
        <v>644500</v>
      </c>
      <c r="F54" s="37">
        <v>675000</v>
      </c>
      <c r="G54" s="37">
        <v>37389</v>
      </c>
      <c r="H54" s="38">
        <f t="shared" si="0"/>
        <v>28.33788085493406</v>
      </c>
      <c r="I54" s="37">
        <v>25309</v>
      </c>
      <c r="J54" s="38">
        <f t="shared" si="1"/>
        <v>19.182204032135818</v>
      </c>
      <c r="K54" s="37">
        <f t="shared" ref="K54:K64" si="8">G54-I54</f>
        <v>12080</v>
      </c>
      <c r="L54" s="38">
        <f t="shared" si="2"/>
        <v>9.1556768227982417</v>
      </c>
      <c r="M54" s="37">
        <v>4698</v>
      </c>
      <c r="N54" s="38">
        <f t="shared" si="3"/>
        <v>125.65192971194736</v>
      </c>
      <c r="O54" s="39" t="s">
        <v>33</v>
      </c>
      <c r="P54" s="40" t="s">
        <v>33</v>
      </c>
      <c r="Q54" s="41"/>
      <c r="R54" s="41"/>
      <c r="S54" s="42">
        <v>2264</v>
      </c>
      <c r="T54" s="38">
        <f t="shared" si="4"/>
        <v>57.095301742617202</v>
      </c>
      <c r="U54" s="39" t="s">
        <v>33</v>
      </c>
      <c r="V54" s="39" t="s">
        <v>33</v>
      </c>
      <c r="W54" s="39" t="s">
        <v>33</v>
      </c>
      <c r="X54" s="39" t="s">
        <v>33</v>
      </c>
      <c r="Y54" s="39" t="s">
        <v>33</v>
      </c>
      <c r="Z54" s="39" t="s">
        <v>33</v>
      </c>
      <c r="AA54" s="39" t="s">
        <v>33</v>
      </c>
      <c r="AB54" s="39" t="s">
        <v>33</v>
      </c>
      <c r="AC54" s="39" t="s">
        <v>33</v>
      </c>
      <c r="AD54" s="39" t="s">
        <v>33</v>
      </c>
      <c r="AE54" s="44">
        <v>91</v>
      </c>
      <c r="AF54" s="38">
        <f t="shared" si="7"/>
        <v>229.5</v>
      </c>
      <c r="AG54" s="37">
        <v>11786</v>
      </c>
      <c r="AH54" s="38">
        <f t="shared" si="5"/>
        <v>8.9328482643625886</v>
      </c>
      <c r="AI54" s="37">
        <v>895</v>
      </c>
      <c r="AJ54" s="43">
        <f t="shared" si="6"/>
        <v>0.67833863877520084</v>
      </c>
    </row>
    <row r="55" spans="2:36" ht="17.25" customHeight="1">
      <c r="B55" s="35">
        <v>37</v>
      </c>
      <c r="C55" s="44">
        <v>12</v>
      </c>
      <c r="D55" s="37">
        <f>E55+F55</f>
        <v>1319200</v>
      </c>
      <c r="E55" s="37">
        <v>643100</v>
      </c>
      <c r="F55" s="37">
        <v>676100</v>
      </c>
      <c r="G55" s="37">
        <v>38924</v>
      </c>
      <c r="H55" s="38">
        <f t="shared" si="0"/>
        <v>29.505761067313525</v>
      </c>
      <c r="I55" s="37">
        <v>24024</v>
      </c>
      <c r="J55" s="38">
        <f t="shared" si="1"/>
        <v>18.211036992116433</v>
      </c>
      <c r="K55" s="37">
        <f t="shared" si="8"/>
        <v>14900</v>
      </c>
      <c r="L55" s="38">
        <f t="shared" si="2"/>
        <v>11.294724075197088</v>
      </c>
      <c r="M55" s="37">
        <v>4116</v>
      </c>
      <c r="N55" s="38">
        <f t="shared" si="3"/>
        <v>105.74452779775974</v>
      </c>
      <c r="O55" s="39" t="s">
        <v>33</v>
      </c>
      <c r="P55" s="40" t="s">
        <v>33</v>
      </c>
      <c r="Q55" s="41"/>
      <c r="R55" s="41"/>
      <c r="S55" s="42">
        <v>2155</v>
      </c>
      <c r="T55" s="38">
        <f t="shared" si="4"/>
        <v>52.459894349911146</v>
      </c>
      <c r="U55" s="39" t="s">
        <v>33</v>
      </c>
      <c r="V55" s="39" t="s">
        <v>33</v>
      </c>
      <c r="W55" s="39" t="s">
        <v>33</v>
      </c>
      <c r="X55" s="39" t="s">
        <v>33</v>
      </c>
      <c r="Y55" s="39" t="s">
        <v>33</v>
      </c>
      <c r="Z55" s="39" t="s">
        <v>33</v>
      </c>
      <c r="AA55" s="39" t="s">
        <v>33</v>
      </c>
      <c r="AB55" s="39" t="s">
        <v>33</v>
      </c>
      <c r="AC55" s="39" t="s">
        <v>33</v>
      </c>
      <c r="AD55" s="39" t="s">
        <v>33</v>
      </c>
      <c r="AE55" s="44">
        <v>94</v>
      </c>
      <c r="AF55" s="38">
        <f t="shared" si="7"/>
        <v>228.8</v>
      </c>
      <c r="AG55" s="37">
        <v>14731</v>
      </c>
      <c r="AH55" s="38">
        <f t="shared" si="5"/>
        <v>11.166616130988478</v>
      </c>
      <c r="AI55" s="37">
        <v>903</v>
      </c>
      <c r="AJ55" s="43">
        <f t="shared" si="6"/>
        <v>0.68450576106731353</v>
      </c>
    </row>
    <row r="56" spans="2:36" ht="17.25" customHeight="1">
      <c r="B56" s="35">
        <v>38</v>
      </c>
      <c r="C56" s="44">
        <v>13</v>
      </c>
      <c r="D56" s="37">
        <f>E56+F56</f>
        <v>1320000</v>
      </c>
      <c r="E56" s="37">
        <v>643200</v>
      </c>
      <c r="F56" s="37">
        <v>676800</v>
      </c>
      <c r="G56" s="37">
        <v>32051</v>
      </c>
      <c r="H56" s="38">
        <f t="shared" si="0"/>
        <v>24.281060606060606</v>
      </c>
      <c r="I56" s="37">
        <v>25458</v>
      </c>
      <c r="J56" s="38">
        <f t="shared" si="1"/>
        <v>19.286363636363635</v>
      </c>
      <c r="K56" s="37">
        <f t="shared" si="8"/>
        <v>6593</v>
      </c>
      <c r="L56" s="38">
        <f t="shared" si="2"/>
        <v>4.9946969696969692</v>
      </c>
      <c r="M56" s="37">
        <v>3862</v>
      </c>
      <c r="N56" s="38">
        <f t="shared" si="3"/>
        <v>120.49546036005117</v>
      </c>
      <c r="O56" s="39" t="s">
        <v>33</v>
      </c>
      <c r="P56" s="40" t="s">
        <v>33</v>
      </c>
      <c r="Q56" s="41"/>
      <c r="R56" s="41"/>
      <c r="S56" s="42">
        <v>1874</v>
      </c>
      <c r="T56" s="38">
        <f t="shared" si="4"/>
        <v>55.239498894620489</v>
      </c>
      <c r="U56" s="39" t="s">
        <v>33</v>
      </c>
      <c r="V56" s="39" t="s">
        <v>33</v>
      </c>
      <c r="W56" s="39" t="s">
        <v>33</v>
      </c>
      <c r="X56" s="39" t="s">
        <v>33</v>
      </c>
      <c r="Y56" s="39" t="s">
        <v>33</v>
      </c>
      <c r="Z56" s="39" t="s">
        <v>33</v>
      </c>
      <c r="AA56" s="39" t="s">
        <v>33</v>
      </c>
      <c r="AB56" s="39" t="s">
        <v>33</v>
      </c>
      <c r="AC56" s="39" t="s">
        <v>33</v>
      </c>
      <c r="AD56" s="39" t="s">
        <v>33</v>
      </c>
      <c r="AE56" s="44">
        <v>67</v>
      </c>
      <c r="AF56" s="38">
        <f t="shared" si="7"/>
        <v>197.5</v>
      </c>
      <c r="AG56" s="37">
        <v>11263</v>
      </c>
      <c r="AH56" s="38">
        <f t="shared" si="5"/>
        <v>8.5325757575757581</v>
      </c>
      <c r="AI56" s="37">
        <v>888</v>
      </c>
      <c r="AJ56" s="43">
        <f t="shared" si="6"/>
        <v>0.67272727272727273</v>
      </c>
    </row>
    <row r="57" spans="2:36" ht="17.25" customHeight="1">
      <c r="B57" s="35">
        <v>39</v>
      </c>
      <c r="C57" s="44">
        <v>14</v>
      </c>
      <c r="D57" s="37">
        <f>E57+F57</f>
        <v>1315100</v>
      </c>
      <c r="E57" s="37">
        <v>637900</v>
      </c>
      <c r="F57" s="37">
        <v>677200</v>
      </c>
      <c r="G57" s="37">
        <v>30210</v>
      </c>
      <c r="H57" s="38">
        <f t="shared" si="0"/>
        <v>22.971637137860242</v>
      </c>
      <c r="I57" s="37">
        <v>25652</v>
      </c>
      <c r="J57" s="38">
        <f t="shared" si="1"/>
        <v>19.505741008288343</v>
      </c>
      <c r="K57" s="37">
        <f t="shared" si="8"/>
        <v>4558</v>
      </c>
      <c r="L57" s="38">
        <f t="shared" si="2"/>
        <v>3.4658961295718957</v>
      </c>
      <c r="M57" s="37">
        <v>3484</v>
      </c>
      <c r="N57" s="38">
        <f t="shared" si="3"/>
        <v>115.32605097649785</v>
      </c>
      <c r="O57" s="39" t="s">
        <v>33</v>
      </c>
      <c r="P57" s="40" t="s">
        <v>33</v>
      </c>
      <c r="Q57" s="41"/>
      <c r="R57" s="41"/>
      <c r="S57" s="42">
        <v>1623</v>
      </c>
      <c r="T57" s="38">
        <f t="shared" si="4"/>
        <v>50.984827066252002</v>
      </c>
      <c r="U57" s="39" t="s">
        <v>33</v>
      </c>
      <c r="V57" s="39" t="s">
        <v>33</v>
      </c>
      <c r="W57" s="39" t="s">
        <v>33</v>
      </c>
      <c r="X57" s="39" t="s">
        <v>33</v>
      </c>
      <c r="Y57" s="39" t="s">
        <v>33</v>
      </c>
      <c r="Z57" s="39" t="s">
        <v>33</v>
      </c>
      <c r="AA57" s="39" t="s">
        <v>33</v>
      </c>
      <c r="AB57" s="39" t="s">
        <v>33</v>
      </c>
      <c r="AC57" s="39" t="s">
        <v>33</v>
      </c>
      <c r="AD57" s="39" t="s">
        <v>33</v>
      </c>
      <c r="AE57" s="44">
        <v>92</v>
      </c>
      <c r="AF57" s="38">
        <f t="shared" si="7"/>
        <v>289</v>
      </c>
      <c r="AG57" s="37">
        <v>11025</v>
      </c>
      <c r="AH57" s="38">
        <f t="shared" si="5"/>
        <v>8.3833928978784886</v>
      </c>
      <c r="AI57" s="37">
        <v>885</v>
      </c>
      <c r="AJ57" s="43">
        <f t="shared" si="6"/>
        <v>0.67295262717664062</v>
      </c>
    </row>
    <row r="58" spans="2:36" ht="17.25" customHeight="1">
      <c r="B58" s="35">
        <v>40</v>
      </c>
      <c r="C58" s="44">
        <v>15</v>
      </c>
      <c r="D58" s="37">
        <v>1307900</v>
      </c>
      <c r="E58" s="37">
        <v>629700</v>
      </c>
      <c r="F58" s="37">
        <v>678100</v>
      </c>
      <c r="G58" s="37">
        <v>34063</v>
      </c>
      <c r="H58" s="38">
        <f t="shared" si="0"/>
        <v>26.044040064225094</v>
      </c>
      <c r="I58" s="37">
        <v>22865</v>
      </c>
      <c r="J58" s="38">
        <f t="shared" si="1"/>
        <v>17.482223411575809</v>
      </c>
      <c r="K58" s="37">
        <f t="shared" si="8"/>
        <v>11198</v>
      </c>
      <c r="L58" s="38">
        <f t="shared" si="2"/>
        <v>8.561816652649286</v>
      </c>
      <c r="M58" s="37">
        <v>3195</v>
      </c>
      <c r="N58" s="38">
        <f t="shared" si="3"/>
        <v>93.796788304024901</v>
      </c>
      <c r="O58" s="39" t="s">
        <v>33</v>
      </c>
      <c r="P58" s="40" t="s">
        <v>33</v>
      </c>
      <c r="Q58" s="41"/>
      <c r="R58" s="41"/>
      <c r="S58" s="42">
        <v>1660</v>
      </c>
      <c r="T58" s="38">
        <f t="shared" si="4"/>
        <v>46.468661646558239</v>
      </c>
      <c r="U58" s="39" t="s">
        <v>33</v>
      </c>
      <c r="V58" s="39" t="s">
        <v>33</v>
      </c>
      <c r="W58" s="39" t="s">
        <v>33</v>
      </c>
      <c r="X58" s="39" t="s">
        <v>33</v>
      </c>
      <c r="Y58" s="39" t="s">
        <v>33</v>
      </c>
      <c r="Z58" s="39" t="s">
        <v>33</v>
      </c>
      <c r="AA58" s="39" t="s">
        <v>33</v>
      </c>
      <c r="AB58" s="39" t="s">
        <v>33</v>
      </c>
      <c r="AC58" s="39" t="s">
        <v>33</v>
      </c>
      <c r="AD58" s="39" t="s">
        <v>33</v>
      </c>
      <c r="AE58" s="44">
        <v>87</v>
      </c>
      <c r="AF58" s="38">
        <f t="shared" si="7"/>
        <v>243.5</v>
      </c>
      <c r="AG58" s="37">
        <v>14003</v>
      </c>
      <c r="AH58" s="38">
        <f t="shared" si="5"/>
        <v>10.706476030277544</v>
      </c>
      <c r="AI58" s="37">
        <v>1026</v>
      </c>
      <c r="AJ58" s="43">
        <f t="shared" si="6"/>
        <v>0.78446364400948088</v>
      </c>
    </row>
    <row r="59" spans="2:36" ht="17.25" customHeight="1">
      <c r="B59" s="35"/>
      <c r="C59" s="44"/>
      <c r="D59" s="37"/>
      <c r="E59" s="37"/>
      <c r="F59" s="37"/>
      <c r="G59" s="37"/>
      <c r="H59" s="38"/>
      <c r="I59" s="37"/>
      <c r="J59" s="38"/>
      <c r="K59" s="37"/>
      <c r="L59" s="38"/>
      <c r="M59" s="37"/>
      <c r="N59" s="38"/>
      <c r="O59" s="39"/>
      <c r="P59" s="40"/>
      <c r="Q59" s="41"/>
      <c r="R59" s="41"/>
      <c r="S59" s="42"/>
      <c r="T59" s="38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4"/>
      <c r="AF59" s="38"/>
      <c r="AG59" s="37"/>
      <c r="AH59" s="38"/>
      <c r="AI59" s="37"/>
      <c r="AJ59" s="43"/>
    </row>
    <row r="60" spans="2:36" ht="17.25" customHeight="1">
      <c r="B60" s="35">
        <v>41</v>
      </c>
      <c r="C60" s="36">
        <v>16</v>
      </c>
      <c r="D60" s="37">
        <f>E60+F60</f>
        <v>1302300</v>
      </c>
      <c r="E60" s="37">
        <v>615800</v>
      </c>
      <c r="F60" s="37">
        <v>686500</v>
      </c>
      <c r="G60" s="37">
        <v>39351</v>
      </c>
      <c r="H60" s="38">
        <f t="shared" si="0"/>
        <v>30.216539967749366</v>
      </c>
      <c r="I60" s="37">
        <v>22083</v>
      </c>
      <c r="J60" s="38">
        <f t="shared" si="1"/>
        <v>16.956922368117944</v>
      </c>
      <c r="K60" s="37">
        <f t="shared" si="8"/>
        <v>17268</v>
      </c>
      <c r="L60" s="38">
        <f t="shared" si="2"/>
        <v>13.259617599631421</v>
      </c>
      <c r="M60" s="37">
        <v>3263</v>
      </c>
      <c r="N60" s="38">
        <f t="shared" si="3"/>
        <v>82.920383217707297</v>
      </c>
      <c r="O60" s="39" t="s">
        <v>33</v>
      </c>
      <c r="P60" s="40" t="s">
        <v>33</v>
      </c>
      <c r="Q60" s="41"/>
      <c r="R60" s="41"/>
      <c r="S60" s="46">
        <v>1675</v>
      </c>
      <c r="T60" s="38">
        <f t="shared" si="4"/>
        <v>40.827767757032127</v>
      </c>
      <c r="U60" s="39" t="s">
        <v>33</v>
      </c>
      <c r="V60" s="39" t="s">
        <v>33</v>
      </c>
      <c r="W60" s="39" t="s">
        <v>33</v>
      </c>
      <c r="X60" s="39" t="s">
        <v>33</v>
      </c>
      <c r="Y60" s="39" t="s">
        <v>33</v>
      </c>
      <c r="Z60" s="39" t="s">
        <v>33</v>
      </c>
      <c r="AA60" s="39" t="s">
        <v>33</v>
      </c>
      <c r="AB60" s="39" t="s">
        <v>33</v>
      </c>
      <c r="AC60" s="39" t="s">
        <v>33</v>
      </c>
      <c r="AD60" s="39" t="s">
        <v>33</v>
      </c>
      <c r="AE60" s="39">
        <v>79</v>
      </c>
      <c r="AF60" s="38">
        <f t="shared" si="7"/>
        <v>192.6</v>
      </c>
      <c r="AG60" s="37">
        <v>17558</v>
      </c>
      <c r="AH60" s="38">
        <f t="shared" si="5"/>
        <v>13.482300545189281</v>
      </c>
      <c r="AI60" s="37">
        <v>977</v>
      </c>
      <c r="AJ60" s="43">
        <f t="shared" si="6"/>
        <v>0.75021116486216699</v>
      </c>
    </row>
    <row r="61" spans="2:36" ht="17.25" customHeight="1">
      <c r="B61" s="35">
        <v>42</v>
      </c>
      <c r="C61" s="44">
        <v>17</v>
      </c>
      <c r="D61" s="37">
        <f>E61+F61</f>
        <v>1308700</v>
      </c>
      <c r="E61" s="37">
        <v>614000</v>
      </c>
      <c r="F61" s="37">
        <v>694700</v>
      </c>
      <c r="G61" s="37">
        <v>37540</v>
      </c>
      <c r="H61" s="38">
        <f t="shared" si="0"/>
        <v>28.68495453503477</v>
      </c>
      <c r="I61" s="37">
        <v>22301</v>
      </c>
      <c r="J61" s="38">
        <f t="shared" si="1"/>
        <v>17.040574616031176</v>
      </c>
      <c r="K61" s="37">
        <f t="shared" si="8"/>
        <v>15239</v>
      </c>
      <c r="L61" s="38">
        <f t="shared" si="2"/>
        <v>11.644379919003592</v>
      </c>
      <c r="M61" s="37">
        <v>3168</v>
      </c>
      <c r="N61" s="38">
        <f t="shared" si="3"/>
        <v>84.389984017048477</v>
      </c>
      <c r="O61" s="39" t="s">
        <v>33</v>
      </c>
      <c r="P61" s="40" t="s">
        <v>33</v>
      </c>
      <c r="Q61" s="41"/>
      <c r="R61" s="41"/>
      <c r="S61" s="46" t="s">
        <v>33</v>
      </c>
      <c r="T61" s="47" t="s">
        <v>33</v>
      </c>
      <c r="U61" s="39" t="s">
        <v>33</v>
      </c>
      <c r="V61" s="39" t="s">
        <v>33</v>
      </c>
      <c r="W61" s="39" t="s">
        <v>33</v>
      </c>
      <c r="X61" s="39" t="s">
        <v>33</v>
      </c>
      <c r="Y61" s="39" t="s">
        <v>33</v>
      </c>
      <c r="Z61" s="39" t="s">
        <v>33</v>
      </c>
      <c r="AA61" s="39" t="s">
        <v>33</v>
      </c>
      <c r="AB61" s="39" t="s">
        <v>33</v>
      </c>
      <c r="AC61" s="39" t="s">
        <v>33</v>
      </c>
      <c r="AD61" s="39" t="s">
        <v>33</v>
      </c>
      <c r="AE61" s="39">
        <v>76</v>
      </c>
      <c r="AF61" s="38">
        <f t="shared" si="7"/>
        <v>202.5</v>
      </c>
      <c r="AG61" s="37">
        <v>13687</v>
      </c>
      <c r="AH61" s="38">
        <f t="shared" si="5"/>
        <v>10.458470237640407</v>
      </c>
      <c r="AI61" s="37">
        <v>883</v>
      </c>
      <c r="AJ61" s="43">
        <f t="shared" si="6"/>
        <v>0.67471536639413165</v>
      </c>
    </row>
    <row r="62" spans="2:36" ht="17.25" customHeight="1">
      <c r="B62" s="35">
        <v>43</v>
      </c>
      <c r="C62" s="44">
        <v>18</v>
      </c>
      <c r="D62" s="37">
        <f>E62+F62</f>
        <v>1323500</v>
      </c>
      <c r="E62" s="37">
        <v>617500</v>
      </c>
      <c r="F62" s="37">
        <v>706000</v>
      </c>
      <c r="G62" s="37">
        <v>38333</v>
      </c>
      <c r="H62" s="38">
        <f t="shared" si="0"/>
        <v>28.96335474121647</v>
      </c>
      <c r="I62" s="37">
        <v>24296</v>
      </c>
      <c r="J62" s="38">
        <f t="shared" si="1"/>
        <v>18.357385719682661</v>
      </c>
      <c r="K62" s="37">
        <f t="shared" si="8"/>
        <v>14037</v>
      </c>
      <c r="L62" s="38">
        <f t="shared" si="2"/>
        <v>10.605969021533811</v>
      </c>
      <c r="M62" s="37">
        <v>3525</v>
      </c>
      <c r="N62" s="38">
        <f t="shared" si="3"/>
        <v>91.95732136801189</v>
      </c>
      <c r="O62" s="39" t="s">
        <v>33</v>
      </c>
      <c r="P62" s="40" t="s">
        <v>33</v>
      </c>
      <c r="Q62" s="41"/>
      <c r="R62" s="41"/>
      <c r="S62" s="46">
        <v>1519</v>
      </c>
      <c r="T62" s="38">
        <f t="shared" si="4"/>
        <v>38.116029308441234</v>
      </c>
      <c r="U62" s="39" t="s">
        <v>33</v>
      </c>
      <c r="V62" s="39" t="s">
        <v>33</v>
      </c>
      <c r="W62" s="39" t="s">
        <v>33</v>
      </c>
      <c r="X62" s="39" t="s">
        <v>33</v>
      </c>
      <c r="Y62" s="39" t="s">
        <v>33</v>
      </c>
      <c r="Z62" s="39" t="s">
        <v>33</v>
      </c>
      <c r="AA62" s="39" t="s">
        <v>33</v>
      </c>
      <c r="AB62" s="39" t="s">
        <v>33</v>
      </c>
      <c r="AC62" s="39" t="s">
        <v>33</v>
      </c>
      <c r="AD62" s="39" t="s">
        <v>33</v>
      </c>
      <c r="AE62" s="39" t="s">
        <v>33</v>
      </c>
      <c r="AF62" s="39" t="s">
        <v>33</v>
      </c>
      <c r="AG62" s="37">
        <v>14789</v>
      </c>
      <c r="AH62" s="38">
        <f t="shared" si="5"/>
        <v>11.174159425765016</v>
      </c>
      <c r="AI62" s="37">
        <v>896</v>
      </c>
      <c r="AJ62" s="43">
        <f t="shared" si="6"/>
        <v>0.6769928220627125</v>
      </c>
    </row>
    <row r="63" spans="2:36" ht="17.25" customHeight="1">
      <c r="B63" s="35">
        <v>44</v>
      </c>
      <c r="C63" s="44">
        <v>19</v>
      </c>
      <c r="D63" s="37">
        <f>E63+F63</f>
        <v>1333300</v>
      </c>
      <c r="E63" s="37">
        <v>620200</v>
      </c>
      <c r="F63" s="37">
        <v>713100</v>
      </c>
      <c r="G63" s="37">
        <v>39427</v>
      </c>
      <c r="H63" s="38">
        <f t="shared" si="0"/>
        <v>29.570989274731868</v>
      </c>
      <c r="I63" s="37">
        <v>26260</v>
      </c>
      <c r="J63" s="38">
        <f t="shared" si="1"/>
        <v>19.695492387309685</v>
      </c>
      <c r="K63" s="37">
        <f t="shared" si="8"/>
        <v>13167</v>
      </c>
      <c r="L63" s="38">
        <f t="shared" si="2"/>
        <v>9.8754968874221856</v>
      </c>
      <c r="M63" s="39" t="s">
        <v>33</v>
      </c>
      <c r="N63" s="47" t="s">
        <v>33</v>
      </c>
      <c r="O63" s="39" t="s">
        <v>33</v>
      </c>
      <c r="P63" s="40" t="s">
        <v>33</v>
      </c>
      <c r="Q63" s="41"/>
      <c r="R63" s="41"/>
      <c r="S63" s="46" t="s">
        <v>33</v>
      </c>
      <c r="T63" s="47" t="s">
        <v>33</v>
      </c>
      <c r="U63" s="39" t="s">
        <v>33</v>
      </c>
      <c r="V63" s="39" t="s">
        <v>33</v>
      </c>
      <c r="W63" s="39" t="s">
        <v>33</v>
      </c>
      <c r="X63" s="39" t="s">
        <v>33</v>
      </c>
      <c r="Y63" s="39" t="s">
        <v>33</v>
      </c>
      <c r="Z63" s="39" t="s">
        <v>33</v>
      </c>
      <c r="AA63" s="39" t="s">
        <v>33</v>
      </c>
      <c r="AB63" s="39" t="s">
        <v>33</v>
      </c>
      <c r="AC63" s="39" t="s">
        <v>33</v>
      </c>
      <c r="AD63" s="39" t="s">
        <v>33</v>
      </c>
      <c r="AE63" s="39" t="s">
        <v>33</v>
      </c>
      <c r="AF63" s="39" t="s">
        <v>33</v>
      </c>
      <c r="AG63" s="39" t="s">
        <v>33</v>
      </c>
      <c r="AH63" s="39" t="s">
        <v>33</v>
      </c>
      <c r="AI63" s="39" t="s">
        <v>33</v>
      </c>
      <c r="AJ63" s="40" t="s">
        <v>33</v>
      </c>
    </row>
    <row r="64" spans="2:36" ht="17.25" customHeight="1">
      <c r="B64" s="35">
        <v>45</v>
      </c>
      <c r="C64" s="44">
        <v>20</v>
      </c>
      <c r="D64" s="37">
        <v>1564600</v>
      </c>
      <c r="E64" s="37">
        <v>728300</v>
      </c>
      <c r="F64" s="37">
        <v>836300</v>
      </c>
      <c r="G64" s="37">
        <v>36072</v>
      </c>
      <c r="H64" s="38">
        <f t="shared" si="0"/>
        <v>23.055093953726189</v>
      </c>
      <c r="I64" s="37">
        <v>40915</v>
      </c>
      <c r="J64" s="38">
        <f t="shared" si="1"/>
        <v>26.150453790106095</v>
      </c>
      <c r="K64" s="48">
        <f t="shared" si="8"/>
        <v>-4843</v>
      </c>
      <c r="L64" s="49">
        <f t="shared" si="2"/>
        <v>-3.0953598363799051</v>
      </c>
      <c r="M64" s="39" t="s">
        <v>33</v>
      </c>
      <c r="N64" s="47" t="s">
        <v>33</v>
      </c>
      <c r="O64" s="39" t="s">
        <v>33</v>
      </c>
      <c r="P64" s="40" t="s">
        <v>33</v>
      </c>
      <c r="Q64" s="41"/>
      <c r="R64" s="41"/>
      <c r="S64" s="46" t="s">
        <v>33</v>
      </c>
      <c r="T64" s="47" t="s">
        <v>33</v>
      </c>
      <c r="U64" s="39" t="s">
        <v>33</v>
      </c>
      <c r="V64" s="39" t="s">
        <v>33</v>
      </c>
      <c r="W64" s="39" t="s">
        <v>33</v>
      </c>
      <c r="X64" s="39" t="s">
        <v>33</v>
      </c>
      <c r="Y64" s="39" t="s">
        <v>33</v>
      </c>
      <c r="Z64" s="39" t="s">
        <v>33</v>
      </c>
      <c r="AA64" s="39" t="s">
        <v>33</v>
      </c>
      <c r="AB64" s="39" t="s">
        <v>33</v>
      </c>
      <c r="AC64" s="39" t="s">
        <v>33</v>
      </c>
      <c r="AD64" s="39" t="s">
        <v>33</v>
      </c>
      <c r="AE64" s="39" t="s">
        <v>33</v>
      </c>
      <c r="AF64" s="39" t="s">
        <v>33</v>
      </c>
      <c r="AG64" s="39" t="s">
        <v>33</v>
      </c>
      <c r="AH64" s="39" t="s">
        <v>33</v>
      </c>
      <c r="AI64" s="39" t="s">
        <v>33</v>
      </c>
      <c r="AJ64" s="40" t="s">
        <v>33</v>
      </c>
    </row>
    <row r="65" spans="2:36" ht="17.25" customHeight="1">
      <c r="B65" s="35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45"/>
      <c r="S65" s="51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38"/>
      <c r="AG65" s="50"/>
      <c r="AH65" s="50"/>
      <c r="AJ65" s="45"/>
    </row>
    <row r="66" spans="2:36" ht="17.45" customHeight="1">
      <c r="B66" s="35">
        <v>46</v>
      </c>
      <c r="C66" s="44">
        <v>21</v>
      </c>
      <c r="D66" s="37">
        <f>E66+F66</f>
        <v>1538600</v>
      </c>
      <c r="E66" s="37">
        <v>726800</v>
      </c>
      <c r="F66" s="37">
        <v>811800</v>
      </c>
      <c r="G66" s="37">
        <v>39158</v>
      </c>
      <c r="H66" s="38">
        <f>G66/D66*1000</f>
        <v>25.450409463148315</v>
      </c>
      <c r="I66" s="37">
        <v>30258</v>
      </c>
      <c r="J66" s="38">
        <f>I66/D66*1000</f>
        <v>19.665930066294035</v>
      </c>
      <c r="K66" s="52">
        <f>G66-I66</f>
        <v>8900</v>
      </c>
      <c r="L66" s="53">
        <f>K66/D66*1000</f>
        <v>5.7844793968542829</v>
      </c>
      <c r="M66" s="39" t="s">
        <v>33</v>
      </c>
      <c r="N66" s="39" t="s">
        <v>33</v>
      </c>
      <c r="O66" s="39" t="s">
        <v>33</v>
      </c>
      <c r="P66" s="40" t="s">
        <v>33</v>
      </c>
      <c r="Q66" s="41"/>
      <c r="R66" s="41"/>
      <c r="S66" s="42">
        <v>1762</v>
      </c>
      <c r="T66" s="38">
        <f>S66/(S66+G66)*1000</f>
        <v>43.059628543499514</v>
      </c>
      <c r="U66" s="39" t="s">
        <v>33</v>
      </c>
      <c r="V66" s="39" t="s">
        <v>33</v>
      </c>
      <c r="W66" s="39" t="s">
        <v>33</v>
      </c>
      <c r="X66" s="39" t="s">
        <v>33</v>
      </c>
      <c r="Y66" s="39" t="s">
        <v>33</v>
      </c>
      <c r="Z66" s="39" t="s">
        <v>33</v>
      </c>
      <c r="AA66" s="39" t="s">
        <v>33</v>
      </c>
      <c r="AB66" s="39" t="s">
        <v>33</v>
      </c>
      <c r="AC66" s="39" t="s">
        <v>33</v>
      </c>
      <c r="AD66" s="39" t="s">
        <v>33</v>
      </c>
      <c r="AE66" s="39" t="s">
        <v>33</v>
      </c>
      <c r="AF66" s="39" t="s">
        <v>33</v>
      </c>
      <c r="AG66" s="39" t="s">
        <v>33</v>
      </c>
      <c r="AH66" s="39" t="s">
        <v>33</v>
      </c>
      <c r="AI66" s="39" t="s">
        <v>33</v>
      </c>
      <c r="AJ66" s="40" t="s">
        <v>33</v>
      </c>
    </row>
    <row r="67" spans="2:36" ht="17.45" customHeight="1">
      <c r="B67" s="35">
        <v>47</v>
      </c>
      <c r="C67" s="44">
        <v>22</v>
      </c>
      <c r="D67" s="37">
        <v>1619622</v>
      </c>
      <c r="E67" s="37">
        <v>782386</v>
      </c>
      <c r="F67" s="37">
        <v>837236</v>
      </c>
      <c r="G67" s="37">
        <v>53528</v>
      </c>
      <c r="H67" s="38">
        <f>G67/D67*1000</f>
        <v>33.049686902252503</v>
      </c>
      <c r="I67" s="37">
        <v>25683</v>
      </c>
      <c r="J67" s="38">
        <f>I67/D67*1000</f>
        <v>15.857403764582106</v>
      </c>
      <c r="K67" s="52">
        <f>G67-I67</f>
        <v>27845</v>
      </c>
      <c r="L67" s="53">
        <f>K67/D67*1000</f>
        <v>17.192283137670394</v>
      </c>
      <c r="M67" s="37">
        <v>4283</v>
      </c>
      <c r="N67" s="38">
        <f>M67/G67*1000</f>
        <v>80.014198176655214</v>
      </c>
      <c r="O67" s="37">
        <v>2174</v>
      </c>
      <c r="P67" s="54">
        <f>O67/G67*1000</f>
        <v>40.614257958451653</v>
      </c>
      <c r="Q67" s="53"/>
      <c r="R67" s="53"/>
      <c r="S67" s="42">
        <v>2798</v>
      </c>
      <c r="T67" s="38">
        <f>S67/(S67+G67)*1000</f>
        <v>49.675105635053086</v>
      </c>
      <c r="U67" s="39" t="s">
        <v>33</v>
      </c>
      <c r="V67" s="39" t="s">
        <v>33</v>
      </c>
      <c r="W67" s="39" t="s">
        <v>33</v>
      </c>
      <c r="X67" s="39" t="s">
        <v>33</v>
      </c>
      <c r="Y67" s="39" t="s">
        <v>33</v>
      </c>
      <c r="Z67" s="39" t="s">
        <v>33</v>
      </c>
      <c r="AA67" s="39" t="s">
        <v>33</v>
      </c>
      <c r="AB67" s="39" t="s">
        <v>33</v>
      </c>
      <c r="AC67" s="39" t="s">
        <v>33</v>
      </c>
      <c r="AD67" s="39" t="s">
        <v>33</v>
      </c>
      <c r="AE67" s="39">
        <v>97</v>
      </c>
      <c r="AF67" s="38">
        <f t="shared" si="7"/>
        <v>172.2</v>
      </c>
      <c r="AG67" s="37">
        <v>19546</v>
      </c>
      <c r="AH67" s="38">
        <f>AG67/D67*1000</f>
        <v>12.068248023304202</v>
      </c>
      <c r="AI67" s="37">
        <v>1639</v>
      </c>
      <c r="AJ67" s="43">
        <f>AI67/D67*1000</f>
        <v>1.0119645201164222</v>
      </c>
    </row>
    <row r="68" spans="2:36" ht="17.45" customHeight="1">
      <c r="B68" s="35">
        <v>48</v>
      </c>
      <c r="C68" s="44">
        <v>23</v>
      </c>
      <c r="D68" s="37">
        <f>E68+F68</f>
        <v>1637600</v>
      </c>
      <c r="E68" s="37">
        <v>791800</v>
      </c>
      <c r="F68" s="37">
        <v>845800</v>
      </c>
      <c r="G68" s="37">
        <v>52375</v>
      </c>
      <c r="H68" s="38">
        <f>G68/D68*1000</f>
        <v>31.982779677576943</v>
      </c>
      <c r="I68" s="37">
        <v>21165</v>
      </c>
      <c r="J68" s="38">
        <f>I68/D68*1000</f>
        <v>12.924401563263313</v>
      </c>
      <c r="K68" s="52">
        <f>G68-I68</f>
        <v>31210</v>
      </c>
      <c r="L68" s="53">
        <f>K68/D68*1000</f>
        <v>19.05837811431363</v>
      </c>
      <c r="M68" s="37">
        <v>3448</v>
      </c>
      <c r="N68" s="38">
        <f>M68/G68*1000</f>
        <v>65.832935560859184</v>
      </c>
      <c r="O68" s="37">
        <v>1833</v>
      </c>
      <c r="P68" s="54">
        <f>O68/G68*1000</f>
        <v>34.997613365155132</v>
      </c>
      <c r="Q68" s="53"/>
      <c r="R68" s="53"/>
      <c r="S68" s="42">
        <f>U68+W68</f>
        <v>3417</v>
      </c>
      <c r="T68" s="38">
        <f>S68/(S68+G68)*1000</f>
        <v>61.245339833667906</v>
      </c>
      <c r="U68" s="37">
        <v>2487</v>
      </c>
      <c r="V68" s="38">
        <f>U68/(U68+G68+W68)*1000</f>
        <v>44.576283338112994</v>
      </c>
      <c r="W68" s="37">
        <v>930</v>
      </c>
      <c r="X68" s="38">
        <f>W68/(W68+G68+U68)*1000</f>
        <v>16.669056495554919</v>
      </c>
      <c r="Y68" s="39" t="s">
        <v>33</v>
      </c>
      <c r="Z68" s="39" t="s">
        <v>33</v>
      </c>
      <c r="AA68" s="39" t="s">
        <v>33</v>
      </c>
      <c r="AB68" s="39" t="s">
        <v>33</v>
      </c>
      <c r="AC68" s="39" t="s">
        <v>33</v>
      </c>
      <c r="AD68" s="39" t="s">
        <v>33</v>
      </c>
      <c r="AE68" s="39">
        <v>80</v>
      </c>
      <c r="AF68" s="38">
        <f t="shared" si="7"/>
        <v>143.4</v>
      </c>
      <c r="AG68" s="37">
        <v>21086</v>
      </c>
      <c r="AH68" s="38">
        <f>AG68/D68*1000</f>
        <v>12.876160234489497</v>
      </c>
      <c r="AI68" s="37">
        <v>1574</v>
      </c>
      <c r="AJ68" s="43">
        <f>AI68/D68*1000</f>
        <v>0.96116267708842207</v>
      </c>
    </row>
    <row r="69" spans="2:36" ht="17.45" customHeight="1">
      <c r="B69" s="35">
        <v>49</v>
      </c>
      <c r="C69" s="44">
        <v>24</v>
      </c>
      <c r="D69" s="37">
        <f>E69+F69</f>
        <v>1650400</v>
      </c>
      <c r="E69" s="37">
        <v>798600</v>
      </c>
      <c r="F69" s="37">
        <v>851800</v>
      </c>
      <c r="G69" s="37">
        <v>49831</v>
      </c>
      <c r="H69" s="38">
        <f>G69/D69*1000</f>
        <v>30.193286476005817</v>
      </c>
      <c r="I69" s="37">
        <v>19513</v>
      </c>
      <c r="J69" s="38">
        <f>I69/D69*1000</f>
        <v>11.823194377120698</v>
      </c>
      <c r="K69" s="52">
        <f>G69-I69</f>
        <v>30318</v>
      </c>
      <c r="L69" s="53">
        <f>K69/D69*1000</f>
        <v>18.37009209888512</v>
      </c>
      <c r="M69" s="37">
        <v>3041</v>
      </c>
      <c r="N69" s="38">
        <f>M69/G69*1000</f>
        <v>61.026268788505142</v>
      </c>
      <c r="O69" s="37">
        <v>1618</v>
      </c>
      <c r="P69" s="54">
        <f>O69/G69*1000</f>
        <v>32.469747747386165</v>
      </c>
      <c r="Q69" s="53"/>
      <c r="R69" s="53"/>
      <c r="S69" s="42">
        <f>U69+W69</f>
        <v>4415</v>
      </c>
      <c r="T69" s="38">
        <f>S69/(S69+G69)*1000</f>
        <v>81.388489473878266</v>
      </c>
      <c r="U69" s="37">
        <v>2347</v>
      </c>
      <c r="V69" s="38">
        <f>U69/(U69+G69+W69)*1000</f>
        <v>43.265862920768356</v>
      </c>
      <c r="W69" s="37">
        <v>2068</v>
      </c>
      <c r="X69" s="38">
        <f>W69/(W69+G69+U69)*1000</f>
        <v>38.122626553109903</v>
      </c>
      <c r="Y69" s="39" t="s">
        <v>33</v>
      </c>
      <c r="Z69" s="39" t="s">
        <v>33</v>
      </c>
      <c r="AA69" s="39" t="s">
        <v>33</v>
      </c>
      <c r="AB69" s="39" t="s">
        <v>33</v>
      </c>
      <c r="AC69" s="39" t="s">
        <v>33</v>
      </c>
      <c r="AD69" s="39" t="s">
        <v>33</v>
      </c>
      <c r="AE69" s="39">
        <v>83</v>
      </c>
      <c r="AF69" s="38">
        <f t="shared" si="7"/>
        <v>153</v>
      </c>
      <c r="AG69" s="37">
        <v>17741</v>
      </c>
      <c r="AH69" s="38">
        <f>AG69/D69*1000</f>
        <v>10.749515269025689</v>
      </c>
      <c r="AI69" s="37">
        <v>1711</v>
      </c>
      <c r="AJ69" s="43">
        <f>AI69/D69*1000</f>
        <v>1.0367183713039263</v>
      </c>
    </row>
    <row r="70" spans="2:36" ht="17.45" customHeight="1">
      <c r="B70" s="35">
        <v>50</v>
      </c>
      <c r="C70" s="44">
        <v>25</v>
      </c>
      <c r="D70" s="37">
        <f>E70+F70</f>
        <v>1661099</v>
      </c>
      <c r="E70" s="37">
        <v>804357</v>
      </c>
      <c r="F70" s="37">
        <v>856742</v>
      </c>
      <c r="G70" s="37">
        <v>40364</v>
      </c>
      <c r="H70" s="38">
        <f>G70/D70*1000</f>
        <v>24.299575160782108</v>
      </c>
      <c r="I70" s="37">
        <v>18734</v>
      </c>
      <c r="J70" s="38">
        <f>I70/D70*1000</f>
        <v>11.278075539146071</v>
      </c>
      <c r="K70" s="52">
        <f>G70-I70</f>
        <v>21630</v>
      </c>
      <c r="L70" s="53">
        <f>K70/D70*1000</f>
        <v>13.021499621636037</v>
      </c>
      <c r="M70" s="37">
        <v>2505</v>
      </c>
      <c r="N70" s="38">
        <f>M70/G70*1000</f>
        <v>62.060251709444053</v>
      </c>
      <c r="O70" s="37">
        <v>1291</v>
      </c>
      <c r="P70" s="54">
        <f>O70/G70*1000</f>
        <v>31.98394609057576</v>
      </c>
      <c r="Q70" s="53"/>
      <c r="R70" s="53"/>
      <c r="S70" s="42">
        <f>U70+W70</f>
        <v>4615</v>
      </c>
      <c r="T70" s="38">
        <f>S70/(S70+G70)*1000</f>
        <v>102.60343715956336</v>
      </c>
      <c r="U70" s="37">
        <v>2029</v>
      </c>
      <c r="V70" s="38">
        <f>U70/(U70+G70+W70)*1000</f>
        <v>45.109940194312898</v>
      </c>
      <c r="W70" s="37">
        <v>2586</v>
      </c>
      <c r="X70" s="38">
        <f>W70/(W70+G70+U70)*1000</f>
        <v>57.493496965250451</v>
      </c>
      <c r="Y70" s="39" t="s">
        <v>33</v>
      </c>
      <c r="Z70" s="39" t="s">
        <v>33</v>
      </c>
      <c r="AA70" s="37">
        <v>1413</v>
      </c>
      <c r="AB70" s="38">
        <f>AA70/G70*1000</f>
        <v>35.006441383410959</v>
      </c>
      <c r="AC70" s="39" t="s">
        <v>33</v>
      </c>
      <c r="AD70" s="39" t="s">
        <v>33</v>
      </c>
      <c r="AE70" s="39">
        <v>80</v>
      </c>
      <c r="AF70" s="55">
        <f t="shared" si="7"/>
        <v>177.9</v>
      </c>
      <c r="AG70" s="37">
        <v>14294</v>
      </c>
      <c r="AH70" s="38">
        <f>AG70/D70*1000</f>
        <v>8.6051463519031675</v>
      </c>
      <c r="AI70" s="37">
        <v>1702</v>
      </c>
      <c r="AJ70" s="43">
        <f>AI70/D70*1000</f>
        <v>1.0246228551097796</v>
      </c>
    </row>
    <row r="71" spans="2:36" ht="17.45" customHeight="1">
      <c r="B71" s="35"/>
      <c r="C71" s="44"/>
      <c r="D71" s="37"/>
      <c r="E71" s="37"/>
      <c r="F71" s="37"/>
      <c r="G71" s="37"/>
      <c r="H71" s="38"/>
      <c r="I71" s="37"/>
      <c r="J71" s="38"/>
      <c r="K71" s="52"/>
      <c r="L71" s="53"/>
      <c r="M71" s="37"/>
      <c r="N71" s="38"/>
      <c r="O71" s="37"/>
      <c r="P71" s="54"/>
      <c r="Q71" s="53"/>
      <c r="R71" s="53"/>
      <c r="S71" s="42"/>
      <c r="T71" s="38"/>
      <c r="U71" s="37"/>
      <c r="V71" s="38"/>
      <c r="W71" s="37"/>
      <c r="X71" s="38"/>
      <c r="Y71" s="39"/>
      <c r="Z71" s="39"/>
      <c r="AA71" s="37"/>
      <c r="AB71" s="38"/>
      <c r="AC71" s="39"/>
      <c r="AD71" s="39"/>
      <c r="AE71" s="39"/>
      <c r="AF71" s="38"/>
      <c r="AG71" s="37"/>
      <c r="AH71" s="38"/>
      <c r="AI71" s="37"/>
      <c r="AJ71" s="43"/>
    </row>
    <row r="72" spans="2:36" ht="17.45" customHeight="1">
      <c r="B72" s="35">
        <v>51</v>
      </c>
      <c r="C72" s="44">
        <v>26</v>
      </c>
      <c r="D72" s="37">
        <f>E72+F72</f>
        <v>1675000</v>
      </c>
      <c r="E72" s="37">
        <v>813000</v>
      </c>
      <c r="F72" s="37">
        <v>862000</v>
      </c>
      <c r="G72" s="37">
        <v>37705</v>
      </c>
      <c r="H72" s="38">
        <f>G72/D72*1000</f>
        <v>22.51044776119403</v>
      </c>
      <c r="I72" s="37">
        <v>16965</v>
      </c>
      <c r="J72" s="38">
        <f>I72/D72*1000</f>
        <v>10.128358208955223</v>
      </c>
      <c r="K72" s="52">
        <f>G72-I72</f>
        <v>20740</v>
      </c>
      <c r="L72" s="53">
        <f>K72/D72*1000</f>
        <v>12.382089552238806</v>
      </c>
      <c r="M72" s="37">
        <v>2271</v>
      </c>
      <c r="N72" s="38">
        <f>M72/G72*1000</f>
        <v>60.230738628829073</v>
      </c>
      <c r="O72" s="37">
        <v>1290</v>
      </c>
      <c r="P72" s="54">
        <f>O72/G72*1000</f>
        <v>34.212969102241082</v>
      </c>
      <c r="Q72" s="53"/>
      <c r="R72" s="53"/>
      <c r="S72" s="42">
        <f>U72+W72</f>
        <v>4645</v>
      </c>
      <c r="T72" s="38">
        <f>S72/(S72+G72)*1000</f>
        <v>109.68122786304605</v>
      </c>
      <c r="U72" s="37">
        <v>1905</v>
      </c>
      <c r="V72" s="38">
        <f>U72/(U72+G72+W72)*1000</f>
        <v>44.982290436835889</v>
      </c>
      <c r="W72" s="37">
        <v>2740</v>
      </c>
      <c r="X72" s="38">
        <f>W72/(W72+G72+U72)*1000</f>
        <v>64.698937426210151</v>
      </c>
      <c r="Y72" s="39" t="s">
        <v>33</v>
      </c>
      <c r="Z72" s="39" t="s">
        <v>33</v>
      </c>
      <c r="AA72" s="39" t="s">
        <v>33</v>
      </c>
      <c r="AB72" s="39" t="s">
        <v>33</v>
      </c>
      <c r="AC72" s="39" t="s">
        <v>33</v>
      </c>
      <c r="AD72" s="39" t="s">
        <v>33</v>
      </c>
      <c r="AE72" s="39">
        <v>66</v>
      </c>
      <c r="AF72" s="56">
        <f>ROUND(100000*AE72/(G72+S72),1)</f>
        <v>155.80000000000001</v>
      </c>
      <c r="AG72" s="37">
        <v>13207</v>
      </c>
      <c r="AH72" s="38">
        <f>AG72/D72*1000</f>
        <v>7.8847761194029857</v>
      </c>
      <c r="AI72" s="37">
        <v>1649</v>
      </c>
      <c r="AJ72" s="43">
        <f>AI72/D72*1000</f>
        <v>0.98447761194029848</v>
      </c>
    </row>
    <row r="73" spans="2:36" ht="17.45" customHeight="1">
      <c r="B73" s="35">
        <v>52</v>
      </c>
      <c r="C73" s="44">
        <v>27</v>
      </c>
      <c r="D73" s="37">
        <f>E73+F73</f>
        <v>1680000</v>
      </c>
      <c r="E73" s="37">
        <v>815000</v>
      </c>
      <c r="F73" s="37">
        <v>865000</v>
      </c>
      <c r="G73" s="37">
        <v>32907</v>
      </c>
      <c r="H73" s="38">
        <f>G73/D73*1000</f>
        <v>19.587500000000002</v>
      </c>
      <c r="I73" s="37">
        <v>15623</v>
      </c>
      <c r="J73" s="38">
        <f>I73/D73*1000</f>
        <v>9.2994047619047624</v>
      </c>
      <c r="K73" s="52">
        <f>G73-I73</f>
        <v>17284</v>
      </c>
      <c r="L73" s="53">
        <f>K73/D73*1000</f>
        <v>10.288095238095238</v>
      </c>
      <c r="M73" s="37">
        <v>1639</v>
      </c>
      <c r="N73" s="38">
        <f>M73/G73*1000</f>
        <v>49.807031938493324</v>
      </c>
      <c r="O73" s="37">
        <v>991</v>
      </c>
      <c r="P73" s="54">
        <f>O73/G73*1000</f>
        <v>30.115173063481933</v>
      </c>
      <c r="Q73" s="53"/>
      <c r="R73" s="53"/>
      <c r="S73" s="42">
        <f>U73+W73</f>
        <v>3779</v>
      </c>
      <c r="T73" s="38">
        <f>S73/(S73+G73)*1000</f>
        <v>103.00932235730251</v>
      </c>
      <c r="U73" s="37">
        <v>1601</v>
      </c>
      <c r="V73" s="38">
        <f>U73/(U73+G73+W73)*1000</f>
        <v>43.640625851823586</v>
      </c>
      <c r="W73" s="37">
        <v>2178</v>
      </c>
      <c r="X73" s="38">
        <f>W73/(W73+G73+U73)*1000</f>
        <v>59.36869650547893</v>
      </c>
      <c r="Y73" s="39" t="s">
        <v>33</v>
      </c>
      <c r="Z73" s="39" t="s">
        <v>33</v>
      </c>
      <c r="AA73" s="39" t="s">
        <v>33</v>
      </c>
      <c r="AB73" s="39" t="s">
        <v>33</v>
      </c>
      <c r="AC73" s="39" t="s">
        <v>33</v>
      </c>
      <c r="AD73" s="39" t="s">
        <v>33</v>
      </c>
      <c r="AE73" s="39">
        <v>70</v>
      </c>
      <c r="AF73" s="56">
        <f t="shared" ref="AF73:AF82" si="9">ROUND(100000*AE73/(G73+S73),1)</f>
        <v>190.8</v>
      </c>
      <c r="AG73" s="37">
        <v>13322</v>
      </c>
      <c r="AH73" s="38">
        <f>AG73/D73*1000</f>
        <v>7.9297619047619046</v>
      </c>
      <c r="AI73" s="37">
        <v>1570</v>
      </c>
      <c r="AJ73" s="43">
        <f>AI73/D73*1000</f>
        <v>0.93452380952380953</v>
      </c>
    </row>
    <row r="74" spans="2:36" ht="17.45" customHeight="1">
      <c r="B74" s="35">
        <v>53</v>
      </c>
      <c r="C74" s="44">
        <v>28</v>
      </c>
      <c r="D74" s="37">
        <f>E74+F74</f>
        <v>1688000</v>
      </c>
      <c r="E74" s="37">
        <v>819000</v>
      </c>
      <c r="F74" s="37">
        <v>869000</v>
      </c>
      <c r="G74" s="37">
        <v>31389</v>
      </c>
      <c r="H74" s="38">
        <f>G74/D74*1000</f>
        <v>18.595379146919431</v>
      </c>
      <c r="I74" s="37">
        <v>15778</v>
      </c>
      <c r="J74" s="38">
        <f>I74/D74*1000</f>
        <v>9.347156398104266</v>
      </c>
      <c r="K74" s="52">
        <f>G74-I74</f>
        <v>15611</v>
      </c>
      <c r="L74" s="53">
        <f>K74/D74*1000</f>
        <v>9.2482227488151665</v>
      </c>
      <c r="M74" s="37">
        <v>1461</v>
      </c>
      <c r="N74" s="38">
        <f>M74/G74*1000</f>
        <v>46.544967982414221</v>
      </c>
      <c r="O74" s="37">
        <v>844</v>
      </c>
      <c r="P74" s="54">
        <f>O74/G74*1000</f>
        <v>26.888400395042847</v>
      </c>
      <c r="Q74" s="53"/>
      <c r="R74" s="53"/>
      <c r="S74" s="42">
        <f>U74+W74</f>
        <v>3498</v>
      </c>
      <c r="T74" s="38">
        <f>S74/(S74+G74)*1000</f>
        <v>100.26657494195545</v>
      </c>
      <c r="U74" s="37">
        <v>1598</v>
      </c>
      <c r="V74" s="38">
        <f>U74/(U74+G74+W74)*1000</f>
        <v>45.805027660733224</v>
      </c>
      <c r="W74" s="37">
        <v>1900</v>
      </c>
      <c r="X74" s="38">
        <f>W74/(W74+G74+U74)*1000</f>
        <v>54.461547281222231</v>
      </c>
      <c r="Y74" s="39" t="s">
        <v>33</v>
      </c>
      <c r="Z74" s="39" t="s">
        <v>33</v>
      </c>
      <c r="AA74" s="39" t="s">
        <v>33</v>
      </c>
      <c r="AB74" s="39" t="s">
        <v>33</v>
      </c>
      <c r="AC74" s="39" t="s">
        <v>33</v>
      </c>
      <c r="AD74" s="39" t="s">
        <v>33</v>
      </c>
      <c r="AE74" s="39">
        <v>56</v>
      </c>
      <c r="AF74" s="56">
        <f t="shared" si="9"/>
        <v>160.5</v>
      </c>
      <c r="AG74" s="37">
        <v>12710</v>
      </c>
      <c r="AH74" s="38">
        <f>AG74/D74*1000</f>
        <v>7.5296208530805684</v>
      </c>
      <c r="AI74" s="37">
        <v>1460</v>
      </c>
      <c r="AJ74" s="43">
        <f>AI74/D74*1000</f>
        <v>0.86492890995260663</v>
      </c>
    </row>
    <row r="75" spans="2:36" ht="17.45" customHeight="1">
      <c r="B75" s="35">
        <v>54</v>
      </c>
      <c r="C75" s="44">
        <v>29</v>
      </c>
      <c r="D75" s="37">
        <v>1692000</v>
      </c>
      <c r="E75" s="37">
        <v>821000</v>
      </c>
      <c r="F75" s="37">
        <v>870000</v>
      </c>
      <c r="G75" s="37">
        <v>29044</v>
      </c>
      <c r="H75" s="38">
        <f>G75/D75*1000</f>
        <v>17.16548463356974</v>
      </c>
      <c r="I75" s="37">
        <v>14763</v>
      </c>
      <c r="J75" s="38">
        <f>I75/D75*1000</f>
        <v>8.7251773049645394</v>
      </c>
      <c r="K75" s="52">
        <f>G75-I75</f>
        <v>14281</v>
      </c>
      <c r="L75" s="53">
        <f>K75/D75*1000</f>
        <v>8.4403073286052006</v>
      </c>
      <c r="M75" s="37">
        <v>1240</v>
      </c>
      <c r="N75" s="38">
        <f>M75/G75*1000</f>
        <v>42.693843823164848</v>
      </c>
      <c r="O75" s="37">
        <v>775</v>
      </c>
      <c r="P75" s="54">
        <f>O75/G75*1000</f>
        <v>26.683652389478031</v>
      </c>
      <c r="Q75" s="53"/>
      <c r="R75" s="53"/>
      <c r="S75" s="42">
        <f>U75+W75</f>
        <v>3280</v>
      </c>
      <c r="T75" s="38">
        <f>S75/(S75+G75)*1000</f>
        <v>101.47259002598688</v>
      </c>
      <c r="U75" s="37">
        <v>1455</v>
      </c>
      <c r="V75" s="38">
        <f>U75/(U75+G75+W75)*1000</f>
        <v>45.012993441405769</v>
      </c>
      <c r="W75" s="37">
        <v>1825</v>
      </c>
      <c r="X75" s="38">
        <f>W75/(W75+G75+U75)*1000</f>
        <v>56.459596584581114</v>
      </c>
      <c r="Y75" s="39" t="s">
        <v>33</v>
      </c>
      <c r="Z75" s="39" t="s">
        <v>33</v>
      </c>
      <c r="AA75" s="39" t="s">
        <v>33</v>
      </c>
      <c r="AB75" s="39" t="s">
        <v>33</v>
      </c>
      <c r="AC75" s="39" t="s">
        <v>33</v>
      </c>
      <c r="AD75" s="39" t="s">
        <v>33</v>
      </c>
      <c r="AE75" s="39">
        <v>57</v>
      </c>
      <c r="AF75" s="56">
        <f t="shared" si="9"/>
        <v>176.3</v>
      </c>
      <c r="AG75" s="37">
        <v>12755</v>
      </c>
      <c r="AH75" s="38">
        <f>AG75/D75*1000</f>
        <v>7.538416075650118</v>
      </c>
      <c r="AI75" s="37">
        <v>1547</v>
      </c>
      <c r="AJ75" s="43">
        <f>AI75/D75*1000</f>
        <v>0.91430260047281331</v>
      </c>
    </row>
    <row r="76" spans="2:36" ht="17.45" customHeight="1">
      <c r="B76" s="35">
        <v>55</v>
      </c>
      <c r="C76" s="44">
        <v>30</v>
      </c>
      <c r="D76" s="37">
        <f>E76+F76</f>
        <v>1689800</v>
      </c>
      <c r="E76" s="37">
        <v>815837</v>
      </c>
      <c r="F76" s="37">
        <v>873963</v>
      </c>
      <c r="G76" s="37">
        <v>28475</v>
      </c>
      <c r="H76" s="38">
        <f>G76/D76*1000</f>
        <v>16.851106639839035</v>
      </c>
      <c r="I76" s="37">
        <v>13783</v>
      </c>
      <c r="J76" s="38">
        <f>I76/D76*1000</f>
        <v>8.1565865782932878</v>
      </c>
      <c r="K76" s="52">
        <f>G76-I76</f>
        <v>14692</v>
      </c>
      <c r="L76" s="53">
        <f>K76/D76*1000</f>
        <v>8.6945200615457452</v>
      </c>
      <c r="M76" s="37">
        <v>1101</v>
      </c>
      <c r="N76" s="38">
        <f>M76/G76*1000</f>
        <v>38.665496049165938</v>
      </c>
      <c r="O76" s="37">
        <v>692</v>
      </c>
      <c r="P76" s="54">
        <f>O76/G76*1000</f>
        <v>24.302019315188762</v>
      </c>
      <c r="Q76" s="53"/>
      <c r="R76" s="53"/>
      <c r="S76" s="42">
        <f>U76+W76</f>
        <v>3407</v>
      </c>
      <c r="T76" s="38">
        <f>S76/(S76+G76)*1000</f>
        <v>106.86280659933504</v>
      </c>
      <c r="U76" s="37">
        <v>1501</v>
      </c>
      <c r="V76" s="38">
        <f>U76/(U76+G76+W76)*1000</f>
        <v>47.079856972586413</v>
      </c>
      <c r="W76" s="37">
        <v>1906</v>
      </c>
      <c r="X76" s="38">
        <f>W76/(W76+G76+U76)*1000</f>
        <v>59.782949626748632</v>
      </c>
      <c r="Y76" s="37">
        <f>AA76+AC76</f>
        <v>1448</v>
      </c>
      <c r="Z76" s="38">
        <f>Y76/G76*1000</f>
        <v>50.851624231782267</v>
      </c>
      <c r="AA76" s="37">
        <v>1029</v>
      </c>
      <c r="AB76" s="38">
        <f>AA76/G76*1000</f>
        <v>36.1369622475856</v>
      </c>
      <c r="AC76" s="37">
        <v>419</v>
      </c>
      <c r="AD76" s="38">
        <f>AC76/G76*1000</f>
        <v>14.714661984196663</v>
      </c>
      <c r="AE76" s="39">
        <v>44</v>
      </c>
      <c r="AF76" s="56">
        <f t="shared" si="9"/>
        <v>138</v>
      </c>
      <c r="AG76" s="37">
        <v>13306</v>
      </c>
      <c r="AH76" s="38">
        <f>AG76/D76*1000</f>
        <v>7.874304651438039</v>
      </c>
      <c r="AI76" s="37">
        <v>1518</v>
      </c>
      <c r="AJ76" s="43">
        <f>AI76/D76*1000</f>
        <v>0.89833116345129604</v>
      </c>
    </row>
    <row r="77" spans="2:36" ht="15" customHeight="1">
      <c r="B77" s="35"/>
      <c r="C77" s="44"/>
      <c r="D77" s="44"/>
      <c r="E77" s="37"/>
      <c r="F77" s="37"/>
      <c r="G77" s="44"/>
      <c r="H77" s="44"/>
      <c r="I77" s="44"/>
      <c r="J77" s="44"/>
      <c r="K77" s="50"/>
      <c r="M77" s="44"/>
      <c r="N77" s="44"/>
      <c r="O77" s="44"/>
      <c r="P77" s="45"/>
      <c r="S77" s="35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56"/>
      <c r="AG77" s="44"/>
      <c r="AH77" s="44"/>
      <c r="AI77" s="44"/>
      <c r="AJ77" s="45"/>
    </row>
    <row r="78" spans="2:36" ht="17.45" customHeight="1">
      <c r="B78" s="35">
        <v>56</v>
      </c>
      <c r="C78" s="44">
        <v>31</v>
      </c>
      <c r="D78" s="37">
        <f>E78+F78</f>
        <v>1695000</v>
      </c>
      <c r="E78" s="37">
        <v>819000</v>
      </c>
      <c r="F78" s="37">
        <v>876000</v>
      </c>
      <c r="G78" s="37">
        <v>29020</v>
      </c>
      <c r="H78" s="38">
        <f>G78/D78*1000</f>
        <v>17.12094395280236</v>
      </c>
      <c r="I78" s="37">
        <v>14794</v>
      </c>
      <c r="J78" s="38">
        <f>I78/D78*1000</f>
        <v>8.7280235988200587</v>
      </c>
      <c r="K78" s="52">
        <f>G78-I78</f>
        <v>14226</v>
      </c>
      <c r="L78" s="53">
        <f>K78/D78*1000</f>
        <v>8.3929203539823014</v>
      </c>
      <c r="M78" s="37">
        <v>1146</v>
      </c>
      <c r="N78" s="38">
        <f>M78/G78*1000</f>
        <v>39.490006891798764</v>
      </c>
      <c r="O78" s="37">
        <v>749</v>
      </c>
      <c r="P78" s="54">
        <f>O78/G78*1000</f>
        <v>25.809786354238454</v>
      </c>
      <c r="Q78" s="53"/>
      <c r="R78" s="53"/>
      <c r="S78" s="42">
        <f>U78+W78</f>
        <v>3138</v>
      </c>
      <c r="T78" s="38">
        <f>S78/(S78+G78)*1000</f>
        <v>97.580695316872934</v>
      </c>
      <c r="U78" s="37">
        <v>1448</v>
      </c>
      <c r="V78" s="38">
        <f>U78/(U78+G78+W78)*1000</f>
        <v>45.027675850488215</v>
      </c>
      <c r="W78" s="37">
        <v>1690</v>
      </c>
      <c r="X78" s="38">
        <f>W78/(W78+G78+U78)*1000</f>
        <v>52.553019466384725</v>
      </c>
      <c r="Y78" s="37">
        <f>AA78+AC78</f>
        <v>1454</v>
      </c>
      <c r="Z78" s="38">
        <f>Y78/G78*1000</f>
        <v>50.103376981392145</v>
      </c>
      <c r="AA78" s="37">
        <v>1005</v>
      </c>
      <c r="AB78" s="38">
        <f>AA78/G78*1000</f>
        <v>34.631288766368023</v>
      </c>
      <c r="AC78" s="37">
        <v>449</v>
      </c>
      <c r="AD78" s="38">
        <f>AC78/G78*1000</f>
        <v>15.472088215024122</v>
      </c>
      <c r="AE78" s="37">
        <v>40</v>
      </c>
      <c r="AF78" s="56">
        <f t="shared" si="9"/>
        <v>124.4</v>
      </c>
      <c r="AG78" s="37">
        <v>13696</v>
      </c>
      <c r="AH78" s="38">
        <f>AG78/D78*1000</f>
        <v>8.0802359882005899</v>
      </c>
      <c r="AI78" s="37">
        <v>1417</v>
      </c>
      <c r="AJ78" s="43">
        <f>AI78/D78*1000</f>
        <v>0.83598820058997048</v>
      </c>
    </row>
    <row r="79" spans="2:36" ht="17.45" customHeight="1">
      <c r="B79" s="35">
        <v>57</v>
      </c>
      <c r="C79" s="44">
        <v>32</v>
      </c>
      <c r="D79" s="37">
        <f>E79+F79</f>
        <v>1692000</v>
      </c>
      <c r="E79" s="37">
        <v>816000</v>
      </c>
      <c r="F79" s="37">
        <v>876000</v>
      </c>
      <c r="G79" s="37">
        <v>26471</v>
      </c>
      <c r="H79" s="38">
        <f>G79/D79*1000</f>
        <v>15.644799054373523</v>
      </c>
      <c r="I79" s="37">
        <v>15652</v>
      </c>
      <c r="J79" s="38">
        <f>I79/D79*1000</f>
        <v>9.2505910165484622</v>
      </c>
      <c r="K79" s="52">
        <f>G79-I79</f>
        <v>10819</v>
      </c>
      <c r="L79" s="53">
        <f>K79/D79*1000</f>
        <v>6.3942080378250594</v>
      </c>
      <c r="M79" s="37">
        <v>967</v>
      </c>
      <c r="N79" s="38">
        <f>M79/G79*1000</f>
        <v>36.530542858222205</v>
      </c>
      <c r="O79" s="37">
        <v>559</v>
      </c>
      <c r="P79" s="54">
        <f>O79/G79*1000</f>
        <v>21.117449284122248</v>
      </c>
      <c r="Q79" s="53"/>
      <c r="R79" s="53"/>
      <c r="S79" s="42">
        <f>U79+W79</f>
        <v>2835</v>
      </c>
      <c r="T79" s="38">
        <f>S79/(S79+G79)*1000</f>
        <v>96.737869378284316</v>
      </c>
      <c r="U79" s="37">
        <v>1312</v>
      </c>
      <c r="V79" s="38">
        <f>U79/(U79+G79+W79)*1000</f>
        <v>44.768989285470553</v>
      </c>
      <c r="W79" s="37">
        <v>1523</v>
      </c>
      <c r="X79" s="38">
        <f>W79/(W79+G79+U79)*1000</f>
        <v>51.968880092813755</v>
      </c>
      <c r="Y79" s="37">
        <f>AA79+AC79</f>
        <v>1259</v>
      </c>
      <c r="Z79" s="38">
        <f>Y79/G79*1000</f>
        <v>47.561482376940802</v>
      </c>
      <c r="AA79" s="37">
        <v>904</v>
      </c>
      <c r="AB79" s="38">
        <f>AA79/G79*1000</f>
        <v>34.15057987986853</v>
      </c>
      <c r="AC79" s="37">
        <v>355</v>
      </c>
      <c r="AD79" s="38">
        <f>AC79/G79*1000</f>
        <v>13.410902497072268</v>
      </c>
      <c r="AE79" s="37">
        <v>43</v>
      </c>
      <c r="AF79" s="56">
        <f t="shared" si="9"/>
        <v>146.69999999999999</v>
      </c>
      <c r="AG79" s="37">
        <v>13453</v>
      </c>
      <c r="AH79" s="38">
        <f>AG79/D79*1000</f>
        <v>7.9509456264775409</v>
      </c>
      <c r="AI79" s="37">
        <v>1378</v>
      </c>
      <c r="AJ79" s="43">
        <f>AI79/D79*1000</f>
        <v>0.81442080378250592</v>
      </c>
    </row>
    <row r="80" spans="2:36" ht="17.45" customHeight="1">
      <c r="B80" s="35">
        <v>58</v>
      </c>
      <c r="C80" s="44">
        <v>33</v>
      </c>
      <c r="D80" s="37">
        <f>E80+F80</f>
        <v>1690000</v>
      </c>
      <c r="E80" s="37">
        <v>813000</v>
      </c>
      <c r="F80" s="37">
        <v>877000</v>
      </c>
      <c r="G80" s="37">
        <v>28042</v>
      </c>
      <c r="H80" s="38">
        <f>G80/D80*1000</f>
        <v>16.592899408284023</v>
      </c>
      <c r="I80" s="37">
        <v>14182</v>
      </c>
      <c r="J80" s="38">
        <f>I80/D80*1000</f>
        <v>8.3917159763313602</v>
      </c>
      <c r="K80" s="52">
        <f>G80-I80</f>
        <v>13860</v>
      </c>
      <c r="L80" s="53">
        <f>K80/D80*1000</f>
        <v>8.2011834319526624</v>
      </c>
      <c r="M80" s="37">
        <v>900</v>
      </c>
      <c r="N80" s="38">
        <f>M80/G80*1000</f>
        <v>32.094715070251766</v>
      </c>
      <c r="O80" s="37">
        <v>558</v>
      </c>
      <c r="P80" s="54">
        <f>O80/G80*1000</f>
        <v>19.898723343556092</v>
      </c>
      <c r="Q80" s="53"/>
      <c r="R80" s="53"/>
      <c r="S80" s="42">
        <f>U80+W80</f>
        <v>3042</v>
      </c>
      <c r="T80" s="38">
        <f>S80/(S80+G80)*1000</f>
        <v>97.863852785999228</v>
      </c>
      <c r="U80" s="37">
        <v>1389</v>
      </c>
      <c r="V80" s="38">
        <f>U80/(U80+G80+W80)*1000</f>
        <v>44.685368678419771</v>
      </c>
      <c r="W80" s="37">
        <v>1653</v>
      </c>
      <c r="X80" s="38">
        <f>W80/(W80+G80+U80)*1000</f>
        <v>53.178484107579465</v>
      </c>
      <c r="Y80" s="37">
        <f>AA80+AC80</f>
        <v>1277</v>
      </c>
      <c r="Z80" s="38">
        <f>Y80/G80*1000</f>
        <v>45.538834605235003</v>
      </c>
      <c r="AA80" s="37">
        <v>949</v>
      </c>
      <c r="AB80" s="38">
        <f>AA80/G80*1000</f>
        <v>33.842094001854363</v>
      </c>
      <c r="AC80" s="37">
        <v>328</v>
      </c>
      <c r="AD80" s="38">
        <f>AC80/G80*1000</f>
        <v>11.696740603380643</v>
      </c>
      <c r="AE80" s="37">
        <v>48</v>
      </c>
      <c r="AF80" s="56">
        <f t="shared" si="9"/>
        <v>154.4</v>
      </c>
      <c r="AG80" s="37">
        <v>14251</v>
      </c>
      <c r="AH80" s="38">
        <f>AG80/D80*1000</f>
        <v>8.4325443786982248</v>
      </c>
      <c r="AI80" s="37">
        <v>1403</v>
      </c>
      <c r="AJ80" s="43">
        <f>AI80/D80*1000</f>
        <v>0.83017751479289936</v>
      </c>
    </row>
    <row r="81" spans="2:36" ht="17.45" customHeight="1">
      <c r="B81" s="35">
        <v>59</v>
      </c>
      <c r="C81" s="44">
        <v>34</v>
      </c>
      <c r="D81" s="37">
        <f>E81+F81</f>
        <v>1689000</v>
      </c>
      <c r="E81" s="37">
        <v>810000</v>
      </c>
      <c r="F81" s="37">
        <v>879000</v>
      </c>
      <c r="G81" s="37">
        <v>27074</v>
      </c>
      <c r="H81" s="38">
        <f>G81/D81*1000</f>
        <v>16.029603315571343</v>
      </c>
      <c r="I81" s="37">
        <v>14061</v>
      </c>
      <c r="J81" s="38">
        <f>I81/D81*1000</f>
        <v>8.3250444049733563</v>
      </c>
      <c r="K81" s="52">
        <f>G81-I81</f>
        <v>13013</v>
      </c>
      <c r="L81" s="53">
        <f>K81/D81*1000</f>
        <v>7.7045589105979868</v>
      </c>
      <c r="M81" s="37">
        <v>892</v>
      </c>
      <c r="N81" s="38">
        <f>M81/G81*1000</f>
        <v>32.946738568368175</v>
      </c>
      <c r="O81" s="37">
        <v>531</v>
      </c>
      <c r="P81" s="54">
        <f>O81/G81*1000</f>
        <v>19.612912757627246</v>
      </c>
      <c r="Q81" s="53"/>
      <c r="R81" s="53"/>
      <c r="S81" s="42">
        <f>U81+W81</f>
        <v>2867</v>
      </c>
      <c r="T81" s="38">
        <f>S81/(S81+G81)*1000</f>
        <v>95.754984803446789</v>
      </c>
      <c r="U81" s="37">
        <v>1317</v>
      </c>
      <c r="V81" s="38">
        <f>U81/(U81+G81+W81)*1000</f>
        <v>43.986506796700176</v>
      </c>
      <c r="W81" s="37">
        <v>1550</v>
      </c>
      <c r="X81" s="38">
        <f>W81/(W81+G81+U81)*1000</f>
        <v>51.768478006746605</v>
      </c>
      <c r="Y81" s="37">
        <f>AA81+AC81</f>
        <v>1157</v>
      </c>
      <c r="Z81" s="38">
        <f>Y81/G81*1000</f>
        <v>42.734727044396841</v>
      </c>
      <c r="AA81" s="37">
        <v>823</v>
      </c>
      <c r="AB81" s="38">
        <f>AA81/G81*1000</f>
        <v>30.398167984043731</v>
      </c>
      <c r="AC81" s="37">
        <v>334</v>
      </c>
      <c r="AD81" s="38">
        <f>AC81/G81*1000</f>
        <v>12.336559060353107</v>
      </c>
      <c r="AE81" s="37">
        <v>35</v>
      </c>
      <c r="AF81" s="56">
        <f t="shared" si="9"/>
        <v>116.9</v>
      </c>
      <c r="AG81" s="37">
        <v>13884</v>
      </c>
      <c r="AH81" s="38">
        <f>AG81/D81*1000</f>
        <v>8.2202486678508002</v>
      </c>
      <c r="AI81" s="37">
        <v>1365</v>
      </c>
      <c r="AJ81" s="43">
        <f>AI81/D81*1000</f>
        <v>0.80817051509769089</v>
      </c>
    </row>
    <row r="82" spans="2:36" ht="17.45" customHeight="1">
      <c r="B82" s="35">
        <v>60</v>
      </c>
      <c r="C82" s="44">
        <v>35</v>
      </c>
      <c r="D82" s="37">
        <f>E82+F82</f>
        <v>1670454</v>
      </c>
      <c r="E82" s="37">
        <v>797748</v>
      </c>
      <c r="F82" s="37">
        <v>872706</v>
      </c>
      <c r="G82" s="37">
        <v>25315</v>
      </c>
      <c r="H82" s="38">
        <f>G82/D82*1000</f>
        <v>15.154562771557911</v>
      </c>
      <c r="I82" s="37">
        <v>14916</v>
      </c>
      <c r="J82" s="38">
        <f>I82/D82*1000</f>
        <v>8.9293090381417279</v>
      </c>
      <c r="K82" s="52">
        <f>G82-I82</f>
        <v>10399</v>
      </c>
      <c r="L82" s="53">
        <f>K82/D82*1000</f>
        <v>6.225253733416185</v>
      </c>
      <c r="M82" s="37">
        <v>810</v>
      </c>
      <c r="N82" s="38">
        <f>M82/G82*1000</f>
        <v>31.996839818289555</v>
      </c>
      <c r="O82" s="37">
        <v>465</v>
      </c>
      <c r="P82" s="54">
        <f>O82/G82*1000</f>
        <v>18.368556191981039</v>
      </c>
      <c r="Q82" s="53"/>
      <c r="R82" s="53"/>
      <c r="S82" s="42">
        <f>U82+W82</f>
        <v>2582</v>
      </c>
      <c r="T82" s="38">
        <f>S82/(S82+G82)*1000</f>
        <v>92.554754991576161</v>
      </c>
      <c r="U82" s="37">
        <v>1192</v>
      </c>
      <c r="V82" s="38">
        <f>U82/(U82+G82+W82)*1000</f>
        <v>42.72860881098326</v>
      </c>
      <c r="W82" s="37">
        <v>1390</v>
      </c>
      <c r="X82" s="38">
        <f>W82/(W82+G82+U82)*1000</f>
        <v>49.826146180592893</v>
      </c>
      <c r="Y82" s="37">
        <f>AA82+AC82</f>
        <v>1084</v>
      </c>
      <c r="Z82" s="38">
        <f>Y82/G82*1000</f>
        <v>42.820462176575155</v>
      </c>
      <c r="AA82" s="37">
        <v>788</v>
      </c>
      <c r="AB82" s="38">
        <f>AA82/G82*1000</f>
        <v>31.127789847916254</v>
      </c>
      <c r="AC82" s="37">
        <v>296</v>
      </c>
      <c r="AD82" s="38">
        <f>AC82/G82*1000</f>
        <v>11.692672328658897</v>
      </c>
      <c r="AE82" s="37">
        <v>38</v>
      </c>
      <c r="AF82" s="56">
        <f t="shared" si="9"/>
        <v>136.19999999999999</v>
      </c>
      <c r="AG82" s="37">
        <v>13276</v>
      </c>
      <c r="AH82" s="38">
        <f>AG82/D82*1000</f>
        <v>7.9475400100810916</v>
      </c>
      <c r="AI82" s="37">
        <v>1317</v>
      </c>
      <c r="AJ82" s="43">
        <f>AI82/D82*1000</f>
        <v>0.78840842070479045</v>
      </c>
    </row>
    <row r="83" spans="2:36" ht="17.45" customHeight="1">
      <c r="B83" s="35"/>
      <c r="C83" s="44"/>
      <c r="D83" s="37"/>
      <c r="E83" s="37"/>
      <c r="F83" s="37"/>
      <c r="G83" s="37"/>
      <c r="H83" s="38"/>
      <c r="I83" s="37"/>
      <c r="J83" s="38"/>
      <c r="K83" s="52"/>
      <c r="L83" s="53"/>
      <c r="M83" s="37"/>
      <c r="N83" s="38"/>
      <c r="O83" s="37"/>
      <c r="P83" s="54"/>
      <c r="Q83" s="53"/>
      <c r="R83" s="53"/>
      <c r="S83" s="42"/>
      <c r="T83" s="38"/>
      <c r="U83" s="37"/>
      <c r="V83" s="38"/>
      <c r="W83" s="37"/>
      <c r="X83" s="38"/>
      <c r="Y83" s="37"/>
      <c r="Z83" s="38"/>
      <c r="AA83" s="37"/>
      <c r="AB83" s="38"/>
      <c r="AC83" s="37"/>
      <c r="AD83" s="38"/>
      <c r="AE83" s="37"/>
      <c r="AF83" s="56"/>
      <c r="AG83" s="37"/>
      <c r="AH83" s="38"/>
      <c r="AI83" s="37"/>
      <c r="AJ83" s="43"/>
    </row>
    <row r="84" spans="2:36" ht="17.45" customHeight="1">
      <c r="B84" s="35">
        <v>61</v>
      </c>
      <c r="C84" s="36">
        <v>36</v>
      </c>
      <c r="D84" s="37">
        <v>1663000</v>
      </c>
      <c r="E84" s="37">
        <v>793000</v>
      </c>
      <c r="F84" s="37">
        <v>871000</v>
      </c>
      <c r="G84" s="37">
        <v>23885</v>
      </c>
      <c r="H84" s="38">
        <f>G84/D84*1000</f>
        <v>14.36259771497294</v>
      </c>
      <c r="I84" s="37">
        <v>13978</v>
      </c>
      <c r="J84" s="38">
        <f>I84/D84*1000</f>
        <v>8.4052916416115462</v>
      </c>
      <c r="K84" s="52">
        <f>G84-I84</f>
        <v>9907</v>
      </c>
      <c r="L84" s="53">
        <f>K84/D84*1000</f>
        <v>5.9573060733613952</v>
      </c>
      <c r="M84" s="37">
        <v>711</v>
      </c>
      <c r="N84" s="38">
        <f>M84/G84*1000</f>
        <v>29.767636592003349</v>
      </c>
      <c r="O84" s="37">
        <v>445</v>
      </c>
      <c r="P84" s="54">
        <f>O84/G84*1000</f>
        <v>18.630939920452164</v>
      </c>
      <c r="Q84" s="53"/>
      <c r="R84" s="53"/>
      <c r="S84" s="42">
        <f>U84+W84</f>
        <v>2467</v>
      </c>
      <c r="T84" s="38">
        <f>S84/(S84+G84)*1000</f>
        <v>93.617182756527015</v>
      </c>
      <c r="U84" s="37">
        <v>1150</v>
      </c>
      <c r="V84" s="38">
        <f>U84/(U84+G84+W84)*1000</f>
        <v>43.639951426836674</v>
      </c>
      <c r="W84" s="37">
        <v>1317</v>
      </c>
      <c r="X84" s="38">
        <f>W84/(W84+G84+U84)*1000</f>
        <v>49.977231329690348</v>
      </c>
      <c r="Y84" s="37">
        <f>AA84+AC84</f>
        <v>994</v>
      </c>
      <c r="Z84" s="38">
        <f>Y84/G84*1000</f>
        <v>41.616077035796529</v>
      </c>
      <c r="AA84" s="37">
        <v>705</v>
      </c>
      <c r="AB84" s="38">
        <f>AA84/G84*1000</f>
        <v>29.516432907682645</v>
      </c>
      <c r="AC84" s="37">
        <v>289</v>
      </c>
      <c r="AD84" s="38">
        <f>AC84/G84*1000</f>
        <v>12.099644128113878</v>
      </c>
      <c r="AE84" s="57">
        <v>32</v>
      </c>
      <c r="AF84" s="58">
        <f>ROUND(100000*AE84/(G84+S84),1)</f>
        <v>121.4</v>
      </c>
      <c r="AG84" s="37">
        <v>13294</v>
      </c>
      <c r="AH84" s="38">
        <f>AG84/D84*1000</f>
        <v>7.9939867708959715</v>
      </c>
      <c r="AI84" s="37">
        <v>1328</v>
      </c>
      <c r="AJ84" s="43">
        <f>AI84/D84*1000</f>
        <v>0.798556825015033</v>
      </c>
    </row>
    <row r="85" spans="2:36" ht="17.45" customHeight="1">
      <c r="B85" s="35">
        <v>62</v>
      </c>
      <c r="C85" s="44">
        <v>37</v>
      </c>
      <c r="D85" s="37">
        <v>1655000</v>
      </c>
      <c r="E85" s="37">
        <v>786000</v>
      </c>
      <c r="F85" s="37">
        <v>868000</v>
      </c>
      <c r="G85" s="37">
        <v>24323</v>
      </c>
      <c r="H85" s="38">
        <f>G85/D85*1000</f>
        <v>14.696676737160121</v>
      </c>
      <c r="I85" s="37">
        <v>14431</v>
      </c>
      <c r="J85" s="38">
        <f>I85/D85*1000</f>
        <v>8.7196374622356494</v>
      </c>
      <c r="K85" s="52">
        <f>G85-I85</f>
        <v>9892</v>
      </c>
      <c r="L85" s="53">
        <f>K85/D85*1000</f>
        <v>5.9770392749244712</v>
      </c>
      <c r="M85" s="37">
        <v>647</v>
      </c>
      <c r="N85" s="38">
        <f>M85/G85*1000</f>
        <v>26.600337129465935</v>
      </c>
      <c r="O85" s="37">
        <v>303</v>
      </c>
      <c r="P85" s="54">
        <f>O85/G85*1000</f>
        <v>12.457344899888994</v>
      </c>
      <c r="Q85" s="53"/>
      <c r="R85" s="53"/>
      <c r="S85" s="42">
        <f>U85+W85</f>
        <v>2318</v>
      </c>
      <c r="T85" s="38">
        <f>S85/(S85+G85)*1000</f>
        <v>87.00874591794603</v>
      </c>
      <c r="U85" s="37">
        <v>1110</v>
      </c>
      <c r="V85" s="38">
        <f>U85/(U85+G85+W85)*1000</f>
        <v>41.665102661311515</v>
      </c>
      <c r="W85" s="37">
        <v>1208</v>
      </c>
      <c r="X85" s="38">
        <f>W85/(W85+G85+U85)*1000</f>
        <v>45.343643256634508</v>
      </c>
      <c r="Y85" s="37">
        <f>AA85+AC85</f>
        <v>899</v>
      </c>
      <c r="Z85" s="38">
        <f>Y85/G85*1000</f>
        <v>36.960901204621145</v>
      </c>
      <c r="AA85" s="37">
        <v>635</v>
      </c>
      <c r="AB85" s="38">
        <f>AA85/G85*1000</f>
        <v>26.106976935410927</v>
      </c>
      <c r="AC85" s="37">
        <v>264</v>
      </c>
      <c r="AD85" s="38">
        <f>AC85/G85*1000</f>
        <v>10.853924269210212</v>
      </c>
      <c r="AE85" s="57">
        <v>23</v>
      </c>
      <c r="AF85" s="58">
        <f>ROUND(100000*AE85/(G85+S85),1)</f>
        <v>86.3</v>
      </c>
      <c r="AG85" s="37">
        <v>13516</v>
      </c>
      <c r="AH85" s="38">
        <f>AG85/D85*1000</f>
        <v>8.1667673716012086</v>
      </c>
      <c r="AI85" s="37">
        <v>1202</v>
      </c>
      <c r="AJ85" s="43">
        <f>AI85/D85*1000</f>
        <v>0.72628398791540794</v>
      </c>
    </row>
    <row r="86" spans="2:36" ht="17.45" customHeight="1">
      <c r="B86" s="35">
        <v>63</v>
      </c>
      <c r="C86" s="44">
        <v>38</v>
      </c>
      <c r="D86" s="37">
        <f>E86+F86</f>
        <v>1649000</v>
      </c>
      <c r="E86" s="37">
        <v>782000</v>
      </c>
      <c r="F86" s="37">
        <v>867000</v>
      </c>
      <c r="G86" s="37">
        <v>23653</v>
      </c>
      <c r="H86" s="38">
        <f>G86/D86*1000</f>
        <v>14.343844754396605</v>
      </c>
      <c r="I86" s="37">
        <v>13754</v>
      </c>
      <c r="J86" s="38">
        <f>I86/D86*1000</f>
        <v>8.3408126137052747</v>
      </c>
      <c r="K86" s="52">
        <f>G86-I86</f>
        <v>9899</v>
      </c>
      <c r="L86" s="53">
        <f>K86/D86*1000</f>
        <v>6.0030321406913281</v>
      </c>
      <c r="M86" s="37">
        <v>552</v>
      </c>
      <c r="N86" s="38">
        <f>M86/G86*1000</f>
        <v>23.33742020039741</v>
      </c>
      <c r="O86" s="37">
        <v>331</v>
      </c>
      <c r="P86" s="54">
        <f>O86/G86*1000</f>
        <v>13.993996533209319</v>
      </c>
      <c r="Q86" s="53"/>
      <c r="R86" s="53"/>
      <c r="S86" s="42">
        <f>U86+W86</f>
        <v>2219</v>
      </c>
      <c r="T86" s="38">
        <f>S86/(S86+G86)*1000</f>
        <v>85.768398268398272</v>
      </c>
      <c r="U86" s="37">
        <v>1108</v>
      </c>
      <c r="V86" s="38">
        <f>U86/(U86+G86+W86)*1000</f>
        <v>42.826221397649967</v>
      </c>
      <c r="W86" s="37">
        <v>1111</v>
      </c>
      <c r="X86" s="38">
        <f>W86/(W86+G86+U86)*1000</f>
        <v>42.942176870748298</v>
      </c>
      <c r="Y86" s="37">
        <f>AA86+AC86</f>
        <v>802</v>
      </c>
      <c r="Z86" s="38">
        <f>Y86/G86*1000</f>
        <v>33.906903986809283</v>
      </c>
      <c r="AA86" s="37">
        <v>597</v>
      </c>
      <c r="AB86" s="38">
        <f>AA86/G86*1000</f>
        <v>25.239927281951552</v>
      </c>
      <c r="AC86" s="37">
        <v>205</v>
      </c>
      <c r="AD86" s="38">
        <f>AC86/G86*1000</f>
        <v>8.6669767048577349</v>
      </c>
      <c r="AE86" s="57">
        <v>18</v>
      </c>
      <c r="AF86" s="58">
        <f>ROUND(100000*AE86/(G86+S86),1)</f>
        <v>69.599999999999994</v>
      </c>
      <c r="AG86" s="37">
        <v>13298</v>
      </c>
      <c r="AH86" s="38">
        <f>AG86/D86*1000</f>
        <v>8.064281382656155</v>
      </c>
      <c r="AI86" s="37">
        <v>1221</v>
      </c>
      <c r="AJ86" s="43">
        <f>AI86/D86*1000</f>
        <v>0.74044875682231648</v>
      </c>
    </row>
    <row r="87" spans="2:36" ht="17.45" customHeight="1">
      <c r="B87" s="35">
        <v>64</v>
      </c>
      <c r="C87" s="44">
        <v>39</v>
      </c>
      <c r="D87" s="37">
        <f>E87+F87</f>
        <v>1648000</v>
      </c>
      <c r="E87" s="37">
        <v>781000</v>
      </c>
      <c r="F87" s="37">
        <v>867000</v>
      </c>
      <c r="G87" s="37">
        <v>24649</v>
      </c>
      <c r="H87" s="38">
        <f>G87/D87*1000</f>
        <v>14.956917475728154</v>
      </c>
      <c r="I87" s="37">
        <v>13442</v>
      </c>
      <c r="J87" s="38">
        <f>I87/D87*1000</f>
        <v>8.1565533980582519</v>
      </c>
      <c r="K87" s="52">
        <f>G87-I87</f>
        <v>11207</v>
      </c>
      <c r="L87" s="53">
        <f>K87/D87*1000</f>
        <v>6.8003640776699035</v>
      </c>
      <c r="M87" s="37">
        <v>452</v>
      </c>
      <c r="N87" s="38">
        <f>M87/G87*1000</f>
        <v>18.337457909042964</v>
      </c>
      <c r="O87" s="37">
        <v>269</v>
      </c>
      <c r="P87" s="54">
        <f>O87/G87*1000</f>
        <v>10.913221631709197</v>
      </c>
      <c r="Q87" s="53"/>
      <c r="R87" s="53"/>
      <c r="S87" s="42">
        <f>U87+W87</f>
        <v>2255</v>
      </c>
      <c r="T87" s="38">
        <f>S87/(S87+G87)*1000</f>
        <v>83.816532857567637</v>
      </c>
      <c r="U87" s="37">
        <v>1175</v>
      </c>
      <c r="V87" s="38">
        <f>U87/(U87+G87+W87)*1000</f>
        <v>43.673803151947666</v>
      </c>
      <c r="W87" s="37">
        <v>1080</v>
      </c>
      <c r="X87" s="38">
        <f>W87/(W87+G87+U87)*1000</f>
        <v>40.142729705619978</v>
      </c>
      <c r="Y87" s="37">
        <f>AA87+AC87</f>
        <v>779</v>
      </c>
      <c r="Z87" s="38">
        <f>Y87/G87*1000</f>
        <v>31.603716175098384</v>
      </c>
      <c r="AA87" s="37">
        <v>581</v>
      </c>
      <c r="AB87" s="38">
        <f>AA87/G87*1000</f>
        <v>23.570935940606109</v>
      </c>
      <c r="AC87" s="37">
        <v>198</v>
      </c>
      <c r="AD87" s="38">
        <f>AC87/G87*1000</f>
        <v>8.0327802344922716</v>
      </c>
      <c r="AE87" s="57">
        <v>24</v>
      </c>
      <c r="AF87" s="58">
        <f>ROUND(100000*AE87/(G87+S87),1)</f>
        <v>89.2</v>
      </c>
      <c r="AG87" s="37">
        <v>13256</v>
      </c>
      <c r="AH87" s="38">
        <f>AG87/D87*1000</f>
        <v>8.0436893203883493</v>
      </c>
      <c r="AI87" s="37">
        <v>1198</v>
      </c>
      <c r="AJ87" s="43">
        <f>AI87/D87*1000</f>
        <v>0.7269417475728156</v>
      </c>
    </row>
    <row r="88" spans="2:36" ht="17.45" customHeight="1">
      <c r="B88" s="35">
        <v>65</v>
      </c>
      <c r="C88" s="44">
        <v>40</v>
      </c>
      <c r="D88" s="37">
        <f>E88+F88</f>
        <v>1645135</v>
      </c>
      <c r="E88" s="37">
        <v>781418</v>
      </c>
      <c r="F88" s="37">
        <v>863717</v>
      </c>
      <c r="G88" s="37">
        <v>25451</v>
      </c>
      <c r="H88" s="38">
        <f>G88/D88*1000</f>
        <v>15.470462910338664</v>
      </c>
      <c r="I88" s="37">
        <v>14139</v>
      </c>
      <c r="J88" s="38">
        <f>I88/D88*1000</f>
        <v>8.5944314600321565</v>
      </c>
      <c r="K88" s="52">
        <f>G88-I88</f>
        <v>11312</v>
      </c>
      <c r="L88" s="53">
        <f>K88/D88*1000</f>
        <v>6.8760314503065096</v>
      </c>
      <c r="M88" s="37">
        <v>439</v>
      </c>
      <c r="N88" s="38">
        <f>M88/G88*1000</f>
        <v>17.248831087187146</v>
      </c>
      <c r="O88" s="37">
        <v>253</v>
      </c>
      <c r="P88" s="54">
        <f>O88/G88*1000</f>
        <v>9.9406703076499952</v>
      </c>
      <c r="Q88" s="53"/>
      <c r="R88" s="53"/>
      <c r="S88" s="42">
        <f>U88+W88</f>
        <v>2125</v>
      </c>
      <c r="T88" s="38">
        <f>S88/(S88+G88)*1000</f>
        <v>77.059762111981428</v>
      </c>
      <c r="U88" s="37">
        <v>1111</v>
      </c>
      <c r="V88" s="38">
        <f>U88/(U88+G88+W88)*1000</f>
        <v>40.288656803017119</v>
      </c>
      <c r="W88" s="37">
        <v>1014</v>
      </c>
      <c r="X88" s="38">
        <f>W88/(W88+G88+U88)*1000</f>
        <v>36.771105308964316</v>
      </c>
      <c r="Y88" s="37">
        <f>AA88+AC88</f>
        <v>693</v>
      </c>
      <c r="Z88" s="38">
        <f>Y88/G88*1000</f>
        <v>27.228792581823896</v>
      </c>
      <c r="AA88" s="37">
        <v>532</v>
      </c>
      <c r="AB88" s="38">
        <f>AA88/G88*1000</f>
        <v>20.902911476955719</v>
      </c>
      <c r="AC88" s="37">
        <v>161</v>
      </c>
      <c r="AD88" s="38">
        <f>AC88/G88*1000</f>
        <v>6.325881104868178</v>
      </c>
      <c r="AE88" s="57">
        <v>31</v>
      </c>
      <c r="AF88" s="58">
        <f>ROUND(100000*AE88/(G88+S88),1)</f>
        <v>112.4</v>
      </c>
      <c r="AG88" s="37">
        <v>13041</v>
      </c>
      <c r="AH88" s="38">
        <f>AG88/D88*1000</f>
        <v>7.9270090296541005</v>
      </c>
      <c r="AI88" s="37">
        <v>1262</v>
      </c>
      <c r="AJ88" s="43">
        <f>AI88/D88*1000</f>
        <v>0.76711029793907493</v>
      </c>
    </row>
    <row r="89" spans="2:36" ht="6" customHeight="1" thickBot="1">
      <c r="B89" s="59"/>
      <c r="C89" s="60"/>
      <c r="D89" s="61"/>
      <c r="E89" s="61"/>
      <c r="F89" s="61"/>
      <c r="G89" s="61"/>
      <c r="H89" s="62"/>
      <c r="I89" s="61"/>
      <c r="J89" s="62"/>
      <c r="K89" s="61"/>
      <c r="L89" s="62"/>
      <c r="M89" s="61"/>
      <c r="N89" s="62"/>
      <c r="O89" s="61"/>
      <c r="P89" s="63"/>
      <c r="Q89" s="53"/>
      <c r="R89" s="53"/>
      <c r="S89" s="64"/>
      <c r="T89" s="62"/>
      <c r="U89" s="61"/>
      <c r="V89" s="62"/>
      <c r="W89" s="61"/>
      <c r="X89" s="62"/>
      <c r="Y89" s="61"/>
      <c r="Z89" s="62"/>
      <c r="AA89" s="61"/>
      <c r="AB89" s="62"/>
      <c r="AC89" s="61"/>
      <c r="AD89" s="62"/>
      <c r="AE89" s="61"/>
      <c r="AF89" s="65"/>
      <c r="AG89" s="61"/>
      <c r="AH89" s="62"/>
      <c r="AI89" s="61"/>
      <c r="AJ89" s="66"/>
    </row>
    <row r="90" spans="2:36" ht="6" customHeight="1">
      <c r="D90" s="67"/>
      <c r="E90" s="67"/>
      <c r="F90" s="67"/>
      <c r="G90" s="67"/>
      <c r="H90" s="53"/>
      <c r="I90" s="67"/>
      <c r="J90" s="53"/>
      <c r="K90" s="67"/>
      <c r="L90" s="53"/>
      <c r="M90" s="67"/>
      <c r="N90" s="53"/>
      <c r="O90" s="67"/>
      <c r="P90" s="53"/>
      <c r="Q90" s="53"/>
      <c r="R90" s="53"/>
      <c r="S90" s="67"/>
      <c r="T90" s="53"/>
      <c r="U90" s="67"/>
      <c r="V90" s="53"/>
      <c r="W90" s="67"/>
      <c r="X90" s="53"/>
      <c r="Y90" s="41"/>
      <c r="Z90" s="41"/>
      <c r="AA90" s="67"/>
      <c r="AB90" s="53"/>
      <c r="AC90" s="41"/>
      <c r="AD90" s="41"/>
      <c r="AE90" s="41"/>
      <c r="AF90" s="53"/>
      <c r="AG90" s="67"/>
      <c r="AH90" s="53"/>
      <c r="AI90" s="67"/>
      <c r="AJ90" s="68"/>
    </row>
    <row r="91" spans="2:36" s="780" customFormat="1" ht="18" customHeight="1">
      <c r="B91" s="782" t="s">
        <v>939</v>
      </c>
      <c r="E91" s="781"/>
      <c r="F91" s="781"/>
      <c r="S91" s="782" t="s">
        <v>38</v>
      </c>
    </row>
    <row r="92" spans="2:36" s="780" customFormat="1" ht="18" customHeight="1">
      <c r="B92" s="782" t="s">
        <v>940</v>
      </c>
      <c r="S92" s="782" t="s">
        <v>39</v>
      </c>
    </row>
    <row r="93" spans="2:36" s="780" customFormat="1" ht="18" customHeight="1">
      <c r="B93" s="782" t="s">
        <v>941</v>
      </c>
      <c r="S93" s="782" t="s">
        <v>40</v>
      </c>
    </row>
    <row r="94" spans="2:36" s="780" customFormat="1" ht="18" customHeight="1">
      <c r="B94" s="782" t="s">
        <v>938</v>
      </c>
      <c r="S94" s="782" t="s">
        <v>41</v>
      </c>
    </row>
    <row r="95" spans="2:36" s="780" customFormat="1" ht="18" customHeight="1">
      <c r="B95" s="782" t="s">
        <v>942</v>
      </c>
      <c r="S95" s="780" t="s">
        <v>42</v>
      </c>
    </row>
    <row r="96" spans="2:36" s="780" customFormat="1" ht="18" customHeight="1">
      <c r="B96" s="782" t="s">
        <v>937</v>
      </c>
    </row>
    <row r="97" spans="2:2" s="780" customFormat="1" ht="18" customHeight="1">
      <c r="B97" s="780" t="s">
        <v>43</v>
      </c>
    </row>
    <row r="98" spans="2:2" ht="6" customHeight="1"/>
  </sheetData>
  <mergeCells count="2">
    <mergeCell ref="AA4:AB4"/>
    <mergeCell ref="AA5:AB5"/>
  </mergeCells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58" firstPageNumber="40" orientation="portrait" useFirstPageNumber="1" horizontalDpi="300" verticalDpi="300" r:id="rId1"/>
  <headerFooter alignWithMargins="0"/>
  <colBreaks count="1" manualBreakCount="1">
    <brk id="17" max="9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E80A-9151-4683-9E32-EBEF9266E1D4}">
  <sheetPr transitionEvaluation="1"/>
  <dimension ref="B1:R92"/>
  <sheetViews>
    <sheetView showGridLines="0" view="pageBreakPreview" zoomScale="175" zoomScaleNormal="75" zoomScaleSheetLayoutView="175" workbookViewId="0">
      <pane ySplit="5" topLeftCell="A14" activePane="bottomLeft" state="frozen"/>
      <selection activeCell="K106" sqref="K106"/>
      <selection pane="bottomLeft" activeCell="B28" sqref="B28"/>
    </sheetView>
  </sheetViews>
  <sheetFormatPr defaultColWidth="10.625" defaultRowHeight="21.95" customHeight="1"/>
  <cols>
    <col min="1" max="1" width="2.625" style="10" customWidth="1"/>
    <col min="2" max="2" width="6.625" style="10" customWidth="1"/>
    <col min="3" max="3" width="12" style="10" customWidth="1"/>
    <col min="4" max="4" width="9.25" style="10" customWidth="1"/>
    <col min="5" max="7" width="10.25" style="10" customWidth="1"/>
    <col min="8" max="8" width="10.375" style="10" customWidth="1"/>
    <col min="9" max="9" width="7.375" style="10" customWidth="1"/>
    <col min="10" max="17" width="7.125" style="10" customWidth="1"/>
    <col min="18" max="18" width="7.25" style="10" customWidth="1"/>
    <col min="19" max="19" width="2.625" style="10" customWidth="1"/>
    <col min="20" max="256" width="10.625" style="10"/>
    <col min="257" max="257" width="2.625" style="10" customWidth="1"/>
    <col min="258" max="258" width="6.625" style="10" customWidth="1"/>
    <col min="259" max="259" width="12" style="10" customWidth="1"/>
    <col min="260" max="260" width="9.25" style="10" customWidth="1"/>
    <col min="261" max="263" width="10.25" style="10" customWidth="1"/>
    <col min="264" max="264" width="10.375" style="10" customWidth="1"/>
    <col min="265" max="265" width="7.375" style="10" customWidth="1"/>
    <col min="266" max="273" width="7.125" style="10" customWidth="1"/>
    <col min="274" max="274" width="7.25" style="10" customWidth="1"/>
    <col min="275" max="275" width="2.625" style="10" customWidth="1"/>
    <col min="276" max="512" width="10.625" style="10"/>
    <col min="513" max="513" width="2.625" style="10" customWidth="1"/>
    <col min="514" max="514" width="6.625" style="10" customWidth="1"/>
    <col min="515" max="515" width="12" style="10" customWidth="1"/>
    <col min="516" max="516" width="9.25" style="10" customWidth="1"/>
    <col min="517" max="519" width="10.25" style="10" customWidth="1"/>
    <col min="520" max="520" width="10.375" style="10" customWidth="1"/>
    <col min="521" max="521" width="7.375" style="10" customWidth="1"/>
    <col min="522" max="529" width="7.125" style="10" customWidth="1"/>
    <col min="530" max="530" width="7.25" style="10" customWidth="1"/>
    <col min="531" max="531" width="2.625" style="10" customWidth="1"/>
    <col min="532" max="768" width="10.625" style="10"/>
    <col min="769" max="769" width="2.625" style="10" customWidth="1"/>
    <col min="770" max="770" width="6.625" style="10" customWidth="1"/>
    <col min="771" max="771" width="12" style="10" customWidth="1"/>
    <col min="772" max="772" width="9.25" style="10" customWidth="1"/>
    <col min="773" max="775" width="10.25" style="10" customWidth="1"/>
    <col min="776" max="776" width="10.375" style="10" customWidth="1"/>
    <col min="777" max="777" width="7.375" style="10" customWidth="1"/>
    <col min="778" max="785" width="7.125" style="10" customWidth="1"/>
    <col min="786" max="786" width="7.25" style="10" customWidth="1"/>
    <col min="787" max="787" width="2.625" style="10" customWidth="1"/>
    <col min="788" max="1024" width="10.625" style="10"/>
    <col min="1025" max="1025" width="2.625" style="10" customWidth="1"/>
    <col min="1026" max="1026" width="6.625" style="10" customWidth="1"/>
    <col min="1027" max="1027" width="12" style="10" customWidth="1"/>
    <col min="1028" max="1028" width="9.25" style="10" customWidth="1"/>
    <col min="1029" max="1031" width="10.25" style="10" customWidth="1"/>
    <col min="1032" max="1032" width="10.375" style="10" customWidth="1"/>
    <col min="1033" max="1033" width="7.375" style="10" customWidth="1"/>
    <col min="1034" max="1041" width="7.125" style="10" customWidth="1"/>
    <col min="1042" max="1042" width="7.25" style="10" customWidth="1"/>
    <col min="1043" max="1043" width="2.625" style="10" customWidth="1"/>
    <col min="1044" max="1280" width="10.625" style="10"/>
    <col min="1281" max="1281" width="2.625" style="10" customWidth="1"/>
    <col min="1282" max="1282" width="6.625" style="10" customWidth="1"/>
    <col min="1283" max="1283" width="12" style="10" customWidth="1"/>
    <col min="1284" max="1284" width="9.25" style="10" customWidth="1"/>
    <col min="1285" max="1287" width="10.25" style="10" customWidth="1"/>
    <col min="1288" max="1288" width="10.375" style="10" customWidth="1"/>
    <col min="1289" max="1289" width="7.375" style="10" customWidth="1"/>
    <col min="1290" max="1297" width="7.125" style="10" customWidth="1"/>
    <col min="1298" max="1298" width="7.25" style="10" customWidth="1"/>
    <col min="1299" max="1299" width="2.625" style="10" customWidth="1"/>
    <col min="1300" max="1536" width="10.625" style="10"/>
    <col min="1537" max="1537" width="2.625" style="10" customWidth="1"/>
    <col min="1538" max="1538" width="6.625" style="10" customWidth="1"/>
    <col min="1539" max="1539" width="12" style="10" customWidth="1"/>
    <col min="1540" max="1540" width="9.25" style="10" customWidth="1"/>
    <col min="1541" max="1543" width="10.25" style="10" customWidth="1"/>
    <col min="1544" max="1544" width="10.375" style="10" customWidth="1"/>
    <col min="1545" max="1545" width="7.375" style="10" customWidth="1"/>
    <col min="1546" max="1553" width="7.125" style="10" customWidth="1"/>
    <col min="1554" max="1554" width="7.25" style="10" customWidth="1"/>
    <col min="1555" max="1555" width="2.625" style="10" customWidth="1"/>
    <col min="1556" max="1792" width="10.625" style="10"/>
    <col min="1793" max="1793" width="2.625" style="10" customWidth="1"/>
    <col min="1794" max="1794" width="6.625" style="10" customWidth="1"/>
    <col min="1795" max="1795" width="12" style="10" customWidth="1"/>
    <col min="1796" max="1796" width="9.25" style="10" customWidth="1"/>
    <col min="1797" max="1799" width="10.25" style="10" customWidth="1"/>
    <col min="1800" max="1800" width="10.375" style="10" customWidth="1"/>
    <col min="1801" max="1801" width="7.375" style="10" customWidth="1"/>
    <col min="1802" max="1809" width="7.125" style="10" customWidth="1"/>
    <col min="1810" max="1810" width="7.25" style="10" customWidth="1"/>
    <col min="1811" max="1811" width="2.625" style="10" customWidth="1"/>
    <col min="1812" max="2048" width="10.625" style="10"/>
    <col min="2049" max="2049" width="2.625" style="10" customWidth="1"/>
    <col min="2050" max="2050" width="6.625" style="10" customWidth="1"/>
    <col min="2051" max="2051" width="12" style="10" customWidth="1"/>
    <col min="2052" max="2052" width="9.25" style="10" customWidth="1"/>
    <col min="2053" max="2055" width="10.25" style="10" customWidth="1"/>
    <col min="2056" max="2056" width="10.375" style="10" customWidth="1"/>
    <col min="2057" max="2057" width="7.375" style="10" customWidth="1"/>
    <col min="2058" max="2065" width="7.125" style="10" customWidth="1"/>
    <col min="2066" max="2066" width="7.25" style="10" customWidth="1"/>
    <col min="2067" max="2067" width="2.625" style="10" customWidth="1"/>
    <col min="2068" max="2304" width="10.625" style="10"/>
    <col min="2305" max="2305" width="2.625" style="10" customWidth="1"/>
    <col min="2306" max="2306" width="6.625" style="10" customWidth="1"/>
    <col min="2307" max="2307" width="12" style="10" customWidth="1"/>
    <col min="2308" max="2308" width="9.25" style="10" customWidth="1"/>
    <col min="2309" max="2311" width="10.25" style="10" customWidth="1"/>
    <col min="2312" max="2312" width="10.375" style="10" customWidth="1"/>
    <col min="2313" max="2313" width="7.375" style="10" customWidth="1"/>
    <col min="2314" max="2321" width="7.125" style="10" customWidth="1"/>
    <col min="2322" max="2322" width="7.25" style="10" customWidth="1"/>
    <col min="2323" max="2323" width="2.625" style="10" customWidth="1"/>
    <col min="2324" max="2560" width="10.625" style="10"/>
    <col min="2561" max="2561" width="2.625" style="10" customWidth="1"/>
    <col min="2562" max="2562" width="6.625" style="10" customWidth="1"/>
    <col min="2563" max="2563" width="12" style="10" customWidth="1"/>
    <col min="2564" max="2564" width="9.25" style="10" customWidth="1"/>
    <col min="2565" max="2567" width="10.25" style="10" customWidth="1"/>
    <col min="2568" max="2568" width="10.375" style="10" customWidth="1"/>
    <col min="2569" max="2569" width="7.375" style="10" customWidth="1"/>
    <col min="2570" max="2577" width="7.125" style="10" customWidth="1"/>
    <col min="2578" max="2578" width="7.25" style="10" customWidth="1"/>
    <col min="2579" max="2579" width="2.625" style="10" customWidth="1"/>
    <col min="2580" max="2816" width="10.625" style="10"/>
    <col min="2817" max="2817" width="2.625" style="10" customWidth="1"/>
    <col min="2818" max="2818" width="6.625" style="10" customWidth="1"/>
    <col min="2819" max="2819" width="12" style="10" customWidth="1"/>
    <col min="2820" max="2820" width="9.25" style="10" customWidth="1"/>
    <col min="2821" max="2823" width="10.25" style="10" customWidth="1"/>
    <col min="2824" max="2824" width="10.375" style="10" customWidth="1"/>
    <col min="2825" max="2825" width="7.375" style="10" customWidth="1"/>
    <col min="2826" max="2833" width="7.125" style="10" customWidth="1"/>
    <col min="2834" max="2834" width="7.25" style="10" customWidth="1"/>
    <col min="2835" max="2835" width="2.625" style="10" customWidth="1"/>
    <col min="2836" max="3072" width="10.625" style="10"/>
    <col min="3073" max="3073" width="2.625" style="10" customWidth="1"/>
    <col min="3074" max="3074" width="6.625" style="10" customWidth="1"/>
    <col min="3075" max="3075" width="12" style="10" customWidth="1"/>
    <col min="3076" max="3076" width="9.25" style="10" customWidth="1"/>
    <col min="3077" max="3079" width="10.25" style="10" customWidth="1"/>
    <col min="3080" max="3080" width="10.375" style="10" customWidth="1"/>
    <col min="3081" max="3081" width="7.375" style="10" customWidth="1"/>
    <col min="3082" max="3089" width="7.125" style="10" customWidth="1"/>
    <col min="3090" max="3090" width="7.25" style="10" customWidth="1"/>
    <col min="3091" max="3091" width="2.625" style="10" customWidth="1"/>
    <col min="3092" max="3328" width="10.625" style="10"/>
    <col min="3329" max="3329" width="2.625" style="10" customWidth="1"/>
    <col min="3330" max="3330" width="6.625" style="10" customWidth="1"/>
    <col min="3331" max="3331" width="12" style="10" customWidth="1"/>
    <col min="3332" max="3332" width="9.25" style="10" customWidth="1"/>
    <col min="3333" max="3335" width="10.25" style="10" customWidth="1"/>
    <col min="3336" max="3336" width="10.375" style="10" customWidth="1"/>
    <col min="3337" max="3337" width="7.375" style="10" customWidth="1"/>
    <col min="3338" max="3345" width="7.125" style="10" customWidth="1"/>
    <col min="3346" max="3346" width="7.25" style="10" customWidth="1"/>
    <col min="3347" max="3347" width="2.625" style="10" customWidth="1"/>
    <col min="3348" max="3584" width="10.625" style="10"/>
    <col min="3585" max="3585" width="2.625" style="10" customWidth="1"/>
    <col min="3586" max="3586" width="6.625" style="10" customWidth="1"/>
    <col min="3587" max="3587" width="12" style="10" customWidth="1"/>
    <col min="3588" max="3588" width="9.25" style="10" customWidth="1"/>
    <col min="3589" max="3591" width="10.25" style="10" customWidth="1"/>
    <col min="3592" max="3592" width="10.375" style="10" customWidth="1"/>
    <col min="3593" max="3593" width="7.375" style="10" customWidth="1"/>
    <col min="3594" max="3601" width="7.125" style="10" customWidth="1"/>
    <col min="3602" max="3602" width="7.25" style="10" customWidth="1"/>
    <col min="3603" max="3603" width="2.625" style="10" customWidth="1"/>
    <col min="3604" max="3840" width="10.625" style="10"/>
    <col min="3841" max="3841" width="2.625" style="10" customWidth="1"/>
    <col min="3842" max="3842" width="6.625" style="10" customWidth="1"/>
    <col min="3843" max="3843" width="12" style="10" customWidth="1"/>
    <col min="3844" max="3844" width="9.25" style="10" customWidth="1"/>
    <col min="3845" max="3847" width="10.25" style="10" customWidth="1"/>
    <col min="3848" max="3848" width="10.375" style="10" customWidth="1"/>
    <col min="3849" max="3849" width="7.375" style="10" customWidth="1"/>
    <col min="3850" max="3857" width="7.125" style="10" customWidth="1"/>
    <col min="3858" max="3858" width="7.25" style="10" customWidth="1"/>
    <col min="3859" max="3859" width="2.625" style="10" customWidth="1"/>
    <col min="3860" max="4096" width="10.625" style="10"/>
    <col min="4097" max="4097" width="2.625" style="10" customWidth="1"/>
    <col min="4098" max="4098" width="6.625" style="10" customWidth="1"/>
    <col min="4099" max="4099" width="12" style="10" customWidth="1"/>
    <col min="4100" max="4100" width="9.25" style="10" customWidth="1"/>
    <col min="4101" max="4103" width="10.25" style="10" customWidth="1"/>
    <col min="4104" max="4104" width="10.375" style="10" customWidth="1"/>
    <col min="4105" max="4105" width="7.375" style="10" customWidth="1"/>
    <col min="4106" max="4113" width="7.125" style="10" customWidth="1"/>
    <col min="4114" max="4114" width="7.25" style="10" customWidth="1"/>
    <col min="4115" max="4115" width="2.625" style="10" customWidth="1"/>
    <col min="4116" max="4352" width="10.625" style="10"/>
    <col min="4353" max="4353" width="2.625" style="10" customWidth="1"/>
    <col min="4354" max="4354" width="6.625" style="10" customWidth="1"/>
    <col min="4355" max="4355" width="12" style="10" customWidth="1"/>
    <col min="4356" max="4356" width="9.25" style="10" customWidth="1"/>
    <col min="4357" max="4359" width="10.25" style="10" customWidth="1"/>
    <col min="4360" max="4360" width="10.375" style="10" customWidth="1"/>
    <col min="4361" max="4361" width="7.375" style="10" customWidth="1"/>
    <col min="4362" max="4369" width="7.125" style="10" customWidth="1"/>
    <col min="4370" max="4370" width="7.25" style="10" customWidth="1"/>
    <col min="4371" max="4371" width="2.625" style="10" customWidth="1"/>
    <col min="4372" max="4608" width="10.625" style="10"/>
    <col min="4609" max="4609" width="2.625" style="10" customWidth="1"/>
    <col min="4610" max="4610" width="6.625" style="10" customWidth="1"/>
    <col min="4611" max="4611" width="12" style="10" customWidth="1"/>
    <col min="4612" max="4612" width="9.25" style="10" customWidth="1"/>
    <col min="4613" max="4615" width="10.25" style="10" customWidth="1"/>
    <col min="4616" max="4616" width="10.375" style="10" customWidth="1"/>
    <col min="4617" max="4617" width="7.375" style="10" customWidth="1"/>
    <col min="4618" max="4625" width="7.125" style="10" customWidth="1"/>
    <col min="4626" max="4626" width="7.25" style="10" customWidth="1"/>
    <col min="4627" max="4627" width="2.625" style="10" customWidth="1"/>
    <col min="4628" max="4864" width="10.625" style="10"/>
    <col min="4865" max="4865" width="2.625" style="10" customWidth="1"/>
    <col min="4866" max="4866" width="6.625" style="10" customWidth="1"/>
    <col min="4867" max="4867" width="12" style="10" customWidth="1"/>
    <col min="4868" max="4868" width="9.25" style="10" customWidth="1"/>
    <col min="4869" max="4871" width="10.25" style="10" customWidth="1"/>
    <col min="4872" max="4872" width="10.375" style="10" customWidth="1"/>
    <col min="4873" max="4873" width="7.375" style="10" customWidth="1"/>
    <col min="4874" max="4881" width="7.125" style="10" customWidth="1"/>
    <col min="4882" max="4882" width="7.25" style="10" customWidth="1"/>
    <col min="4883" max="4883" width="2.625" style="10" customWidth="1"/>
    <col min="4884" max="5120" width="10.625" style="10"/>
    <col min="5121" max="5121" width="2.625" style="10" customWidth="1"/>
    <col min="5122" max="5122" width="6.625" style="10" customWidth="1"/>
    <col min="5123" max="5123" width="12" style="10" customWidth="1"/>
    <col min="5124" max="5124" width="9.25" style="10" customWidth="1"/>
    <col min="5125" max="5127" width="10.25" style="10" customWidth="1"/>
    <col min="5128" max="5128" width="10.375" style="10" customWidth="1"/>
    <col min="5129" max="5129" width="7.375" style="10" customWidth="1"/>
    <col min="5130" max="5137" width="7.125" style="10" customWidth="1"/>
    <col min="5138" max="5138" width="7.25" style="10" customWidth="1"/>
    <col min="5139" max="5139" width="2.625" style="10" customWidth="1"/>
    <col min="5140" max="5376" width="10.625" style="10"/>
    <col min="5377" max="5377" width="2.625" style="10" customWidth="1"/>
    <col min="5378" max="5378" width="6.625" style="10" customWidth="1"/>
    <col min="5379" max="5379" width="12" style="10" customWidth="1"/>
    <col min="5380" max="5380" width="9.25" style="10" customWidth="1"/>
    <col min="5381" max="5383" width="10.25" style="10" customWidth="1"/>
    <col min="5384" max="5384" width="10.375" style="10" customWidth="1"/>
    <col min="5385" max="5385" width="7.375" style="10" customWidth="1"/>
    <col min="5386" max="5393" width="7.125" style="10" customWidth="1"/>
    <col min="5394" max="5394" width="7.25" style="10" customWidth="1"/>
    <col min="5395" max="5395" width="2.625" style="10" customWidth="1"/>
    <col min="5396" max="5632" width="10.625" style="10"/>
    <col min="5633" max="5633" width="2.625" style="10" customWidth="1"/>
    <col min="5634" max="5634" width="6.625" style="10" customWidth="1"/>
    <col min="5635" max="5635" width="12" style="10" customWidth="1"/>
    <col min="5636" max="5636" width="9.25" style="10" customWidth="1"/>
    <col min="5637" max="5639" width="10.25" style="10" customWidth="1"/>
    <col min="5640" max="5640" width="10.375" style="10" customWidth="1"/>
    <col min="5641" max="5641" width="7.375" style="10" customWidth="1"/>
    <col min="5642" max="5649" width="7.125" style="10" customWidth="1"/>
    <col min="5650" max="5650" width="7.25" style="10" customWidth="1"/>
    <col min="5651" max="5651" width="2.625" style="10" customWidth="1"/>
    <col min="5652" max="5888" width="10.625" style="10"/>
    <col min="5889" max="5889" width="2.625" style="10" customWidth="1"/>
    <col min="5890" max="5890" width="6.625" style="10" customWidth="1"/>
    <col min="5891" max="5891" width="12" style="10" customWidth="1"/>
    <col min="5892" max="5892" width="9.25" style="10" customWidth="1"/>
    <col min="5893" max="5895" width="10.25" style="10" customWidth="1"/>
    <col min="5896" max="5896" width="10.375" style="10" customWidth="1"/>
    <col min="5897" max="5897" width="7.375" style="10" customWidth="1"/>
    <col min="5898" max="5905" width="7.125" style="10" customWidth="1"/>
    <col min="5906" max="5906" width="7.25" style="10" customWidth="1"/>
    <col min="5907" max="5907" width="2.625" style="10" customWidth="1"/>
    <col min="5908" max="6144" width="10.625" style="10"/>
    <col min="6145" max="6145" width="2.625" style="10" customWidth="1"/>
    <col min="6146" max="6146" width="6.625" style="10" customWidth="1"/>
    <col min="6147" max="6147" width="12" style="10" customWidth="1"/>
    <col min="6148" max="6148" width="9.25" style="10" customWidth="1"/>
    <col min="6149" max="6151" width="10.25" style="10" customWidth="1"/>
    <col min="6152" max="6152" width="10.375" style="10" customWidth="1"/>
    <col min="6153" max="6153" width="7.375" style="10" customWidth="1"/>
    <col min="6154" max="6161" width="7.125" style="10" customWidth="1"/>
    <col min="6162" max="6162" width="7.25" style="10" customWidth="1"/>
    <col min="6163" max="6163" width="2.625" style="10" customWidth="1"/>
    <col min="6164" max="6400" width="10.625" style="10"/>
    <col min="6401" max="6401" width="2.625" style="10" customWidth="1"/>
    <col min="6402" max="6402" width="6.625" style="10" customWidth="1"/>
    <col min="6403" max="6403" width="12" style="10" customWidth="1"/>
    <col min="6404" max="6404" width="9.25" style="10" customWidth="1"/>
    <col min="6405" max="6407" width="10.25" style="10" customWidth="1"/>
    <col min="6408" max="6408" width="10.375" style="10" customWidth="1"/>
    <col min="6409" max="6409" width="7.375" style="10" customWidth="1"/>
    <col min="6410" max="6417" width="7.125" style="10" customWidth="1"/>
    <col min="6418" max="6418" width="7.25" style="10" customWidth="1"/>
    <col min="6419" max="6419" width="2.625" style="10" customWidth="1"/>
    <col min="6420" max="6656" width="10.625" style="10"/>
    <col min="6657" max="6657" width="2.625" style="10" customWidth="1"/>
    <col min="6658" max="6658" width="6.625" style="10" customWidth="1"/>
    <col min="6659" max="6659" width="12" style="10" customWidth="1"/>
    <col min="6660" max="6660" width="9.25" style="10" customWidth="1"/>
    <col min="6661" max="6663" width="10.25" style="10" customWidth="1"/>
    <col min="6664" max="6664" width="10.375" style="10" customWidth="1"/>
    <col min="6665" max="6665" width="7.375" style="10" customWidth="1"/>
    <col min="6666" max="6673" width="7.125" style="10" customWidth="1"/>
    <col min="6674" max="6674" width="7.25" style="10" customWidth="1"/>
    <col min="6675" max="6675" width="2.625" style="10" customWidth="1"/>
    <col min="6676" max="6912" width="10.625" style="10"/>
    <col min="6913" max="6913" width="2.625" style="10" customWidth="1"/>
    <col min="6914" max="6914" width="6.625" style="10" customWidth="1"/>
    <col min="6915" max="6915" width="12" style="10" customWidth="1"/>
    <col min="6916" max="6916" width="9.25" style="10" customWidth="1"/>
    <col min="6917" max="6919" width="10.25" style="10" customWidth="1"/>
    <col min="6920" max="6920" width="10.375" style="10" customWidth="1"/>
    <col min="6921" max="6921" width="7.375" style="10" customWidth="1"/>
    <col min="6922" max="6929" width="7.125" style="10" customWidth="1"/>
    <col min="6930" max="6930" width="7.25" style="10" customWidth="1"/>
    <col min="6931" max="6931" width="2.625" style="10" customWidth="1"/>
    <col min="6932" max="7168" width="10.625" style="10"/>
    <col min="7169" max="7169" width="2.625" style="10" customWidth="1"/>
    <col min="7170" max="7170" width="6.625" style="10" customWidth="1"/>
    <col min="7171" max="7171" width="12" style="10" customWidth="1"/>
    <col min="7172" max="7172" width="9.25" style="10" customWidth="1"/>
    <col min="7173" max="7175" width="10.25" style="10" customWidth="1"/>
    <col min="7176" max="7176" width="10.375" style="10" customWidth="1"/>
    <col min="7177" max="7177" width="7.375" style="10" customWidth="1"/>
    <col min="7178" max="7185" width="7.125" style="10" customWidth="1"/>
    <col min="7186" max="7186" width="7.25" style="10" customWidth="1"/>
    <col min="7187" max="7187" width="2.625" style="10" customWidth="1"/>
    <col min="7188" max="7424" width="10.625" style="10"/>
    <col min="7425" max="7425" width="2.625" style="10" customWidth="1"/>
    <col min="7426" max="7426" width="6.625" style="10" customWidth="1"/>
    <col min="7427" max="7427" width="12" style="10" customWidth="1"/>
    <col min="7428" max="7428" width="9.25" style="10" customWidth="1"/>
    <col min="7429" max="7431" width="10.25" style="10" customWidth="1"/>
    <col min="7432" max="7432" width="10.375" style="10" customWidth="1"/>
    <col min="7433" max="7433" width="7.375" style="10" customWidth="1"/>
    <col min="7434" max="7441" width="7.125" style="10" customWidth="1"/>
    <col min="7442" max="7442" width="7.25" style="10" customWidth="1"/>
    <col min="7443" max="7443" width="2.625" style="10" customWidth="1"/>
    <col min="7444" max="7680" width="10.625" style="10"/>
    <col min="7681" max="7681" width="2.625" style="10" customWidth="1"/>
    <col min="7682" max="7682" width="6.625" style="10" customWidth="1"/>
    <col min="7683" max="7683" width="12" style="10" customWidth="1"/>
    <col min="7684" max="7684" width="9.25" style="10" customWidth="1"/>
    <col min="7685" max="7687" width="10.25" style="10" customWidth="1"/>
    <col min="7688" max="7688" width="10.375" style="10" customWidth="1"/>
    <col min="7689" max="7689" width="7.375" style="10" customWidth="1"/>
    <col min="7690" max="7697" width="7.125" style="10" customWidth="1"/>
    <col min="7698" max="7698" width="7.25" style="10" customWidth="1"/>
    <col min="7699" max="7699" width="2.625" style="10" customWidth="1"/>
    <col min="7700" max="7936" width="10.625" style="10"/>
    <col min="7937" max="7937" width="2.625" style="10" customWidth="1"/>
    <col min="7938" max="7938" width="6.625" style="10" customWidth="1"/>
    <col min="7939" max="7939" width="12" style="10" customWidth="1"/>
    <col min="7940" max="7940" width="9.25" style="10" customWidth="1"/>
    <col min="7941" max="7943" width="10.25" style="10" customWidth="1"/>
    <col min="7944" max="7944" width="10.375" style="10" customWidth="1"/>
    <col min="7945" max="7945" width="7.375" style="10" customWidth="1"/>
    <col min="7946" max="7953" width="7.125" style="10" customWidth="1"/>
    <col min="7954" max="7954" width="7.25" style="10" customWidth="1"/>
    <col min="7955" max="7955" width="2.625" style="10" customWidth="1"/>
    <col min="7956" max="8192" width="10.625" style="10"/>
    <col min="8193" max="8193" width="2.625" style="10" customWidth="1"/>
    <col min="8194" max="8194" width="6.625" style="10" customWidth="1"/>
    <col min="8195" max="8195" width="12" style="10" customWidth="1"/>
    <col min="8196" max="8196" width="9.25" style="10" customWidth="1"/>
    <col min="8197" max="8199" width="10.25" style="10" customWidth="1"/>
    <col min="8200" max="8200" width="10.375" style="10" customWidth="1"/>
    <col min="8201" max="8201" width="7.375" style="10" customWidth="1"/>
    <col min="8202" max="8209" width="7.125" style="10" customWidth="1"/>
    <col min="8210" max="8210" width="7.25" style="10" customWidth="1"/>
    <col min="8211" max="8211" width="2.625" style="10" customWidth="1"/>
    <col min="8212" max="8448" width="10.625" style="10"/>
    <col min="8449" max="8449" width="2.625" style="10" customWidth="1"/>
    <col min="8450" max="8450" width="6.625" style="10" customWidth="1"/>
    <col min="8451" max="8451" width="12" style="10" customWidth="1"/>
    <col min="8452" max="8452" width="9.25" style="10" customWidth="1"/>
    <col min="8453" max="8455" width="10.25" style="10" customWidth="1"/>
    <col min="8456" max="8456" width="10.375" style="10" customWidth="1"/>
    <col min="8457" max="8457" width="7.375" style="10" customWidth="1"/>
    <col min="8458" max="8465" width="7.125" style="10" customWidth="1"/>
    <col min="8466" max="8466" width="7.25" style="10" customWidth="1"/>
    <col min="8467" max="8467" width="2.625" style="10" customWidth="1"/>
    <col min="8468" max="8704" width="10.625" style="10"/>
    <col min="8705" max="8705" width="2.625" style="10" customWidth="1"/>
    <col min="8706" max="8706" width="6.625" style="10" customWidth="1"/>
    <col min="8707" max="8707" width="12" style="10" customWidth="1"/>
    <col min="8708" max="8708" width="9.25" style="10" customWidth="1"/>
    <col min="8709" max="8711" width="10.25" style="10" customWidth="1"/>
    <col min="8712" max="8712" width="10.375" style="10" customWidth="1"/>
    <col min="8713" max="8713" width="7.375" style="10" customWidth="1"/>
    <col min="8714" max="8721" width="7.125" style="10" customWidth="1"/>
    <col min="8722" max="8722" width="7.25" style="10" customWidth="1"/>
    <col min="8723" max="8723" width="2.625" style="10" customWidth="1"/>
    <col min="8724" max="8960" width="10.625" style="10"/>
    <col min="8961" max="8961" width="2.625" style="10" customWidth="1"/>
    <col min="8962" max="8962" width="6.625" style="10" customWidth="1"/>
    <col min="8963" max="8963" width="12" style="10" customWidth="1"/>
    <col min="8964" max="8964" width="9.25" style="10" customWidth="1"/>
    <col min="8965" max="8967" width="10.25" style="10" customWidth="1"/>
    <col min="8968" max="8968" width="10.375" style="10" customWidth="1"/>
    <col min="8969" max="8969" width="7.375" style="10" customWidth="1"/>
    <col min="8970" max="8977" width="7.125" style="10" customWidth="1"/>
    <col min="8978" max="8978" width="7.25" style="10" customWidth="1"/>
    <col min="8979" max="8979" width="2.625" style="10" customWidth="1"/>
    <col min="8980" max="9216" width="10.625" style="10"/>
    <col min="9217" max="9217" width="2.625" style="10" customWidth="1"/>
    <col min="9218" max="9218" width="6.625" style="10" customWidth="1"/>
    <col min="9219" max="9219" width="12" style="10" customWidth="1"/>
    <col min="9220" max="9220" width="9.25" style="10" customWidth="1"/>
    <col min="9221" max="9223" width="10.25" style="10" customWidth="1"/>
    <col min="9224" max="9224" width="10.375" style="10" customWidth="1"/>
    <col min="9225" max="9225" width="7.375" style="10" customWidth="1"/>
    <col min="9226" max="9233" width="7.125" style="10" customWidth="1"/>
    <col min="9234" max="9234" width="7.25" style="10" customWidth="1"/>
    <col min="9235" max="9235" width="2.625" style="10" customWidth="1"/>
    <col min="9236" max="9472" width="10.625" style="10"/>
    <col min="9473" max="9473" width="2.625" style="10" customWidth="1"/>
    <col min="9474" max="9474" width="6.625" style="10" customWidth="1"/>
    <col min="9475" max="9475" width="12" style="10" customWidth="1"/>
    <col min="9476" max="9476" width="9.25" style="10" customWidth="1"/>
    <col min="9477" max="9479" width="10.25" style="10" customWidth="1"/>
    <col min="9480" max="9480" width="10.375" style="10" customWidth="1"/>
    <col min="9481" max="9481" width="7.375" style="10" customWidth="1"/>
    <col min="9482" max="9489" width="7.125" style="10" customWidth="1"/>
    <col min="9490" max="9490" width="7.25" style="10" customWidth="1"/>
    <col min="9491" max="9491" width="2.625" style="10" customWidth="1"/>
    <col min="9492" max="9728" width="10.625" style="10"/>
    <col min="9729" max="9729" width="2.625" style="10" customWidth="1"/>
    <col min="9730" max="9730" width="6.625" style="10" customWidth="1"/>
    <col min="9731" max="9731" width="12" style="10" customWidth="1"/>
    <col min="9732" max="9732" width="9.25" style="10" customWidth="1"/>
    <col min="9733" max="9735" width="10.25" style="10" customWidth="1"/>
    <col min="9736" max="9736" width="10.375" style="10" customWidth="1"/>
    <col min="9737" max="9737" width="7.375" style="10" customWidth="1"/>
    <col min="9738" max="9745" width="7.125" style="10" customWidth="1"/>
    <col min="9746" max="9746" width="7.25" style="10" customWidth="1"/>
    <col min="9747" max="9747" width="2.625" style="10" customWidth="1"/>
    <col min="9748" max="9984" width="10.625" style="10"/>
    <col min="9985" max="9985" width="2.625" style="10" customWidth="1"/>
    <col min="9986" max="9986" width="6.625" style="10" customWidth="1"/>
    <col min="9987" max="9987" width="12" style="10" customWidth="1"/>
    <col min="9988" max="9988" width="9.25" style="10" customWidth="1"/>
    <col min="9989" max="9991" width="10.25" style="10" customWidth="1"/>
    <col min="9992" max="9992" width="10.375" style="10" customWidth="1"/>
    <col min="9993" max="9993" width="7.375" style="10" customWidth="1"/>
    <col min="9994" max="10001" width="7.125" style="10" customWidth="1"/>
    <col min="10002" max="10002" width="7.25" style="10" customWidth="1"/>
    <col min="10003" max="10003" width="2.625" style="10" customWidth="1"/>
    <col min="10004" max="10240" width="10.625" style="10"/>
    <col min="10241" max="10241" width="2.625" style="10" customWidth="1"/>
    <col min="10242" max="10242" width="6.625" style="10" customWidth="1"/>
    <col min="10243" max="10243" width="12" style="10" customWidth="1"/>
    <col min="10244" max="10244" width="9.25" style="10" customWidth="1"/>
    <col min="10245" max="10247" width="10.25" style="10" customWidth="1"/>
    <col min="10248" max="10248" width="10.375" style="10" customWidth="1"/>
    <col min="10249" max="10249" width="7.375" style="10" customWidth="1"/>
    <col min="10250" max="10257" width="7.125" style="10" customWidth="1"/>
    <col min="10258" max="10258" width="7.25" style="10" customWidth="1"/>
    <col min="10259" max="10259" width="2.625" style="10" customWidth="1"/>
    <col min="10260" max="10496" width="10.625" style="10"/>
    <col min="10497" max="10497" width="2.625" style="10" customWidth="1"/>
    <col min="10498" max="10498" width="6.625" style="10" customWidth="1"/>
    <col min="10499" max="10499" width="12" style="10" customWidth="1"/>
    <col min="10500" max="10500" width="9.25" style="10" customWidth="1"/>
    <col min="10501" max="10503" width="10.25" style="10" customWidth="1"/>
    <col min="10504" max="10504" width="10.375" style="10" customWidth="1"/>
    <col min="10505" max="10505" width="7.375" style="10" customWidth="1"/>
    <col min="10506" max="10513" width="7.125" style="10" customWidth="1"/>
    <col min="10514" max="10514" width="7.25" style="10" customWidth="1"/>
    <col min="10515" max="10515" width="2.625" style="10" customWidth="1"/>
    <col min="10516" max="10752" width="10.625" style="10"/>
    <col min="10753" max="10753" width="2.625" style="10" customWidth="1"/>
    <col min="10754" max="10754" width="6.625" style="10" customWidth="1"/>
    <col min="10755" max="10755" width="12" style="10" customWidth="1"/>
    <col min="10756" max="10756" width="9.25" style="10" customWidth="1"/>
    <col min="10757" max="10759" width="10.25" style="10" customWidth="1"/>
    <col min="10760" max="10760" width="10.375" style="10" customWidth="1"/>
    <col min="10761" max="10761" width="7.375" style="10" customWidth="1"/>
    <col min="10762" max="10769" width="7.125" style="10" customWidth="1"/>
    <col min="10770" max="10770" width="7.25" style="10" customWidth="1"/>
    <col min="10771" max="10771" width="2.625" style="10" customWidth="1"/>
    <col min="10772" max="11008" width="10.625" style="10"/>
    <col min="11009" max="11009" width="2.625" style="10" customWidth="1"/>
    <col min="11010" max="11010" width="6.625" style="10" customWidth="1"/>
    <col min="11011" max="11011" width="12" style="10" customWidth="1"/>
    <col min="11012" max="11012" width="9.25" style="10" customWidth="1"/>
    <col min="11013" max="11015" width="10.25" style="10" customWidth="1"/>
    <col min="11016" max="11016" width="10.375" style="10" customWidth="1"/>
    <col min="11017" max="11017" width="7.375" style="10" customWidth="1"/>
    <col min="11018" max="11025" width="7.125" style="10" customWidth="1"/>
    <col min="11026" max="11026" width="7.25" style="10" customWidth="1"/>
    <col min="11027" max="11027" width="2.625" style="10" customWidth="1"/>
    <col min="11028" max="11264" width="10.625" style="10"/>
    <col min="11265" max="11265" width="2.625" style="10" customWidth="1"/>
    <col min="11266" max="11266" width="6.625" style="10" customWidth="1"/>
    <col min="11267" max="11267" width="12" style="10" customWidth="1"/>
    <col min="11268" max="11268" width="9.25" style="10" customWidth="1"/>
    <col min="11269" max="11271" width="10.25" style="10" customWidth="1"/>
    <col min="11272" max="11272" width="10.375" style="10" customWidth="1"/>
    <col min="11273" max="11273" width="7.375" style="10" customWidth="1"/>
    <col min="11274" max="11281" width="7.125" style="10" customWidth="1"/>
    <col min="11282" max="11282" width="7.25" style="10" customWidth="1"/>
    <col min="11283" max="11283" width="2.625" style="10" customWidth="1"/>
    <col min="11284" max="11520" width="10.625" style="10"/>
    <col min="11521" max="11521" width="2.625" style="10" customWidth="1"/>
    <col min="11522" max="11522" width="6.625" style="10" customWidth="1"/>
    <col min="11523" max="11523" width="12" style="10" customWidth="1"/>
    <col min="11524" max="11524" width="9.25" style="10" customWidth="1"/>
    <col min="11525" max="11527" width="10.25" style="10" customWidth="1"/>
    <col min="11528" max="11528" width="10.375" style="10" customWidth="1"/>
    <col min="11529" max="11529" width="7.375" style="10" customWidth="1"/>
    <col min="11530" max="11537" width="7.125" style="10" customWidth="1"/>
    <col min="11538" max="11538" width="7.25" style="10" customWidth="1"/>
    <col min="11539" max="11539" width="2.625" style="10" customWidth="1"/>
    <col min="11540" max="11776" width="10.625" style="10"/>
    <col min="11777" max="11777" width="2.625" style="10" customWidth="1"/>
    <col min="11778" max="11778" width="6.625" style="10" customWidth="1"/>
    <col min="11779" max="11779" width="12" style="10" customWidth="1"/>
    <col min="11780" max="11780" width="9.25" style="10" customWidth="1"/>
    <col min="11781" max="11783" width="10.25" style="10" customWidth="1"/>
    <col min="11784" max="11784" width="10.375" style="10" customWidth="1"/>
    <col min="11785" max="11785" width="7.375" style="10" customWidth="1"/>
    <col min="11786" max="11793" width="7.125" style="10" customWidth="1"/>
    <col min="11794" max="11794" width="7.25" style="10" customWidth="1"/>
    <col min="11795" max="11795" width="2.625" style="10" customWidth="1"/>
    <col min="11796" max="12032" width="10.625" style="10"/>
    <col min="12033" max="12033" width="2.625" style="10" customWidth="1"/>
    <col min="12034" max="12034" width="6.625" style="10" customWidth="1"/>
    <col min="12035" max="12035" width="12" style="10" customWidth="1"/>
    <col min="12036" max="12036" width="9.25" style="10" customWidth="1"/>
    <col min="12037" max="12039" width="10.25" style="10" customWidth="1"/>
    <col min="12040" max="12040" width="10.375" style="10" customWidth="1"/>
    <col min="12041" max="12041" width="7.375" style="10" customWidth="1"/>
    <col min="12042" max="12049" width="7.125" style="10" customWidth="1"/>
    <col min="12050" max="12050" width="7.25" style="10" customWidth="1"/>
    <col min="12051" max="12051" width="2.625" style="10" customWidth="1"/>
    <col min="12052" max="12288" width="10.625" style="10"/>
    <col min="12289" max="12289" width="2.625" style="10" customWidth="1"/>
    <col min="12290" max="12290" width="6.625" style="10" customWidth="1"/>
    <col min="12291" max="12291" width="12" style="10" customWidth="1"/>
    <col min="12292" max="12292" width="9.25" style="10" customWidth="1"/>
    <col min="12293" max="12295" width="10.25" style="10" customWidth="1"/>
    <col min="12296" max="12296" width="10.375" style="10" customWidth="1"/>
    <col min="12297" max="12297" width="7.375" style="10" customWidth="1"/>
    <col min="12298" max="12305" width="7.125" style="10" customWidth="1"/>
    <col min="12306" max="12306" width="7.25" style="10" customWidth="1"/>
    <col min="12307" max="12307" width="2.625" style="10" customWidth="1"/>
    <col min="12308" max="12544" width="10.625" style="10"/>
    <col min="12545" max="12545" width="2.625" style="10" customWidth="1"/>
    <col min="12546" max="12546" width="6.625" style="10" customWidth="1"/>
    <col min="12547" max="12547" width="12" style="10" customWidth="1"/>
    <col min="12548" max="12548" width="9.25" style="10" customWidth="1"/>
    <col min="12549" max="12551" width="10.25" style="10" customWidth="1"/>
    <col min="12552" max="12552" width="10.375" style="10" customWidth="1"/>
    <col min="12553" max="12553" width="7.375" style="10" customWidth="1"/>
    <col min="12554" max="12561" width="7.125" style="10" customWidth="1"/>
    <col min="12562" max="12562" width="7.25" style="10" customWidth="1"/>
    <col min="12563" max="12563" width="2.625" style="10" customWidth="1"/>
    <col min="12564" max="12800" width="10.625" style="10"/>
    <col min="12801" max="12801" width="2.625" style="10" customWidth="1"/>
    <col min="12802" max="12802" width="6.625" style="10" customWidth="1"/>
    <col min="12803" max="12803" width="12" style="10" customWidth="1"/>
    <col min="12804" max="12804" width="9.25" style="10" customWidth="1"/>
    <col min="12805" max="12807" width="10.25" style="10" customWidth="1"/>
    <col min="12808" max="12808" width="10.375" style="10" customWidth="1"/>
    <col min="12809" max="12809" width="7.375" style="10" customWidth="1"/>
    <col min="12810" max="12817" width="7.125" style="10" customWidth="1"/>
    <col min="12818" max="12818" width="7.25" style="10" customWidth="1"/>
    <col min="12819" max="12819" width="2.625" style="10" customWidth="1"/>
    <col min="12820" max="13056" width="10.625" style="10"/>
    <col min="13057" max="13057" width="2.625" style="10" customWidth="1"/>
    <col min="13058" max="13058" width="6.625" style="10" customWidth="1"/>
    <col min="13059" max="13059" width="12" style="10" customWidth="1"/>
    <col min="13060" max="13060" width="9.25" style="10" customWidth="1"/>
    <col min="13061" max="13063" width="10.25" style="10" customWidth="1"/>
    <col min="13064" max="13064" width="10.375" style="10" customWidth="1"/>
    <col min="13065" max="13065" width="7.375" style="10" customWidth="1"/>
    <col min="13066" max="13073" width="7.125" style="10" customWidth="1"/>
    <col min="13074" max="13074" width="7.25" style="10" customWidth="1"/>
    <col min="13075" max="13075" width="2.625" style="10" customWidth="1"/>
    <col min="13076" max="13312" width="10.625" style="10"/>
    <col min="13313" max="13313" width="2.625" style="10" customWidth="1"/>
    <col min="13314" max="13314" width="6.625" style="10" customWidth="1"/>
    <col min="13315" max="13315" width="12" style="10" customWidth="1"/>
    <col min="13316" max="13316" width="9.25" style="10" customWidth="1"/>
    <col min="13317" max="13319" width="10.25" style="10" customWidth="1"/>
    <col min="13320" max="13320" width="10.375" style="10" customWidth="1"/>
    <col min="13321" max="13321" width="7.375" style="10" customWidth="1"/>
    <col min="13322" max="13329" width="7.125" style="10" customWidth="1"/>
    <col min="13330" max="13330" width="7.25" style="10" customWidth="1"/>
    <col min="13331" max="13331" width="2.625" style="10" customWidth="1"/>
    <col min="13332" max="13568" width="10.625" style="10"/>
    <col min="13569" max="13569" width="2.625" style="10" customWidth="1"/>
    <col min="13570" max="13570" width="6.625" style="10" customWidth="1"/>
    <col min="13571" max="13571" width="12" style="10" customWidth="1"/>
    <col min="13572" max="13572" width="9.25" style="10" customWidth="1"/>
    <col min="13573" max="13575" width="10.25" style="10" customWidth="1"/>
    <col min="13576" max="13576" width="10.375" style="10" customWidth="1"/>
    <col min="13577" max="13577" width="7.375" style="10" customWidth="1"/>
    <col min="13578" max="13585" width="7.125" style="10" customWidth="1"/>
    <col min="13586" max="13586" width="7.25" style="10" customWidth="1"/>
    <col min="13587" max="13587" width="2.625" style="10" customWidth="1"/>
    <col min="13588" max="13824" width="10.625" style="10"/>
    <col min="13825" max="13825" width="2.625" style="10" customWidth="1"/>
    <col min="13826" max="13826" width="6.625" style="10" customWidth="1"/>
    <col min="13827" max="13827" width="12" style="10" customWidth="1"/>
    <col min="13828" max="13828" width="9.25" style="10" customWidth="1"/>
    <col min="13829" max="13831" width="10.25" style="10" customWidth="1"/>
    <col min="13832" max="13832" width="10.375" style="10" customWidth="1"/>
    <col min="13833" max="13833" width="7.375" style="10" customWidth="1"/>
    <col min="13834" max="13841" width="7.125" style="10" customWidth="1"/>
    <col min="13842" max="13842" width="7.25" style="10" customWidth="1"/>
    <col min="13843" max="13843" width="2.625" style="10" customWidth="1"/>
    <col min="13844" max="14080" width="10.625" style="10"/>
    <col min="14081" max="14081" width="2.625" style="10" customWidth="1"/>
    <col min="14082" max="14082" width="6.625" style="10" customWidth="1"/>
    <col min="14083" max="14083" width="12" style="10" customWidth="1"/>
    <col min="14084" max="14084" width="9.25" style="10" customWidth="1"/>
    <col min="14085" max="14087" width="10.25" style="10" customWidth="1"/>
    <col min="14088" max="14088" width="10.375" style="10" customWidth="1"/>
    <col min="14089" max="14089" width="7.375" style="10" customWidth="1"/>
    <col min="14090" max="14097" width="7.125" style="10" customWidth="1"/>
    <col min="14098" max="14098" width="7.25" style="10" customWidth="1"/>
    <col min="14099" max="14099" width="2.625" style="10" customWidth="1"/>
    <col min="14100" max="14336" width="10.625" style="10"/>
    <col min="14337" max="14337" width="2.625" style="10" customWidth="1"/>
    <col min="14338" max="14338" width="6.625" style="10" customWidth="1"/>
    <col min="14339" max="14339" width="12" style="10" customWidth="1"/>
    <col min="14340" max="14340" width="9.25" style="10" customWidth="1"/>
    <col min="14341" max="14343" width="10.25" style="10" customWidth="1"/>
    <col min="14344" max="14344" width="10.375" style="10" customWidth="1"/>
    <col min="14345" max="14345" width="7.375" style="10" customWidth="1"/>
    <col min="14346" max="14353" width="7.125" style="10" customWidth="1"/>
    <col min="14354" max="14354" width="7.25" style="10" customWidth="1"/>
    <col min="14355" max="14355" width="2.625" style="10" customWidth="1"/>
    <col min="14356" max="14592" width="10.625" style="10"/>
    <col min="14593" max="14593" width="2.625" style="10" customWidth="1"/>
    <col min="14594" max="14594" width="6.625" style="10" customWidth="1"/>
    <col min="14595" max="14595" width="12" style="10" customWidth="1"/>
    <col min="14596" max="14596" width="9.25" style="10" customWidth="1"/>
    <col min="14597" max="14599" width="10.25" style="10" customWidth="1"/>
    <col min="14600" max="14600" width="10.375" style="10" customWidth="1"/>
    <col min="14601" max="14601" width="7.375" style="10" customWidth="1"/>
    <col min="14602" max="14609" width="7.125" style="10" customWidth="1"/>
    <col min="14610" max="14610" width="7.25" style="10" customWidth="1"/>
    <col min="14611" max="14611" width="2.625" style="10" customWidth="1"/>
    <col min="14612" max="14848" width="10.625" style="10"/>
    <col min="14849" max="14849" width="2.625" style="10" customWidth="1"/>
    <col min="14850" max="14850" width="6.625" style="10" customWidth="1"/>
    <col min="14851" max="14851" width="12" style="10" customWidth="1"/>
    <col min="14852" max="14852" width="9.25" style="10" customWidth="1"/>
    <col min="14853" max="14855" width="10.25" style="10" customWidth="1"/>
    <col min="14856" max="14856" width="10.375" style="10" customWidth="1"/>
    <col min="14857" max="14857" width="7.375" style="10" customWidth="1"/>
    <col min="14858" max="14865" width="7.125" style="10" customWidth="1"/>
    <col min="14866" max="14866" width="7.25" style="10" customWidth="1"/>
    <col min="14867" max="14867" width="2.625" style="10" customWidth="1"/>
    <col min="14868" max="15104" width="10.625" style="10"/>
    <col min="15105" max="15105" width="2.625" style="10" customWidth="1"/>
    <col min="15106" max="15106" width="6.625" style="10" customWidth="1"/>
    <col min="15107" max="15107" width="12" style="10" customWidth="1"/>
    <col min="15108" max="15108" width="9.25" style="10" customWidth="1"/>
    <col min="15109" max="15111" width="10.25" style="10" customWidth="1"/>
    <col min="15112" max="15112" width="10.375" style="10" customWidth="1"/>
    <col min="15113" max="15113" width="7.375" style="10" customWidth="1"/>
    <col min="15114" max="15121" width="7.125" style="10" customWidth="1"/>
    <col min="15122" max="15122" width="7.25" style="10" customWidth="1"/>
    <col min="15123" max="15123" width="2.625" style="10" customWidth="1"/>
    <col min="15124" max="15360" width="10.625" style="10"/>
    <col min="15361" max="15361" width="2.625" style="10" customWidth="1"/>
    <col min="15362" max="15362" width="6.625" style="10" customWidth="1"/>
    <col min="15363" max="15363" width="12" style="10" customWidth="1"/>
    <col min="15364" max="15364" width="9.25" style="10" customWidth="1"/>
    <col min="15365" max="15367" width="10.25" style="10" customWidth="1"/>
    <col min="15368" max="15368" width="10.375" style="10" customWidth="1"/>
    <col min="15369" max="15369" width="7.375" style="10" customWidth="1"/>
    <col min="15370" max="15377" width="7.125" style="10" customWidth="1"/>
    <col min="15378" max="15378" width="7.25" style="10" customWidth="1"/>
    <col min="15379" max="15379" width="2.625" style="10" customWidth="1"/>
    <col min="15380" max="15616" width="10.625" style="10"/>
    <col min="15617" max="15617" width="2.625" style="10" customWidth="1"/>
    <col min="15618" max="15618" width="6.625" style="10" customWidth="1"/>
    <col min="15619" max="15619" width="12" style="10" customWidth="1"/>
    <col min="15620" max="15620" width="9.25" style="10" customWidth="1"/>
    <col min="15621" max="15623" width="10.25" style="10" customWidth="1"/>
    <col min="15624" max="15624" width="10.375" style="10" customWidth="1"/>
    <col min="15625" max="15625" width="7.375" style="10" customWidth="1"/>
    <col min="15626" max="15633" width="7.125" style="10" customWidth="1"/>
    <col min="15634" max="15634" width="7.25" style="10" customWidth="1"/>
    <col min="15635" max="15635" width="2.625" style="10" customWidth="1"/>
    <col min="15636" max="15872" width="10.625" style="10"/>
    <col min="15873" max="15873" width="2.625" style="10" customWidth="1"/>
    <col min="15874" max="15874" width="6.625" style="10" customWidth="1"/>
    <col min="15875" max="15875" width="12" style="10" customWidth="1"/>
    <col min="15876" max="15876" width="9.25" style="10" customWidth="1"/>
    <col min="15877" max="15879" width="10.25" style="10" customWidth="1"/>
    <col min="15880" max="15880" width="10.375" style="10" customWidth="1"/>
    <col min="15881" max="15881" width="7.375" style="10" customWidth="1"/>
    <col min="15882" max="15889" width="7.125" style="10" customWidth="1"/>
    <col min="15890" max="15890" width="7.25" style="10" customWidth="1"/>
    <col min="15891" max="15891" width="2.625" style="10" customWidth="1"/>
    <col min="15892" max="16128" width="10.625" style="10"/>
    <col min="16129" max="16129" width="2.625" style="10" customWidth="1"/>
    <col min="16130" max="16130" width="6.625" style="10" customWidth="1"/>
    <col min="16131" max="16131" width="12" style="10" customWidth="1"/>
    <col min="16132" max="16132" width="9.25" style="10" customWidth="1"/>
    <col min="16133" max="16135" width="10.25" style="10" customWidth="1"/>
    <col min="16136" max="16136" width="10.375" style="10" customWidth="1"/>
    <col min="16137" max="16137" width="7.375" style="10" customWidth="1"/>
    <col min="16138" max="16145" width="7.125" style="10" customWidth="1"/>
    <col min="16146" max="16146" width="7.25" style="10" customWidth="1"/>
    <col min="16147" max="16147" width="2.625" style="10" customWidth="1"/>
    <col min="16148" max="16384" width="10.625" style="10"/>
  </cols>
  <sheetData>
    <row r="1" spans="2:18" ht="24.95" customHeight="1">
      <c r="B1" s="2" t="s">
        <v>682</v>
      </c>
    </row>
    <row r="2" spans="2:18" ht="18" customHeight="1" thickBot="1">
      <c r="B2" s="3"/>
      <c r="C2" s="327"/>
    </row>
    <row r="3" spans="2:18" ht="21.95" customHeight="1">
      <c r="B3" s="783"/>
      <c r="C3" s="916"/>
      <c r="D3" s="6"/>
      <c r="E3" s="404" t="s">
        <v>683</v>
      </c>
      <c r="F3" s="405" t="s">
        <v>684</v>
      </c>
      <c r="G3" s="405" t="s">
        <v>685</v>
      </c>
      <c r="H3" s="405" t="s">
        <v>686</v>
      </c>
      <c r="I3" s="6"/>
      <c r="J3" s="6"/>
      <c r="K3" s="6"/>
      <c r="L3" s="6"/>
      <c r="M3" s="6"/>
      <c r="N3" s="6"/>
      <c r="O3" s="6"/>
      <c r="P3" s="6"/>
      <c r="Q3" s="6"/>
      <c r="R3" s="406"/>
    </row>
    <row r="4" spans="2:18" ht="21.95" customHeight="1">
      <c r="B4" s="917"/>
      <c r="C4" s="916"/>
      <c r="D4" s="28" t="s">
        <v>280</v>
      </c>
      <c r="E4" s="329" t="s">
        <v>687</v>
      </c>
      <c r="F4" s="28" t="s">
        <v>688</v>
      </c>
      <c r="G4" s="407" t="s">
        <v>689</v>
      </c>
      <c r="H4" s="28" t="s">
        <v>690</v>
      </c>
      <c r="I4" s="28" t="s">
        <v>691</v>
      </c>
      <c r="J4" s="28" t="s">
        <v>692</v>
      </c>
      <c r="K4" s="28" t="s">
        <v>693</v>
      </c>
      <c r="L4" s="28" t="s">
        <v>694</v>
      </c>
      <c r="M4" s="28" t="s">
        <v>695</v>
      </c>
      <c r="N4" s="28" t="s">
        <v>696</v>
      </c>
      <c r="O4" s="28" t="s">
        <v>697</v>
      </c>
      <c r="P4" s="28" t="s">
        <v>698</v>
      </c>
      <c r="Q4" s="28" t="s">
        <v>699</v>
      </c>
      <c r="R4" s="29" t="s">
        <v>700</v>
      </c>
    </row>
    <row r="5" spans="2:18" ht="21.95" customHeight="1">
      <c r="B5" s="918"/>
      <c r="C5" s="919"/>
      <c r="D5" s="408"/>
      <c r="E5" s="409" t="s">
        <v>193</v>
      </c>
      <c r="F5" s="410" t="s">
        <v>701</v>
      </c>
      <c r="G5" s="410" t="s">
        <v>702</v>
      </c>
      <c r="H5" s="410" t="s">
        <v>702</v>
      </c>
      <c r="I5" s="25"/>
      <c r="J5" s="25"/>
      <c r="K5" s="25"/>
      <c r="L5" s="25"/>
      <c r="M5" s="25"/>
      <c r="N5" s="25"/>
      <c r="O5" s="25"/>
      <c r="P5" s="25"/>
      <c r="Q5" s="25"/>
      <c r="R5" s="411"/>
    </row>
    <row r="6" spans="2:18" ht="22.5" customHeight="1">
      <c r="B6" s="917"/>
      <c r="C6" s="916"/>
      <c r="H6" s="18" t="s">
        <v>135</v>
      </c>
      <c r="L6" s="18" t="s">
        <v>134</v>
      </c>
      <c r="R6" s="412"/>
    </row>
    <row r="7" spans="2:18" ht="20.25" hidden="1" customHeight="1">
      <c r="B7" s="920" t="s">
        <v>963</v>
      </c>
      <c r="C7" s="916" t="s">
        <v>703</v>
      </c>
      <c r="D7" s="109">
        <v>2271</v>
      </c>
      <c r="E7" s="101">
        <v>162</v>
      </c>
      <c r="F7" s="16">
        <v>587</v>
      </c>
      <c r="G7" s="16">
        <v>541</v>
      </c>
      <c r="H7" s="16">
        <v>279</v>
      </c>
      <c r="I7" s="16">
        <v>138</v>
      </c>
      <c r="J7" s="16">
        <v>85</v>
      </c>
      <c r="K7" s="16">
        <v>68</v>
      </c>
      <c r="L7" s="16">
        <v>72</v>
      </c>
      <c r="M7" s="16">
        <v>68</v>
      </c>
      <c r="N7" s="16">
        <v>60</v>
      </c>
      <c r="O7" s="16">
        <v>53</v>
      </c>
      <c r="P7" s="16">
        <v>56</v>
      </c>
      <c r="Q7" s="16">
        <v>50</v>
      </c>
      <c r="R7" s="19">
        <v>52</v>
      </c>
    </row>
    <row r="8" spans="2:18" ht="20.25" hidden="1" customHeight="1">
      <c r="B8" s="920" t="s">
        <v>704</v>
      </c>
      <c r="C8" s="921" t="s">
        <v>138</v>
      </c>
      <c r="D8" s="109">
        <v>1101</v>
      </c>
      <c r="E8" s="110">
        <v>104</v>
      </c>
      <c r="F8" s="109">
        <v>315</v>
      </c>
      <c r="G8" s="109">
        <v>273</v>
      </c>
      <c r="H8" s="109">
        <v>95</v>
      </c>
      <c r="I8" s="109">
        <v>57</v>
      </c>
      <c r="J8" s="109">
        <v>41</v>
      </c>
      <c r="K8" s="109">
        <v>29</v>
      </c>
      <c r="L8" s="109">
        <v>38</v>
      </c>
      <c r="M8" s="109">
        <v>28</v>
      </c>
      <c r="N8" s="109">
        <v>21</v>
      </c>
      <c r="O8" s="109">
        <v>26</v>
      </c>
      <c r="P8" s="109">
        <v>27</v>
      </c>
      <c r="Q8" s="109">
        <v>27</v>
      </c>
      <c r="R8" s="330">
        <v>20</v>
      </c>
    </row>
    <row r="9" spans="2:18" ht="20.25" hidden="1" customHeight="1">
      <c r="B9" s="920" t="s">
        <v>705</v>
      </c>
      <c r="C9" s="921" t="s">
        <v>706</v>
      </c>
      <c r="D9" s="109">
        <v>810</v>
      </c>
      <c r="E9" s="110">
        <v>73</v>
      </c>
      <c r="F9" s="109">
        <v>223</v>
      </c>
      <c r="G9" s="109">
        <v>169</v>
      </c>
      <c r="H9" s="109">
        <v>76</v>
      </c>
      <c r="I9" s="109">
        <v>49</v>
      </c>
      <c r="J9" s="109">
        <v>42</v>
      </c>
      <c r="K9" s="109">
        <v>39</v>
      </c>
      <c r="L9" s="109">
        <v>22</v>
      </c>
      <c r="M9" s="109">
        <v>28</v>
      </c>
      <c r="N9" s="109">
        <v>22</v>
      </c>
      <c r="O9" s="109">
        <v>18</v>
      </c>
      <c r="P9" s="109">
        <v>12</v>
      </c>
      <c r="Q9" s="109">
        <v>19</v>
      </c>
      <c r="R9" s="330">
        <v>18</v>
      </c>
    </row>
    <row r="10" spans="2:18" ht="20.25" customHeight="1">
      <c r="B10" s="920" t="s">
        <v>707</v>
      </c>
      <c r="C10" s="921" t="s">
        <v>708</v>
      </c>
      <c r="D10" s="72">
        <v>439</v>
      </c>
      <c r="E10" s="170">
        <v>48</v>
      </c>
      <c r="F10" s="72">
        <v>113</v>
      </c>
      <c r="G10" s="72">
        <v>92</v>
      </c>
      <c r="H10" s="72">
        <v>48</v>
      </c>
      <c r="I10" s="72">
        <v>19</v>
      </c>
      <c r="J10" s="72">
        <v>21</v>
      </c>
      <c r="K10" s="72">
        <v>18</v>
      </c>
      <c r="L10" s="72">
        <v>12</v>
      </c>
      <c r="M10" s="72">
        <v>11</v>
      </c>
      <c r="N10" s="72">
        <v>16</v>
      </c>
      <c r="O10" s="72">
        <v>14</v>
      </c>
      <c r="P10" s="72">
        <v>10</v>
      </c>
      <c r="Q10" s="72">
        <v>11</v>
      </c>
      <c r="R10" s="111">
        <v>6</v>
      </c>
    </row>
    <row r="11" spans="2:18" ht="20.25" customHeight="1">
      <c r="B11" s="920" t="s">
        <v>364</v>
      </c>
      <c r="C11" s="921" t="s">
        <v>142</v>
      </c>
      <c r="D11" s="72">
        <v>311</v>
      </c>
      <c r="E11" s="170">
        <v>31</v>
      </c>
      <c r="F11" s="72">
        <v>90</v>
      </c>
      <c r="G11" s="72">
        <v>51</v>
      </c>
      <c r="H11" s="72">
        <v>29</v>
      </c>
      <c r="I11" s="72">
        <v>17</v>
      </c>
      <c r="J11" s="72">
        <v>15</v>
      </c>
      <c r="K11" s="72">
        <v>10</v>
      </c>
      <c r="L11" s="72">
        <v>10</v>
      </c>
      <c r="M11" s="72">
        <v>7</v>
      </c>
      <c r="N11" s="72">
        <v>13</v>
      </c>
      <c r="O11" s="72">
        <v>13</v>
      </c>
      <c r="P11" s="72">
        <v>5</v>
      </c>
      <c r="Q11" s="72">
        <v>12</v>
      </c>
      <c r="R11" s="111">
        <v>8</v>
      </c>
    </row>
    <row r="12" spans="2:18" ht="20.25" customHeight="1">
      <c r="B12" s="920" t="s">
        <v>197</v>
      </c>
      <c r="C12" s="921" t="s">
        <v>198</v>
      </c>
      <c r="D12" s="72">
        <v>250</v>
      </c>
      <c r="E12" s="170">
        <v>31</v>
      </c>
      <c r="F12" s="72">
        <v>76</v>
      </c>
      <c r="G12" s="72">
        <v>36</v>
      </c>
      <c r="H12" s="72">
        <v>26</v>
      </c>
      <c r="I12" s="72">
        <v>7</v>
      </c>
      <c r="J12" s="72">
        <v>10</v>
      </c>
      <c r="K12" s="72">
        <v>17</v>
      </c>
      <c r="L12" s="72">
        <v>12</v>
      </c>
      <c r="M12" s="72">
        <v>8</v>
      </c>
      <c r="N12" s="72">
        <v>6</v>
      </c>
      <c r="O12" s="72">
        <v>6</v>
      </c>
      <c r="P12" s="72">
        <v>5</v>
      </c>
      <c r="Q12" s="72">
        <v>3</v>
      </c>
      <c r="R12" s="111">
        <v>7</v>
      </c>
    </row>
    <row r="13" spans="2:18" ht="20.25" customHeight="1">
      <c r="B13" s="920" t="s">
        <v>199</v>
      </c>
      <c r="C13" s="921" t="s">
        <v>145</v>
      </c>
      <c r="D13" s="72">
        <v>136</v>
      </c>
      <c r="E13" s="170">
        <v>28</v>
      </c>
      <c r="F13" s="72">
        <v>24</v>
      </c>
      <c r="G13" s="72">
        <v>27</v>
      </c>
      <c r="H13" s="72">
        <v>10</v>
      </c>
      <c r="I13" s="72">
        <v>5</v>
      </c>
      <c r="J13" s="72">
        <v>3</v>
      </c>
      <c r="K13" s="72">
        <v>7</v>
      </c>
      <c r="L13" s="72">
        <v>5</v>
      </c>
      <c r="M13" s="72">
        <v>4</v>
      </c>
      <c r="N13" s="72">
        <v>3</v>
      </c>
      <c r="O13" s="72">
        <v>8</v>
      </c>
      <c r="P13" s="72">
        <v>3</v>
      </c>
      <c r="Q13" s="72">
        <v>5</v>
      </c>
      <c r="R13" s="111">
        <v>4</v>
      </c>
    </row>
    <row r="14" spans="2:18" ht="20.25" customHeight="1">
      <c r="B14" s="920" t="s">
        <v>200</v>
      </c>
      <c r="C14" s="921" t="s">
        <v>146</v>
      </c>
      <c r="D14" s="72">
        <v>115</v>
      </c>
      <c r="E14" s="170">
        <v>20</v>
      </c>
      <c r="F14" s="72">
        <v>25</v>
      </c>
      <c r="G14" s="72">
        <v>12</v>
      </c>
      <c r="H14" s="72">
        <v>10</v>
      </c>
      <c r="I14" s="72">
        <v>6</v>
      </c>
      <c r="J14" s="72">
        <v>4</v>
      </c>
      <c r="K14" s="72">
        <v>3</v>
      </c>
      <c r="L14" s="72">
        <v>13</v>
      </c>
      <c r="M14" s="72">
        <v>7</v>
      </c>
      <c r="N14" s="72">
        <v>1</v>
      </c>
      <c r="O14" s="72">
        <v>3</v>
      </c>
      <c r="P14" s="72">
        <v>2</v>
      </c>
      <c r="Q14" s="72">
        <v>4</v>
      </c>
      <c r="R14" s="111">
        <v>5</v>
      </c>
    </row>
    <row r="15" spans="2:18" ht="22.5" hidden="1" customHeight="1">
      <c r="B15" s="920" t="s">
        <v>83</v>
      </c>
      <c r="C15" s="921"/>
      <c r="D15" s="72">
        <v>83</v>
      </c>
      <c r="E15" s="170">
        <v>22</v>
      </c>
      <c r="F15" s="72">
        <v>16</v>
      </c>
      <c r="G15" s="72">
        <v>11</v>
      </c>
      <c r="H15" s="72">
        <v>4</v>
      </c>
      <c r="I15" s="72">
        <v>8</v>
      </c>
      <c r="J15" s="72">
        <v>4</v>
      </c>
      <c r="K15" s="72">
        <v>4</v>
      </c>
      <c r="L15" s="72">
        <v>5</v>
      </c>
      <c r="M15" s="72">
        <v>5</v>
      </c>
      <c r="N15" s="72">
        <v>1</v>
      </c>
      <c r="O15" s="614" t="s">
        <v>57</v>
      </c>
      <c r="P15" s="614" t="s">
        <v>57</v>
      </c>
      <c r="Q15" s="72">
        <v>2</v>
      </c>
      <c r="R15" s="111">
        <v>1</v>
      </c>
    </row>
    <row r="16" spans="2:18" ht="20.25" customHeight="1">
      <c r="B16" s="920" t="s">
        <v>201</v>
      </c>
      <c r="C16" s="921" t="s">
        <v>148</v>
      </c>
      <c r="D16" s="72">
        <v>103</v>
      </c>
      <c r="E16" s="170">
        <v>18</v>
      </c>
      <c r="F16" s="72">
        <v>27</v>
      </c>
      <c r="G16" s="72">
        <v>11</v>
      </c>
      <c r="H16" s="72">
        <v>12</v>
      </c>
      <c r="I16" s="72">
        <v>11</v>
      </c>
      <c r="J16" s="72">
        <v>6</v>
      </c>
      <c r="K16" s="72">
        <v>7</v>
      </c>
      <c r="L16" s="72">
        <v>3</v>
      </c>
      <c r="M16" s="72">
        <v>2</v>
      </c>
      <c r="N16" s="72">
        <v>5</v>
      </c>
      <c r="O16" s="614">
        <v>0</v>
      </c>
      <c r="P16" s="614" t="s">
        <v>57</v>
      </c>
      <c r="Q16" s="614" t="s">
        <v>57</v>
      </c>
      <c r="R16" s="111">
        <v>1</v>
      </c>
    </row>
    <row r="17" spans="2:18" ht="22.5" hidden="1" customHeight="1">
      <c r="B17" s="920" t="s">
        <v>85</v>
      </c>
      <c r="C17" s="921"/>
      <c r="D17" s="72">
        <v>81</v>
      </c>
      <c r="E17" s="170">
        <v>14</v>
      </c>
      <c r="F17" s="72">
        <v>18</v>
      </c>
      <c r="G17" s="72">
        <v>9</v>
      </c>
      <c r="H17" s="72">
        <v>9</v>
      </c>
      <c r="I17" s="72">
        <v>3</v>
      </c>
      <c r="J17" s="72">
        <v>5</v>
      </c>
      <c r="K17" s="72">
        <v>3</v>
      </c>
      <c r="L17" s="72">
        <v>4</v>
      </c>
      <c r="M17" s="72">
        <v>5</v>
      </c>
      <c r="N17" s="72">
        <v>2</v>
      </c>
      <c r="O17" s="72">
        <v>4</v>
      </c>
      <c r="P17" s="72">
        <v>1</v>
      </c>
      <c r="Q17" s="72">
        <v>3</v>
      </c>
      <c r="R17" s="111">
        <v>1</v>
      </c>
    </row>
    <row r="18" spans="2:18" ht="22.5" hidden="1" customHeight="1">
      <c r="B18" s="920" t="s">
        <v>86</v>
      </c>
      <c r="C18" s="921"/>
      <c r="D18" s="72">
        <v>71</v>
      </c>
      <c r="E18" s="170">
        <v>11</v>
      </c>
      <c r="F18" s="72">
        <v>12</v>
      </c>
      <c r="G18" s="72">
        <v>6</v>
      </c>
      <c r="H18" s="72">
        <v>8</v>
      </c>
      <c r="I18" s="72">
        <v>6</v>
      </c>
      <c r="J18" s="72">
        <v>4</v>
      </c>
      <c r="K18" s="72">
        <v>6</v>
      </c>
      <c r="L18" s="72">
        <v>3</v>
      </c>
      <c r="M18" s="72">
        <v>5</v>
      </c>
      <c r="N18" s="72">
        <v>1</v>
      </c>
      <c r="O18" s="72">
        <v>4</v>
      </c>
      <c r="P18" s="614" t="s">
        <v>57</v>
      </c>
      <c r="Q18" s="72">
        <v>1</v>
      </c>
      <c r="R18" s="111">
        <v>4</v>
      </c>
    </row>
    <row r="19" spans="2:18" ht="22.5" hidden="1" customHeight="1">
      <c r="B19" s="920" t="s">
        <v>87</v>
      </c>
      <c r="C19" s="921"/>
      <c r="D19" s="72">
        <v>90</v>
      </c>
      <c r="E19" s="170">
        <v>18</v>
      </c>
      <c r="F19" s="72">
        <v>13</v>
      </c>
      <c r="G19" s="72">
        <v>17</v>
      </c>
      <c r="H19" s="72">
        <v>4</v>
      </c>
      <c r="I19" s="72">
        <v>7</v>
      </c>
      <c r="J19" s="72">
        <v>6</v>
      </c>
      <c r="K19" s="72">
        <v>5</v>
      </c>
      <c r="L19" s="72">
        <v>2</v>
      </c>
      <c r="M19" s="72">
        <v>7</v>
      </c>
      <c r="N19" s="72">
        <v>4</v>
      </c>
      <c r="O19" s="72">
        <v>4</v>
      </c>
      <c r="P19" s="614">
        <v>3</v>
      </c>
      <c r="Q19" s="614" t="s">
        <v>57</v>
      </c>
      <c r="R19" s="117" t="s">
        <v>57</v>
      </c>
    </row>
    <row r="20" spans="2:18" ht="22.5" hidden="1" customHeight="1">
      <c r="B20" s="899" t="s">
        <v>88</v>
      </c>
      <c r="C20" s="921"/>
      <c r="D20" s="72">
        <v>77</v>
      </c>
      <c r="E20" s="170">
        <v>18</v>
      </c>
      <c r="F20" s="72">
        <v>14</v>
      </c>
      <c r="G20" s="72">
        <v>5</v>
      </c>
      <c r="H20" s="72">
        <v>11</v>
      </c>
      <c r="I20" s="72">
        <v>9</v>
      </c>
      <c r="J20" s="72">
        <v>5</v>
      </c>
      <c r="K20" s="72">
        <v>2</v>
      </c>
      <c r="L20" s="72">
        <v>1</v>
      </c>
      <c r="M20" s="72">
        <v>1</v>
      </c>
      <c r="N20" s="72">
        <v>3</v>
      </c>
      <c r="O20" s="72">
        <v>3</v>
      </c>
      <c r="P20" s="614">
        <v>2</v>
      </c>
      <c r="Q20" s="614">
        <v>2</v>
      </c>
      <c r="R20" s="117">
        <v>1</v>
      </c>
    </row>
    <row r="21" spans="2:18" ht="20.25" customHeight="1">
      <c r="B21" s="899" t="s">
        <v>205</v>
      </c>
      <c r="C21" s="921" t="s">
        <v>150</v>
      </c>
      <c r="D21" s="72">
        <v>76</v>
      </c>
      <c r="E21" s="170">
        <v>21</v>
      </c>
      <c r="F21" s="72">
        <v>10</v>
      </c>
      <c r="G21" s="72">
        <v>11</v>
      </c>
      <c r="H21" s="72">
        <v>5</v>
      </c>
      <c r="I21" s="72">
        <v>9</v>
      </c>
      <c r="J21" s="72">
        <v>1</v>
      </c>
      <c r="K21" s="72">
        <v>4</v>
      </c>
      <c r="L21" s="72">
        <v>6</v>
      </c>
      <c r="M21" s="72">
        <v>1</v>
      </c>
      <c r="N21" s="72">
        <v>1</v>
      </c>
      <c r="O21" s="72">
        <v>0</v>
      </c>
      <c r="P21" s="614">
        <v>3</v>
      </c>
      <c r="Q21" s="116">
        <v>2</v>
      </c>
      <c r="R21" s="176">
        <v>2</v>
      </c>
    </row>
    <row r="22" spans="2:18" ht="20.25" hidden="1" customHeight="1">
      <c r="B22" s="899" t="s">
        <v>947</v>
      </c>
      <c r="C22" s="921" t="s">
        <v>151</v>
      </c>
      <c r="D22" s="615">
        <v>72</v>
      </c>
      <c r="E22" s="145">
        <v>13</v>
      </c>
      <c r="F22" s="115">
        <v>13</v>
      </c>
      <c r="G22" s="115">
        <v>9</v>
      </c>
      <c r="H22" s="115">
        <v>9</v>
      </c>
      <c r="I22" s="115">
        <v>6</v>
      </c>
      <c r="J22" s="115">
        <v>3</v>
      </c>
      <c r="K22" s="115">
        <v>6</v>
      </c>
      <c r="L22" s="115">
        <v>4</v>
      </c>
      <c r="M22" s="116" t="s">
        <v>57</v>
      </c>
      <c r="N22" s="115">
        <v>1</v>
      </c>
      <c r="O22" s="115">
        <v>1</v>
      </c>
      <c r="P22" s="116">
        <v>3</v>
      </c>
      <c r="Q22" s="116">
        <v>1</v>
      </c>
      <c r="R22" s="176">
        <v>3</v>
      </c>
    </row>
    <row r="23" spans="2:18" ht="20.25" customHeight="1">
      <c r="B23" s="899" t="s">
        <v>948</v>
      </c>
      <c r="C23" s="921" t="s">
        <v>152</v>
      </c>
      <c r="D23" s="615">
        <v>58</v>
      </c>
      <c r="E23" s="145">
        <v>9</v>
      </c>
      <c r="F23" s="115">
        <v>6</v>
      </c>
      <c r="G23" s="115">
        <v>6</v>
      </c>
      <c r="H23" s="115">
        <v>11</v>
      </c>
      <c r="I23" s="115">
        <v>1</v>
      </c>
      <c r="J23" s="115">
        <v>5</v>
      </c>
      <c r="K23" s="115">
        <v>3</v>
      </c>
      <c r="L23" s="115">
        <v>2</v>
      </c>
      <c r="M23" s="116">
        <v>2</v>
      </c>
      <c r="N23" s="115">
        <v>6</v>
      </c>
      <c r="O23" s="115">
        <v>2</v>
      </c>
      <c r="P23" s="116">
        <v>4</v>
      </c>
      <c r="Q23" s="116">
        <v>1</v>
      </c>
      <c r="R23" s="176" t="s">
        <v>57</v>
      </c>
    </row>
    <row r="24" spans="2:18" ht="20.25" hidden="1" customHeight="1">
      <c r="B24" s="899" t="s">
        <v>949</v>
      </c>
      <c r="C24" s="921" t="s">
        <v>536</v>
      </c>
      <c r="D24" s="615">
        <v>57</v>
      </c>
      <c r="E24" s="145">
        <v>16</v>
      </c>
      <c r="F24" s="115">
        <v>5</v>
      </c>
      <c r="G24" s="115">
        <v>7</v>
      </c>
      <c r="H24" s="115">
        <v>8</v>
      </c>
      <c r="I24" s="115">
        <v>4</v>
      </c>
      <c r="J24" s="115">
        <v>3</v>
      </c>
      <c r="K24" s="115">
        <v>1</v>
      </c>
      <c r="L24" s="115">
        <v>1</v>
      </c>
      <c r="M24" s="116">
        <v>4</v>
      </c>
      <c r="N24" s="115">
        <v>2</v>
      </c>
      <c r="O24" s="115">
        <v>2</v>
      </c>
      <c r="P24" s="116">
        <v>1</v>
      </c>
      <c r="Q24" s="116">
        <v>3</v>
      </c>
      <c r="R24" s="176" t="s">
        <v>57</v>
      </c>
    </row>
    <row r="25" spans="2:18" ht="20.25" hidden="1" customHeight="1">
      <c r="B25" s="899" t="s">
        <v>950</v>
      </c>
      <c r="C25" s="921" t="s">
        <v>538</v>
      </c>
      <c r="D25" s="615">
        <v>53</v>
      </c>
      <c r="E25" s="145">
        <v>11</v>
      </c>
      <c r="F25" s="115">
        <v>6</v>
      </c>
      <c r="G25" s="115">
        <v>8</v>
      </c>
      <c r="H25" s="115">
        <v>9</v>
      </c>
      <c r="I25" s="115">
        <v>1</v>
      </c>
      <c r="J25" s="115">
        <v>1</v>
      </c>
      <c r="K25" s="115">
        <v>5</v>
      </c>
      <c r="L25" s="115">
        <v>3</v>
      </c>
      <c r="M25" s="116">
        <v>1</v>
      </c>
      <c r="N25" s="115">
        <v>2</v>
      </c>
      <c r="O25" s="116">
        <v>0</v>
      </c>
      <c r="P25" s="116">
        <v>3</v>
      </c>
      <c r="Q25" s="116">
        <v>1</v>
      </c>
      <c r="R25" s="176">
        <v>2</v>
      </c>
    </row>
    <row r="26" spans="2:18" ht="20.25" hidden="1" customHeight="1">
      <c r="B26" s="899" t="s">
        <v>951</v>
      </c>
      <c r="C26" s="921" t="s">
        <v>540</v>
      </c>
      <c r="D26" s="615">
        <v>50</v>
      </c>
      <c r="E26" s="145">
        <v>13</v>
      </c>
      <c r="F26" s="115">
        <v>2</v>
      </c>
      <c r="G26" s="115">
        <v>6</v>
      </c>
      <c r="H26" s="115">
        <v>9</v>
      </c>
      <c r="I26" s="115">
        <v>7</v>
      </c>
      <c r="J26" s="115">
        <v>2</v>
      </c>
      <c r="K26" s="115">
        <v>2</v>
      </c>
      <c r="L26" s="115">
        <v>1</v>
      </c>
      <c r="M26" s="116">
        <v>4</v>
      </c>
      <c r="N26" s="115">
        <v>1</v>
      </c>
      <c r="O26" s="116">
        <v>2</v>
      </c>
      <c r="P26" s="116">
        <v>0</v>
      </c>
      <c r="Q26" s="116">
        <v>0</v>
      </c>
      <c r="R26" s="176">
        <v>1</v>
      </c>
    </row>
    <row r="27" spans="2:18" ht="20.25" hidden="1" customHeight="1">
      <c r="B27" s="899" t="s">
        <v>952</v>
      </c>
      <c r="C27" s="921" t="s">
        <v>542</v>
      </c>
      <c r="D27" s="615">
        <v>41</v>
      </c>
      <c r="E27" s="145">
        <v>5</v>
      </c>
      <c r="F27" s="115">
        <v>2</v>
      </c>
      <c r="G27" s="115">
        <v>6</v>
      </c>
      <c r="H27" s="115">
        <v>8</v>
      </c>
      <c r="I27" s="115">
        <v>3</v>
      </c>
      <c r="J27" s="115">
        <v>4</v>
      </c>
      <c r="K27" s="115">
        <v>3</v>
      </c>
      <c r="L27" s="115">
        <v>3</v>
      </c>
      <c r="M27" s="116">
        <v>3</v>
      </c>
      <c r="N27" s="115">
        <v>0</v>
      </c>
      <c r="O27" s="116">
        <v>2</v>
      </c>
      <c r="P27" s="116">
        <v>0</v>
      </c>
      <c r="Q27" s="116">
        <v>2</v>
      </c>
      <c r="R27" s="176">
        <v>0</v>
      </c>
    </row>
    <row r="28" spans="2:18" ht="20.25" customHeight="1">
      <c r="B28" s="899" t="s">
        <v>953</v>
      </c>
      <c r="C28" s="921" t="s">
        <v>544</v>
      </c>
      <c r="D28" s="615">
        <v>54</v>
      </c>
      <c r="E28" s="145">
        <v>5</v>
      </c>
      <c r="F28" s="115">
        <v>7</v>
      </c>
      <c r="G28" s="115">
        <v>8</v>
      </c>
      <c r="H28" s="115">
        <v>3</v>
      </c>
      <c r="I28" s="115">
        <v>6</v>
      </c>
      <c r="J28" s="115">
        <v>4</v>
      </c>
      <c r="K28" s="115">
        <v>4</v>
      </c>
      <c r="L28" s="115">
        <v>1</v>
      </c>
      <c r="M28" s="116">
        <v>3</v>
      </c>
      <c r="N28" s="115">
        <v>1</v>
      </c>
      <c r="O28" s="116">
        <v>3</v>
      </c>
      <c r="P28" s="116">
        <v>3</v>
      </c>
      <c r="Q28" s="116">
        <v>4</v>
      </c>
      <c r="R28" s="176">
        <v>2</v>
      </c>
    </row>
    <row r="29" spans="2:18" ht="20.25" customHeight="1">
      <c r="B29" s="899" t="s">
        <v>954</v>
      </c>
      <c r="C29" s="921" t="s">
        <v>546</v>
      </c>
      <c r="D29" s="615">
        <v>32</v>
      </c>
      <c r="E29" s="145">
        <v>6</v>
      </c>
      <c r="F29" s="115">
        <v>4</v>
      </c>
      <c r="G29" s="115">
        <v>5</v>
      </c>
      <c r="H29" s="115">
        <v>6</v>
      </c>
      <c r="I29" s="115">
        <v>1</v>
      </c>
      <c r="J29" s="115">
        <v>3</v>
      </c>
      <c r="K29" s="115">
        <v>1</v>
      </c>
      <c r="L29" s="115">
        <v>2</v>
      </c>
      <c r="M29" s="116" t="s">
        <v>166</v>
      </c>
      <c r="N29" s="115">
        <v>2</v>
      </c>
      <c r="O29" s="116">
        <v>1</v>
      </c>
      <c r="P29" s="116">
        <v>1</v>
      </c>
      <c r="Q29" s="116" t="s">
        <v>166</v>
      </c>
      <c r="R29" s="176" t="s">
        <v>166</v>
      </c>
    </row>
    <row r="30" spans="2:18" ht="20.25" customHeight="1">
      <c r="B30" s="899" t="s">
        <v>955</v>
      </c>
      <c r="C30" s="921" t="s">
        <v>548</v>
      </c>
      <c r="D30" s="615">
        <v>37</v>
      </c>
      <c r="E30" s="145">
        <v>8</v>
      </c>
      <c r="F30" s="115">
        <v>3</v>
      </c>
      <c r="G30" s="115">
        <v>2</v>
      </c>
      <c r="H30" s="115">
        <v>6</v>
      </c>
      <c r="I30" s="115">
        <v>3</v>
      </c>
      <c r="J30" s="115">
        <v>2</v>
      </c>
      <c r="K30" s="115">
        <v>4</v>
      </c>
      <c r="L30" s="115">
        <v>2</v>
      </c>
      <c r="M30" s="116">
        <v>1</v>
      </c>
      <c r="N30" s="115">
        <v>1</v>
      </c>
      <c r="O30" s="116">
        <v>2</v>
      </c>
      <c r="P30" s="116">
        <v>1</v>
      </c>
      <c r="Q30" s="116">
        <v>1</v>
      </c>
      <c r="R30" s="176">
        <v>1</v>
      </c>
    </row>
    <row r="31" spans="2:18" ht="20.25" customHeight="1">
      <c r="B31" s="899" t="s">
        <v>956</v>
      </c>
      <c r="C31" s="921" t="s">
        <v>550</v>
      </c>
      <c r="D31" s="615">
        <v>55</v>
      </c>
      <c r="E31" s="145">
        <v>15</v>
      </c>
      <c r="F31" s="115">
        <v>7</v>
      </c>
      <c r="G31" s="115">
        <v>5</v>
      </c>
      <c r="H31" s="115">
        <v>6</v>
      </c>
      <c r="I31" s="115">
        <v>3</v>
      </c>
      <c r="J31" s="115">
        <v>4</v>
      </c>
      <c r="K31" s="115">
        <v>3</v>
      </c>
      <c r="L31" s="115">
        <v>5</v>
      </c>
      <c r="M31" s="116">
        <v>1</v>
      </c>
      <c r="N31" s="115">
        <v>1</v>
      </c>
      <c r="O31" s="116" t="s">
        <v>166</v>
      </c>
      <c r="P31" s="116">
        <v>4</v>
      </c>
      <c r="Q31" s="116" t="s">
        <v>166</v>
      </c>
      <c r="R31" s="176">
        <v>1</v>
      </c>
    </row>
    <row r="32" spans="2:18" ht="20.25" customHeight="1">
      <c r="B32" s="899" t="s">
        <v>957</v>
      </c>
      <c r="C32" s="921" t="s">
        <v>552</v>
      </c>
      <c r="D32" s="615">
        <v>36</v>
      </c>
      <c r="E32" s="145">
        <v>8</v>
      </c>
      <c r="F32" s="115">
        <v>6</v>
      </c>
      <c r="G32" s="115">
        <v>4</v>
      </c>
      <c r="H32" s="115">
        <v>7</v>
      </c>
      <c r="I32" s="115">
        <v>2</v>
      </c>
      <c r="J32" s="115">
        <v>1</v>
      </c>
      <c r="K32" s="115">
        <v>3</v>
      </c>
      <c r="L32" s="115">
        <v>1</v>
      </c>
      <c r="M32" s="116">
        <v>1</v>
      </c>
      <c r="N32" s="115">
        <v>1</v>
      </c>
      <c r="O32" s="116" t="s">
        <v>166</v>
      </c>
      <c r="P32" s="116" t="s">
        <v>166</v>
      </c>
      <c r="Q32" s="116">
        <v>1</v>
      </c>
      <c r="R32" s="176">
        <v>1</v>
      </c>
    </row>
    <row r="33" spans="2:18" ht="20.25" customHeight="1">
      <c r="B33" s="899" t="s">
        <v>223</v>
      </c>
      <c r="C33" s="921" t="s">
        <v>554</v>
      </c>
      <c r="D33" s="615">
        <v>29</v>
      </c>
      <c r="E33" s="145">
        <v>7</v>
      </c>
      <c r="F33" s="115">
        <v>4</v>
      </c>
      <c r="G33" s="115">
        <v>3</v>
      </c>
      <c r="H33" s="115">
        <v>7</v>
      </c>
      <c r="I33" s="115">
        <v>1</v>
      </c>
      <c r="J33" s="115">
        <v>1</v>
      </c>
      <c r="K33" s="115">
        <v>1</v>
      </c>
      <c r="L33" s="116" t="s">
        <v>166</v>
      </c>
      <c r="M33" s="116" t="s">
        <v>166</v>
      </c>
      <c r="N33" s="116" t="s">
        <v>166</v>
      </c>
      <c r="O33" s="116">
        <v>2</v>
      </c>
      <c r="P33" s="116">
        <v>2</v>
      </c>
      <c r="Q33" s="116">
        <v>1</v>
      </c>
      <c r="R33" s="117" t="s">
        <v>166</v>
      </c>
    </row>
    <row r="34" spans="2:18" ht="20.25" customHeight="1">
      <c r="B34" s="899" t="s">
        <v>224</v>
      </c>
      <c r="C34" s="921" t="s">
        <v>556</v>
      </c>
      <c r="D34" s="615">
        <v>39</v>
      </c>
      <c r="E34" s="145">
        <v>11</v>
      </c>
      <c r="F34" s="115">
        <v>1</v>
      </c>
      <c r="G34" s="115">
        <v>5</v>
      </c>
      <c r="H34" s="115">
        <v>4</v>
      </c>
      <c r="I34" s="115">
        <v>5</v>
      </c>
      <c r="J34" s="115">
        <v>6</v>
      </c>
      <c r="K34" s="116" t="s">
        <v>166</v>
      </c>
      <c r="L34" s="116" t="s">
        <v>166</v>
      </c>
      <c r="M34" s="116">
        <v>1</v>
      </c>
      <c r="N34" s="116">
        <v>3</v>
      </c>
      <c r="O34" s="116">
        <v>3</v>
      </c>
      <c r="P34" s="116">
        <v>0</v>
      </c>
      <c r="Q34" s="116" t="s">
        <v>166</v>
      </c>
      <c r="R34" s="117">
        <v>0</v>
      </c>
    </row>
    <row r="35" spans="2:18" ht="20.25" customHeight="1">
      <c r="B35" s="899" t="s">
        <v>366</v>
      </c>
      <c r="C35" s="921" t="s">
        <v>557</v>
      </c>
      <c r="D35" s="615">
        <v>38</v>
      </c>
      <c r="E35" s="145">
        <v>7</v>
      </c>
      <c r="F35" s="115">
        <v>5</v>
      </c>
      <c r="G35" s="115">
        <v>4</v>
      </c>
      <c r="H35" s="115">
        <v>2</v>
      </c>
      <c r="I35" s="115">
        <v>5</v>
      </c>
      <c r="J35" s="115">
        <v>2</v>
      </c>
      <c r="K35" s="116">
        <v>3</v>
      </c>
      <c r="L35" s="116">
        <v>3</v>
      </c>
      <c r="M35" s="116">
        <v>1</v>
      </c>
      <c r="N35" s="116">
        <v>3</v>
      </c>
      <c r="O35" s="116">
        <v>1</v>
      </c>
      <c r="P35" s="116">
        <v>0</v>
      </c>
      <c r="Q35" s="116">
        <v>2</v>
      </c>
      <c r="R35" s="117">
        <v>0</v>
      </c>
    </row>
    <row r="36" spans="2:18" ht="20.25" customHeight="1">
      <c r="B36" s="899" t="s">
        <v>367</v>
      </c>
      <c r="C36" s="921" t="s">
        <v>559</v>
      </c>
      <c r="D36" s="615">
        <v>32</v>
      </c>
      <c r="E36" s="145">
        <v>5</v>
      </c>
      <c r="F36" s="115">
        <v>5</v>
      </c>
      <c r="G36" s="115">
        <v>4</v>
      </c>
      <c r="H36" s="115">
        <v>5</v>
      </c>
      <c r="I36" s="115">
        <v>2</v>
      </c>
      <c r="J36" s="116" t="s">
        <v>166</v>
      </c>
      <c r="K36" s="116">
        <v>2</v>
      </c>
      <c r="L36" s="116">
        <v>2</v>
      </c>
      <c r="M36" s="116">
        <v>3</v>
      </c>
      <c r="N36" s="116">
        <v>2</v>
      </c>
      <c r="O36" s="116">
        <v>1</v>
      </c>
      <c r="P36" s="116">
        <v>1</v>
      </c>
      <c r="Q36" s="116">
        <v>0</v>
      </c>
      <c r="R36" s="117">
        <v>0</v>
      </c>
    </row>
    <row r="37" spans="2:18" ht="20.25" customHeight="1">
      <c r="B37" s="899" t="s">
        <v>227</v>
      </c>
      <c r="C37" s="921" t="s">
        <v>561</v>
      </c>
      <c r="D37" s="615">
        <v>26</v>
      </c>
      <c r="E37" s="145">
        <v>6</v>
      </c>
      <c r="F37" s="115">
        <v>2</v>
      </c>
      <c r="G37" s="115">
        <v>5</v>
      </c>
      <c r="H37" s="115">
        <v>1</v>
      </c>
      <c r="I37" s="115">
        <v>3</v>
      </c>
      <c r="J37" s="116">
        <v>3</v>
      </c>
      <c r="K37" s="116">
        <v>1</v>
      </c>
      <c r="L37" s="116">
        <v>1</v>
      </c>
      <c r="M37" s="116">
        <v>1</v>
      </c>
      <c r="N37" s="116">
        <v>0</v>
      </c>
      <c r="O37" s="116">
        <v>1</v>
      </c>
      <c r="P37" s="116">
        <v>0</v>
      </c>
      <c r="Q37" s="116">
        <v>1</v>
      </c>
      <c r="R37" s="117">
        <v>1</v>
      </c>
    </row>
    <row r="38" spans="2:18" ht="20.25" customHeight="1">
      <c r="B38" s="899" t="s">
        <v>228</v>
      </c>
      <c r="C38" s="921" t="s">
        <v>563</v>
      </c>
      <c r="D38" s="615">
        <v>23</v>
      </c>
      <c r="E38" s="145">
        <v>3</v>
      </c>
      <c r="F38" s="115">
        <v>2</v>
      </c>
      <c r="G38" s="115">
        <v>3</v>
      </c>
      <c r="H38" s="115">
        <v>1</v>
      </c>
      <c r="I38" s="115">
        <v>1</v>
      </c>
      <c r="J38" s="116">
        <v>5</v>
      </c>
      <c r="K38" s="116">
        <v>2</v>
      </c>
      <c r="L38" s="116">
        <v>1</v>
      </c>
      <c r="M38" s="116">
        <v>2</v>
      </c>
      <c r="N38" s="116">
        <v>1</v>
      </c>
      <c r="O38" s="116">
        <v>1</v>
      </c>
      <c r="P38" s="116">
        <v>1</v>
      </c>
      <c r="Q38" s="116">
        <v>0</v>
      </c>
      <c r="R38" s="117">
        <v>0</v>
      </c>
    </row>
    <row r="39" spans="2:18" ht="20.25" customHeight="1">
      <c r="B39" s="899" t="s">
        <v>229</v>
      </c>
      <c r="C39" s="921" t="s">
        <v>565</v>
      </c>
      <c r="D39" s="615">
        <v>30</v>
      </c>
      <c r="E39" s="145">
        <v>9</v>
      </c>
      <c r="F39" s="115">
        <v>2</v>
      </c>
      <c r="G39" s="116">
        <v>0</v>
      </c>
      <c r="H39" s="115">
        <v>7</v>
      </c>
      <c r="I39" s="115">
        <v>1</v>
      </c>
      <c r="J39" s="116">
        <v>1</v>
      </c>
      <c r="K39" s="116">
        <v>2</v>
      </c>
      <c r="L39" s="116">
        <v>0</v>
      </c>
      <c r="M39" s="116">
        <v>5</v>
      </c>
      <c r="N39" s="116">
        <v>1</v>
      </c>
      <c r="O39" s="116">
        <v>1</v>
      </c>
      <c r="P39" s="116">
        <v>0</v>
      </c>
      <c r="Q39" s="116">
        <v>0</v>
      </c>
      <c r="R39" s="117">
        <v>1</v>
      </c>
    </row>
    <row r="40" spans="2:18" ht="20.25" customHeight="1">
      <c r="B40" s="899" t="s">
        <v>230</v>
      </c>
      <c r="C40" s="921" t="s">
        <v>170</v>
      </c>
      <c r="D40" s="615">
        <v>23</v>
      </c>
      <c r="E40" s="145">
        <v>4</v>
      </c>
      <c r="F40" s="115">
        <v>2</v>
      </c>
      <c r="G40" s="116">
        <v>4</v>
      </c>
      <c r="H40" s="115">
        <v>2</v>
      </c>
      <c r="I40" s="115">
        <v>1</v>
      </c>
      <c r="J40" s="116">
        <v>1</v>
      </c>
      <c r="K40" s="116">
        <v>0</v>
      </c>
      <c r="L40" s="116">
        <v>3</v>
      </c>
      <c r="M40" s="116">
        <v>1</v>
      </c>
      <c r="N40" s="116">
        <v>3</v>
      </c>
      <c r="O40" s="116">
        <v>0</v>
      </c>
      <c r="P40" s="116">
        <v>0</v>
      </c>
      <c r="Q40" s="116">
        <v>2</v>
      </c>
      <c r="R40" s="117">
        <v>0</v>
      </c>
    </row>
    <row r="41" spans="2:18" ht="20.25" customHeight="1">
      <c r="B41" s="899" t="s">
        <v>231</v>
      </c>
      <c r="C41" s="921" t="s">
        <v>171</v>
      </c>
      <c r="D41" s="615">
        <v>33</v>
      </c>
      <c r="E41" s="145">
        <v>10</v>
      </c>
      <c r="F41" s="115">
        <v>7</v>
      </c>
      <c r="G41" s="116">
        <v>4</v>
      </c>
      <c r="H41" s="115">
        <v>2</v>
      </c>
      <c r="I41" s="115">
        <v>5</v>
      </c>
      <c r="J41" s="116">
        <v>0</v>
      </c>
      <c r="K41" s="116">
        <v>1</v>
      </c>
      <c r="L41" s="116">
        <v>1</v>
      </c>
      <c r="M41" s="116">
        <v>0</v>
      </c>
      <c r="N41" s="116">
        <v>0</v>
      </c>
      <c r="O41" s="116">
        <v>0</v>
      </c>
      <c r="P41" s="116">
        <v>1</v>
      </c>
      <c r="Q41" s="116">
        <v>1</v>
      </c>
      <c r="R41" s="117">
        <v>1</v>
      </c>
    </row>
    <row r="42" spans="2:18" ht="20.25" customHeight="1">
      <c r="B42" s="899" t="s">
        <v>172</v>
      </c>
      <c r="C42" s="921" t="s">
        <v>173</v>
      </c>
      <c r="D42" s="615">
        <v>29</v>
      </c>
      <c r="E42" s="145">
        <v>5</v>
      </c>
      <c r="F42" s="115">
        <v>2</v>
      </c>
      <c r="G42" s="116">
        <v>3</v>
      </c>
      <c r="H42" s="115">
        <v>1</v>
      </c>
      <c r="I42" s="115">
        <v>3</v>
      </c>
      <c r="J42" s="116">
        <v>4</v>
      </c>
      <c r="K42" s="116">
        <v>3</v>
      </c>
      <c r="L42" s="116">
        <v>2</v>
      </c>
      <c r="M42" s="116">
        <v>1</v>
      </c>
      <c r="N42" s="116">
        <v>2</v>
      </c>
      <c r="O42" s="116">
        <v>0</v>
      </c>
      <c r="P42" s="116">
        <v>2</v>
      </c>
      <c r="Q42" s="116">
        <v>1</v>
      </c>
      <c r="R42" s="117">
        <v>0</v>
      </c>
    </row>
    <row r="43" spans="2:18" ht="20.25" customHeight="1">
      <c r="B43" s="907" t="s">
        <v>174</v>
      </c>
      <c r="C43" s="921" t="s">
        <v>175</v>
      </c>
      <c r="D43" s="615">
        <v>20</v>
      </c>
      <c r="E43" s="145">
        <v>3</v>
      </c>
      <c r="F43" s="115">
        <v>3</v>
      </c>
      <c r="G43" s="616">
        <v>2</v>
      </c>
      <c r="H43" s="175">
        <v>2</v>
      </c>
      <c r="I43" s="175">
        <v>2</v>
      </c>
      <c r="J43" s="616">
        <v>2</v>
      </c>
      <c r="K43" s="616">
        <v>1</v>
      </c>
      <c r="L43" s="616">
        <v>1</v>
      </c>
      <c r="M43" s="616">
        <v>2</v>
      </c>
      <c r="N43" s="116">
        <v>0</v>
      </c>
      <c r="O43" s="116">
        <v>0</v>
      </c>
      <c r="P43" s="116">
        <v>0</v>
      </c>
      <c r="Q43" s="616">
        <v>1</v>
      </c>
      <c r="R43" s="176">
        <v>1</v>
      </c>
    </row>
    <row r="44" spans="2:18" ht="20.25" customHeight="1">
      <c r="B44" s="907" t="s">
        <v>232</v>
      </c>
      <c r="C44" s="921" t="s">
        <v>177</v>
      </c>
      <c r="D44" s="615">
        <v>20</v>
      </c>
      <c r="E44" s="145">
        <v>4</v>
      </c>
      <c r="F44" s="115">
        <v>3</v>
      </c>
      <c r="G44" s="616">
        <v>2</v>
      </c>
      <c r="H44" s="175">
        <v>2</v>
      </c>
      <c r="I44" s="175">
        <v>2</v>
      </c>
      <c r="J44" s="616">
        <v>0</v>
      </c>
      <c r="K44" s="616">
        <v>1</v>
      </c>
      <c r="L44" s="616">
        <v>2</v>
      </c>
      <c r="M44" s="616">
        <v>0</v>
      </c>
      <c r="N44" s="616">
        <v>1</v>
      </c>
      <c r="O44" s="616">
        <v>1</v>
      </c>
      <c r="P44" s="616">
        <v>0</v>
      </c>
      <c r="Q44" s="616">
        <v>2</v>
      </c>
      <c r="R44" s="176">
        <v>0</v>
      </c>
    </row>
    <row r="45" spans="2:18" ht="20.25" customHeight="1">
      <c r="B45" s="907" t="s">
        <v>178</v>
      </c>
      <c r="C45" s="921" t="s">
        <v>179</v>
      </c>
      <c r="D45" s="615">
        <v>16</v>
      </c>
      <c r="E45" s="145">
        <v>5</v>
      </c>
      <c r="F45" s="115">
        <v>1</v>
      </c>
      <c r="G45" s="616">
        <v>2</v>
      </c>
      <c r="H45" s="175">
        <v>2</v>
      </c>
      <c r="I45" s="175">
        <v>0</v>
      </c>
      <c r="J45" s="616">
        <v>2</v>
      </c>
      <c r="K45" s="616">
        <v>2</v>
      </c>
      <c r="L45" s="616">
        <v>1</v>
      </c>
      <c r="M45" s="616">
        <v>1</v>
      </c>
      <c r="N45" s="616">
        <v>0</v>
      </c>
      <c r="O45" s="616">
        <v>0</v>
      </c>
      <c r="P45" s="616">
        <v>0</v>
      </c>
      <c r="Q45" s="616">
        <v>0</v>
      </c>
      <c r="R45" s="176">
        <v>0</v>
      </c>
    </row>
    <row r="46" spans="2:18" s="568" customFormat="1" ht="20.25" customHeight="1">
      <c r="B46" s="908" t="s">
        <v>233</v>
      </c>
      <c r="C46" s="922" t="s">
        <v>234</v>
      </c>
      <c r="D46" s="617">
        <v>12</v>
      </c>
      <c r="E46" s="618">
        <v>5</v>
      </c>
      <c r="F46" s="564">
        <v>1</v>
      </c>
      <c r="G46" s="619">
        <v>0</v>
      </c>
      <c r="H46" s="583">
        <v>0</v>
      </c>
      <c r="I46" s="583">
        <v>3</v>
      </c>
      <c r="J46" s="619">
        <v>0</v>
      </c>
      <c r="K46" s="619">
        <v>2</v>
      </c>
      <c r="L46" s="619">
        <v>0</v>
      </c>
      <c r="M46" s="619">
        <v>0</v>
      </c>
      <c r="N46" s="619">
        <v>1</v>
      </c>
      <c r="O46" s="619">
        <v>0</v>
      </c>
      <c r="P46" s="619">
        <v>0</v>
      </c>
      <c r="Q46" s="619">
        <v>0</v>
      </c>
      <c r="R46" s="584">
        <v>0</v>
      </c>
    </row>
    <row r="47" spans="2:18" ht="6" customHeight="1">
      <c r="B47" s="899"/>
      <c r="C47" s="921"/>
      <c r="D47" s="615"/>
      <c r="E47" s="145"/>
      <c r="F47" s="115"/>
      <c r="G47" s="616"/>
      <c r="H47" s="175"/>
      <c r="I47" s="175"/>
      <c r="J47" s="616"/>
      <c r="K47" s="616"/>
      <c r="L47" s="616"/>
      <c r="M47" s="616"/>
      <c r="N47" s="616"/>
      <c r="O47" s="616"/>
      <c r="P47" s="616"/>
      <c r="Q47" s="616"/>
      <c r="R47" s="176"/>
    </row>
    <row r="48" spans="2:18" ht="19.5" customHeight="1">
      <c r="B48" s="917"/>
      <c r="C48" s="921"/>
      <c r="D48" s="112"/>
      <c r="E48" s="112"/>
      <c r="H48" s="18" t="s">
        <v>709</v>
      </c>
      <c r="R48" s="412"/>
    </row>
    <row r="49" spans="2:18" ht="19.5" hidden="1" customHeight="1">
      <c r="B49" s="920" t="s">
        <v>710</v>
      </c>
      <c r="C49" s="916" t="s">
        <v>703</v>
      </c>
      <c r="D49" s="194">
        <v>100</v>
      </c>
      <c r="E49" s="193">
        <v>7.1334214002642007</v>
      </c>
      <c r="F49" s="194">
        <v>25.847644209599295</v>
      </c>
      <c r="G49" s="194">
        <v>23.822104799647732</v>
      </c>
      <c r="H49" s="194">
        <v>12.285336856010568</v>
      </c>
      <c r="I49" s="194">
        <v>6.0766182298546898</v>
      </c>
      <c r="J49" s="194">
        <v>3.742844561867019</v>
      </c>
      <c r="K49" s="194">
        <v>2.9942756494936154</v>
      </c>
      <c r="L49" s="194">
        <v>3.1704095112285335</v>
      </c>
      <c r="M49" s="194">
        <v>2.9942756494936154</v>
      </c>
      <c r="N49" s="194">
        <v>2.6420079260237781</v>
      </c>
      <c r="O49" s="194">
        <v>2.3337736679876704</v>
      </c>
      <c r="P49" s="194">
        <v>2.4658740642888595</v>
      </c>
      <c r="Q49" s="194">
        <v>2.2016732716864817</v>
      </c>
      <c r="R49" s="229">
        <v>2.2897402025539413</v>
      </c>
    </row>
    <row r="50" spans="2:18" ht="19.5" hidden="1" customHeight="1">
      <c r="B50" s="920" t="s">
        <v>704</v>
      </c>
      <c r="C50" s="921" t="s">
        <v>138</v>
      </c>
      <c r="D50" s="194">
        <v>100</v>
      </c>
      <c r="E50" s="193">
        <v>9.4459582198001808</v>
      </c>
      <c r="F50" s="194">
        <v>28.610354223433244</v>
      </c>
      <c r="G50" s="194">
        <v>24.795640326975477</v>
      </c>
      <c r="H50" s="194">
        <v>8.628519527702089</v>
      </c>
      <c r="I50" s="194">
        <v>5.1771117166212539</v>
      </c>
      <c r="J50" s="194">
        <v>3.7238873751135335</v>
      </c>
      <c r="K50" s="194">
        <v>2.6339691189827432</v>
      </c>
      <c r="L50" s="194">
        <v>3.4514078110808359</v>
      </c>
      <c r="M50" s="194">
        <v>2.5431425976385107</v>
      </c>
      <c r="N50" s="194">
        <v>1.9073569482288828</v>
      </c>
      <c r="O50" s="194">
        <v>2.3614895549500452</v>
      </c>
      <c r="P50" s="194">
        <v>2.4523160762942782</v>
      </c>
      <c r="Q50" s="194">
        <v>2.4523160762942782</v>
      </c>
      <c r="R50" s="229">
        <v>1.8165304268846505</v>
      </c>
    </row>
    <row r="51" spans="2:18" ht="19.5" hidden="1" customHeight="1">
      <c r="B51" s="920" t="s">
        <v>705</v>
      </c>
      <c r="C51" s="921" t="s">
        <v>706</v>
      </c>
      <c r="D51" s="194">
        <v>100</v>
      </c>
      <c r="E51" s="193">
        <v>9.0123456790123448</v>
      </c>
      <c r="F51" s="194">
        <v>27.530864197530864</v>
      </c>
      <c r="G51" s="194">
        <v>20.8641975308642</v>
      </c>
      <c r="H51" s="194">
        <v>9.3827160493827169</v>
      </c>
      <c r="I51" s="194">
        <v>6.0493827160493829</v>
      </c>
      <c r="J51" s="194">
        <v>5.1851851851851851</v>
      </c>
      <c r="K51" s="194">
        <v>4.8148148148148149</v>
      </c>
      <c r="L51" s="194">
        <v>2.7160493827160495</v>
      </c>
      <c r="M51" s="194">
        <v>3.4567901234567899</v>
      </c>
      <c r="N51" s="194">
        <v>2.7160493827160495</v>
      </c>
      <c r="O51" s="194">
        <v>2.2222222222222223</v>
      </c>
      <c r="P51" s="194">
        <v>1.4814814814814816</v>
      </c>
      <c r="Q51" s="194">
        <v>2.3456790123456792</v>
      </c>
      <c r="R51" s="229">
        <v>2.2222222222222223</v>
      </c>
    </row>
    <row r="52" spans="2:18" ht="19.5" customHeight="1">
      <c r="B52" s="920" t="s">
        <v>707</v>
      </c>
      <c r="C52" s="921" t="s">
        <v>708</v>
      </c>
      <c r="D52" s="620">
        <v>100</v>
      </c>
      <c r="E52" s="621">
        <v>10.933940774487471</v>
      </c>
      <c r="F52" s="620">
        <v>25.740318906605925</v>
      </c>
      <c r="G52" s="620">
        <v>20.956719817767656</v>
      </c>
      <c r="H52" s="620">
        <v>10.933940774487471</v>
      </c>
      <c r="I52" s="620">
        <v>4.3280182232346238</v>
      </c>
      <c r="J52" s="620">
        <v>4.7835990888382689</v>
      </c>
      <c r="K52" s="620">
        <v>4.1002277904328022</v>
      </c>
      <c r="L52" s="620">
        <v>2.7334851936218678</v>
      </c>
      <c r="M52" s="620">
        <v>2.5056947608200453</v>
      </c>
      <c r="N52" s="620">
        <v>3.6446469248291571</v>
      </c>
      <c r="O52" s="620">
        <v>3.1890660592255129</v>
      </c>
      <c r="P52" s="620">
        <v>2.2779043280182232</v>
      </c>
      <c r="Q52" s="620">
        <v>2.5056947608200453</v>
      </c>
      <c r="R52" s="622">
        <v>1.3667425968109339</v>
      </c>
    </row>
    <row r="53" spans="2:18" ht="19.5" customHeight="1">
      <c r="B53" s="920" t="s">
        <v>364</v>
      </c>
      <c r="C53" s="921" t="s">
        <v>142</v>
      </c>
      <c r="D53" s="620">
        <v>100</v>
      </c>
      <c r="E53" s="621">
        <v>9.9678456591639879</v>
      </c>
      <c r="F53" s="620">
        <v>28.938906752411576</v>
      </c>
      <c r="G53" s="620">
        <v>16.39871382636656</v>
      </c>
      <c r="H53" s="620">
        <v>9.32475884244373</v>
      </c>
      <c r="I53" s="620">
        <v>5.4662379421221869</v>
      </c>
      <c r="J53" s="620">
        <v>4.823151125401929</v>
      </c>
      <c r="K53" s="620">
        <v>3.215434083601286</v>
      </c>
      <c r="L53" s="620">
        <v>3.215434083601286</v>
      </c>
      <c r="M53" s="620">
        <v>2.2508038585209005</v>
      </c>
      <c r="N53" s="620">
        <v>4.180064308681672</v>
      </c>
      <c r="O53" s="620">
        <v>4.180064308681672</v>
      </c>
      <c r="P53" s="620">
        <v>1.607717041800643</v>
      </c>
      <c r="Q53" s="620">
        <v>3.8585209003215439</v>
      </c>
      <c r="R53" s="622">
        <v>2.572347266881029</v>
      </c>
    </row>
    <row r="54" spans="2:18" ht="19.5" customHeight="1">
      <c r="B54" s="920" t="s">
        <v>197</v>
      </c>
      <c r="C54" s="921" t="s">
        <v>198</v>
      </c>
      <c r="D54" s="620">
        <v>100</v>
      </c>
      <c r="E54" s="621">
        <v>12.4</v>
      </c>
      <c r="F54" s="620">
        <v>30.4</v>
      </c>
      <c r="G54" s="620">
        <v>14.399999999999999</v>
      </c>
      <c r="H54" s="620">
        <v>10.4</v>
      </c>
      <c r="I54" s="620">
        <v>2.8000000000000003</v>
      </c>
      <c r="J54" s="620">
        <v>4</v>
      </c>
      <c r="K54" s="620">
        <v>6.8000000000000007</v>
      </c>
      <c r="L54" s="620">
        <v>4.8</v>
      </c>
      <c r="M54" s="620">
        <v>3.2</v>
      </c>
      <c r="N54" s="620">
        <v>2.4</v>
      </c>
      <c r="O54" s="620">
        <v>2.4</v>
      </c>
      <c r="P54" s="620">
        <v>2</v>
      </c>
      <c r="Q54" s="620">
        <v>1.2</v>
      </c>
      <c r="R54" s="622">
        <v>2.8000000000000003</v>
      </c>
    </row>
    <row r="55" spans="2:18" ht="19.5" customHeight="1">
      <c r="B55" s="920" t="s">
        <v>199</v>
      </c>
      <c r="C55" s="921" t="s">
        <v>145</v>
      </c>
      <c r="D55" s="620">
        <v>99.999999999999957</v>
      </c>
      <c r="E55" s="621">
        <v>20.588235294117645</v>
      </c>
      <c r="F55" s="620">
        <v>17.647058823529413</v>
      </c>
      <c r="G55" s="620">
        <v>19.852941176470587</v>
      </c>
      <c r="H55" s="620">
        <v>7.3529411764705888</v>
      </c>
      <c r="I55" s="620">
        <v>3.6764705882352944</v>
      </c>
      <c r="J55" s="620">
        <v>2.2058823529411766</v>
      </c>
      <c r="K55" s="620">
        <v>5.1470588235294112</v>
      </c>
      <c r="L55" s="620">
        <v>3.6764705882352944</v>
      </c>
      <c r="M55" s="620">
        <v>2.9411764705882351</v>
      </c>
      <c r="N55" s="620">
        <v>2.2058823529411766</v>
      </c>
      <c r="O55" s="620">
        <v>5.8823529411764701</v>
      </c>
      <c r="P55" s="620">
        <v>2.2058823529411766</v>
      </c>
      <c r="Q55" s="620">
        <v>3.6764705882352944</v>
      </c>
      <c r="R55" s="622">
        <v>2.9411764705882351</v>
      </c>
    </row>
    <row r="56" spans="2:18" ht="19.5" customHeight="1">
      <c r="B56" s="920" t="s">
        <v>200</v>
      </c>
      <c r="C56" s="921" t="s">
        <v>146</v>
      </c>
      <c r="D56" s="620">
        <v>99.999999999999972</v>
      </c>
      <c r="E56" s="621">
        <v>17.391304347826086</v>
      </c>
      <c r="F56" s="620">
        <v>21.739130434782609</v>
      </c>
      <c r="G56" s="620">
        <v>10.434782608695652</v>
      </c>
      <c r="H56" s="620">
        <v>8.695652173913043</v>
      </c>
      <c r="I56" s="620">
        <v>5.2173913043478262</v>
      </c>
      <c r="J56" s="620">
        <v>3.4782608695652173</v>
      </c>
      <c r="K56" s="620">
        <v>2.6086956521739131</v>
      </c>
      <c r="L56" s="620">
        <v>11.304347826086957</v>
      </c>
      <c r="M56" s="620">
        <v>6.0869565217391308</v>
      </c>
      <c r="N56" s="620">
        <v>0.86956521739130432</v>
      </c>
      <c r="O56" s="620">
        <v>2.6086956521739131</v>
      </c>
      <c r="P56" s="620">
        <v>1.7391304347826086</v>
      </c>
      <c r="Q56" s="620">
        <v>3.4782608695652173</v>
      </c>
      <c r="R56" s="622">
        <v>4.3478260869565215</v>
      </c>
    </row>
    <row r="57" spans="2:18" ht="22.5" hidden="1" customHeight="1">
      <c r="B57" s="920" t="s">
        <v>83</v>
      </c>
      <c r="C57" s="921"/>
      <c r="D57" s="620">
        <v>100</v>
      </c>
      <c r="E57" s="621">
        <v>26.506024096385545</v>
      </c>
      <c r="F57" s="620">
        <v>19.277108433734941</v>
      </c>
      <c r="G57" s="620">
        <v>13.253012048192772</v>
      </c>
      <c r="H57" s="620">
        <v>4.8192771084337354</v>
      </c>
      <c r="I57" s="620">
        <v>9.6385542168674707</v>
      </c>
      <c r="J57" s="620">
        <v>4.8192771084337354</v>
      </c>
      <c r="K57" s="620">
        <v>4.8192771084337354</v>
      </c>
      <c r="L57" s="620">
        <v>6.024096385542169</v>
      </c>
      <c r="M57" s="620">
        <v>6.024096385542169</v>
      </c>
      <c r="N57" s="620">
        <v>1.2048192771084338</v>
      </c>
      <c r="O57" s="623" t="s">
        <v>57</v>
      </c>
      <c r="P57" s="623" t="s">
        <v>57</v>
      </c>
      <c r="Q57" s="620">
        <v>2.4096385542168677</v>
      </c>
      <c r="R57" s="622">
        <v>1.2048192771084338</v>
      </c>
    </row>
    <row r="58" spans="2:18" ht="21" customHeight="1">
      <c r="B58" s="920" t="s">
        <v>201</v>
      </c>
      <c r="C58" s="921" t="s">
        <v>148</v>
      </c>
      <c r="D58" s="620">
        <v>99.999999999999986</v>
      </c>
      <c r="E58" s="621">
        <v>17.475728155339805</v>
      </c>
      <c r="F58" s="620">
        <v>26.21359223300971</v>
      </c>
      <c r="G58" s="620">
        <v>10.679611650485436</v>
      </c>
      <c r="H58" s="620">
        <v>11.650485436893204</v>
      </c>
      <c r="I58" s="620">
        <v>10.679611650485436</v>
      </c>
      <c r="J58" s="620">
        <v>5.825242718446602</v>
      </c>
      <c r="K58" s="620">
        <v>6.7961165048543686</v>
      </c>
      <c r="L58" s="620">
        <v>2.912621359223301</v>
      </c>
      <c r="M58" s="620">
        <v>1.9417475728155338</v>
      </c>
      <c r="N58" s="620">
        <v>4.8543689320388346</v>
      </c>
      <c r="O58" s="623" t="s">
        <v>57</v>
      </c>
      <c r="P58" s="623" t="s">
        <v>57</v>
      </c>
      <c r="Q58" s="623" t="s">
        <v>57</v>
      </c>
      <c r="R58" s="622">
        <v>0.97087378640776689</v>
      </c>
    </row>
    <row r="59" spans="2:18" ht="22.5" hidden="1" customHeight="1">
      <c r="B59" s="920" t="s">
        <v>85</v>
      </c>
      <c r="C59" s="921"/>
      <c r="D59" s="620">
        <v>100</v>
      </c>
      <c r="E59" s="621">
        <v>17.283950617283949</v>
      </c>
      <c r="F59" s="620">
        <v>22.222222222222221</v>
      </c>
      <c r="G59" s="620">
        <v>11.111111111111111</v>
      </c>
      <c r="H59" s="620">
        <v>11.111111111111111</v>
      </c>
      <c r="I59" s="620">
        <v>3.7037037037037033</v>
      </c>
      <c r="J59" s="620">
        <v>6.1728395061728394</v>
      </c>
      <c r="K59" s="620">
        <v>3.7037037037037033</v>
      </c>
      <c r="L59" s="620">
        <v>4.9382716049382713</v>
      </c>
      <c r="M59" s="620">
        <v>6.1728395061728394</v>
      </c>
      <c r="N59" s="620">
        <v>2.4691358024691357</v>
      </c>
      <c r="O59" s="620">
        <v>4.9382716049382713</v>
      </c>
      <c r="P59" s="620">
        <v>1.2345679012345678</v>
      </c>
      <c r="Q59" s="620">
        <v>3.7037037037037033</v>
      </c>
      <c r="R59" s="622">
        <v>1.2345679012345678</v>
      </c>
    </row>
    <row r="60" spans="2:18" ht="22.5" hidden="1" customHeight="1">
      <c r="B60" s="920" t="s">
        <v>86</v>
      </c>
      <c r="C60" s="921"/>
      <c r="D60" s="620">
        <v>100.00000000000001</v>
      </c>
      <c r="E60" s="621">
        <v>15.492957746478872</v>
      </c>
      <c r="F60" s="620">
        <v>16.901408450704224</v>
      </c>
      <c r="G60" s="620">
        <v>8.4507042253521121</v>
      </c>
      <c r="H60" s="620">
        <v>11.267605633802818</v>
      </c>
      <c r="I60" s="620">
        <v>8.4507042253521121</v>
      </c>
      <c r="J60" s="620">
        <v>5.6338028169014089</v>
      </c>
      <c r="K60" s="620">
        <v>8.4507042253521121</v>
      </c>
      <c r="L60" s="620">
        <v>4.225352112676056</v>
      </c>
      <c r="M60" s="620">
        <v>7.042253521126761</v>
      </c>
      <c r="N60" s="620">
        <v>1.4084507042253522</v>
      </c>
      <c r="O60" s="620">
        <v>5.6338028169014089</v>
      </c>
      <c r="P60" s="623" t="s">
        <v>57</v>
      </c>
      <c r="Q60" s="620">
        <v>1.4084507042253522</v>
      </c>
      <c r="R60" s="622">
        <v>5.6338028169014089</v>
      </c>
    </row>
    <row r="61" spans="2:18" ht="22.5" hidden="1" customHeight="1">
      <c r="B61" s="920" t="s">
        <v>87</v>
      </c>
      <c r="C61" s="921"/>
      <c r="D61" s="620">
        <v>99.999999999999986</v>
      </c>
      <c r="E61" s="621">
        <v>20</v>
      </c>
      <c r="F61" s="620">
        <v>14.444444444444443</v>
      </c>
      <c r="G61" s="620">
        <v>18.888888888888889</v>
      </c>
      <c r="H61" s="620">
        <v>4.4444444444444446</v>
      </c>
      <c r="I61" s="620">
        <v>7.7777777777777777</v>
      </c>
      <c r="J61" s="620">
        <v>6.666666666666667</v>
      </c>
      <c r="K61" s="620">
        <v>5.5555555555555554</v>
      </c>
      <c r="L61" s="620">
        <v>2.2222222222222223</v>
      </c>
      <c r="M61" s="620">
        <v>7.7777777777777777</v>
      </c>
      <c r="N61" s="620">
        <v>4.4444444444444446</v>
      </c>
      <c r="O61" s="620">
        <v>4.4444444444444446</v>
      </c>
      <c r="P61" s="620">
        <v>3.3333333333333335</v>
      </c>
      <c r="Q61" s="623" t="s">
        <v>57</v>
      </c>
      <c r="R61" s="624" t="s">
        <v>57</v>
      </c>
    </row>
    <row r="62" spans="2:18" ht="22.5" hidden="1" customHeight="1">
      <c r="B62" s="920" t="s">
        <v>88</v>
      </c>
      <c r="C62" s="921"/>
      <c r="D62" s="620">
        <v>99.999999999999986</v>
      </c>
      <c r="E62" s="621">
        <v>23.376623376623375</v>
      </c>
      <c r="F62" s="620">
        <v>18.181818181818183</v>
      </c>
      <c r="G62" s="620">
        <v>6.4935064935064926</v>
      </c>
      <c r="H62" s="620">
        <v>14.285714285714285</v>
      </c>
      <c r="I62" s="620">
        <v>11.688311688311687</v>
      </c>
      <c r="J62" s="620">
        <v>6.4935064935064926</v>
      </c>
      <c r="K62" s="620">
        <v>2.5974025974025974</v>
      </c>
      <c r="L62" s="620">
        <v>1.2987012987012987</v>
      </c>
      <c r="M62" s="620">
        <v>1.2987012987012987</v>
      </c>
      <c r="N62" s="620">
        <v>3.8961038961038961</v>
      </c>
      <c r="O62" s="620">
        <v>3.8961038961038961</v>
      </c>
      <c r="P62" s="620">
        <v>2.5974025974025974</v>
      </c>
      <c r="Q62" s="620">
        <v>2.5974025974025974</v>
      </c>
      <c r="R62" s="622">
        <v>1.2987012987012987</v>
      </c>
    </row>
    <row r="63" spans="2:18" ht="20.25" customHeight="1">
      <c r="B63" s="920" t="s">
        <v>205</v>
      </c>
      <c r="C63" s="921" t="s">
        <v>150</v>
      </c>
      <c r="D63" s="620">
        <v>99.999999999999986</v>
      </c>
      <c r="E63" s="621">
        <v>27.631578947368425</v>
      </c>
      <c r="F63" s="620">
        <v>13.157894736842104</v>
      </c>
      <c r="G63" s="620">
        <v>14.473684210526317</v>
      </c>
      <c r="H63" s="620">
        <v>6.5789473684210522</v>
      </c>
      <c r="I63" s="620">
        <v>11.842105263157894</v>
      </c>
      <c r="J63" s="620">
        <v>1.3157894736842104</v>
      </c>
      <c r="K63" s="620">
        <v>5.2631578947368416</v>
      </c>
      <c r="L63" s="620">
        <v>7.8947368421052628</v>
      </c>
      <c r="M63" s="620">
        <v>1.3157894736842104</v>
      </c>
      <c r="N63" s="620">
        <v>1.3157894736842104</v>
      </c>
      <c r="O63" s="623" t="s">
        <v>57</v>
      </c>
      <c r="P63" s="620">
        <v>3.9473684210526314</v>
      </c>
      <c r="Q63" s="620">
        <v>2.6315789473684208</v>
      </c>
      <c r="R63" s="622">
        <v>2.6315789473684208</v>
      </c>
    </row>
    <row r="64" spans="2:18" ht="20.25" hidden="1" customHeight="1">
      <c r="B64" s="899" t="s">
        <v>711</v>
      </c>
      <c r="C64" s="921" t="s">
        <v>151</v>
      </c>
      <c r="D64" s="620">
        <v>100</v>
      </c>
      <c r="E64" s="621">
        <v>18.055555555555554</v>
      </c>
      <c r="F64" s="620">
        <v>18.055555555555554</v>
      </c>
      <c r="G64" s="620">
        <v>12.5</v>
      </c>
      <c r="H64" s="620">
        <v>12.5</v>
      </c>
      <c r="I64" s="620">
        <v>8.3333333333333321</v>
      </c>
      <c r="J64" s="620">
        <v>4.1666666666666661</v>
      </c>
      <c r="K64" s="620">
        <v>8.3333333333333321</v>
      </c>
      <c r="L64" s="620">
        <v>5.5555555555555554</v>
      </c>
      <c r="M64" s="625" t="s">
        <v>57</v>
      </c>
      <c r="N64" s="620">
        <v>1.3888888888888888</v>
      </c>
      <c r="O64" s="620">
        <v>1.3888888888888888</v>
      </c>
      <c r="P64" s="620">
        <v>4.1666666666666661</v>
      </c>
      <c r="Q64" s="620">
        <v>1.3888888888888888</v>
      </c>
      <c r="R64" s="622">
        <v>4.1666666666666661</v>
      </c>
    </row>
    <row r="65" spans="2:18" ht="20.25" customHeight="1">
      <c r="B65" s="899" t="s">
        <v>960</v>
      </c>
      <c r="C65" s="921" t="s">
        <v>152</v>
      </c>
      <c r="D65" s="620">
        <v>100.00000000000001</v>
      </c>
      <c r="E65" s="621">
        <v>15.517241379310345</v>
      </c>
      <c r="F65" s="620">
        <v>10.344827586206897</v>
      </c>
      <c r="G65" s="620">
        <v>10.344827586206897</v>
      </c>
      <c r="H65" s="620">
        <v>18.96551724137931</v>
      </c>
      <c r="I65" s="620">
        <v>1.7241379310344827</v>
      </c>
      <c r="J65" s="620">
        <v>8.6206896551724146</v>
      </c>
      <c r="K65" s="620">
        <v>5.1724137931034484</v>
      </c>
      <c r="L65" s="620">
        <v>3.4482758620689653</v>
      </c>
      <c r="M65" s="620">
        <v>3.4482758620689653</v>
      </c>
      <c r="N65" s="620">
        <v>10.344827586206897</v>
      </c>
      <c r="O65" s="620">
        <v>3.4482758620689653</v>
      </c>
      <c r="P65" s="620">
        <v>6.8965517241379306</v>
      </c>
      <c r="Q65" s="620">
        <v>1.7241379310344827</v>
      </c>
      <c r="R65" s="624" t="s">
        <v>57</v>
      </c>
    </row>
    <row r="66" spans="2:18" ht="20.25" hidden="1" customHeight="1">
      <c r="B66" s="899" t="s">
        <v>961</v>
      </c>
      <c r="C66" s="921" t="s">
        <v>536</v>
      </c>
      <c r="D66" s="620">
        <v>99.999999999999957</v>
      </c>
      <c r="E66" s="621">
        <v>28.07017543859649</v>
      </c>
      <c r="F66" s="620">
        <v>8.7719298245614024</v>
      </c>
      <c r="G66" s="620">
        <v>12.280701754385964</v>
      </c>
      <c r="H66" s="620">
        <v>14.035087719298245</v>
      </c>
      <c r="I66" s="620">
        <v>7.0175438596491224</v>
      </c>
      <c r="J66" s="620">
        <v>5.2631578947368416</v>
      </c>
      <c r="K66" s="620">
        <v>1.7543859649122806</v>
      </c>
      <c r="L66" s="620">
        <v>1.7543859649122806</v>
      </c>
      <c r="M66" s="620">
        <v>7.0175438596491224</v>
      </c>
      <c r="N66" s="620">
        <v>3.5087719298245612</v>
      </c>
      <c r="O66" s="620">
        <v>3.5087719298245612</v>
      </c>
      <c r="P66" s="620">
        <v>1.7543859649122806</v>
      </c>
      <c r="Q66" s="620">
        <v>5.2631578947368416</v>
      </c>
      <c r="R66" s="624" t="s">
        <v>57</v>
      </c>
    </row>
    <row r="67" spans="2:18" ht="20.25" hidden="1" customHeight="1">
      <c r="B67" s="899" t="s">
        <v>962</v>
      </c>
      <c r="C67" s="921" t="s">
        <v>538</v>
      </c>
      <c r="D67" s="620">
        <v>100</v>
      </c>
      <c r="E67" s="621">
        <v>20.754716981132077</v>
      </c>
      <c r="F67" s="620">
        <v>11.320754716981133</v>
      </c>
      <c r="G67" s="620">
        <v>15.09433962264151</v>
      </c>
      <c r="H67" s="620">
        <v>16.981132075471699</v>
      </c>
      <c r="I67" s="620">
        <v>1.8867924528301887</v>
      </c>
      <c r="J67" s="620">
        <v>1.8867924528301887</v>
      </c>
      <c r="K67" s="620">
        <v>9.433962264150944</v>
      </c>
      <c r="L67" s="620">
        <v>5.6603773584905666</v>
      </c>
      <c r="M67" s="620">
        <v>1.8867924528301887</v>
      </c>
      <c r="N67" s="620">
        <v>3.7735849056603774</v>
      </c>
      <c r="O67" s="623" t="s">
        <v>166</v>
      </c>
      <c r="P67" s="620">
        <v>5.6603773584905666</v>
      </c>
      <c r="Q67" s="620">
        <v>1.8867924528301887</v>
      </c>
      <c r="R67" s="622">
        <v>3.7735849056603774</v>
      </c>
    </row>
    <row r="68" spans="2:18" ht="20.25" hidden="1" customHeight="1">
      <c r="B68" s="899" t="s">
        <v>951</v>
      </c>
      <c r="C68" s="921" t="s">
        <v>540</v>
      </c>
      <c r="D68" s="620">
        <v>100</v>
      </c>
      <c r="E68" s="621">
        <v>26</v>
      </c>
      <c r="F68" s="620">
        <v>4</v>
      </c>
      <c r="G68" s="620">
        <v>12</v>
      </c>
      <c r="H68" s="620">
        <v>18</v>
      </c>
      <c r="I68" s="620">
        <v>14.000000000000002</v>
      </c>
      <c r="J68" s="620">
        <v>4</v>
      </c>
      <c r="K68" s="620">
        <v>4</v>
      </c>
      <c r="L68" s="620">
        <v>2</v>
      </c>
      <c r="M68" s="620">
        <v>8</v>
      </c>
      <c r="N68" s="620">
        <v>2</v>
      </c>
      <c r="O68" s="626">
        <v>4</v>
      </c>
      <c r="P68" s="620">
        <v>0</v>
      </c>
      <c r="Q68" s="620">
        <v>0</v>
      </c>
      <c r="R68" s="622">
        <v>2</v>
      </c>
    </row>
    <row r="69" spans="2:18" ht="20.25" hidden="1" customHeight="1">
      <c r="B69" s="899" t="s">
        <v>952</v>
      </c>
      <c r="C69" s="921" t="s">
        <v>542</v>
      </c>
      <c r="D69" s="620">
        <v>99.999999999999972</v>
      </c>
      <c r="E69" s="621">
        <v>12.195121951219512</v>
      </c>
      <c r="F69" s="620">
        <v>4.8780487804878048</v>
      </c>
      <c r="G69" s="620">
        <v>14.634146341463413</v>
      </c>
      <c r="H69" s="620">
        <v>19.512195121951219</v>
      </c>
      <c r="I69" s="620">
        <v>7.3170731707317067</v>
      </c>
      <c r="J69" s="620">
        <v>9.7560975609756095</v>
      </c>
      <c r="K69" s="620">
        <v>7.3170731707317067</v>
      </c>
      <c r="L69" s="620">
        <v>7.3170731707317067</v>
      </c>
      <c r="M69" s="620">
        <v>7.3170731707317067</v>
      </c>
      <c r="N69" s="623" t="s">
        <v>166</v>
      </c>
      <c r="O69" s="626">
        <v>4.8780487804878048</v>
      </c>
      <c r="P69" s="623" t="s">
        <v>166</v>
      </c>
      <c r="Q69" s="620">
        <v>4.8780487804878048</v>
      </c>
      <c r="R69" s="624" t="s">
        <v>166</v>
      </c>
    </row>
    <row r="70" spans="2:18" ht="20.25" customHeight="1">
      <c r="B70" s="899" t="s">
        <v>953</v>
      </c>
      <c r="C70" s="921" t="s">
        <v>544</v>
      </c>
      <c r="D70" s="620">
        <v>100</v>
      </c>
      <c r="E70" s="621">
        <v>9.2592592592592595</v>
      </c>
      <c r="F70" s="620">
        <v>12.962962962962962</v>
      </c>
      <c r="G70" s="620">
        <v>14.814814814814813</v>
      </c>
      <c r="H70" s="620">
        <v>5.5555555555555554</v>
      </c>
      <c r="I70" s="620">
        <v>11.111111111111111</v>
      </c>
      <c r="J70" s="620">
        <v>7.4074074074074066</v>
      </c>
      <c r="K70" s="620">
        <v>7.4074074074074066</v>
      </c>
      <c r="L70" s="620">
        <v>1.8518518518518516</v>
      </c>
      <c r="M70" s="620">
        <v>5.5555555555555554</v>
      </c>
      <c r="N70" s="620">
        <v>1.8518518518518516</v>
      </c>
      <c r="O70" s="626">
        <v>5.5555555555555554</v>
      </c>
      <c r="P70" s="620">
        <v>5.5555555555555554</v>
      </c>
      <c r="Q70" s="620">
        <v>7.4074074074074066</v>
      </c>
      <c r="R70" s="622">
        <v>3.7037037037037033</v>
      </c>
    </row>
    <row r="71" spans="2:18" ht="20.25" customHeight="1">
      <c r="B71" s="899" t="s">
        <v>954</v>
      </c>
      <c r="C71" s="921" t="s">
        <v>546</v>
      </c>
      <c r="D71" s="620">
        <v>100</v>
      </c>
      <c r="E71" s="621">
        <v>18.75</v>
      </c>
      <c r="F71" s="620">
        <v>12.5</v>
      </c>
      <c r="G71" s="620">
        <v>15.625</v>
      </c>
      <c r="H71" s="620">
        <v>18.75</v>
      </c>
      <c r="I71" s="620">
        <v>3.125</v>
      </c>
      <c r="J71" s="620">
        <v>9.375</v>
      </c>
      <c r="K71" s="620">
        <v>3.125</v>
      </c>
      <c r="L71" s="620">
        <v>6.25</v>
      </c>
      <c r="M71" s="623" t="s">
        <v>166</v>
      </c>
      <c r="N71" s="620">
        <v>6.25</v>
      </c>
      <c r="O71" s="626">
        <v>3.125</v>
      </c>
      <c r="P71" s="620">
        <v>3.125</v>
      </c>
      <c r="Q71" s="623" t="s">
        <v>166</v>
      </c>
      <c r="R71" s="624" t="s">
        <v>166</v>
      </c>
    </row>
    <row r="72" spans="2:18" ht="20.25" customHeight="1">
      <c r="B72" s="899" t="s">
        <v>955</v>
      </c>
      <c r="C72" s="921" t="s">
        <v>548</v>
      </c>
      <c r="D72" s="620">
        <v>100.00000000000003</v>
      </c>
      <c r="E72" s="621">
        <v>21.621621621621621</v>
      </c>
      <c r="F72" s="620">
        <v>8.1081081081081088</v>
      </c>
      <c r="G72" s="620">
        <v>5.4054054054054053</v>
      </c>
      <c r="H72" s="620">
        <v>16.216216216216218</v>
      </c>
      <c r="I72" s="620">
        <v>8.1081081081081088</v>
      </c>
      <c r="J72" s="620">
        <v>5.4054054054054053</v>
      </c>
      <c r="K72" s="620">
        <v>10.810810810810811</v>
      </c>
      <c r="L72" s="620">
        <v>5.4054054054054053</v>
      </c>
      <c r="M72" s="620">
        <v>2.7027027027027026</v>
      </c>
      <c r="N72" s="620">
        <v>2.7027027027027026</v>
      </c>
      <c r="O72" s="626">
        <v>5.4054054054054053</v>
      </c>
      <c r="P72" s="620">
        <v>2.7027027027027026</v>
      </c>
      <c r="Q72" s="620">
        <v>2.7027027027027026</v>
      </c>
      <c r="R72" s="622">
        <v>2.7027027027027026</v>
      </c>
    </row>
    <row r="73" spans="2:18" ht="20.25" customHeight="1">
      <c r="B73" s="899" t="s">
        <v>956</v>
      </c>
      <c r="C73" s="921" t="s">
        <v>550</v>
      </c>
      <c r="D73" s="620">
        <v>99.999999999999972</v>
      </c>
      <c r="E73" s="621">
        <v>27.27272727272727</v>
      </c>
      <c r="F73" s="620">
        <v>12.727272727272727</v>
      </c>
      <c r="G73" s="620">
        <v>9.0909090909090917</v>
      </c>
      <c r="H73" s="620">
        <v>10.909090909090908</v>
      </c>
      <c r="I73" s="620">
        <v>5.4545454545454541</v>
      </c>
      <c r="J73" s="620">
        <v>7.2727272727272725</v>
      </c>
      <c r="K73" s="620">
        <v>5.4545454545454541</v>
      </c>
      <c r="L73" s="620">
        <v>9.0909090909090917</v>
      </c>
      <c r="M73" s="620">
        <v>1.8181818181818181</v>
      </c>
      <c r="N73" s="620">
        <v>1.8181818181818181</v>
      </c>
      <c r="O73" s="623" t="s">
        <v>166</v>
      </c>
      <c r="P73" s="620">
        <v>7.2727272727272725</v>
      </c>
      <c r="Q73" s="623" t="s">
        <v>166</v>
      </c>
      <c r="R73" s="622">
        <v>1.8181818181818181</v>
      </c>
    </row>
    <row r="74" spans="2:18" ht="20.25" customHeight="1">
      <c r="B74" s="899" t="s">
        <v>957</v>
      </c>
      <c r="C74" s="921" t="s">
        <v>552</v>
      </c>
      <c r="D74" s="620">
        <v>99.999999999999957</v>
      </c>
      <c r="E74" s="627">
        <v>22.222222222222221</v>
      </c>
      <c r="F74" s="626">
        <v>16.666666666666664</v>
      </c>
      <c r="G74" s="626">
        <v>11.111111111111111</v>
      </c>
      <c r="H74" s="626">
        <v>19.444444444444446</v>
      </c>
      <c r="I74" s="626">
        <v>5.5555555555555554</v>
      </c>
      <c r="J74" s="626">
        <v>2.7777777777777777</v>
      </c>
      <c r="K74" s="626">
        <v>8.3333333333333321</v>
      </c>
      <c r="L74" s="626">
        <v>2.7777777777777777</v>
      </c>
      <c r="M74" s="626">
        <v>2.7777777777777777</v>
      </c>
      <c r="N74" s="626">
        <v>2.7777777777777777</v>
      </c>
      <c r="O74" s="623" t="s">
        <v>166</v>
      </c>
      <c r="P74" s="623" t="s">
        <v>166</v>
      </c>
      <c r="Q74" s="626">
        <v>2.7777777777777777</v>
      </c>
      <c r="R74" s="622">
        <v>2.7777777777777777</v>
      </c>
    </row>
    <row r="75" spans="2:18" ht="20.25" customHeight="1">
      <c r="B75" s="899" t="s">
        <v>223</v>
      </c>
      <c r="C75" s="921" t="s">
        <v>554</v>
      </c>
      <c r="D75" s="620">
        <v>100.00000000000001</v>
      </c>
      <c r="E75" s="627">
        <v>24.137931034482758</v>
      </c>
      <c r="F75" s="626">
        <v>13.793103448275861</v>
      </c>
      <c r="G75" s="626">
        <v>10.344827586206897</v>
      </c>
      <c r="H75" s="626">
        <v>24.137931034482758</v>
      </c>
      <c r="I75" s="626">
        <v>3.4482758620689653</v>
      </c>
      <c r="J75" s="626">
        <v>3.4482758620689653</v>
      </c>
      <c r="K75" s="626">
        <v>3.4482758620689653</v>
      </c>
      <c r="L75" s="623" t="s">
        <v>166</v>
      </c>
      <c r="M75" s="623" t="s">
        <v>166</v>
      </c>
      <c r="N75" s="623" t="s">
        <v>166</v>
      </c>
      <c r="O75" s="626">
        <v>6.8965517241379306</v>
      </c>
      <c r="P75" s="626">
        <v>6.8965517241379306</v>
      </c>
      <c r="Q75" s="626">
        <v>3.4482758620689653</v>
      </c>
      <c r="R75" s="624" t="s">
        <v>166</v>
      </c>
    </row>
    <row r="76" spans="2:18" ht="20.25" customHeight="1">
      <c r="B76" s="899" t="s">
        <v>712</v>
      </c>
      <c r="C76" s="921" t="s">
        <v>556</v>
      </c>
      <c r="D76" s="620">
        <v>100</v>
      </c>
      <c r="E76" s="621">
        <v>28.205128205128204</v>
      </c>
      <c r="F76" s="620">
        <v>2.5641025641025639</v>
      </c>
      <c r="G76" s="620">
        <v>12.820512820512819</v>
      </c>
      <c r="H76" s="620">
        <v>10.256410256410255</v>
      </c>
      <c r="I76" s="620">
        <v>12.820512820512819</v>
      </c>
      <c r="J76" s="626">
        <v>15.384615384615385</v>
      </c>
      <c r="K76" s="625" t="s">
        <v>57</v>
      </c>
      <c r="L76" s="623" t="s">
        <v>57</v>
      </c>
      <c r="M76" s="620">
        <v>2.5641025641025639</v>
      </c>
      <c r="N76" s="620">
        <v>7.6923076923076925</v>
      </c>
      <c r="O76" s="626">
        <v>7.6923076923076925</v>
      </c>
      <c r="P76" s="625" t="s">
        <v>57</v>
      </c>
      <c r="Q76" s="625" t="s">
        <v>57</v>
      </c>
      <c r="R76" s="624" t="s">
        <v>57</v>
      </c>
    </row>
    <row r="77" spans="2:18" ht="20.25" customHeight="1">
      <c r="B77" s="899" t="s">
        <v>366</v>
      </c>
      <c r="C77" s="921" t="s">
        <v>557</v>
      </c>
      <c r="D77" s="620">
        <v>99.999999999999986</v>
      </c>
      <c r="E77" s="621">
        <v>18.421052631578945</v>
      </c>
      <c r="F77" s="620">
        <v>13.157894736842104</v>
      </c>
      <c r="G77" s="620">
        <v>10.526315789473683</v>
      </c>
      <c r="H77" s="620">
        <v>5.2631578947368416</v>
      </c>
      <c r="I77" s="620">
        <v>13.157894736842104</v>
      </c>
      <c r="J77" s="620">
        <v>5.2631578947368416</v>
      </c>
      <c r="K77" s="620">
        <v>7.8947368421052628</v>
      </c>
      <c r="L77" s="620">
        <v>7.8947368421052628</v>
      </c>
      <c r="M77" s="620">
        <v>2.6315789473684208</v>
      </c>
      <c r="N77" s="620">
        <v>7.8947368421052628</v>
      </c>
      <c r="O77" s="620">
        <v>2.6315789473684208</v>
      </c>
      <c r="P77" s="625" t="s">
        <v>57</v>
      </c>
      <c r="Q77" s="620">
        <v>5.2631578947368416</v>
      </c>
      <c r="R77" s="624" t="s">
        <v>166</v>
      </c>
    </row>
    <row r="78" spans="2:18" ht="20.25" customHeight="1">
      <c r="B78" s="899" t="s">
        <v>367</v>
      </c>
      <c r="C78" s="921" t="s">
        <v>559</v>
      </c>
      <c r="D78" s="620">
        <v>100</v>
      </c>
      <c r="E78" s="621">
        <v>15.625</v>
      </c>
      <c r="F78" s="620">
        <v>15.625</v>
      </c>
      <c r="G78" s="620">
        <v>12.5</v>
      </c>
      <c r="H78" s="620">
        <v>15.625</v>
      </c>
      <c r="I78" s="620">
        <v>6.25</v>
      </c>
      <c r="J78" s="625" t="s">
        <v>166</v>
      </c>
      <c r="K78" s="620">
        <v>6.25</v>
      </c>
      <c r="L78" s="620">
        <v>6.25</v>
      </c>
      <c r="M78" s="620">
        <v>9.375</v>
      </c>
      <c r="N78" s="620">
        <v>6.25</v>
      </c>
      <c r="O78" s="620">
        <v>3.125</v>
      </c>
      <c r="P78" s="620">
        <v>3.125</v>
      </c>
      <c r="Q78" s="625" t="s">
        <v>57</v>
      </c>
      <c r="R78" s="624" t="s">
        <v>166</v>
      </c>
    </row>
    <row r="79" spans="2:18" ht="20.25" customHeight="1">
      <c r="B79" s="899" t="s">
        <v>227</v>
      </c>
      <c r="C79" s="921" t="s">
        <v>561</v>
      </c>
      <c r="D79" s="620">
        <v>99.999999999999957</v>
      </c>
      <c r="E79" s="621">
        <v>23.076923076923077</v>
      </c>
      <c r="F79" s="620">
        <v>7.6923076923076925</v>
      </c>
      <c r="G79" s="620">
        <v>19.230769230769234</v>
      </c>
      <c r="H79" s="620">
        <v>3.8461538461538463</v>
      </c>
      <c r="I79" s="620">
        <v>11.538461538461538</v>
      </c>
      <c r="J79" s="620">
        <v>11.538461538461538</v>
      </c>
      <c r="K79" s="620">
        <v>3.8461538461538463</v>
      </c>
      <c r="L79" s="620">
        <v>3.8461538461538463</v>
      </c>
      <c r="M79" s="620">
        <v>3.8461538461538463</v>
      </c>
      <c r="N79" s="623" t="s">
        <v>57</v>
      </c>
      <c r="O79" s="620">
        <v>3.8461538461538463</v>
      </c>
      <c r="P79" s="623" t="s">
        <v>57</v>
      </c>
      <c r="Q79" s="625">
        <v>3.8461538461538463</v>
      </c>
      <c r="R79" s="624">
        <v>3.8461538461538463</v>
      </c>
    </row>
    <row r="80" spans="2:18" ht="20.25" customHeight="1">
      <c r="B80" s="899" t="s">
        <v>228</v>
      </c>
      <c r="C80" s="921" t="s">
        <v>563</v>
      </c>
      <c r="D80" s="620">
        <v>99.999999999999986</v>
      </c>
      <c r="E80" s="627">
        <v>13.043478260869565</v>
      </c>
      <c r="F80" s="626">
        <v>8.695652173913043</v>
      </c>
      <c r="G80" s="626">
        <v>13.043478260869565</v>
      </c>
      <c r="H80" s="626">
        <v>4.3478260869565215</v>
      </c>
      <c r="I80" s="626">
        <v>4.3478260869565215</v>
      </c>
      <c r="J80" s="626">
        <v>21.739130434782609</v>
      </c>
      <c r="K80" s="626">
        <v>8.695652173913043</v>
      </c>
      <c r="L80" s="626">
        <v>4.3478260869565215</v>
      </c>
      <c r="M80" s="626">
        <v>8.695652173913043</v>
      </c>
      <c r="N80" s="626">
        <v>4.3478260869565215</v>
      </c>
      <c r="O80" s="626">
        <v>4.3478260869565215</v>
      </c>
      <c r="P80" s="626">
        <v>4.3478260869565215</v>
      </c>
      <c r="Q80" s="625" t="s">
        <v>166</v>
      </c>
      <c r="R80" s="624" t="s">
        <v>166</v>
      </c>
    </row>
    <row r="81" spans="2:18" ht="20.25" customHeight="1">
      <c r="B81" s="899" t="s">
        <v>229</v>
      </c>
      <c r="C81" s="921" t="s">
        <v>565</v>
      </c>
      <c r="D81" s="620">
        <v>99.999999999999986</v>
      </c>
      <c r="E81" s="627">
        <v>30</v>
      </c>
      <c r="F81" s="626">
        <v>6.666666666666667</v>
      </c>
      <c r="G81" s="623" t="s">
        <v>57</v>
      </c>
      <c r="H81" s="626">
        <v>23.333333333333332</v>
      </c>
      <c r="I81" s="626">
        <v>3.3333333333333335</v>
      </c>
      <c r="J81" s="626">
        <v>3.3333333333333335</v>
      </c>
      <c r="K81" s="626">
        <v>6.666666666666667</v>
      </c>
      <c r="L81" s="625" t="s">
        <v>166</v>
      </c>
      <c r="M81" s="626">
        <v>16.666666666666664</v>
      </c>
      <c r="N81" s="626">
        <v>3.3333333333333335</v>
      </c>
      <c r="O81" s="626">
        <v>3.3333333333333335</v>
      </c>
      <c r="P81" s="623" t="s">
        <v>57</v>
      </c>
      <c r="Q81" s="623" t="s">
        <v>57</v>
      </c>
      <c r="R81" s="622">
        <v>3.3333333333333335</v>
      </c>
    </row>
    <row r="82" spans="2:18" ht="20.25" customHeight="1">
      <c r="B82" s="899" t="s">
        <v>230</v>
      </c>
      <c r="C82" s="921" t="s">
        <v>170</v>
      </c>
      <c r="D82" s="620">
        <v>100</v>
      </c>
      <c r="E82" s="621">
        <v>17.391304347826086</v>
      </c>
      <c r="F82" s="620">
        <v>8.695652173913043</v>
      </c>
      <c r="G82" s="620">
        <v>17.391304347826086</v>
      </c>
      <c r="H82" s="626">
        <v>8.695652173913043</v>
      </c>
      <c r="I82" s="626">
        <v>4.3478260869565215</v>
      </c>
      <c r="J82" s="626">
        <v>4.3478260869565215</v>
      </c>
      <c r="K82" s="625" t="s">
        <v>166</v>
      </c>
      <c r="L82" s="626">
        <v>13.043478260869565</v>
      </c>
      <c r="M82" s="626">
        <v>4.3478260869565215</v>
      </c>
      <c r="N82" s="626">
        <v>13.043478260869565</v>
      </c>
      <c r="O82" s="628" t="s">
        <v>166</v>
      </c>
      <c r="P82" s="628" t="s">
        <v>166</v>
      </c>
      <c r="Q82" s="629">
        <v>8.695652173913043</v>
      </c>
      <c r="R82" s="624" t="s">
        <v>166</v>
      </c>
    </row>
    <row r="83" spans="2:18" ht="20.25" customHeight="1">
      <c r="B83" s="899" t="s">
        <v>231</v>
      </c>
      <c r="C83" s="921" t="s">
        <v>171</v>
      </c>
      <c r="D83" s="620">
        <v>100.00000000000001</v>
      </c>
      <c r="E83" s="621">
        <v>30.303030303030305</v>
      </c>
      <c r="F83" s="620">
        <v>21.212121212121211</v>
      </c>
      <c r="G83" s="620">
        <v>12.121212121212121</v>
      </c>
      <c r="H83" s="620">
        <v>6.0606060606060606</v>
      </c>
      <c r="I83" s="626">
        <v>15.151515151515152</v>
      </c>
      <c r="J83" s="628" t="s">
        <v>166</v>
      </c>
      <c r="K83" s="620">
        <v>3.0303030303030303</v>
      </c>
      <c r="L83" s="626">
        <v>3.0303030303030303</v>
      </c>
      <c r="M83" s="628" t="s">
        <v>166</v>
      </c>
      <c r="N83" s="628" t="s">
        <v>166</v>
      </c>
      <c r="O83" s="628" t="s">
        <v>166</v>
      </c>
      <c r="P83" s="620">
        <v>3.0303030303030303</v>
      </c>
      <c r="Q83" s="620">
        <v>3.0303030303030303</v>
      </c>
      <c r="R83" s="622">
        <v>3.0303030303030303</v>
      </c>
    </row>
    <row r="84" spans="2:18" ht="20.25" customHeight="1">
      <c r="B84" s="899" t="s">
        <v>713</v>
      </c>
      <c r="C84" s="921" t="s">
        <v>173</v>
      </c>
      <c r="D84" s="620">
        <v>100.00000000000003</v>
      </c>
      <c r="E84" s="621">
        <v>17.241379310344829</v>
      </c>
      <c r="F84" s="626">
        <v>6.8965517241379306</v>
      </c>
      <c r="G84" s="626">
        <v>10.344827586206897</v>
      </c>
      <c r="H84" s="626">
        <v>3.4482758620689653</v>
      </c>
      <c r="I84" s="626">
        <v>10.344827586206897</v>
      </c>
      <c r="J84" s="626">
        <v>13.793103448275861</v>
      </c>
      <c r="K84" s="626">
        <v>10.344827586206897</v>
      </c>
      <c r="L84" s="626">
        <v>6.8965517241379306</v>
      </c>
      <c r="M84" s="626">
        <v>3.4482758620689653</v>
      </c>
      <c r="N84" s="626">
        <v>6.8965517241379306</v>
      </c>
      <c r="O84" s="625" t="s">
        <v>166</v>
      </c>
      <c r="P84" s="626">
        <v>6.8965517241379306</v>
      </c>
      <c r="Q84" s="626">
        <v>3.4482758620689653</v>
      </c>
      <c r="R84" s="624" t="s">
        <v>166</v>
      </c>
    </row>
    <row r="85" spans="2:18" ht="20.25" customHeight="1">
      <c r="B85" s="907" t="s">
        <v>174</v>
      </c>
      <c r="C85" s="921" t="s">
        <v>175</v>
      </c>
      <c r="D85" s="620">
        <v>100</v>
      </c>
      <c r="E85" s="621">
        <v>15</v>
      </c>
      <c r="F85" s="626">
        <v>15</v>
      </c>
      <c r="G85" s="626">
        <v>10</v>
      </c>
      <c r="H85" s="626">
        <v>10</v>
      </c>
      <c r="I85" s="626">
        <v>10</v>
      </c>
      <c r="J85" s="626">
        <v>10</v>
      </c>
      <c r="K85" s="626">
        <v>5</v>
      </c>
      <c r="L85" s="626">
        <v>5</v>
      </c>
      <c r="M85" s="626">
        <v>10</v>
      </c>
      <c r="N85" s="628" t="s">
        <v>166</v>
      </c>
      <c r="O85" s="628" t="s">
        <v>166</v>
      </c>
      <c r="P85" s="628" t="s">
        <v>166</v>
      </c>
      <c r="Q85" s="626">
        <v>5</v>
      </c>
      <c r="R85" s="624">
        <v>5</v>
      </c>
    </row>
    <row r="86" spans="2:18" ht="20.25" customHeight="1">
      <c r="B86" s="907" t="s">
        <v>232</v>
      </c>
      <c r="C86" s="921" t="s">
        <v>177</v>
      </c>
      <c r="D86" s="620">
        <v>100</v>
      </c>
      <c r="E86" s="621">
        <v>20</v>
      </c>
      <c r="F86" s="626">
        <v>15</v>
      </c>
      <c r="G86" s="626">
        <v>10</v>
      </c>
      <c r="H86" s="626">
        <v>10</v>
      </c>
      <c r="I86" s="626">
        <v>10</v>
      </c>
      <c r="J86" s="626">
        <v>0</v>
      </c>
      <c r="K86" s="626">
        <v>5</v>
      </c>
      <c r="L86" s="626">
        <v>10</v>
      </c>
      <c r="M86" s="626">
        <v>0</v>
      </c>
      <c r="N86" s="626">
        <v>5</v>
      </c>
      <c r="O86" s="626">
        <v>5</v>
      </c>
      <c r="P86" s="626">
        <v>0</v>
      </c>
      <c r="Q86" s="626">
        <v>10</v>
      </c>
      <c r="R86" s="622">
        <v>0</v>
      </c>
    </row>
    <row r="87" spans="2:18" ht="20.25" customHeight="1">
      <c r="B87" s="907" t="s">
        <v>178</v>
      </c>
      <c r="C87" s="921" t="s">
        <v>179</v>
      </c>
      <c r="D87" s="620">
        <v>100</v>
      </c>
      <c r="E87" s="621">
        <v>31.25</v>
      </c>
      <c r="F87" s="626">
        <v>6.25</v>
      </c>
      <c r="G87" s="626">
        <v>12.5</v>
      </c>
      <c r="H87" s="626">
        <v>12.5</v>
      </c>
      <c r="I87" s="626">
        <v>0</v>
      </c>
      <c r="J87" s="626">
        <v>12.5</v>
      </c>
      <c r="K87" s="626">
        <v>12.5</v>
      </c>
      <c r="L87" s="626">
        <v>6.25</v>
      </c>
      <c r="M87" s="626">
        <v>6.25</v>
      </c>
      <c r="N87" s="626">
        <v>0</v>
      </c>
      <c r="O87" s="626">
        <v>0</v>
      </c>
      <c r="P87" s="626">
        <v>0</v>
      </c>
      <c r="Q87" s="626">
        <v>0</v>
      </c>
      <c r="R87" s="622">
        <v>0</v>
      </c>
    </row>
    <row r="88" spans="2:18" s="568" customFormat="1" ht="20.25" customHeight="1">
      <c r="B88" s="908" t="s">
        <v>233</v>
      </c>
      <c r="C88" s="922" t="s">
        <v>234</v>
      </c>
      <c r="D88" s="630">
        <v>99.999999999999986</v>
      </c>
      <c r="E88" s="631">
        <v>41.666666666666671</v>
      </c>
      <c r="F88" s="632">
        <v>8.3333333333333321</v>
      </c>
      <c r="G88" s="632">
        <v>0</v>
      </c>
      <c r="H88" s="632">
        <v>0</v>
      </c>
      <c r="I88" s="632">
        <v>25</v>
      </c>
      <c r="J88" s="632">
        <v>0</v>
      </c>
      <c r="K88" s="632">
        <v>16.666666666666664</v>
      </c>
      <c r="L88" s="632">
        <v>0</v>
      </c>
      <c r="M88" s="632">
        <v>0</v>
      </c>
      <c r="N88" s="632">
        <v>8.3333333333333321</v>
      </c>
      <c r="O88" s="632">
        <v>0</v>
      </c>
      <c r="P88" s="632">
        <v>0</v>
      </c>
      <c r="Q88" s="632">
        <v>0</v>
      </c>
      <c r="R88" s="633">
        <v>0</v>
      </c>
    </row>
    <row r="89" spans="2:18" ht="6" customHeight="1" thickBot="1">
      <c r="B89" s="923"/>
      <c r="C89" s="924"/>
      <c r="D89" s="414"/>
      <c r="E89" s="208"/>
      <c r="F89" s="232"/>
      <c r="G89" s="232"/>
      <c r="H89" s="232"/>
      <c r="I89" s="232"/>
      <c r="J89" s="232"/>
      <c r="K89" s="232"/>
      <c r="L89" s="232"/>
      <c r="M89" s="232"/>
      <c r="N89" s="232"/>
      <c r="O89" s="215"/>
      <c r="P89" s="232"/>
      <c r="Q89" s="232"/>
      <c r="R89" s="363"/>
    </row>
    <row r="90" spans="2:18" ht="6" customHeight="1">
      <c r="B90" s="332"/>
      <c r="C90" s="413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219"/>
      <c r="P90" s="192"/>
      <c r="Q90" s="192"/>
      <c r="R90" s="144"/>
    </row>
    <row r="91" spans="2:18" ht="21.95" customHeight="1">
      <c r="B91" s="18" t="s">
        <v>714</v>
      </c>
    </row>
    <row r="92" spans="2:18" ht="6" customHeight="1"/>
  </sheetData>
  <phoneticPr fontId="1"/>
  <printOptions gridLinesSet="0"/>
  <pageMargins left="0.51181102362204722" right="0.39370078740157483" top="0.55118110236220474" bottom="0.39370078740157483" header="0.51181102362204722" footer="0.51181102362204722"/>
  <pageSetup paperSize="9" scale="59" firstPageNumber="57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6123-FD88-46FB-8FDB-D32A49556C75}">
  <sheetPr transitionEvaluation="1"/>
  <dimension ref="A1:S82"/>
  <sheetViews>
    <sheetView view="pageBreakPreview" zoomScale="85" zoomScaleNormal="90" zoomScaleSheetLayoutView="85" workbookViewId="0">
      <selection activeCell="H21" sqref="H21"/>
    </sheetView>
  </sheetViews>
  <sheetFormatPr defaultColWidth="10.625" defaultRowHeight="15" customHeight="1"/>
  <cols>
    <col min="1" max="1" width="2.625" style="10" customWidth="1"/>
    <col min="2" max="2" width="9.625" style="10" customWidth="1"/>
    <col min="3" max="3" width="32.125" style="415" customWidth="1"/>
    <col min="4" max="11" width="7.625" style="10" customWidth="1"/>
    <col min="12" max="12" width="7.625" style="10" hidden="1" customWidth="1"/>
    <col min="13" max="13" width="7.625" style="10" customWidth="1"/>
    <col min="14" max="17" width="7.625" style="10" hidden="1" customWidth="1"/>
    <col min="18" max="18" width="2.625" style="10" customWidth="1"/>
    <col min="19" max="19" width="6.5" style="10" customWidth="1"/>
    <col min="20" max="16384" width="10.625" style="10"/>
  </cols>
  <sheetData>
    <row r="1" spans="2:19" ht="15" customHeight="1">
      <c r="B1" s="2" t="s">
        <v>715</v>
      </c>
    </row>
    <row r="2" spans="2:19" ht="15" customHeight="1" thickBot="1">
      <c r="B2" s="3"/>
    </row>
    <row r="3" spans="2:19" ht="17.100000000000001" customHeight="1">
      <c r="B3" s="94" t="s">
        <v>716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416"/>
      <c r="R3" s="33"/>
      <c r="S3" s="22"/>
    </row>
    <row r="4" spans="2:19" ht="17.100000000000001" customHeight="1">
      <c r="B4" s="33"/>
      <c r="C4" s="28" t="s">
        <v>717</v>
      </c>
      <c r="D4" s="816" t="s">
        <v>718</v>
      </c>
      <c r="E4" s="816">
        <v>30</v>
      </c>
      <c r="F4" s="816">
        <v>35</v>
      </c>
      <c r="G4" s="816">
        <v>40</v>
      </c>
      <c r="H4" s="816">
        <v>45</v>
      </c>
      <c r="I4" s="816">
        <v>50</v>
      </c>
      <c r="J4" s="816">
        <v>55</v>
      </c>
      <c r="K4" s="816">
        <v>60</v>
      </c>
      <c r="L4" s="816" t="s">
        <v>83</v>
      </c>
      <c r="M4" s="816" t="s">
        <v>201</v>
      </c>
      <c r="N4" s="28">
        <v>3</v>
      </c>
      <c r="O4" s="28">
        <v>4</v>
      </c>
      <c r="P4" s="28">
        <v>5</v>
      </c>
      <c r="Q4" s="417">
        <v>6</v>
      </c>
      <c r="R4" s="120"/>
      <c r="S4" s="143"/>
    </row>
    <row r="5" spans="2:19" ht="17.100000000000001" customHeight="1">
      <c r="B5" s="355" t="s">
        <v>719</v>
      </c>
      <c r="C5" s="31"/>
      <c r="D5" s="925" t="s">
        <v>720</v>
      </c>
      <c r="E5" s="925" t="s">
        <v>964</v>
      </c>
      <c r="F5" s="925" t="s">
        <v>721</v>
      </c>
      <c r="G5" s="925" t="s">
        <v>965</v>
      </c>
      <c r="H5" s="925" t="s">
        <v>966</v>
      </c>
      <c r="I5" s="925" t="s">
        <v>967</v>
      </c>
      <c r="J5" s="925" t="s">
        <v>968</v>
      </c>
      <c r="K5" s="925" t="s">
        <v>969</v>
      </c>
      <c r="L5" s="925" t="s">
        <v>970</v>
      </c>
      <c r="M5" s="925" t="s">
        <v>971</v>
      </c>
      <c r="N5" s="418" t="s">
        <v>722</v>
      </c>
      <c r="O5" s="418" t="s">
        <v>723</v>
      </c>
      <c r="P5" s="418" t="s">
        <v>724</v>
      </c>
      <c r="Q5" s="419" t="s">
        <v>725</v>
      </c>
      <c r="R5" s="33"/>
      <c r="S5" s="22"/>
    </row>
    <row r="6" spans="2:19" ht="17.100000000000001" customHeight="1">
      <c r="B6" s="171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9"/>
      <c r="R6" s="15"/>
    </row>
    <row r="7" spans="2:19" ht="17.100000000000001" customHeight="1">
      <c r="B7" s="171"/>
      <c r="C7" s="613" t="s">
        <v>726</v>
      </c>
      <c r="D7" s="109">
        <v>2505</v>
      </c>
      <c r="E7" s="109">
        <v>1101</v>
      </c>
      <c r="F7" s="109">
        <v>810</v>
      </c>
      <c r="G7" s="109">
        <v>439</v>
      </c>
      <c r="H7" s="109">
        <v>311</v>
      </c>
      <c r="I7" s="109">
        <v>250</v>
      </c>
      <c r="J7" s="109">
        <v>136</v>
      </c>
      <c r="K7" s="109">
        <v>115</v>
      </c>
      <c r="L7" s="109">
        <v>83</v>
      </c>
      <c r="M7" s="109">
        <v>103</v>
      </c>
      <c r="N7" s="109">
        <v>81</v>
      </c>
      <c r="O7" s="109">
        <v>71</v>
      </c>
      <c r="P7" s="109">
        <v>90</v>
      </c>
      <c r="Q7" s="330">
        <v>77</v>
      </c>
      <c r="R7" s="421"/>
      <c r="S7" s="112"/>
    </row>
    <row r="8" spans="2:19" ht="17.100000000000001" customHeight="1">
      <c r="B8" s="171"/>
      <c r="C8" s="16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6"/>
      <c r="P8" s="16"/>
      <c r="Q8" s="19"/>
      <c r="R8" s="15"/>
    </row>
    <row r="9" spans="2:19" ht="17.100000000000001" customHeight="1">
      <c r="B9" s="171">
        <v>1</v>
      </c>
      <c r="C9" s="613" t="s">
        <v>727</v>
      </c>
      <c r="D9" s="109">
        <v>2</v>
      </c>
      <c r="E9" s="109">
        <v>1</v>
      </c>
      <c r="F9" s="119" t="s">
        <v>57</v>
      </c>
      <c r="G9" s="119" t="s">
        <v>57</v>
      </c>
      <c r="H9" s="119" t="s">
        <v>57</v>
      </c>
      <c r="I9" s="119" t="s">
        <v>57</v>
      </c>
      <c r="J9" s="119" t="s">
        <v>57</v>
      </c>
      <c r="K9" s="119" t="s">
        <v>57</v>
      </c>
      <c r="L9" s="119" t="s">
        <v>57</v>
      </c>
      <c r="M9" s="119" t="s">
        <v>57</v>
      </c>
      <c r="N9" s="119" t="s">
        <v>57</v>
      </c>
      <c r="O9" s="119" t="s">
        <v>57</v>
      </c>
      <c r="P9" s="119" t="s">
        <v>57</v>
      </c>
      <c r="Q9" s="357" t="s">
        <v>57</v>
      </c>
      <c r="R9" s="422"/>
      <c r="S9" s="144"/>
    </row>
    <row r="10" spans="2:19" ht="17.100000000000001" customHeight="1">
      <c r="B10" s="171"/>
      <c r="C10" s="16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6"/>
      <c r="P10" s="16"/>
      <c r="Q10" s="19"/>
      <c r="R10" s="15"/>
    </row>
    <row r="11" spans="2:19" ht="17.100000000000001" customHeight="1">
      <c r="B11" s="171">
        <v>2</v>
      </c>
      <c r="C11" s="613" t="s">
        <v>728</v>
      </c>
      <c r="D11" s="109"/>
      <c r="E11" s="109"/>
      <c r="F11" s="109"/>
      <c r="G11" s="109"/>
      <c r="H11" s="109">
        <v>25</v>
      </c>
      <c r="I11" s="109">
        <v>2</v>
      </c>
      <c r="J11" s="109">
        <v>1</v>
      </c>
      <c r="K11" s="109">
        <v>2</v>
      </c>
      <c r="L11" s="119" t="s">
        <v>57</v>
      </c>
      <c r="M11" s="119" t="s">
        <v>57</v>
      </c>
      <c r="N11" s="119" t="s">
        <v>57</v>
      </c>
      <c r="O11" s="119" t="s">
        <v>57</v>
      </c>
      <c r="P11" s="109">
        <v>1</v>
      </c>
      <c r="Q11" s="423" t="s">
        <v>57</v>
      </c>
      <c r="R11" s="424"/>
      <c r="S11" s="425"/>
    </row>
    <row r="12" spans="2:19" ht="17.100000000000001" customHeight="1">
      <c r="B12" s="171"/>
      <c r="C12" s="16"/>
      <c r="D12" s="109">
        <v>255</v>
      </c>
      <c r="E12" s="109">
        <v>62</v>
      </c>
      <c r="F12" s="109">
        <v>50</v>
      </c>
      <c r="G12" s="109">
        <v>22</v>
      </c>
      <c r="H12" s="109"/>
      <c r="I12" s="109"/>
      <c r="J12" s="109"/>
      <c r="K12" s="109"/>
      <c r="L12" s="109"/>
      <c r="M12" s="109"/>
      <c r="N12" s="109"/>
      <c r="O12" s="16"/>
      <c r="P12" s="16"/>
      <c r="Q12" s="19"/>
      <c r="R12" s="15"/>
    </row>
    <row r="13" spans="2:19" ht="17.100000000000001" customHeight="1">
      <c r="B13" s="171">
        <v>26</v>
      </c>
      <c r="C13" s="613" t="s">
        <v>729</v>
      </c>
      <c r="D13" s="109"/>
      <c r="E13" s="109"/>
      <c r="F13" s="109"/>
      <c r="G13" s="109"/>
      <c r="H13" s="119" t="s">
        <v>57</v>
      </c>
      <c r="I13" s="119" t="s">
        <v>57</v>
      </c>
      <c r="J13" s="119" t="s">
        <v>57</v>
      </c>
      <c r="K13" s="119" t="s">
        <v>57</v>
      </c>
      <c r="L13" s="119" t="s">
        <v>57</v>
      </c>
      <c r="M13" s="119" t="s">
        <v>57</v>
      </c>
      <c r="N13" s="119" t="s">
        <v>57</v>
      </c>
      <c r="O13" s="119" t="s">
        <v>57</v>
      </c>
      <c r="P13" s="119" t="s">
        <v>57</v>
      </c>
      <c r="Q13" s="357" t="s">
        <v>57</v>
      </c>
      <c r="R13" s="422"/>
      <c r="S13" s="144"/>
    </row>
    <row r="14" spans="2:19" ht="17.100000000000001" customHeight="1">
      <c r="B14" s="171"/>
      <c r="C14" s="16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6"/>
      <c r="P14" s="16"/>
      <c r="Q14" s="19"/>
      <c r="R14" s="15"/>
    </row>
    <row r="15" spans="2:19" ht="17.100000000000001" customHeight="1">
      <c r="B15" s="171">
        <v>3</v>
      </c>
      <c r="C15" s="613" t="s">
        <v>730</v>
      </c>
      <c r="D15" s="109">
        <v>17</v>
      </c>
      <c r="E15" s="109">
        <v>6</v>
      </c>
      <c r="F15" s="109">
        <v>4</v>
      </c>
      <c r="G15" s="119" t="s">
        <v>57</v>
      </c>
      <c r="H15" s="119" t="s">
        <v>57</v>
      </c>
      <c r="I15" s="119" t="s">
        <v>57</v>
      </c>
      <c r="J15" s="119" t="s">
        <v>57</v>
      </c>
      <c r="K15" s="119" t="s">
        <v>57</v>
      </c>
      <c r="L15" s="119" t="s">
        <v>57</v>
      </c>
      <c r="M15" s="119" t="s">
        <v>57</v>
      </c>
      <c r="N15" s="119" t="s">
        <v>57</v>
      </c>
      <c r="O15" s="119" t="s">
        <v>57</v>
      </c>
      <c r="P15" s="119" t="s">
        <v>57</v>
      </c>
      <c r="Q15" s="357" t="s">
        <v>57</v>
      </c>
      <c r="R15" s="422"/>
      <c r="S15" s="144"/>
    </row>
    <row r="16" spans="2:19" ht="17.100000000000001" customHeight="1">
      <c r="B16" s="171"/>
      <c r="C16" s="16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6"/>
      <c r="P16" s="16"/>
      <c r="Q16" s="19"/>
      <c r="R16" s="15"/>
    </row>
    <row r="17" spans="2:19" ht="17.100000000000001" customHeight="1">
      <c r="B17" s="171">
        <v>5</v>
      </c>
      <c r="C17" s="613" t="s">
        <v>731</v>
      </c>
      <c r="D17" s="109">
        <v>43</v>
      </c>
      <c r="E17" s="109">
        <v>3</v>
      </c>
      <c r="F17" s="119" t="s">
        <v>57</v>
      </c>
      <c r="G17" s="119" t="s">
        <v>57</v>
      </c>
      <c r="H17" s="119" t="s">
        <v>57</v>
      </c>
      <c r="I17" s="119" t="s">
        <v>57</v>
      </c>
      <c r="J17" s="119" t="s">
        <v>57</v>
      </c>
      <c r="K17" s="109">
        <v>1</v>
      </c>
      <c r="L17" s="119" t="s">
        <v>57</v>
      </c>
      <c r="M17" s="119" t="s">
        <v>57</v>
      </c>
      <c r="N17" s="119" t="s">
        <v>57</v>
      </c>
      <c r="O17" s="119" t="s">
        <v>57</v>
      </c>
      <c r="P17" s="119" t="s">
        <v>57</v>
      </c>
      <c r="Q17" s="357" t="s">
        <v>57</v>
      </c>
      <c r="R17" s="422"/>
      <c r="S17" s="144"/>
    </row>
    <row r="18" spans="2:19" ht="17.100000000000001" customHeight="1">
      <c r="B18" s="171"/>
      <c r="C18" s="16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6"/>
      <c r="P18" s="16"/>
      <c r="Q18" s="19"/>
      <c r="R18" s="15"/>
    </row>
    <row r="19" spans="2:19" ht="17.100000000000001" customHeight="1">
      <c r="B19" s="171">
        <v>6</v>
      </c>
      <c r="C19" s="613" t="s">
        <v>732</v>
      </c>
      <c r="D19" s="109">
        <v>1</v>
      </c>
      <c r="E19" s="119" t="s">
        <v>57</v>
      </c>
      <c r="F19" s="119" t="s">
        <v>57</v>
      </c>
      <c r="G19" s="119" t="s">
        <v>57</v>
      </c>
      <c r="H19" s="119" t="s">
        <v>57</v>
      </c>
      <c r="I19" s="119" t="s">
        <v>57</v>
      </c>
      <c r="J19" s="119" t="s">
        <v>57</v>
      </c>
      <c r="K19" s="119" t="s">
        <v>57</v>
      </c>
      <c r="L19" s="119" t="s">
        <v>57</v>
      </c>
      <c r="M19" s="119" t="s">
        <v>57</v>
      </c>
      <c r="N19" s="119" t="s">
        <v>57</v>
      </c>
      <c r="O19" s="119" t="s">
        <v>57</v>
      </c>
      <c r="P19" s="119" t="s">
        <v>57</v>
      </c>
      <c r="Q19" s="357">
        <v>2</v>
      </c>
      <c r="R19" s="422"/>
      <c r="S19" s="144"/>
    </row>
    <row r="20" spans="2:19" ht="17.100000000000001" customHeight="1">
      <c r="B20" s="171"/>
      <c r="C20" s="16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6"/>
      <c r="P20" s="16"/>
      <c r="Q20" s="19"/>
      <c r="R20" s="15"/>
    </row>
    <row r="21" spans="2:19" ht="17.100000000000001" customHeight="1">
      <c r="B21" s="171">
        <v>7</v>
      </c>
      <c r="C21" s="613" t="s">
        <v>733</v>
      </c>
      <c r="D21" s="119" t="s">
        <v>57</v>
      </c>
      <c r="E21" s="119" t="s">
        <v>57</v>
      </c>
      <c r="F21" s="119" t="s">
        <v>57</v>
      </c>
      <c r="G21" s="119" t="s">
        <v>57</v>
      </c>
      <c r="H21" s="109">
        <v>3</v>
      </c>
      <c r="I21" s="109">
        <v>2</v>
      </c>
      <c r="J21" s="109">
        <v>2</v>
      </c>
      <c r="K21" s="109">
        <v>3</v>
      </c>
      <c r="L21" s="109">
        <v>2</v>
      </c>
      <c r="M21" s="109">
        <v>1</v>
      </c>
      <c r="N21" s="109">
        <v>1</v>
      </c>
      <c r="O21" s="16">
        <v>1</v>
      </c>
      <c r="P21" s="119" t="s">
        <v>57</v>
      </c>
      <c r="Q21" s="357" t="s">
        <v>57</v>
      </c>
      <c r="R21" s="422"/>
      <c r="S21" s="144"/>
    </row>
    <row r="22" spans="2:19" ht="17.100000000000001" customHeight="1">
      <c r="B22" s="171"/>
      <c r="C22" s="16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6"/>
      <c r="P22" s="16"/>
      <c r="Q22" s="19"/>
      <c r="R22" s="15"/>
    </row>
    <row r="23" spans="2:19" ht="17.100000000000001" customHeight="1">
      <c r="B23" s="171">
        <v>8</v>
      </c>
      <c r="C23" s="613" t="s">
        <v>734</v>
      </c>
      <c r="D23" s="109">
        <v>2</v>
      </c>
      <c r="E23" s="119" t="s">
        <v>57</v>
      </c>
      <c r="F23" s="119" t="s">
        <v>57</v>
      </c>
      <c r="G23" s="119" t="s">
        <v>57</v>
      </c>
      <c r="H23" s="119" t="s">
        <v>57</v>
      </c>
      <c r="I23" s="119" t="s">
        <v>57</v>
      </c>
      <c r="J23" s="119" t="s">
        <v>57</v>
      </c>
      <c r="K23" s="119" t="s">
        <v>57</v>
      </c>
      <c r="L23" s="119" t="s">
        <v>57</v>
      </c>
      <c r="M23" s="119" t="s">
        <v>57</v>
      </c>
      <c r="N23" s="119" t="s">
        <v>57</v>
      </c>
      <c r="O23" s="119" t="s">
        <v>57</v>
      </c>
      <c r="P23" s="119" t="s">
        <v>57</v>
      </c>
      <c r="Q23" s="357" t="s">
        <v>57</v>
      </c>
      <c r="R23" s="422"/>
      <c r="S23" s="144"/>
    </row>
    <row r="24" spans="2:19" ht="17.100000000000001" customHeight="1">
      <c r="B24" s="171"/>
      <c r="C24" s="16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6"/>
      <c r="P24" s="16"/>
      <c r="Q24" s="19"/>
      <c r="R24" s="15"/>
    </row>
    <row r="25" spans="2:19" ht="17.100000000000001" customHeight="1">
      <c r="B25" s="171">
        <v>9</v>
      </c>
      <c r="C25" s="613" t="s">
        <v>735</v>
      </c>
      <c r="D25" s="109">
        <v>16</v>
      </c>
      <c r="E25" s="109">
        <v>15</v>
      </c>
      <c r="F25" s="109">
        <v>9</v>
      </c>
      <c r="G25" s="109">
        <v>4</v>
      </c>
      <c r="H25" s="109">
        <v>2</v>
      </c>
      <c r="I25" s="109">
        <v>1</v>
      </c>
      <c r="J25" s="119" t="s">
        <v>57</v>
      </c>
      <c r="K25" s="119" t="s">
        <v>57</v>
      </c>
      <c r="L25" s="119" t="s">
        <v>57</v>
      </c>
      <c r="M25" s="119" t="s">
        <v>57</v>
      </c>
      <c r="N25" s="119" t="s">
        <v>57</v>
      </c>
      <c r="O25" s="119" t="s">
        <v>57</v>
      </c>
      <c r="P25" s="119" t="s">
        <v>57</v>
      </c>
      <c r="Q25" s="357" t="s">
        <v>57</v>
      </c>
      <c r="R25" s="422"/>
      <c r="S25" s="144"/>
    </row>
    <row r="26" spans="2:19" ht="17.100000000000001" customHeight="1">
      <c r="B26" s="171"/>
      <c r="C26" s="16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6"/>
      <c r="P26" s="16"/>
      <c r="Q26" s="19"/>
      <c r="R26" s="15"/>
    </row>
    <row r="27" spans="2:19" ht="17.100000000000001" customHeight="1">
      <c r="B27" s="171">
        <v>10</v>
      </c>
      <c r="C27" s="613" t="s">
        <v>736</v>
      </c>
      <c r="D27" s="119" t="s">
        <v>57</v>
      </c>
      <c r="E27" s="119" t="s">
        <v>57</v>
      </c>
      <c r="F27" s="109">
        <v>3</v>
      </c>
      <c r="G27" s="119" t="s">
        <v>57</v>
      </c>
      <c r="H27" s="119" t="s">
        <v>57</v>
      </c>
      <c r="I27" s="119" t="s">
        <v>57</v>
      </c>
      <c r="J27" s="119" t="s">
        <v>57</v>
      </c>
      <c r="K27" s="119" t="s">
        <v>57</v>
      </c>
      <c r="L27" s="119" t="s">
        <v>57</v>
      </c>
      <c r="M27" s="119" t="s">
        <v>57</v>
      </c>
      <c r="N27" s="119" t="s">
        <v>57</v>
      </c>
      <c r="O27" s="119" t="s">
        <v>57</v>
      </c>
      <c r="P27" s="119" t="s">
        <v>57</v>
      </c>
      <c r="Q27" s="357" t="s">
        <v>57</v>
      </c>
      <c r="R27" s="422"/>
      <c r="S27" s="144"/>
    </row>
    <row r="28" spans="2:19" ht="17.100000000000001" customHeight="1">
      <c r="B28" s="171"/>
      <c r="C28" s="16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6"/>
      <c r="P28" s="16"/>
      <c r="Q28" s="19"/>
      <c r="R28" s="15"/>
    </row>
    <row r="29" spans="2:19" ht="17.100000000000001" customHeight="1">
      <c r="B29" s="171">
        <v>11</v>
      </c>
      <c r="C29" s="613" t="s">
        <v>737</v>
      </c>
      <c r="D29" s="119" t="s">
        <v>33</v>
      </c>
      <c r="E29" s="119" t="s">
        <v>33</v>
      </c>
      <c r="F29" s="119" t="s">
        <v>33</v>
      </c>
      <c r="G29" s="119" t="s">
        <v>33</v>
      </c>
      <c r="H29" s="119" t="s">
        <v>57</v>
      </c>
      <c r="I29" s="119" t="s">
        <v>57</v>
      </c>
      <c r="J29" s="119" t="s">
        <v>57</v>
      </c>
      <c r="K29" s="119" t="s">
        <v>57</v>
      </c>
      <c r="L29" s="119" t="s">
        <v>57</v>
      </c>
      <c r="M29" s="119" t="s">
        <v>57</v>
      </c>
      <c r="N29" s="119" t="s">
        <v>57</v>
      </c>
      <c r="O29" s="119" t="s">
        <v>57</v>
      </c>
      <c r="P29" s="119" t="s">
        <v>57</v>
      </c>
      <c r="Q29" s="357" t="s">
        <v>57</v>
      </c>
      <c r="R29" s="422"/>
      <c r="S29" s="144"/>
    </row>
    <row r="30" spans="2:19" ht="17.100000000000001" customHeight="1">
      <c r="B30" s="171"/>
      <c r="C30" s="16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6"/>
      <c r="P30" s="16"/>
      <c r="Q30" s="19"/>
      <c r="R30" s="15"/>
    </row>
    <row r="31" spans="2:19" ht="17.100000000000001" customHeight="1">
      <c r="B31" s="171">
        <v>12</v>
      </c>
      <c r="C31" s="613" t="s">
        <v>738</v>
      </c>
      <c r="D31" s="109">
        <v>10</v>
      </c>
      <c r="E31" s="109">
        <v>2</v>
      </c>
      <c r="F31" s="119" t="s">
        <v>57</v>
      </c>
      <c r="G31" s="119" t="s">
        <v>57</v>
      </c>
      <c r="H31" s="119" t="s">
        <v>57</v>
      </c>
      <c r="I31" s="119" t="s">
        <v>57</v>
      </c>
      <c r="J31" s="119" t="s">
        <v>57</v>
      </c>
      <c r="K31" s="119" t="s">
        <v>57</v>
      </c>
      <c r="L31" s="119" t="s">
        <v>57</v>
      </c>
      <c r="M31" s="119" t="s">
        <v>57</v>
      </c>
      <c r="N31" s="119" t="s">
        <v>57</v>
      </c>
      <c r="O31" s="119" t="s">
        <v>57</v>
      </c>
      <c r="P31" s="119" t="s">
        <v>57</v>
      </c>
      <c r="Q31" s="357" t="s">
        <v>57</v>
      </c>
      <c r="R31" s="422"/>
      <c r="S31" s="144"/>
    </row>
    <row r="32" spans="2:19" ht="17.100000000000001" customHeight="1">
      <c r="B32" s="171"/>
      <c r="C32" s="16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6"/>
      <c r="P32" s="16"/>
      <c r="Q32" s="19"/>
      <c r="R32" s="15"/>
    </row>
    <row r="33" spans="2:19" ht="17.100000000000001" customHeight="1">
      <c r="B33" s="171">
        <v>13</v>
      </c>
      <c r="C33" s="613" t="s">
        <v>739</v>
      </c>
      <c r="D33" s="119" t="s">
        <v>33</v>
      </c>
      <c r="E33" s="119" t="s">
        <v>33</v>
      </c>
      <c r="F33" s="119" t="s">
        <v>33</v>
      </c>
      <c r="G33" s="119" t="s">
        <v>33</v>
      </c>
      <c r="H33" s="109">
        <v>1</v>
      </c>
      <c r="I33" s="119" t="s">
        <v>57</v>
      </c>
      <c r="J33" s="119" t="s">
        <v>57</v>
      </c>
      <c r="K33" s="109">
        <v>2</v>
      </c>
      <c r="L33" s="119" t="s">
        <v>57</v>
      </c>
      <c r="M33" s="119" t="s">
        <v>57</v>
      </c>
      <c r="N33" s="109">
        <v>1</v>
      </c>
      <c r="O33" s="16">
        <v>1</v>
      </c>
      <c r="P33" s="16">
        <v>1</v>
      </c>
      <c r="Q33" s="19">
        <v>1</v>
      </c>
      <c r="R33" s="15"/>
    </row>
    <row r="34" spans="2:19" ht="17.100000000000001" customHeight="1">
      <c r="B34" s="171"/>
      <c r="C34" s="16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6"/>
      <c r="P34" s="16"/>
      <c r="Q34" s="19"/>
      <c r="R34" s="15"/>
    </row>
    <row r="35" spans="2:19" ht="17.100000000000001" customHeight="1">
      <c r="B35" s="171" t="s">
        <v>740</v>
      </c>
      <c r="C35" s="613" t="s">
        <v>353</v>
      </c>
      <c r="D35" s="109">
        <v>2</v>
      </c>
      <c r="E35" s="109">
        <v>3</v>
      </c>
      <c r="F35" s="109">
        <v>1</v>
      </c>
      <c r="G35" s="109">
        <v>2</v>
      </c>
      <c r="H35" s="109">
        <v>1</v>
      </c>
      <c r="I35" s="109">
        <v>2</v>
      </c>
      <c r="J35" s="109">
        <v>3</v>
      </c>
      <c r="K35" s="109">
        <v>2</v>
      </c>
      <c r="L35" s="109">
        <v>1</v>
      </c>
      <c r="M35" s="109">
        <v>1</v>
      </c>
      <c r="N35" s="109">
        <v>2</v>
      </c>
      <c r="O35" s="119" t="s">
        <v>57</v>
      </c>
      <c r="P35" s="119" t="s">
        <v>57</v>
      </c>
      <c r="Q35" s="357">
        <v>1</v>
      </c>
      <c r="R35" s="422"/>
      <c r="S35" s="144"/>
    </row>
    <row r="36" spans="2:19" ht="17.100000000000001" customHeight="1">
      <c r="B36" s="171"/>
      <c r="C36" s="16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6"/>
      <c r="P36" s="16"/>
      <c r="Q36" s="19"/>
      <c r="R36" s="15"/>
    </row>
    <row r="37" spans="2:19" ht="17.100000000000001" customHeight="1">
      <c r="B37" s="171">
        <v>17</v>
      </c>
      <c r="C37" s="613" t="s">
        <v>741</v>
      </c>
      <c r="D37" s="109">
        <v>2</v>
      </c>
      <c r="E37" s="109">
        <v>1</v>
      </c>
      <c r="F37" s="109">
        <v>2</v>
      </c>
      <c r="G37" s="109">
        <v>1</v>
      </c>
      <c r="H37" s="109">
        <v>2</v>
      </c>
      <c r="I37" s="109">
        <v>2</v>
      </c>
      <c r="J37" s="109">
        <v>3</v>
      </c>
      <c r="K37" s="109">
        <v>2</v>
      </c>
      <c r="L37" s="119" t="s">
        <v>57</v>
      </c>
      <c r="M37" s="109">
        <v>1</v>
      </c>
      <c r="N37" s="109">
        <v>1</v>
      </c>
      <c r="O37" s="119" t="s">
        <v>57</v>
      </c>
      <c r="P37" s="109">
        <v>2</v>
      </c>
      <c r="Q37" s="357" t="s">
        <v>57</v>
      </c>
      <c r="R37" s="422"/>
      <c r="S37" s="144"/>
    </row>
    <row r="38" spans="2:19" ht="17.100000000000001" customHeight="1">
      <c r="B38" s="171"/>
      <c r="C38" s="16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6"/>
      <c r="P38" s="16"/>
      <c r="Q38" s="19"/>
      <c r="R38" s="15"/>
    </row>
    <row r="39" spans="2:19" ht="17.100000000000001" customHeight="1">
      <c r="B39" s="171">
        <v>18</v>
      </c>
      <c r="C39" s="613" t="s">
        <v>742</v>
      </c>
      <c r="D39" s="119" t="s">
        <v>57</v>
      </c>
      <c r="E39" s="119" t="s">
        <v>57</v>
      </c>
      <c r="F39" s="119" t="s">
        <v>57</v>
      </c>
      <c r="G39" s="119" t="s">
        <v>57</v>
      </c>
      <c r="H39" s="109">
        <v>3</v>
      </c>
      <c r="I39" s="119" t="s">
        <v>57</v>
      </c>
      <c r="J39" s="119" t="s">
        <v>57</v>
      </c>
      <c r="K39" s="119" t="s">
        <v>57</v>
      </c>
      <c r="L39" s="119" t="s">
        <v>57</v>
      </c>
      <c r="M39" s="119" t="s">
        <v>57</v>
      </c>
      <c r="N39" s="119" t="s">
        <v>57</v>
      </c>
      <c r="O39" s="119" t="s">
        <v>57</v>
      </c>
      <c r="P39" s="119" t="s">
        <v>57</v>
      </c>
      <c r="Q39" s="357" t="s">
        <v>57</v>
      </c>
      <c r="R39" s="422"/>
      <c r="S39" s="144"/>
    </row>
    <row r="40" spans="2:19" ht="17.100000000000001" customHeight="1">
      <c r="B40" s="171"/>
      <c r="C40" s="16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6"/>
      <c r="P40" s="16"/>
      <c r="Q40" s="19"/>
      <c r="R40" s="15"/>
    </row>
    <row r="41" spans="2:19" ht="17.100000000000001" customHeight="1">
      <c r="B41" s="171">
        <v>19</v>
      </c>
      <c r="C41" s="613" t="s">
        <v>743</v>
      </c>
      <c r="D41" s="109">
        <v>13</v>
      </c>
      <c r="E41" s="109">
        <v>7</v>
      </c>
      <c r="F41" s="109">
        <v>4</v>
      </c>
      <c r="G41" s="109">
        <v>2</v>
      </c>
      <c r="H41" s="109">
        <v>6</v>
      </c>
      <c r="I41" s="109">
        <v>2</v>
      </c>
      <c r="J41" s="109">
        <v>1</v>
      </c>
      <c r="K41" s="109">
        <v>1</v>
      </c>
      <c r="L41" s="109">
        <v>1</v>
      </c>
      <c r="M41" s="119" t="s">
        <v>57</v>
      </c>
      <c r="N41" s="109">
        <v>1</v>
      </c>
      <c r="O41" s="119" t="s">
        <v>57</v>
      </c>
      <c r="P41" s="109">
        <v>1</v>
      </c>
      <c r="Q41" s="357" t="s">
        <v>57</v>
      </c>
      <c r="R41" s="422"/>
      <c r="S41" s="144"/>
    </row>
    <row r="42" spans="2:19" ht="17.100000000000001" customHeight="1">
      <c r="B42" s="171"/>
      <c r="C42" s="16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6"/>
      <c r="P42" s="16"/>
      <c r="Q42" s="19"/>
      <c r="R42" s="15"/>
    </row>
    <row r="43" spans="2:19" ht="17.100000000000001" customHeight="1">
      <c r="B43" s="171">
        <v>20</v>
      </c>
      <c r="C43" s="613" t="s">
        <v>744</v>
      </c>
      <c r="D43" s="119" t="s">
        <v>57</v>
      </c>
      <c r="E43" s="119" t="s">
        <v>57</v>
      </c>
      <c r="F43" s="119" t="s">
        <v>57</v>
      </c>
      <c r="G43" s="119" t="s">
        <v>57</v>
      </c>
      <c r="H43" s="109">
        <v>2</v>
      </c>
      <c r="I43" s="109">
        <v>1</v>
      </c>
      <c r="J43" s="119" t="s">
        <v>57</v>
      </c>
      <c r="K43" s="109">
        <v>1</v>
      </c>
      <c r="L43" s="109">
        <v>1</v>
      </c>
      <c r="M43" s="119" t="s">
        <v>57</v>
      </c>
      <c r="N43" s="119" t="s">
        <v>57</v>
      </c>
      <c r="O43" s="119" t="s">
        <v>57</v>
      </c>
      <c r="P43" s="119" t="s">
        <v>57</v>
      </c>
      <c r="Q43" s="357" t="s">
        <v>57</v>
      </c>
      <c r="R43" s="422"/>
      <c r="S43" s="144"/>
    </row>
    <row r="44" spans="2:19" ht="17.100000000000001" customHeight="1">
      <c r="B44" s="171"/>
      <c r="C44" s="16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6"/>
      <c r="P44" s="16"/>
      <c r="Q44" s="19"/>
      <c r="R44" s="15"/>
    </row>
    <row r="45" spans="2:19" ht="17.100000000000001" customHeight="1">
      <c r="B45" s="171">
        <v>21</v>
      </c>
      <c r="C45" s="613" t="s">
        <v>641</v>
      </c>
      <c r="D45" s="119" t="s">
        <v>57</v>
      </c>
      <c r="E45" s="109">
        <v>2</v>
      </c>
      <c r="F45" s="109">
        <v>4</v>
      </c>
      <c r="G45" s="109">
        <v>7</v>
      </c>
      <c r="H45" s="109">
        <v>6</v>
      </c>
      <c r="I45" s="109">
        <v>3</v>
      </c>
      <c r="J45" s="109">
        <v>5</v>
      </c>
      <c r="K45" s="109">
        <v>1</v>
      </c>
      <c r="L45" s="109">
        <v>2</v>
      </c>
      <c r="M45" s="109">
        <v>5</v>
      </c>
      <c r="N45" s="109">
        <v>3</v>
      </c>
      <c r="O45" s="16">
        <v>2</v>
      </c>
      <c r="P45" s="16">
        <v>5</v>
      </c>
      <c r="Q45" s="19">
        <v>3</v>
      </c>
      <c r="R45" s="15"/>
    </row>
    <row r="46" spans="2:19" ht="17.100000000000001" customHeight="1">
      <c r="B46" s="171"/>
      <c r="C46" s="16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6"/>
      <c r="P46" s="16"/>
      <c r="Q46" s="19"/>
      <c r="R46" s="15"/>
    </row>
    <row r="47" spans="2:19" ht="17.100000000000001" customHeight="1">
      <c r="B47" s="171">
        <v>22</v>
      </c>
      <c r="C47" s="613" t="s">
        <v>642</v>
      </c>
      <c r="D47" s="109">
        <v>430</v>
      </c>
      <c r="E47" s="109">
        <v>227</v>
      </c>
      <c r="F47" s="109">
        <v>232</v>
      </c>
      <c r="G47" s="109">
        <v>92</v>
      </c>
      <c r="H47" s="109">
        <v>32</v>
      </c>
      <c r="I47" s="109">
        <v>14</v>
      </c>
      <c r="J47" s="109">
        <v>9</v>
      </c>
      <c r="K47" s="109">
        <v>2</v>
      </c>
      <c r="L47" s="109">
        <v>1</v>
      </c>
      <c r="M47" s="109">
        <v>3</v>
      </c>
      <c r="N47" s="109">
        <v>2</v>
      </c>
      <c r="O47" s="16">
        <v>1</v>
      </c>
      <c r="P47" s="16">
        <v>1</v>
      </c>
      <c r="Q47" s="19">
        <v>1</v>
      </c>
      <c r="R47" s="15"/>
    </row>
    <row r="48" spans="2:19" ht="17.100000000000001" customHeight="1">
      <c r="B48" s="171"/>
      <c r="C48" s="16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6"/>
      <c r="P48" s="16"/>
      <c r="Q48" s="19"/>
      <c r="R48" s="15"/>
    </row>
    <row r="49" spans="2:19" ht="17.100000000000001" customHeight="1">
      <c r="B49" s="171">
        <v>23</v>
      </c>
      <c r="C49" s="613" t="s">
        <v>745</v>
      </c>
      <c r="D49" s="109">
        <v>5</v>
      </c>
      <c r="E49" s="119" t="s">
        <v>57</v>
      </c>
      <c r="F49" s="109">
        <v>4</v>
      </c>
      <c r="G49" s="109">
        <v>4</v>
      </c>
      <c r="H49" s="109">
        <v>2</v>
      </c>
      <c r="I49" s="109">
        <v>2</v>
      </c>
      <c r="J49" s="119" t="s">
        <v>57</v>
      </c>
      <c r="K49" s="119" t="s">
        <v>57</v>
      </c>
      <c r="L49" s="119" t="s">
        <v>57</v>
      </c>
      <c r="M49" s="119" t="s">
        <v>57</v>
      </c>
      <c r="N49" s="119" t="s">
        <v>57</v>
      </c>
      <c r="O49" s="119" t="s">
        <v>57</v>
      </c>
      <c r="P49" s="119" t="s">
        <v>57</v>
      </c>
      <c r="Q49" s="357" t="s">
        <v>57</v>
      </c>
      <c r="R49" s="422"/>
      <c r="S49" s="144"/>
    </row>
    <row r="50" spans="2:19" ht="17.100000000000001" customHeight="1">
      <c r="B50" s="171"/>
      <c r="C50" s="16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6"/>
      <c r="P50" s="16"/>
      <c r="Q50" s="19"/>
      <c r="R50" s="15"/>
    </row>
    <row r="51" spans="2:19" ht="17.100000000000001" customHeight="1">
      <c r="B51" s="171">
        <v>24</v>
      </c>
      <c r="C51" s="613" t="s">
        <v>746</v>
      </c>
      <c r="D51" s="109">
        <v>148</v>
      </c>
      <c r="E51" s="109">
        <v>20</v>
      </c>
      <c r="F51" s="109">
        <v>13</v>
      </c>
      <c r="G51" s="109">
        <v>4</v>
      </c>
      <c r="H51" s="109">
        <v>4</v>
      </c>
      <c r="I51" s="119" t="s">
        <v>57</v>
      </c>
      <c r="J51" s="109">
        <v>2</v>
      </c>
      <c r="K51" s="119" t="s">
        <v>57</v>
      </c>
      <c r="L51" s="119" t="s">
        <v>57</v>
      </c>
      <c r="M51" s="119" t="s">
        <v>57</v>
      </c>
      <c r="N51" s="119" t="s">
        <v>57</v>
      </c>
      <c r="O51" s="119" t="s">
        <v>57</v>
      </c>
      <c r="P51" s="119" t="s">
        <v>57</v>
      </c>
      <c r="Q51" s="357" t="s">
        <v>57</v>
      </c>
      <c r="R51" s="422"/>
      <c r="S51" s="144"/>
    </row>
    <row r="52" spans="2:19" ht="17.100000000000001" customHeight="1">
      <c r="B52" s="171"/>
      <c r="C52" s="16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6"/>
      <c r="P52" s="16"/>
      <c r="Q52" s="19"/>
      <c r="R52" s="15"/>
    </row>
    <row r="53" spans="2:19" ht="17.100000000000001" customHeight="1">
      <c r="B53" s="171">
        <v>25</v>
      </c>
      <c r="C53" s="613" t="s">
        <v>747</v>
      </c>
      <c r="D53" s="109">
        <v>20</v>
      </c>
      <c r="E53" s="109">
        <v>14</v>
      </c>
      <c r="F53" s="109">
        <v>10</v>
      </c>
      <c r="G53" s="109">
        <v>8</v>
      </c>
      <c r="H53" s="109">
        <v>3</v>
      </c>
      <c r="I53" s="109">
        <v>3</v>
      </c>
      <c r="J53" s="119" t="s">
        <v>57</v>
      </c>
      <c r="K53" s="109">
        <v>1</v>
      </c>
      <c r="L53" s="119" t="s">
        <v>57</v>
      </c>
      <c r="M53" s="109">
        <v>1</v>
      </c>
      <c r="N53" s="119" t="s">
        <v>57</v>
      </c>
      <c r="O53" s="119" t="s">
        <v>57</v>
      </c>
      <c r="P53" s="119" t="s">
        <v>57</v>
      </c>
      <c r="Q53" s="357">
        <v>1</v>
      </c>
      <c r="R53" s="422"/>
      <c r="S53" s="144"/>
    </row>
    <row r="54" spans="2:19" ht="17.100000000000001" customHeight="1">
      <c r="B54" s="171"/>
      <c r="C54" s="16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6"/>
      <c r="P54" s="16"/>
      <c r="Q54" s="19"/>
      <c r="R54" s="15"/>
    </row>
    <row r="55" spans="2:19" ht="17.100000000000001" customHeight="1">
      <c r="B55" s="171" t="s">
        <v>748</v>
      </c>
      <c r="C55" s="613" t="s">
        <v>749</v>
      </c>
      <c r="D55" s="109">
        <v>110</v>
      </c>
      <c r="E55" s="109">
        <v>57</v>
      </c>
      <c r="F55" s="109">
        <v>47</v>
      </c>
      <c r="G55" s="109">
        <v>57</v>
      </c>
      <c r="H55" s="109">
        <v>55</v>
      </c>
      <c r="I55" s="109">
        <v>71</v>
      </c>
      <c r="J55" s="109">
        <v>46</v>
      </c>
      <c r="K55" s="109">
        <v>39</v>
      </c>
      <c r="L55" s="109">
        <v>28</v>
      </c>
      <c r="M55" s="109">
        <v>38</v>
      </c>
      <c r="N55" s="109">
        <v>20</v>
      </c>
      <c r="O55" s="16">
        <v>30</v>
      </c>
      <c r="P55" s="16">
        <v>33</v>
      </c>
      <c r="Q55" s="19">
        <v>23</v>
      </c>
      <c r="R55" s="15"/>
    </row>
    <row r="56" spans="2:19" ht="17.100000000000001" customHeight="1">
      <c r="B56" s="171"/>
      <c r="C56" s="16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6"/>
      <c r="P56" s="16"/>
      <c r="Q56" s="19"/>
      <c r="R56" s="15"/>
    </row>
    <row r="57" spans="2:19" ht="17.100000000000001" customHeight="1">
      <c r="B57" s="171" t="s">
        <v>750</v>
      </c>
      <c r="C57" s="613" t="s">
        <v>751</v>
      </c>
      <c r="D57" s="119" t="s">
        <v>33</v>
      </c>
      <c r="E57" s="119" t="s">
        <v>33</v>
      </c>
      <c r="F57" s="119" t="s">
        <v>33</v>
      </c>
      <c r="G57" s="119" t="s">
        <v>33</v>
      </c>
      <c r="H57" s="119" t="s">
        <v>33</v>
      </c>
      <c r="I57" s="119" t="s">
        <v>33</v>
      </c>
      <c r="J57" s="109">
        <v>7</v>
      </c>
      <c r="K57" s="109">
        <v>4</v>
      </c>
      <c r="L57" s="109">
        <v>2</v>
      </c>
      <c r="M57" s="109">
        <v>5</v>
      </c>
      <c r="N57" s="109">
        <v>1</v>
      </c>
      <c r="O57" s="16">
        <v>5</v>
      </c>
      <c r="P57" s="16">
        <v>2</v>
      </c>
      <c r="Q57" s="19">
        <v>1</v>
      </c>
      <c r="R57" s="15"/>
    </row>
    <row r="58" spans="2:19" ht="17.100000000000001" customHeight="1">
      <c r="B58" s="171"/>
      <c r="C58" s="16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6"/>
      <c r="P58" s="16"/>
      <c r="Q58" s="19"/>
      <c r="R58" s="15"/>
    </row>
    <row r="59" spans="2:19" ht="17.100000000000001" customHeight="1">
      <c r="B59" s="171">
        <v>40</v>
      </c>
      <c r="C59" s="613" t="s">
        <v>752</v>
      </c>
      <c r="D59" s="119" t="s">
        <v>33</v>
      </c>
      <c r="E59" s="119" t="s">
        <v>33</v>
      </c>
      <c r="F59" s="119" t="s">
        <v>33</v>
      </c>
      <c r="G59" s="119" t="s">
        <v>33</v>
      </c>
      <c r="H59" s="119" t="s">
        <v>33</v>
      </c>
      <c r="I59" s="119" t="s">
        <v>33</v>
      </c>
      <c r="J59" s="109">
        <v>32</v>
      </c>
      <c r="K59" s="109">
        <v>24</v>
      </c>
      <c r="L59" s="109">
        <v>19</v>
      </c>
      <c r="M59" s="109">
        <v>22</v>
      </c>
      <c r="N59" s="109">
        <v>16</v>
      </c>
      <c r="O59" s="16">
        <v>8</v>
      </c>
      <c r="P59" s="16">
        <v>20</v>
      </c>
      <c r="Q59" s="19">
        <v>14</v>
      </c>
      <c r="R59" s="15"/>
    </row>
    <row r="60" spans="2:19" ht="17.100000000000001" customHeight="1">
      <c r="B60" s="171"/>
      <c r="C60" s="613" t="s">
        <v>753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6"/>
      <c r="P60" s="16"/>
      <c r="Q60" s="19"/>
      <c r="R60" s="15"/>
    </row>
    <row r="61" spans="2:19" ht="17.100000000000001" customHeight="1">
      <c r="B61" s="634"/>
      <c r="C61" s="73"/>
      <c r="D61" s="114"/>
      <c r="E61" s="114"/>
      <c r="F61" s="114"/>
      <c r="G61" s="114"/>
      <c r="H61" s="114"/>
      <c r="I61" s="114"/>
      <c r="J61" s="109"/>
      <c r="K61" s="109"/>
      <c r="L61" s="109"/>
      <c r="M61" s="109"/>
      <c r="N61" s="109"/>
      <c r="O61" s="16"/>
      <c r="P61" s="16"/>
      <c r="Q61" s="19"/>
      <c r="R61" s="15"/>
      <c r="S61" s="16"/>
    </row>
    <row r="62" spans="2:19" ht="17.100000000000001" customHeight="1">
      <c r="B62" s="634">
        <v>41</v>
      </c>
      <c r="C62" s="639" t="s">
        <v>754</v>
      </c>
      <c r="D62" s="118" t="s">
        <v>33</v>
      </c>
      <c r="E62" s="144" t="s">
        <v>33</v>
      </c>
      <c r="F62" s="119" t="s">
        <v>33</v>
      </c>
      <c r="G62" s="119" t="s">
        <v>33</v>
      </c>
      <c r="H62" s="119" t="s">
        <v>33</v>
      </c>
      <c r="I62" s="119" t="s">
        <v>33</v>
      </c>
      <c r="J62" s="109">
        <v>3</v>
      </c>
      <c r="K62" s="109">
        <v>2</v>
      </c>
      <c r="L62" s="109">
        <v>3</v>
      </c>
      <c r="M62" s="119" t="s">
        <v>57</v>
      </c>
      <c r="N62" s="109">
        <v>1</v>
      </c>
      <c r="O62" s="144" t="s">
        <v>57</v>
      </c>
      <c r="P62" s="144">
        <v>2</v>
      </c>
      <c r="Q62" s="144">
        <v>2</v>
      </c>
      <c r="R62" s="422"/>
      <c r="S62" s="119"/>
    </row>
    <row r="63" spans="2:19" ht="17.100000000000001" customHeight="1">
      <c r="B63" s="171"/>
      <c r="C63" s="16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12"/>
      <c r="R63" s="15"/>
    </row>
    <row r="64" spans="2:19" ht="17.100000000000001" customHeight="1">
      <c r="B64" s="171">
        <v>43</v>
      </c>
      <c r="C64" s="613" t="s">
        <v>755</v>
      </c>
      <c r="D64" s="119" t="s">
        <v>33</v>
      </c>
      <c r="E64" s="119" t="s">
        <v>33</v>
      </c>
      <c r="F64" s="119" t="s">
        <v>33</v>
      </c>
      <c r="G64" s="119" t="s">
        <v>33</v>
      </c>
      <c r="H64" s="119" t="s">
        <v>33</v>
      </c>
      <c r="I64" s="119" t="s">
        <v>33</v>
      </c>
      <c r="J64" s="109">
        <v>1</v>
      </c>
      <c r="K64" s="119" t="s">
        <v>57</v>
      </c>
      <c r="L64" s="119" t="s">
        <v>57</v>
      </c>
      <c r="M64" s="119" t="s">
        <v>57</v>
      </c>
      <c r="N64" s="119" t="s">
        <v>57</v>
      </c>
      <c r="O64" s="119" t="s">
        <v>57</v>
      </c>
      <c r="P64" s="119" t="s">
        <v>57</v>
      </c>
      <c r="Q64" s="357" t="s">
        <v>57</v>
      </c>
      <c r="R64" s="422"/>
      <c r="S64" s="144"/>
    </row>
    <row r="65" spans="1:19" ht="17.100000000000001" customHeight="1">
      <c r="B65" s="171"/>
      <c r="C65" s="16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6"/>
      <c r="P65" s="16"/>
      <c r="Q65" s="19"/>
      <c r="R65" s="15"/>
    </row>
    <row r="66" spans="1:19" ht="17.100000000000001" customHeight="1">
      <c r="B66" s="171">
        <v>44</v>
      </c>
      <c r="C66" s="613" t="s">
        <v>756</v>
      </c>
      <c r="D66" s="119" t="s">
        <v>33</v>
      </c>
      <c r="E66" s="119" t="s">
        <v>33</v>
      </c>
      <c r="F66" s="119" t="s">
        <v>33</v>
      </c>
      <c r="G66" s="119" t="s">
        <v>33</v>
      </c>
      <c r="H66" s="119" t="s">
        <v>33</v>
      </c>
      <c r="I66" s="119" t="s">
        <v>33</v>
      </c>
      <c r="J66" s="119" t="s">
        <v>57</v>
      </c>
      <c r="K66" s="119" t="s">
        <v>57</v>
      </c>
      <c r="L66" s="119" t="s">
        <v>57</v>
      </c>
      <c r="M66" s="119" t="s">
        <v>57</v>
      </c>
      <c r="N66" s="119" t="s">
        <v>57</v>
      </c>
      <c r="O66" s="119" t="s">
        <v>57</v>
      </c>
      <c r="P66" s="119" t="s">
        <v>57</v>
      </c>
      <c r="Q66" s="357" t="s">
        <v>57</v>
      </c>
      <c r="R66" s="422"/>
      <c r="S66" s="144"/>
    </row>
    <row r="67" spans="1:19" ht="17.100000000000001" customHeight="1">
      <c r="B67" s="171"/>
      <c r="C67" s="16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6"/>
      <c r="P67" s="16"/>
      <c r="Q67" s="19"/>
      <c r="R67" s="15"/>
    </row>
    <row r="68" spans="1:19" ht="17.100000000000001" customHeight="1">
      <c r="B68" s="171">
        <v>45</v>
      </c>
      <c r="C68" s="639" t="s">
        <v>757</v>
      </c>
      <c r="D68" s="119" t="s">
        <v>33</v>
      </c>
      <c r="E68" s="119" t="s">
        <v>33</v>
      </c>
      <c r="F68" s="119" t="s">
        <v>33</v>
      </c>
      <c r="G68" s="119" t="s">
        <v>33</v>
      </c>
      <c r="H68" s="119" t="s">
        <v>33</v>
      </c>
      <c r="I68" s="119" t="s">
        <v>33</v>
      </c>
      <c r="J68" s="109">
        <v>1</v>
      </c>
      <c r="K68" s="109">
        <v>2</v>
      </c>
      <c r="L68" s="119" t="s">
        <v>57</v>
      </c>
      <c r="M68" s="119" t="s">
        <v>57</v>
      </c>
      <c r="N68" s="119" t="s">
        <v>57</v>
      </c>
      <c r="O68" s="119" t="s">
        <v>57</v>
      </c>
      <c r="P68" s="119" t="s">
        <v>57</v>
      </c>
      <c r="Q68" s="357" t="s">
        <v>57</v>
      </c>
      <c r="R68" s="422"/>
      <c r="S68" s="144"/>
    </row>
    <row r="69" spans="1:19" ht="17.100000000000001" customHeight="1">
      <c r="B69" s="171"/>
      <c r="C69" s="16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6"/>
      <c r="P69" s="16"/>
      <c r="Q69" s="19"/>
      <c r="R69" s="15"/>
    </row>
    <row r="70" spans="1:19" ht="17.100000000000001" customHeight="1">
      <c r="B70" s="171">
        <v>46</v>
      </c>
      <c r="C70" s="613" t="s">
        <v>758</v>
      </c>
      <c r="D70" s="119" t="s">
        <v>33</v>
      </c>
      <c r="E70" s="119" t="s">
        <v>33</v>
      </c>
      <c r="F70" s="119" t="s">
        <v>33</v>
      </c>
      <c r="G70" s="119" t="s">
        <v>33</v>
      </c>
      <c r="H70" s="119" t="s">
        <v>33</v>
      </c>
      <c r="I70" s="119" t="s">
        <v>33</v>
      </c>
      <c r="J70" s="109">
        <v>4</v>
      </c>
      <c r="K70" s="109">
        <v>7</v>
      </c>
      <c r="L70" s="109">
        <v>4</v>
      </c>
      <c r="M70" s="109">
        <v>6</v>
      </c>
      <c r="N70" s="109">
        <v>4</v>
      </c>
      <c r="O70" s="16">
        <v>2</v>
      </c>
      <c r="P70" s="16">
        <v>3</v>
      </c>
      <c r="Q70" s="19">
        <v>5</v>
      </c>
      <c r="R70" s="15"/>
    </row>
    <row r="71" spans="1:19" ht="17.100000000000001" customHeight="1">
      <c r="B71" s="171"/>
      <c r="C71" s="613" t="s">
        <v>759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6"/>
      <c r="P71" s="16"/>
      <c r="Q71" s="19"/>
      <c r="R71" s="15"/>
    </row>
    <row r="72" spans="1:19" ht="17.100000000000001" customHeight="1">
      <c r="B72" s="171"/>
      <c r="C72" s="16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6"/>
      <c r="P72" s="16"/>
      <c r="Q72" s="19"/>
      <c r="R72" s="15"/>
    </row>
    <row r="73" spans="1:19" ht="17.100000000000001" customHeight="1">
      <c r="B73" s="171" t="s">
        <v>760</v>
      </c>
      <c r="C73" s="613" t="s">
        <v>761</v>
      </c>
      <c r="D73" s="109">
        <v>33</v>
      </c>
      <c r="E73" s="109">
        <v>33</v>
      </c>
      <c r="F73" s="109">
        <v>21</v>
      </c>
      <c r="G73" s="109">
        <v>22</v>
      </c>
      <c r="H73" s="109">
        <v>20</v>
      </c>
      <c r="I73" s="109">
        <v>26</v>
      </c>
      <c r="J73" s="109">
        <v>7</v>
      </c>
      <c r="K73" s="109">
        <v>10</v>
      </c>
      <c r="L73" s="109">
        <v>5</v>
      </c>
      <c r="M73" s="109">
        <v>3</v>
      </c>
      <c r="N73" s="109">
        <v>7</v>
      </c>
      <c r="O73" s="16">
        <v>6</v>
      </c>
      <c r="P73" s="16">
        <v>6</v>
      </c>
      <c r="Q73" s="19">
        <v>5</v>
      </c>
      <c r="R73" s="15"/>
    </row>
    <row r="74" spans="1:19" ht="17.100000000000001" customHeight="1">
      <c r="B74" s="171"/>
      <c r="C74" s="16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6"/>
      <c r="P74" s="16"/>
      <c r="Q74" s="19"/>
      <c r="R74" s="15"/>
    </row>
    <row r="75" spans="1:19" ht="17.100000000000001" customHeight="1" thickBot="1">
      <c r="B75" s="634" t="s">
        <v>762</v>
      </c>
      <c r="C75" s="613" t="s">
        <v>763</v>
      </c>
      <c r="D75" s="109">
        <v>6</v>
      </c>
      <c r="E75" s="109">
        <v>1</v>
      </c>
      <c r="F75" s="109">
        <v>4</v>
      </c>
      <c r="G75" s="119" t="s">
        <v>57</v>
      </c>
      <c r="H75" s="109">
        <v>1</v>
      </c>
      <c r="I75" s="109">
        <v>2</v>
      </c>
      <c r="J75" s="109">
        <v>2</v>
      </c>
      <c r="K75" s="109">
        <v>4</v>
      </c>
      <c r="L75" s="109">
        <v>3</v>
      </c>
      <c r="M75" s="109">
        <v>2</v>
      </c>
      <c r="N75" s="427" t="s">
        <v>57</v>
      </c>
      <c r="O75" s="206">
        <v>1</v>
      </c>
      <c r="P75" s="206">
        <v>1</v>
      </c>
      <c r="Q75" s="428">
        <v>1</v>
      </c>
      <c r="R75" s="15"/>
    </row>
    <row r="76" spans="1:19" ht="6" customHeight="1" thickBot="1">
      <c r="A76" s="412"/>
      <c r="B76" s="635"/>
      <c r="C76" s="640"/>
      <c r="D76" s="336"/>
      <c r="E76" s="336"/>
      <c r="F76" s="336"/>
      <c r="G76" s="636"/>
      <c r="H76" s="336"/>
      <c r="I76" s="336"/>
      <c r="J76" s="336"/>
      <c r="K76" s="336"/>
      <c r="L76" s="637"/>
      <c r="M76" s="638"/>
      <c r="N76" s="144"/>
    </row>
    <row r="77" spans="1:19" ht="17.100000000000001" customHeight="1">
      <c r="B77" s="18" t="s">
        <v>764</v>
      </c>
      <c r="C77" s="10"/>
    </row>
    <row r="78" spans="1:19" ht="17.100000000000001" customHeight="1">
      <c r="B78" s="18" t="s">
        <v>765</v>
      </c>
      <c r="C78" s="10"/>
    </row>
    <row r="79" spans="1:19" ht="17.100000000000001" customHeight="1">
      <c r="B79" s="18" t="s">
        <v>575</v>
      </c>
      <c r="C79" s="10"/>
    </row>
    <row r="80" spans="1:19" ht="6" customHeight="1">
      <c r="B80" s="18"/>
    </row>
    <row r="82" ht="0.75" customHeight="1"/>
  </sheetData>
  <phoneticPr fontId="1"/>
  <printOptions gridLinesSet="0"/>
  <pageMargins left="0.62992125984251968" right="0.51181102362204722" top="0.55118110236220474" bottom="0.39370078740157483" header="0.51181102362204722" footer="0.51181102362204722"/>
  <pageSetup paperSize="9" scale="58" firstPageNumber="58" fitToHeight="0" orientation="portrait" useFirstPageNumber="1" horizontalDpi="300" verticalDpi="300" r:id="rId1"/>
  <headerFooter alignWithMargins="0"/>
  <rowBreaks count="1" manualBreakCount="1">
    <brk id="158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FAB3-487F-48BA-B51B-DF1CC2D941EB}">
  <sheetPr transitionEvaluation="1"/>
  <dimension ref="A1:AB72"/>
  <sheetViews>
    <sheetView tabSelected="1" view="pageBreakPreview" zoomScale="85" zoomScaleNormal="90" zoomScaleSheetLayoutView="85" workbookViewId="0">
      <pane xSplit="3" topLeftCell="D1" activePane="topRight" state="frozen"/>
      <selection activeCell="K106" sqref="K106"/>
      <selection pane="topRight" activeCell="T9" sqref="T9"/>
    </sheetView>
  </sheetViews>
  <sheetFormatPr defaultColWidth="10.625" defaultRowHeight="15" customHeight="1"/>
  <cols>
    <col min="1" max="1" width="2.625" style="145" customWidth="1"/>
    <col min="2" max="2" width="9.625" style="145" customWidth="1"/>
    <col min="3" max="3" width="32" style="430" customWidth="1"/>
    <col min="4" max="5" width="7.625" style="145" customWidth="1"/>
    <col min="6" max="8" width="7.625" style="145" hidden="1" customWidth="1"/>
    <col min="9" max="9" width="7.625" style="145" customWidth="1"/>
    <col min="10" max="13" width="7.625" style="145" hidden="1" customWidth="1"/>
    <col min="14" max="14" width="7.625" style="145" customWidth="1"/>
    <col min="15" max="18" width="7.625" style="145" hidden="1" customWidth="1"/>
    <col min="19" max="22" width="7.625" style="145" customWidth="1"/>
    <col min="23" max="23" width="7.625" style="70" customWidth="1"/>
    <col min="24" max="27" width="7.625" style="145" customWidth="1"/>
    <col min="28" max="28" width="0.875" style="145" customWidth="1"/>
    <col min="29" max="29" width="1.625" style="145" customWidth="1"/>
    <col min="30" max="16384" width="10.625" style="145"/>
  </cols>
  <sheetData>
    <row r="1" spans="2:28" ht="15" customHeight="1">
      <c r="B1" s="429" t="s">
        <v>766</v>
      </c>
    </row>
    <row r="2" spans="2:28" ht="15" customHeight="1" thickBot="1">
      <c r="B2" s="431"/>
    </row>
    <row r="3" spans="2:28" ht="17.100000000000001" customHeight="1">
      <c r="B3" s="641" t="s">
        <v>716</v>
      </c>
      <c r="C3" s="645"/>
      <c r="D3" s="642"/>
      <c r="E3" s="643"/>
      <c r="F3" s="643"/>
      <c r="G3" s="95"/>
      <c r="H3" s="644"/>
      <c r="I3" s="644"/>
      <c r="J3" s="643"/>
      <c r="K3" s="95"/>
      <c r="L3" s="644"/>
      <c r="M3" s="644"/>
      <c r="N3" s="644"/>
      <c r="O3" s="644"/>
      <c r="P3" s="645"/>
      <c r="Q3" s="645"/>
      <c r="R3" s="643"/>
      <c r="S3" s="643"/>
      <c r="T3" s="644"/>
      <c r="U3" s="644"/>
      <c r="V3" s="644"/>
      <c r="W3" s="646"/>
      <c r="X3" s="644"/>
      <c r="Y3" s="644"/>
      <c r="Z3" s="644"/>
      <c r="AA3" s="644"/>
      <c r="AB3" s="93"/>
    </row>
    <row r="4" spans="2:28" ht="17.100000000000001" customHeight="1">
      <c r="B4" s="155"/>
      <c r="C4" s="75" t="s">
        <v>717</v>
      </c>
      <c r="D4" s="647" t="s">
        <v>767</v>
      </c>
      <c r="E4" s="647" t="s">
        <v>928</v>
      </c>
      <c r="F4" s="647" t="s">
        <v>929</v>
      </c>
      <c r="G4" s="648" t="s">
        <v>930</v>
      </c>
      <c r="H4" s="649" t="s">
        <v>931</v>
      </c>
      <c r="I4" s="649">
        <v>17</v>
      </c>
      <c r="J4" s="647" t="s">
        <v>932</v>
      </c>
      <c r="K4" s="649" t="s">
        <v>933</v>
      </c>
      <c r="L4" s="649" t="s">
        <v>934</v>
      </c>
      <c r="M4" s="649" t="s">
        <v>935</v>
      </c>
      <c r="N4" s="649" t="s">
        <v>936</v>
      </c>
      <c r="O4" s="649" t="s">
        <v>768</v>
      </c>
      <c r="P4" s="649">
        <v>24</v>
      </c>
      <c r="Q4" s="649">
        <v>25</v>
      </c>
      <c r="R4" s="647">
        <v>26</v>
      </c>
      <c r="S4" s="647">
        <v>27</v>
      </c>
      <c r="T4" s="649">
        <v>28</v>
      </c>
      <c r="U4" s="649">
        <v>29</v>
      </c>
      <c r="V4" s="649">
        <v>30</v>
      </c>
      <c r="W4" s="75" t="s">
        <v>346</v>
      </c>
      <c r="X4" s="75" t="s">
        <v>567</v>
      </c>
      <c r="Y4" s="75" t="s">
        <v>232</v>
      </c>
      <c r="Z4" s="649" t="s">
        <v>178</v>
      </c>
      <c r="AA4" s="649" t="s">
        <v>180</v>
      </c>
      <c r="AB4" s="97"/>
    </row>
    <row r="5" spans="2:28" ht="17.100000000000001" customHeight="1">
      <c r="B5" s="650" t="s">
        <v>719</v>
      </c>
      <c r="C5" s="76"/>
      <c r="D5" s="926" t="s">
        <v>972</v>
      </c>
      <c r="E5" s="926" t="s">
        <v>973</v>
      </c>
      <c r="F5" s="926" t="s">
        <v>974</v>
      </c>
      <c r="G5" s="927" t="s">
        <v>975</v>
      </c>
      <c r="H5" s="926" t="s">
        <v>976</v>
      </c>
      <c r="I5" s="927" t="s">
        <v>977</v>
      </c>
      <c r="J5" s="926" t="s">
        <v>978</v>
      </c>
      <c r="K5" s="927" t="s">
        <v>979</v>
      </c>
      <c r="L5" s="926" t="s">
        <v>980</v>
      </c>
      <c r="M5" s="927" t="s">
        <v>981</v>
      </c>
      <c r="N5" s="926" t="s">
        <v>982</v>
      </c>
      <c r="O5" s="927" t="s">
        <v>983</v>
      </c>
      <c r="P5" s="926" t="s">
        <v>984</v>
      </c>
      <c r="Q5" s="927" t="s">
        <v>985</v>
      </c>
      <c r="R5" s="926" t="s">
        <v>986</v>
      </c>
      <c r="S5" s="927" t="s">
        <v>987</v>
      </c>
      <c r="T5" s="827" t="s">
        <v>988</v>
      </c>
      <c r="U5" s="827" t="s">
        <v>769</v>
      </c>
      <c r="V5" s="827" t="s">
        <v>770</v>
      </c>
      <c r="W5" s="827" t="s">
        <v>771</v>
      </c>
      <c r="X5" s="827" t="s">
        <v>772</v>
      </c>
      <c r="Y5" s="827" t="s">
        <v>773</v>
      </c>
      <c r="Z5" s="827" t="s">
        <v>774</v>
      </c>
      <c r="AA5" s="827" t="s">
        <v>775</v>
      </c>
      <c r="AB5" s="100"/>
    </row>
    <row r="6" spans="2:28" ht="17.100000000000001" customHeight="1">
      <c r="B6" s="651"/>
      <c r="C6" s="72"/>
      <c r="D6" s="115"/>
      <c r="E6" s="115"/>
      <c r="F6" s="115"/>
      <c r="H6" s="72"/>
      <c r="I6" s="72"/>
      <c r="J6" s="115"/>
      <c r="L6" s="72"/>
      <c r="M6" s="72"/>
      <c r="N6" s="72"/>
      <c r="O6" s="72"/>
      <c r="P6" s="614"/>
      <c r="Q6" s="614"/>
      <c r="R6" s="115"/>
      <c r="S6" s="115"/>
      <c r="T6" s="72"/>
      <c r="U6" s="652"/>
      <c r="V6" s="652"/>
      <c r="W6" s="653"/>
      <c r="X6" s="72"/>
      <c r="Y6" s="72"/>
      <c r="Z6" s="72"/>
      <c r="AA6" s="72"/>
      <c r="AB6" s="97"/>
    </row>
    <row r="7" spans="2:28" ht="17.100000000000001" customHeight="1">
      <c r="B7" s="651"/>
      <c r="C7" s="657" t="s">
        <v>726</v>
      </c>
      <c r="D7" s="115">
        <v>76</v>
      </c>
      <c r="E7" s="115">
        <v>58</v>
      </c>
      <c r="F7" s="115">
        <v>53</v>
      </c>
      <c r="G7" s="115">
        <v>50</v>
      </c>
      <c r="H7" s="72">
        <v>41</v>
      </c>
      <c r="I7" s="72">
        <v>54</v>
      </c>
      <c r="J7" s="115">
        <v>32</v>
      </c>
      <c r="K7" s="72">
        <v>37</v>
      </c>
      <c r="L7" s="72">
        <v>55</v>
      </c>
      <c r="M7" s="72">
        <v>36</v>
      </c>
      <c r="N7" s="72">
        <v>29</v>
      </c>
      <c r="O7" s="72">
        <v>39</v>
      </c>
      <c r="P7" s="614">
        <v>38</v>
      </c>
      <c r="Q7" s="614">
        <v>32</v>
      </c>
      <c r="R7" s="115">
        <v>26</v>
      </c>
      <c r="S7" s="115">
        <v>23</v>
      </c>
      <c r="T7" s="72">
        <v>30</v>
      </c>
      <c r="U7" s="72">
        <v>23</v>
      </c>
      <c r="V7" s="72">
        <v>33</v>
      </c>
      <c r="W7" s="72">
        <v>29</v>
      </c>
      <c r="X7" s="72">
        <v>20</v>
      </c>
      <c r="Y7" s="72">
        <v>20</v>
      </c>
      <c r="Z7" s="72">
        <v>16</v>
      </c>
      <c r="AA7" s="72">
        <v>12</v>
      </c>
      <c r="AB7" s="97"/>
    </row>
    <row r="8" spans="2:28" ht="17.100000000000001" customHeight="1">
      <c r="B8" s="651"/>
      <c r="C8" s="72"/>
      <c r="D8" s="115"/>
      <c r="E8" s="115"/>
      <c r="F8" s="115"/>
      <c r="H8" s="72"/>
      <c r="I8" s="72"/>
      <c r="J8" s="115"/>
      <c r="L8" s="72"/>
      <c r="M8" s="72"/>
      <c r="N8" s="72"/>
      <c r="O8" s="72"/>
      <c r="P8" s="614"/>
      <c r="Q8" s="614"/>
      <c r="R8" s="115"/>
      <c r="S8" s="115"/>
      <c r="T8" s="72"/>
      <c r="U8" s="72"/>
      <c r="V8" s="72"/>
      <c r="W8" s="57"/>
      <c r="X8" s="72"/>
      <c r="Y8" s="72"/>
      <c r="Z8" s="72"/>
      <c r="AA8" s="72"/>
      <c r="AB8" s="97"/>
    </row>
    <row r="9" spans="2:28" ht="17.100000000000001" customHeight="1">
      <c r="B9" s="651" t="s">
        <v>776</v>
      </c>
      <c r="C9" s="657" t="s">
        <v>777</v>
      </c>
      <c r="D9" s="116">
        <v>1</v>
      </c>
      <c r="E9" s="116" t="s">
        <v>57</v>
      </c>
      <c r="F9" s="116" t="s">
        <v>48</v>
      </c>
      <c r="G9" s="149" t="s">
        <v>48</v>
      </c>
      <c r="H9" s="614" t="s">
        <v>48</v>
      </c>
      <c r="I9" s="614" t="s">
        <v>48</v>
      </c>
      <c r="J9" s="116" t="s">
        <v>48</v>
      </c>
      <c r="K9" s="614" t="s">
        <v>57</v>
      </c>
      <c r="L9" s="614" t="s">
        <v>57</v>
      </c>
      <c r="M9" s="614" t="s">
        <v>57</v>
      </c>
      <c r="N9" s="614" t="s">
        <v>57</v>
      </c>
      <c r="O9" s="614" t="s">
        <v>57</v>
      </c>
      <c r="P9" s="614" t="s">
        <v>48</v>
      </c>
      <c r="Q9" s="614" t="s">
        <v>57</v>
      </c>
      <c r="R9" s="116" t="s">
        <v>48</v>
      </c>
      <c r="S9" s="116">
        <v>1</v>
      </c>
      <c r="T9" s="614" t="s">
        <v>48</v>
      </c>
      <c r="U9" s="614" t="s">
        <v>48</v>
      </c>
      <c r="V9" s="614" t="s">
        <v>48</v>
      </c>
      <c r="W9" s="614">
        <v>0</v>
      </c>
      <c r="X9" s="614" t="s">
        <v>48</v>
      </c>
      <c r="Y9" s="614">
        <v>0</v>
      </c>
      <c r="Z9" s="614">
        <v>0</v>
      </c>
      <c r="AA9" s="614">
        <v>0</v>
      </c>
      <c r="AB9" s="97"/>
    </row>
    <row r="10" spans="2:28" ht="17.100000000000001" customHeight="1">
      <c r="B10" s="651"/>
      <c r="C10" s="72"/>
      <c r="D10" s="115"/>
      <c r="E10" s="115"/>
      <c r="F10" s="115"/>
      <c r="H10" s="72"/>
      <c r="I10" s="72"/>
      <c r="J10" s="115"/>
      <c r="L10" s="72"/>
      <c r="M10" s="72"/>
      <c r="N10" s="72"/>
      <c r="O10" s="72"/>
      <c r="P10" s="614"/>
      <c r="Q10" s="614"/>
      <c r="R10" s="115"/>
      <c r="S10" s="115"/>
      <c r="T10" s="72"/>
      <c r="U10" s="614"/>
      <c r="V10" s="614"/>
      <c r="W10" s="614"/>
      <c r="X10" s="72"/>
      <c r="Y10" s="72"/>
      <c r="Z10" s="72"/>
      <c r="AA10" s="72"/>
      <c r="AB10" s="97"/>
    </row>
    <row r="11" spans="2:28" ht="17.100000000000001" customHeight="1">
      <c r="B11" s="651" t="s">
        <v>778</v>
      </c>
      <c r="C11" s="657" t="s">
        <v>779</v>
      </c>
      <c r="D11" s="124">
        <v>1</v>
      </c>
      <c r="E11" s="116" t="s">
        <v>57</v>
      </c>
      <c r="F11" s="116" t="s">
        <v>57</v>
      </c>
      <c r="G11" s="149">
        <v>1</v>
      </c>
      <c r="H11" s="614">
        <v>2</v>
      </c>
      <c r="I11" s="614">
        <v>5</v>
      </c>
      <c r="J11" s="116">
        <v>1</v>
      </c>
      <c r="K11" s="145">
        <v>1</v>
      </c>
      <c r="L11" s="72">
        <v>1</v>
      </c>
      <c r="M11" s="614" t="s">
        <v>48</v>
      </c>
      <c r="N11" s="614">
        <v>2</v>
      </c>
      <c r="O11" s="614">
        <v>2</v>
      </c>
      <c r="P11" s="614">
        <v>1</v>
      </c>
      <c r="Q11" s="614">
        <v>3</v>
      </c>
      <c r="R11" s="116" t="s">
        <v>48</v>
      </c>
      <c r="S11" s="116">
        <v>1</v>
      </c>
      <c r="T11" s="614">
        <v>2</v>
      </c>
      <c r="U11" s="614" t="s">
        <v>48</v>
      </c>
      <c r="V11" s="614" t="s">
        <v>48</v>
      </c>
      <c r="W11" s="614">
        <v>0</v>
      </c>
      <c r="X11" s="72">
        <v>1</v>
      </c>
      <c r="Y11" s="72">
        <v>0</v>
      </c>
      <c r="Z11" s="72">
        <v>1</v>
      </c>
      <c r="AA11" s="72">
        <v>0</v>
      </c>
      <c r="AB11" s="97"/>
    </row>
    <row r="12" spans="2:28" ht="17.100000000000001" customHeight="1">
      <c r="B12" s="651"/>
      <c r="C12" s="72"/>
      <c r="D12" s="115"/>
      <c r="E12" s="116"/>
      <c r="F12" s="116"/>
      <c r="G12" s="149"/>
      <c r="H12" s="614"/>
      <c r="I12" s="614"/>
      <c r="J12" s="116"/>
      <c r="L12" s="72"/>
      <c r="M12" s="72"/>
      <c r="N12" s="72"/>
      <c r="O12" s="72"/>
      <c r="P12" s="614"/>
      <c r="Q12" s="614"/>
      <c r="R12" s="115"/>
      <c r="S12" s="115"/>
      <c r="T12" s="72"/>
      <c r="U12" s="72"/>
      <c r="V12" s="614"/>
      <c r="W12" s="614"/>
      <c r="X12" s="72"/>
      <c r="Y12" s="72"/>
      <c r="Z12" s="72"/>
      <c r="AA12" s="72"/>
      <c r="AB12" s="97"/>
    </row>
    <row r="13" spans="2:28" ht="17.100000000000001" customHeight="1">
      <c r="B13" s="651" t="s">
        <v>780</v>
      </c>
      <c r="C13" s="657" t="s">
        <v>735</v>
      </c>
      <c r="D13" s="116" t="s">
        <v>57</v>
      </c>
      <c r="E13" s="116" t="s">
        <v>57</v>
      </c>
      <c r="F13" s="116" t="s">
        <v>57</v>
      </c>
      <c r="G13" s="149" t="s">
        <v>57</v>
      </c>
      <c r="H13" s="614" t="s">
        <v>57</v>
      </c>
      <c r="I13" s="614" t="s">
        <v>57</v>
      </c>
      <c r="J13" s="116" t="s">
        <v>48</v>
      </c>
      <c r="K13" s="614" t="s">
        <v>57</v>
      </c>
      <c r="L13" s="614" t="s">
        <v>57</v>
      </c>
      <c r="M13" s="614" t="s">
        <v>48</v>
      </c>
      <c r="N13" s="614" t="s">
        <v>48</v>
      </c>
      <c r="O13" s="614" t="s">
        <v>57</v>
      </c>
      <c r="P13" s="614" t="s">
        <v>57</v>
      </c>
      <c r="Q13" s="614" t="s">
        <v>57</v>
      </c>
      <c r="R13" s="116" t="s">
        <v>57</v>
      </c>
      <c r="S13" s="116" t="s">
        <v>57</v>
      </c>
      <c r="T13" s="614" t="s">
        <v>48</v>
      </c>
      <c r="U13" s="614" t="s">
        <v>48</v>
      </c>
      <c r="V13" s="614" t="s">
        <v>48</v>
      </c>
      <c r="W13" s="614">
        <v>0</v>
      </c>
      <c r="X13" s="614" t="s">
        <v>48</v>
      </c>
      <c r="Y13" s="614">
        <v>0</v>
      </c>
      <c r="Z13" s="614">
        <v>0</v>
      </c>
      <c r="AA13" s="614">
        <v>0</v>
      </c>
      <c r="AB13" s="97"/>
    </row>
    <row r="14" spans="2:28" ht="17.100000000000001" customHeight="1">
      <c r="B14" s="651"/>
      <c r="C14" s="72"/>
      <c r="D14" s="115"/>
      <c r="E14" s="116"/>
      <c r="F14" s="116"/>
      <c r="G14" s="149"/>
      <c r="H14" s="614"/>
      <c r="I14" s="614"/>
      <c r="J14" s="116"/>
      <c r="L14" s="72"/>
      <c r="M14" s="72"/>
      <c r="N14" s="72"/>
      <c r="O14" s="72"/>
      <c r="P14" s="614"/>
      <c r="Q14" s="614"/>
      <c r="R14" s="115"/>
      <c r="S14" s="115"/>
      <c r="U14" s="72"/>
      <c r="V14" s="614"/>
      <c r="W14" s="614"/>
      <c r="X14" s="72"/>
      <c r="Y14" s="72"/>
      <c r="Z14" s="72"/>
      <c r="AA14" s="72"/>
      <c r="AB14" s="97"/>
    </row>
    <row r="15" spans="2:28" ht="17.100000000000001" customHeight="1">
      <c r="B15" s="651" t="s">
        <v>781</v>
      </c>
      <c r="C15" s="657" t="s">
        <v>782</v>
      </c>
      <c r="D15" s="116" t="s">
        <v>57</v>
      </c>
      <c r="E15" s="116" t="s">
        <v>57</v>
      </c>
      <c r="F15" s="116" t="s">
        <v>57</v>
      </c>
      <c r="G15" s="149" t="s">
        <v>57</v>
      </c>
      <c r="H15" s="614" t="s">
        <v>57</v>
      </c>
      <c r="I15" s="614" t="s">
        <v>57</v>
      </c>
      <c r="J15" s="116" t="s">
        <v>57</v>
      </c>
      <c r="K15" s="614" t="s">
        <v>57</v>
      </c>
      <c r="L15" s="614" t="s">
        <v>57</v>
      </c>
      <c r="M15" s="614" t="s">
        <v>48</v>
      </c>
      <c r="N15" s="614" t="s">
        <v>48</v>
      </c>
      <c r="O15" s="614">
        <v>1</v>
      </c>
      <c r="P15" s="614" t="s">
        <v>57</v>
      </c>
      <c r="Q15" s="614" t="s">
        <v>57</v>
      </c>
      <c r="R15" s="116" t="s">
        <v>57</v>
      </c>
      <c r="S15" s="116" t="s">
        <v>57</v>
      </c>
      <c r="T15" s="614" t="s">
        <v>48</v>
      </c>
      <c r="U15" s="614" t="s">
        <v>48</v>
      </c>
      <c r="V15" s="614" t="s">
        <v>48</v>
      </c>
      <c r="W15" s="614">
        <v>0</v>
      </c>
      <c r="X15" s="614" t="s">
        <v>48</v>
      </c>
      <c r="Y15" s="614">
        <v>0</v>
      </c>
      <c r="Z15" s="614">
        <v>0</v>
      </c>
      <c r="AA15" s="614">
        <v>0</v>
      </c>
      <c r="AB15" s="97"/>
    </row>
    <row r="16" spans="2:28" ht="17.100000000000001" customHeight="1">
      <c r="B16" s="651"/>
      <c r="C16" s="657"/>
      <c r="D16" s="116"/>
      <c r="E16" s="116"/>
      <c r="F16" s="116"/>
      <c r="G16" s="149"/>
      <c r="H16" s="614"/>
      <c r="I16" s="614"/>
      <c r="J16" s="116"/>
      <c r="L16" s="72"/>
      <c r="M16" s="72"/>
      <c r="N16" s="72"/>
      <c r="O16" s="72"/>
      <c r="P16" s="614"/>
      <c r="Q16" s="614"/>
      <c r="R16" s="115"/>
      <c r="S16" s="115"/>
      <c r="U16" s="72"/>
      <c r="V16" s="614"/>
      <c r="W16" s="614"/>
      <c r="X16" s="72"/>
      <c r="Y16" s="72"/>
      <c r="Z16" s="72"/>
      <c r="AA16" s="72"/>
      <c r="AB16" s="97"/>
    </row>
    <row r="17" spans="2:28" ht="17.100000000000001" customHeight="1">
      <c r="B17" s="651" t="s">
        <v>783</v>
      </c>
      <c r="C17" s="657" t="s">
        <v>739</v>
      </c>
      <c r="D17" s="116">
        <v>1</v>
      </c>
      <c r="E17" s="116" t="s">
        <v>57</v>
      </c>
      <c r="F17" s="116">
        <v>1</v>
      </c>
      <c r="G17" s="149" t="s">
        <v>57</v>
      </c>
      <c r="H17" s="614" t="s">
        <v>57</v>
      </c>
      <c r="I17" s="614">
        <v>1</v>
      </c>
      <c r="J17" s="116" t="s">
        <v>48</v>
      </c>
      <c r="K17" s="614" t="s">
        <v>57</v>
      </c>
      <c r="L17" s="614" t="s">
        <v>57</v>
      </c>
      <c r="M17" s="614" t="s">
        <v>48</v>
      </c>
      <c r="N17" s="614" t="s">
        <v>48</v>
      </c>
      <c r="O17" s="614" t="s">
        <v>57</v>
      </c>
      <c r="P17" s="614">
        <v>1</v>
      </c>
      <c r="Q17" s="614">
        <v>1</v>
      </c>
      <c r="R17" s="116" t="s">
        <v>57</v>
      </c>
      <c r="S17" s="116" t="s">
        <v>57</v>
      </c>
      <c r="T17" s="614" t="s">
        <v>48</v>
      </c>
      <c r="U17" s="614" t="s">
        <v>48</v>
      </c>
      <c r="V17" s="614" t="s">
        <v>48</v>
      </c>
      <c r="W17" s="614">
        <v>0</v>
      </c>
      <c r="X17" s="614" t="s">
        <v>48</v>
      </c>
      <c r="Y17" s="614">
        <v>0</v>
      </c>
      <c r="Z17" s="614">
        <v>0</v>
      </c>
      <c r="AA17" s="614">
        <v>0</v>
      </c>
      <c r="AB17" s="97"/>
    </row>
    <row r="18" spans="2:28" ht="17.100000000000001" customHeight="1">
      <c r="B18" s="651"/>
      <c r="C18" s="72"/>
      <c r="D18" s="115"/>
      <c r="E18" s="116"/>
      <c r="F18" s="116"/>
      <c r="G18" s="149"/>
      <c r="H18" s="614"/>
      <c r="I18" s="614"/>
      <c r="J18" s="116"/>
      <c r="L18" s="72"/>
      <c r="M18" s="72"/>
      <c r="N18" s="72"/>
      <c r="O18" s="72"/>
      <c r="P18" s="614"/>
      <c r="Q18" s="614"/>
      <c r="R18" s="115"/>
      <c r="S18" s="115"/>
      <c r="U18" s="72"/>
      <c r="V18" s="614"/>
      <c r="W18" s="614"/>
      <c r="X18" s="72"/>
      <c r="Y18" s="72"/>
      <c r="Z18" s="72"/>
      <c r="AA18" s="72"/>
      <c r="AB18" s="97"/>
    </row>
    <row r="19" spans="2:28" ht="17.100000000000001" customHeight="1">
      <c r="B19" s="651" t="s">
        <v>784</v>
      </c>
      <c r="C19" s="657" t="s">
        <v>785</v>
      </c>
      <c r="D19" s="116" t="s">
        <v>57</v>
      </c>
      <c r="E19" s="116" t="s">
        <v>57</v>
      </c>
      <c r="F19" s="116" t="s">
        <v>57</v>
      </c>
      <c r="G19" s="149">
        <v>1</v>
      </c>
      <c r="H19" s="614" t="s">
        <v>57</v>
      </c>
      <c r="I19" s="614">
        <v>1</v>
      </c>
      <c r="J19" s="116" t="s">
        <v>48</v>
      </c>
      <c r="K19" s="145">
        <v>1</v>
      </c>
      <c r="L19" s="614" t="s">
        <v>57</v>
      </c>
      <c r="M19" s="614">
        <v>1</v>
      </c>
      <c r="N19" s="614" t="s">
        <v>48</v>
      </c>
      <c r="O19" s="614" t="s">
        <v>57</v>
      </c>
      <c r="P19" s="614" t="s">
        <v>57</v>
      </c>
      <c r="Q19" s="614" t="s">
        <v>57</v>
      </c>
      <c r="R19" s="116" t="s">
        <v>57</v>
      </c>
      <c r="S19" s="116" t="s">
        <v>57</v>
      </c>
      <c r="T19" s="614" t="s">
        <v>48</v>
      </c>
      <c r="U19" s="614">
        <v>1</v>
      </c>
      <c r="V19" s="614">
        <v>1</v>
      </c>
      <c r="W19" s="614">
        <v>0</v>
      </c>
      <c r="X19" s="614" t="s">
        <v>48</v>
      </c>
      <c r="Y19" s="614">
        <v>0</v>
      </c>
      <c r="Z19" s="614">
        <v>0</v>
      </c>
      <c r="AA19" s="614">
        <v>0</v>
      </c>
      <c r="AB19" s="97"/>
    </row>
    <row r="20" spans="2:28" ht="17.100000000000001" customHeight="1">
      <c r="B20" s="651"/>
      <c r="C20" s="72"/>
      <c r="D20" s="115"/>
      <c r="E20" s="116"/>
      <c r="F20" s="116"/>
      <c r="G20" s="149"/>
      <c r="H20" s="614"/>
      <c r="I20" s="614"/>
      <c r="J20" s="116"/>
      <c r="L20" s="72"/>
      <c r="M20" s="72"/>
      <c r="N20" s="72"/>
      <c r="O20" s="72"/>
      <c r="P20" s="614"/>
      <c r="Q20" s="614"/>
      <c r="R20" s="115"/>
      <c r="S20" s="115"/>
      <c r="U20" s="72"/>
      <c r="V20" s="614"/>
      <c r="W20" s="614"/>
      <c r="X20" s="72"/>
      <c r="Y20" s="72"/>
      <c r="Z20" s="72"/>
      <c r="AA20" s="72"/>
      <c r="AB20" s="97"/>
    </row>
    <row r="21" spans="2:28" ht="17.100000000000001" customHeight="1">
      <c r="B21" s="651" t="s">
        <v>786</v>
      </c>
      <c r="C21" s="657" t="s">
        <v>787</v>
      </c>
      <c r="D21" s="116" t="s">
        <v>57</v>
      </c>
      <c r="E21" s="116" t="s">
        <v>57</v>
      </c>
      <c r="F21" s="116">
        <v>1</v>
      </c>
      <c r="G21" s="149" t="s">
        <v>57</v>
      </c>
      <c r="H21" s="614" t="s">
        <v>57</v>
      </c>
      <c r="I21" s="614" t="s">
        <v>57</v>
      </c>
      <c r="J21" s="116" t="s">
        <v>48</v>
      </c>
      <c r="K21" s="614" t="s">
        <v>57</v>
      </c>
      <c r="L21" s="614">
        <v>1</v>
      </c>
      <c r="M21" s="614" t="s">
        <v>48</v>
      </c>
      <c r="N21" s="614" t="s">
        <v>48</v>
      </c>
      <c r="O21" s="614" t="s">
        <v>57</v>
      </c>
      <c r="P21" s="614" t="s">
        <v>57</v>
      </c>
      <c r="Q21" s="614" t="s">
        <v>57</v>
      </c>
      <c r="R21" s="116">
        <v>1</v>
      </c>
      <c r="S21" s="116" t="s">
        <v>57</v>
      </c>
      <c r="T21" s="614" t="s">
        <v>48</v>
      </c>
      <c r="U21" s="614" t="s">
        <v>48</v>
      </c>
      <c r="V21" s="614" t="s">
        <v>48</v>
      </c>
      <c r="W21" s="614">
        <v>0</v>
      </c>
      <c r="X21" s="614" t="s">
        <v>48</v>
      </c>
      <c r="Y21" s="614">
        <v>1</v>
      </c>
      <c r="Z21" s="614">
        <v>0</v>
      </c>
      <c r="AA21" s="614">
        <v>0</v>
      </c>
      <c r="AB21" s="97"/>
    </row>
    <row r="22" spans="2:28" ht="17.100000000000001" customHeight="1">
      <c r="B22" s="651"/>
      <c r="C22" s="72"/>
      <c r="D22" s="115"/>
      <c r="E22" s="116"/>
      <c r="F22" s="116"/>
      <c r="G22" s="149"/>
      <c r="H22" s="614"/>
      <c r="I22" s="614"/>
      <c r="J22" s="116"/>
      <c r="L22" s="72"/>
      <c r="M22" s="72"/>
      <c r="N22" s="72"/>
      <c r="O22" s="72"/>
      <c r="P22" s="614"/>
      <c r="Q22" s="614"/>
      <c r="R22" s="115"/>
      <c r="S22" s="115"/>
      <c r="U22" s="72"/>
      <c r="V22" s="614"/>
      <c r="W22" s="614"/>
      <c r="X22" s="72"/>
      <c r="Y22" s="72"/>
      <c r="Z22" s="72"/>
      <c r="AA22" s="72"/>
      <c r="AB22" s="97"/>
    </row>
    <row r="23" spans="2:28" ht="17.100000000000001" customHeight="1">
      <c r="B23" s="651" t="s">
        <v>788</v>
      </c>
      <c r="C23" s="657" t="s">
        <v>789</v>
      </c>
      <c r="D23" s="116" t="s">
        <v>57</v>
      </c>
      <c r="E23" s="116" t="s">
        <v>57</v>
      </c>
      <c r="F23" s="116">
        <v>1</v>
      </c>
      <c r="G23" s="149" t="s">
        <v>57</v>
      </c>
      <c r="H23" s="614" t="s">
        <v>57</v>
      </c>
      <c r="I23" s="614" t="s">
        <v>57</v>
      </c>
      <c r="J23" s="116" t="s">
        <v>48</v>
      </c>
      <c r="K23" s="614" t="s">
        <v>57</v>
      </c>
      <c r="L23" s="614" t="s">
        <v>57</v>
      </c>
      <c r="M23" s="614" t="s">
        <v>48</v>
      </c>
      <c r="N23" s="614" t="s">
        <v>48</v>
      </c>
      <c r="O23" s="614" t="s">
        <v>57</v>
      </c>
      <c r="P23" s="614" t="s">
        <v>57</v>
      </c>
      <c r="Q23" s="614" t="s">
        <v>57</v>
      </c>
      <c r="R23" s="116" t="s">
        <v>57</v>
      </c>
      <c r="S23" s="116" t="s">
        <v>57</v>
      </c>
      <c r="T23" s="614" t="s">
        <v>48</v>
      </c>
      <c r="U23" s="614" t="s">
        <v>48</v>
      </c>
      <c r="V23" s="614" t="s">
        <v>48</v>
      </c>
      <c r="W23" s="614">
        <v>0</v>
      </c>
      <c r="X23" s="614" t="s">
        <v>48</v>
      </c>
      <c r="Y23" s="614">
        <v>0</v>
      </c>
      <c r="Z23" s="614">
        <v>0</v>
      </c>
      <c r="AA23" s="614">
        <v>0</v>
      </c>
      <c r="AB23" s="97"/>
    </row>
    <row r="24" spans="2:28" ht="17.100000000000001" customHeight="1">
      <c r="B24" s="651"/>
      <c r="C24" s="72"/>
      <c r="D24" s="115"/>
      <c r="E24" s="116"/>
      <c r="F24" s="116"/>
      <c r="G24" s="149"/>
      <c r="H24" s="614"/>
      <c r="I24" s="614"/>
      <c r="J24" s="116"/>
      <c r="L24" s="72"/>
      <c r="M24" s="72"/>
      <c r="N24" s="72"/>
      <c r="O24" s="72"/>
      <c r="P24" s="614"/>
      <c r="Q24" s="614"/>
      <c r="R24" s="115"/>
      <c r="S24" s="115"/>
      <c r="U24" s="72"/>
      <c r="V24" s="614"/>
      <c r="W24" s="614"/>
      <c r="X24" s="72"/>
      <c r="Y24" s="72"/>
      <c r="Z24" s="72"/>
      <c r="AA24" s="72"/>
      <c r="AB24" s="97"/>
    </row>
    <row r="25" spans="2:28" ht="17.100000000000001" customHeight="1">
      <c r="B25" s="651" t="s">
        <v>790</v>
      </c>
      <c r="C25" s="657" t="s">
        <v>791</v>
      </c>
      <c r="D25" s="116">
        <v>4</v>
      </c>
      <c r="E25" s="116" t="s">
        <v>57</v>
      </c>
      <c r="F25" s="116">
        <v>1</v>
      </c>
      <c r="G25" s="149" t="s">
        <v>57</v>
      </c>
      <c r="H25" s="614">
        <v>1</v>
      </c>
      <c r="I25" s="614" t="s">
        <v>57</v>
      </c>
      <c r="J25" s="116">
        <v>1</v>
      </c>
      <c r="K25" s="614" t="s">
        <v>57</v>
      </c>
      <c r="L25" s="614" t="s">
        <v>57</v>
      </c>
      <c r="M25" s="614" t="s">
        <v>48</v>
      </c>
      <c r="N25" s="614" t="s">
        <v>48</v>
      </c>
      <c r="O25" s="614" t="s">
        <v>57</v>
      </c>
      <c r="P25" s="614">
        <v>1</v>
      </c>
      <c r="Q25" s="614" t="s">
        <v>57</v>
      </c>
      <c r="R25" s="116" t="s">
        <v>57</v>
      </c>
      <c r="S25" s="116" t="s">
        <v>57</v>
      </c>
      <c r="T25" s="614" t="s">
        <v>48</v>
      </c>
      <c r="U25" s="614">
        <v>1</v>
      </c>
      <c r="V25" s="614" t="s">
        <v>48</v>
      </c>
      <c r="W25" s="614">
        <v>0</v>
      </c>
      <c r="X25" s="72">
        <v>1</v>
      </c>
      <c r="Y25" s="72">
        <v>0</v>
      </c>
      <c r="Z25" s="72">
        <v>0</v>
      </c>
      <c r="AA25" s="72">
        <v>0</v>
      </c>
      <c r="AB25" s="97"/>
    </row>
    <row r="26" spans="2:28" ht="17.100000000000001" customHeight="1">
      <c r="B26" s="651"/>
      <c r="C26" s="72"/>
      <c r="D26" s="115"/>
      <c r="E26" s="116"/>
      <c r="F26" s="116"/>
      <c r="G26" s="149"/>
      <c r="H26" s="614"/>
      <c r="I26" s="614"/>
      <c r="J26" s="116"/>
      <c r="L26" s="72"/>
      <c r="M26" s="72"/>
      <c r="N26" s="72"/>
      <c r="O26" s="72"/>
      <c r="P26" s="614"/>
      <c r="Q26" s="614"/>
      <c r="R26" s="115"/>
      <c r="S26" s="115"/>
      <c r="U26" s="72"/>
      <c r="V26" s="614"/>
      <c r="W26" s="614"/>
      <c r="X26" s="72"/>
      <c r="Y26" s="72"/>
      <c r="Z26" s="72"/>
      <c r="AA26" s="72"/>
      <c r="AB26" s="97"/>
    </row>
    <row r="27" spans="2:28" ht="17.100000000000001" customHeight="1">
      <c r="B27" s="651" t="s">
        <v>792</v>
      </c>
      <c r="C27" s="657" t="s">
        <v>743</v>
      </c>
      <c r="D27" s="116" t="s">
        <v>57</v>
      </c>
      <c r="E27" s="116" t="s">
        <v>57</v>
      </c>
      <c r="F27" s="116" t="s">
        <v>48</v>
      </c>
      <c r="G27" s="149" t="s">
        <v>48</v>
      </c>
      <c r="H27" s="614" t="s">
        <v>48</v>
      </c>
      <c r="I27" s="614" t="s">
        <v>48</v>
      </c>
      <c r="J27" s="116">
        <v>1</v>
      </c>
      <c r="K27" s="614" t="s">
        <v>57</v>
      </c>
      <c r="L27" s="614" t="s">
        <v>57</v>
      </c>
      <c r="M27" s="614" t="s">
        <v>48</v>
      </c>
      <c r="N27" s="614" t="s">
        <v>48</v>
      </c>
      <c r="O27" s="614" t="s">
        <v>57</v>
      </c>
      <c r="P27" s="614" t="s">
        <v>57</v>
      </c>
      <c r="Q27" s="614" t="s">
        <v>57</v>
      </c>
      <c r="R27" s="116" t="s">
        <v>57</v>
      </c>
      <c r="S27" s="116" t="s">
        <v>57</v>
      </c>
      <c r="T27" s="614" t="s">
        <v>48</v>
      </c>
      <c r="U27" s="614" t="s">
        <v>48</v>
      </c>
      <c r="V27" s="614" t="s">
        <v>48</v>
      </c>
      <c r="W27" s="614">
        <v>0</v>
      </c>
      <c r="X27" s="614" t="s">
        <v>48</v>
      </c>
      <c r="Y27" s="614">
        <v>0</v>
      </c>
      <c r="Z27" s="614">
        <v>0</v>
      </c>
      <c r="AA27" s="614">
        <v>0</v>
      </c>
      <c r="AB27" s="97"/>
    </row>
    <row r="28" spans="2:28" ht="17.100000000000001" customHeight="1">
      <c r="B28" s="651"/>
      <c r="C28" s="72"/>
      <c r="D28" s="115"/>
      <c r="E28" s="116"/>
      <c r="F28" s="116"/>
      <c r="G28" s="149"/>
      <c r="H28" s="614"/>
      <c r="I28" s="614"/>
      <c r="J28" s="116"/>
      <c r="L28" s="72"/>
      <c r="M28" s="72"/>
      <c r="N28" s="72"/>
      <c r="O28" s="72"/>
      <c r="P28" s="614"/>
      <c r="Q28" s="614"/>
      <c r="R28" s="115"/>
      <c r="S28" s="115"/>
      <c r="U28" s="72"/>
      <c r="V28" s="614"/>
      <c r="W28" s="614"/>
      <c r="X28" s="72"/>
      <c r="Y28" s="72"/>
      <c r="Z28" s="72"/>
      <c r="AA28" s="72"/>
      <c r="AB28" s="97"/>
    </row>
    <row r="29" spans="2:28" ht="17.100000000000001" customHeight="1">
      <c r="B29" s="651" t="s">
        <v>793</v>
      </c>
      <c r="C29" s="657" t="s">
        <v>794</v>
      </c>
      <c r="D29" s="116">
        <v>1</v>
      </c>
      <c r="E29" s="116" t="s">
        <v>57</v>
      </c>
      <c r="F29" s="116" t="s">
        <v>57</v>
      </c>
      <c r="G29" s="149" t="s">
        <v>57</v>
      </c>
      <c r="H29" s="614" t="s">
        <v>57</v>
      </c>
      <c r="I29" s="614" t="s">
        <v>57</v>
      </c>
      <c r="J29" s="116" t="s">
        <v>57</v>
      </c>
      <c r="K29" s="614" t="s">
        <v>57</v>
      </c>
      <c r="L29" s="614" t="s">
        <v>57</v>
      </c>
      <c r="M29" s="614" t="s">
        <v>48</v>
      </c>
      <c r="N29" s="614" t="s">
        <v>48</v>
      </c>
      <c r="O29" s="614" t="s">
        <v>57</v>
      </c>
      <c r="P29" s="614" t="s">
        <v>57</v>
      </c>
      <c r="Q29" s="614" t="s">
        <v>57</v>
      </c>
      <c r="R29" s="116" t="s">
        <v>57</v>
      </c>
      <c r="S29" s="116" t="s">
        <v>57</v>
      </c>
      <c r="T29" s="614" t="s">
        <v>48</v>
      </c>
      <c r="U29" s="614" t="s">
        <v>48</v>
      </c>
      <c r="V29" s="614" t="s">
        <v>48</v>
      </c>
      <c r="W29" s="614">
        <v>0</v>
      </c>
      <c r="X29" s="614" t="s">
        <v>48</v>
      </c>
      <c r="Y29" s="614">
        <v>0</v>
      </c>
      <c r="Z29" s="614">
        <v>0</v>
      </c>
      <c r="AA29" s="614">
        <v>0</v>
      </c>
      <c r="AB29" s="97"/>
    </row>
    <row r="30" spans="2:28" ht="17.100000000000001" customHeight="1">
      <c r="B30" s="651"/>
      <c r="C30" s="72"/>
      <c r="D30" s="115"/>
      <c r="E30" s="116"/>
      <c r="F30" s="116"/>
      <c r="G30" s="149"/>
      <c r="H30" s="614"/>
      <c r="I30" s="614"/>
      <c r="J30" s="116"/>
      <c r="L30" s="72"/>
      <c r="M30" s="72"/>
      <c r="N30" s="72"/>
      <c r="O30" s="72"/>
      <c r="P30" s="614"/>
      <c r="Q30" s="614"/>
      <c r="R30" s="115"/>
      <c r="S30" s="115"/>
      <c r="U30" s="72"/>
      <c r="V30" s="614"/>
      <c r="W30" s="614"/>
      <c r="X30" s="72"/>
      <c r="Y30" s="72"/>
      <c r="Z30" s="72"/>
      <c r="AA30" s="72"/>
      <c r="AB30" s="97"/>
    </row>
    <row r="31" spans="2:28" ht="17.100000000000001" customHeight="1">
      <c r="B31" s="651" t="s">
        <v>795</v>
      </c>
      <c r="C31" s="657" t="s">
        <v>796</v>
      </c>
      <c r="D31" s="116" t="s">
        <v>57</v>
      </c>
      <c r="E31" s="116" t="s">
        <v>57</v>
      </c>
      <c r="F31" s="116" t="s">
        <v>57</v>
      </c>
      <c r="G31" s="149" t="s">
        <v>57</v>
      </c>
      <c r="H31" s="614" t="s">
        <v>57</v>
      </c>
      <c r="I31" s="614" t="s">
        <v>57</v>
      </c>
      <c r="J31" s="116" t="s">
        <v>57</v>
      </c>
      <c r="K31" s="614" t="s">
        <v>57</v>
      </c>
      <c r="L31" s="614" t="s">
        <v>57</v>
      </c>
      <c r="M31" s="614" t="s">
        <v>48</v>
      </c>
      <c r="N31" s="614" t="s">
        <v>48</v>
      </c>
      <c r="O31" s="614" t="s">
        <v>57</v>
      </c>
      <c r="P31" s="614" t="s">
        <v>57</v>
      </c>
      <c r="Q31" s="614" t="s">
        <v>57</v>
      </c>
      <c r="R31" s="116" t="s">
        <v>57</v>
      </c>
      <c r="S31" s="116" t="s">
        <v>57</v>
      </c>
      <c r="T31" s="614" t="s">
        <v>48</v>
      </c>
      <c r="U31" s="614" t="s">
        <v>48</v>
      </c>
      <c r="V31" s="614" t="s">
        <v>48</v>
      </c>
      <c r="W31" s="614">
        <v>0</v>
      </c>
      <c r="X31" s="614" t="s">
        <v>48</v>
      </c>
      <c r="Y31" s="614">
        <v>0</v>
      </c>
      <c r="Z31" s="614">
        <v>0</v>
      </c>
      <c r="AA31" s="614">
        <v>0</v>
      </c>
      <c r="AB31" s="97"/>
    </row>
    <row r="32" spans="2:28" ht="17.100000000000001" customHeight="1">
      <c r="B32" s="651"/>
      <c r="C32" s="72"/>
      <c r="D32" s="115"/>
      <c r="E32" s="116"/>
      <c r="F32" s="116"/>
      <c r="G32" s="149"/>
      <c r="H32" s="614"/>
      <c r="I32" s="614"/>
      <c r="J32" s="116"/>
      <c r="L32" s="72"/>
      <c r="M32" s="72"/>
      <c r="N32" s="72"/>
      <c r="O32" s="72"/>
      <c r="P32" s="614"/>
      <c r="Q32" s="614"/>
      <c r="R32" s="115"/>
      <c r="S32" s="115"/>
      <c r="U32" s="72"/>
      <c r="V32" s="614"/>
      <c r="W32" s="614"/>
      <c r="X32" s="72"/>
      <c r="Y32" s="72"/>
      <c r="Z32" s="72"/>
      <c r="AA32" s="72"/>
      <c r="AB32" s="97"/>
    </row>
    <row r="33" spans="2:28" ht="17.100000000000001" customHeight="1">
      <c r="B33" s="651" t="s">
        <v>797</v>
      </c>
      <c r="C33" s="657" t="s">
        <v>798</v>
      </c>
      <c r="D33" s="116">
        <v>2</v>
      </c>
      <c r="E33" s="116">
        <v>1</v>
      </c>
      <c r="F33" s="116">
        <v>3</v>
      </c>
      <c r="G33" s="149">
        <v>1</v>
      </c>
      <c r="H33" s="614">
        <v>2</v>
      </c>
      <c r="I33" s="614">
        <v>6</v>
      </c>
      <c r="J33" s="116" t="s">
        <v>48</v>
      </c>
      <c r="K33" s="145">
        <v>2</v>
      </c>
      <c r="L33" s="72">
        <v>2</v>
      </c>
      <c r="M33" s="72">
        <v>3</v>
      </c>
      <c r="N33" s="614" t="s">
        <v>48</v>
      </c>
      <c r="O33" s="614">
        <v>1</v>
      </c>
      <c r="P33" s="614">
        <v>1</v>
      </c>
      <c r="Q33" s="614">
        <v>2</v>
      </c>
      <c r="R33" s="115">
        <v>1</v>
      </c>
      <c r="S33" s="115">
        <v>1</v>
      </c>
      <c r="T33" s="614" t="s">
        <v>48</v>
      </c>
      <c r="U33" s="614">
        <v>1</v>
      </c>
      <c r="V33" s="614">
        <v>1</v>
      </c>
      <c r="W33" s="614">
        <v>0</v>
      </c>
      <c r="X33" s="614" t="s">
        <v>48</v>
      </c>
      <c r="Y33" s="614">
        <v>0</v>
      </c>
      <c r="Z33" s="614">
        <v>0</v>
      </c>
      <c r="AA33" s="614">
        <v>0</v>
      </c>
      <c r="AB33" s="97"/>
    </row>
    <row r="34" spans="2:28" ht="17.100000000000001" customHeight="1">
      <c r="B34" s="651"/>
      <c r="C34" s="72"/>
      <c r="D34" s="116"/>
      <c r="E34" s="116"/>
      <c r="F34" s="116"/>
      <c r="G34" s="149"/>
      <c r="H34" s="614"/>
      <c r="I34" s="614"/>
      <c r="J34" s="116"/>
      <c r="L34" s="72"/>
      <c r="M34" s="72"/>
      <c r="N34" s="72"/>
      <c r="O34" s="72"/>
      <c r="P34" s="614"/>
      <c r="Q34" s="614"/>
      <c r="R34" s="115"/>
      <c r="S34" s="115"/>
      <c r="U34" s="72"/>
      <c r="V34" s="614"/>
      <c r="W34" s="614"/>
      <c r="X34" s="72"/>
      <c r="Y34" s="72"/>
      <c r="Z34" s="72"/>
      <c r="AA34" s="72"/>
      <c r="AB34" s="97"/>
    </row>
    <row r="35" spans="2:28" ht="17.100000000000001" customHeight="1">
      <c r="B35" s="651" t="s">
        <v>799</v>
      </c>
      <c r="C35" s="657" t="s">
        <v>355</v>
      </c>
      <c r="D35" s="116" t="s">
        <v>57</v>
      </c>
      <c r="E35" s="116" t="s">
        <v>57</v>
      </c>
      <c r="F35" s="116" t="s">
        <v>57</v>
      </c>
      <c r="G35" s="149">
        <v>1</v>
      </c>
      <c r="H35" s="614" t="s">
        <v>57</v>
      </c>
      <c r="I35" s="614" t="s">
        <v>57</v>
      </c>
      <c r="J35" s="116" t="s">
        <v>57</v>
      </c>
      <c r="K35" s="614" t="s">
        <v>57</v>
      </c>
      <c r="L35" s="614">
        <v>1</v>
      </c>
      <c r="M35" s="614" t="s">
        <v>48</v>
      </c>
      <c r="N35" s="614" t="s">
        <v>48</v>
      </c>
      <c r="O35" s="614" t="s">
        <v>57</v>
      </c>
      <c r="P35" s="614" t="s">
        <v>57</v>
      </c>
      <c r="Q35" s="614" t="s">
        <v>57</v>
      </c>
      <c r="R35" s="116" t="s">
        <v>57</v>
      </c>
      <c r="S35" s="116" t="s">
        <v>57</v>
      </c>
      <c r="T35" s="614" t="s">
        <v>48</v>
      </c>
      <c r="U35" s="614" t="s">
        <v>48</v>
      </c>
      <c r="V35" s="614" t="s">
        <v>48</v>
      </c>
      <c r="W35" s="614">
        <v>0</v>
      </c>
      <c r="X35" s="614" t="s">
        <v>48</v>
      </c>
      <c r="Y35" s="614">
        <v>0</v>
      </c>
      <c r="Z35" s="614">
        <v>0</v>
      </c>
      <c r="AA35" s="614">
        <v>0</v>
      </c>
      <c r="AB35" s="97"/>
    </row>
    <row r="36" spans="2:28" ht="17.100000000000001" customHeight="1">
      <c r="B36" s="651"/>
      <c r="C36" s="72"/>
      <c r="D36" s="116"/>
      <c r="E36" s="116"/>
      <c r="F36" s="116"/>
      <c r="G36" s="149"/>
      <c r="H36" s="614"/>
      <c r="I36" s="614"/>
      <c r="J36" s="116"/>
      <c r="L36" s="72"/>
      <c r="M36" s="72"/>
      <c r="N36" s="72"/>
      <c r="O36" s="72"/>
      <c r="P36" s="614"/>
      <c r="Q36" s="614"/>
      <c r="R36" s="115"/>
      <c r="S36" s="115"/>
      <c r="U36" s="72"/>
      <c r="V36" s="614"/>
      <c r="W36" s="614"/>
      <c r="X36" s="72"/>
      <c r="Y36" s="72"/>
      <c r="Z36" s="72"/>
      <c r="AA36" s="72"/>
      <c r="AB36" s="97"/>
    </row>
    <row r="37" spans="2:28" ht="17.100000000000001" customHeight="1">
      <c r="B37" s="651" t="s">
        <v>800</v>
      </c>
      <c r="C37" s="657" t="s">
        <v>745</v>
      </c>
      <c r="D37" s="116" t="s">
        <v>57</v>
      </c>
      <c r="E37" s="116" t="s">
        <v>57</v>
      </c>
      <c r="F37" s="116" t="s">
        <v>57</v>
      </c>
      <c r="G37" s="149">
        <v>1</v>
      </c>
      <c r="H37" s="614" t="s">
        <v>57</v>
      </c>
      <c r="I37" s="614" t="s">
        <v>57</v>
      </c>
      <c r="J37" s="116" t="s">
        <v>57</v>
      </c>
      <c r="K37" s="145">
        <v>1</v>
      </c>
      <c r="L37" s="614" t="s">
        <v>57</v>
      </c>
      <c r="M37" s="614" t="s">
        <v>48</v>
      </c>
      <c r="N37" s="614" t="s">
        <v>48</v>
      </c>
      <c r="O37" s="614" t="s">
        <v>57</v>
      </c>
      <c r="P37" s="614" t="s">
        <v>57</v>
      </c>
      <c r="Q37" s="614" t="s">
        <v>57</v>
      </c>
      <c r="R37" s="116" t="s">
        <v>57</v>
      </c>
      <c r="S37" s="116" t="s">
        <v>57</v>
      </c>
      <c r="T37" s="614" t="s">
        <v>48</v>
      </c>
      <c r="U37" s="614" t="s">
        <v>48</v>
      </c>
      <c r="V37" s="614" t="s">
        <v>48</v>
      </c>
      <c r="W37" s="614">
        <v>0</v>
      </c>
      <c r="X37" s="614" t="s">
        <v>48</v>
      </c>
      <c r="Y37" s="614">
        <v>0</v>
      </c>
      <c r="Z37" s="614">
        <v>0</v>
      </c>
      <c r="AA37" s="614">
        <v>0</v>
      </c>
      <c r="AB37" s="97"/>
    </row>
    <row r="38" spans="2:28" ht="17.100000000000001" customHeight="1">
      <c r="B38" s="651"/>
      <c r="C38" s="72"/>
      <c r="D38" s="116"/>
      <c r="E38" s="116"/>
      <c r="F38" s="116"/>
      <c r="G38" s="149"/>
      <c r="H38" s="614"/>
      <c r="I38" s="614"/>
      <c r="J38" s="116"/>
      <c r="L38" s="72"/>
      <c r="M38" s="72"/>
      <c r="N38" s="72"/>
      <c r="O38" s="72"/>
      <c r="P38" s="614"/>
      <c r="Q38" s="614"/>
      <c r="R38" s="115"/>
      <c r="S38" s="115"/>
      <c r="U38" s="72"/>
      <c r="V38" s="614"/>
      <c r="W38" s="614"/>
      <c r="X38" s="72"/>
      <c r="Y38" s="72"/>
      <c r="Z38" s="72"/>
      <c r="AA38" s="72"/>
      <c r="AB38" s="97"/>
    </row>
    <row r="39" spans="2:28" ht="17.100000000000001" customHeight="1">
      <c r="B39" s="651" t="s">
        <v>801</v>
      </c>
      <c r="C39" s="657" t="s">
        <v>642</v>
      </c>
      <c r="D39" s="116" t="s">
        <v>57</v>
      </c>
      <c r="E39" s="116" t="s">
        <v>57</v>
      </c>
      <c r="F39" s="116" t="s">
        <v>57</v>
      </c>
      <c r="G39" s="149">
        <v>1</v>
      </c>
      <c r="H39" s="614">
        <v>3</v>
      </c>
      <c r="I39" s="614">
        <v>1</v>
      </c>
      <c r="J39" s="116">
        <v>1</v>
      </c>
      <c r="K39" s="614" t="s">
        <v>57</v>
      </c>
      <c r="L39" s="614">
        <v>3</v>
      </c>
      <c r="M39" s="614" t="s">
        <v>48</v>
      </c>
      <c r="N39" s="614">
        <v>1</v>
      </c>
      <c r="O39" s="614">
        <v>2</v>
      </c>
      <c r="P39" s="614">
        <v>2</v>
      </c>
      <c r="Q39" s="614">
        <v>1</v>
      </c>
      <c r="R39" s="116" t="s">
        <v>48</v>
      </c>
      <c r="S39" s="116" t="s">
        <v>57</v>
      </c>
      <c r="T39" s="614" t="s">
        <v>48</v>
      </c>
      <c r="U39" s="614" t="s">
        <v>48</v>
      </c>
      <c r="V39" s="614">
        <v>2</v>
      </c>
      <c r="W39" s="614">
        <v>1</v>
      </c>
      <c r="X39" s="614" t="s">
        <v>48</v>
      </c>
      <c r="Y39" s="614">
        <v>0</v>
      </c>
      <c r="Z39" s="614">
        <v>1</v>
      </c>
      <c r="AA39" s="614">
        <v>0</v>
      </c>
      <c r="AB39" s="97"/>
    </row>
    <row r="40" spans="2:28" ht="17.100000000000001" customHeight="1">
      <c r="B40" s="651"/>
      <c r="C40" s="72"/>
      <c r="D40" s="116"/>
      <c r="E40" s="116"/>
      <c r="F40" s="116"/>
      <c r="G40" s="149"/>
      <c r="H40" s="614"/>
      <c r="I40" s="614"/>
      <c r="J40" s="116"/>
      <c r="L40" s="72"/>
      <c r="M40" s="72"/>
      <c r="N40" s="72"/>
      <c r="O40" s="72"/>
      <c r="P40" s="614"/>
      <c r="Q40" s="614"/>
      <c r="R40" s="115"/>
      <c r="S40" s="115"/>
      <c r="U40" s="72"/>
      <c r="V40" s="614"/>
      <c r="W40" s="614"/>
      <c r="X40" s="72"/>
      <c r="Y40" s="72"/>
      <c r="Z40" s="72"/>
      <c r="AA40" s="72"/>
      <c r="AB40" s="97"/>
    </row>
    <row r="41" spans="2:28" ht="17.100000000000001" customHeight="1">
      <c r="B41" s="651" t="s">
        <v>802</v>
      </c>
      <c r="C41" s="657" t="s">
        <v>803</v>
      </c>
      <c r="D41" s="116" t="s">
        <v>57</v>
      </c>
      <c r="E41" s="116" t="s">
        <v>57</v>
      </c>
      <c r="F41" s="116" t="s">
        <v>48</v>
      </c>
      <c r="G41" s="149" t="s">
        <v>48</v>
      </c>
      <c r="H41" s="614">
        <v>1</v>
      </c>
      <c r="I41" s="614" t="s">
        <v>57</v>
      </c>
      <c r="J41" s="116" t="s">
        <v>48</v>
      </c>
      <c r="K41" s="614" t="s">
        <v>57</v>
      </c>
      <c r="L41" s="614" t="s">
        <v>57</v>
      </c>
      <c r="M41" s="614" t="s">
        <v>48</v>
      </c>
      <c r="N41" s="614" t="s">
        <v>48</v>
      </c>
      <c r="O41" s="614" t="s">
        <v>57</v>
      </c>
      <c r="P41" s="614" t="s">
        <v>57</v>
      </c>
      <c r="Q41" s="614" t="s">
        <v>57</v>
      </c>
      <c r="R41" s="116" t="s">
        <v>57</v>
      </c>
      <c r="S41" s="116" t="s">
        <v>57</v>
      </c>
      <c r="T41" s="614" t="s">
        <v>48</v>
      </c>
      <c r="U41" s="614" t="s">
        <v>48</v>
      </c>
      <c r="V41" s="614" t="s">
        <v>48</v>
      </c>
      <c r="W41" s="614">
        <v>0</v>
      </c>
      <c r="X41" s="614" t="s">
        <v>48</v>
      </c>
      <c r="Y41" s="614">
        <v>0</v>
      </c>
      <c r="Z41" s="614">
        <v>0</v>
      </c>
      <c r="AA41" s="614">
        <v>0</v>
      </c>
      <c r="AB41" s="97"/>
    </row>
    <row r="42" spans="2:28" ht="17.100000000000001" customHeight="1">
      <c r="B42" s="651"/>
      <c r="C42" s="72"/>
      <c r="D42" s="116"/>
      <c r="E42" s="116"/>
      <c r="F42" s="116"/>
      <c r="G42" s="149"/>
      <c r="H42" s="614"/>
      <c r="I42" s="614"/>
      <c r="J42" s="116"/>
      <c r="L42" s="72"/>
      <c r="M42" s="72"/>
      <c r="N42" s="72"/>
      <c r="O42" s="72"/>
      <c r="P42" s="614"/>
      <c r="Q42" s="614"/>
      <c r="R42" s="115"/>
      <c r="S42" s="115"/>
      <c r="U42" s="614"/>
      <c r="V42" s="614"/>
      <c r="W42" s="614"/>
      <c r="X42" s="72"/>
      <c r="Y42" s="72"/>
      <c r="Z42" s="72"/>
      <c r="AA42" s="72"/>
      <c r="AB42" s="97"/>
    </row>
    <row r="43" spans="2:28" ht="17.100000000000001" customHeight="1">
      <c r="B43" s="651" t="s">
        <v>804</v>
      </c>
      <c r="C43" s="657" t="s">
        <v>805</v>
      </c>
      <c r="D43" s="116" t="s">
        <v>57</v>
      </c>
      <c r="E43" s="116">
        <v>1</v>
      </c>
      <c r="F43" s="116" t="s">
        <v>57</v>
      </c>
      <c r="G43" s="149">
        <v>1</v>
      </c>
      <c r="H43" s="614" t="s">
        <v>57</v>
      </c>
      <c r="I43" s="614" t="s">
        <v>57</v>
      </c>
      <c r="J43" s="116" t="s">
        <v>57</v>
      </c>
      <c r="K43" s="614" t="s">
        <v>57</v>
      </c>
      <c r="L43" s="614" t="s">
        <v>57</v>
      </c>
      <c r="M43" s="614" t="s">
        <v>48</v>
      </c>
      <c r="N43" s="614" t="s">
        <v>48</v>
      </c>
      <c r="O43" s="614" t="s">
        <v>57</v>
      </c>
      <c r="P43" s="614" t="s">
        <v>57</v>
      </c>
      <c r="Q43" s="614" t="s">
        <v>57</v>
      </c>
      <c r="R43" s="116">
        <v>1</v>
      </c>
      <c r="S43" s="116" t="s">
        <v>57</v>
      </c>
      <c r="T43" s="149">
        <v>1</v>
      </c>
      <c r="U43" s="614" t="s">
        <v>48</v>
      </c>
      <c r="V43" s="614" t="s">
        <v>48</v>
      </c>
      <c r="W43" s="614">
        <v>0</v>
      </c>
      <c r="X43" s="614" t="s">
        <v>48</v>
      </c>
      <c r="Y43" s="614">
        <v>0</v>
      </c>
      <c r="Z43" s="614">
        <v>0</v>
      </c>
      <c r="AA43" s="614">
        <v>0</v>
      </c>
      <c r="AB43" s="97"/>
    </row>
    <row r="44" spans="2:28" ht="17.100000000000001" customHeight="1">
      <c r="B44" s="651"/>
      <c r="C44" s="72"/>
      <c r="D44" s="116"/>
      <c r="E44" s="116"/>
      <c r="F44" s="116"/>
      <c r="G44" s="149"/>
      <c r="H44" s="614"/>
      <c r="I44" s="614"/>
      <c r="J44" s="116"/>
      <c r="L44" s="72"/>
      <c r="M44" s="72"/>
      <c r="N44" s="72"/>
      <c r="O44" s="72"/>
      <c r="P44" s="614"/>
      <c r="Q44" s="614"/>
      <c r="R44" s="115"/>
      <c r="S44" s="115"/>
      <c r="U44" s="72"/>
      <c r="V44" s="614"/>
      <c r="W44" s="614"/>
      <c r="X44" s="72"/>
      <c r="Y44" s="72"/>
      <c r="Z44" s="72"/>
      <c r="AA44" s="72"/>
      <c r="AB44" s="97"/>
    </row>
    <row r="45" spans="2:28" ht="17.100000000000001" customHeight="1">
      <c r="B45" s="651" t="s">
        <v>806</v>
      </c>
      <c r="C45" s="657" t="s">
        <v>807</v>
      </c>
      <c r="D45" s="116" t="s">
        <v>57</v>
      </c>
      <c r="E45" s="116" t="s">
        <v>57</v>
      </c>
      <c r="F45" s="116" t="s">
        <v>57</v>
      </c>
      <c r="G45" s="149" t="s">
        <v>57</v>
      </c>
      <c r="H45" s="614" t="s">
        <v>57</v>
      </c>
      <c r="I45" s="614" t="s">
        <v>57</v>
      </c>
      <c r="J45" s="116" t="s">
        <v>57</v>
      </c>
      <c r="K45" s="614" t="s">
        <v>57</v>
      </c>
      <c r="L45" s="614">
        <v>1</v>
      </c>
      <c r="M45" s="614">
        <v>2</v>
      </c>
      <c r="N45" s="614" t="s">
        <v>48</v>
      </c>
      <c r="O45" s="614" t="s">
        <v>57</v>
      </c>
      <c r="P45" s="614" t="s">
        <v>57</v>
      </c>
      <c r="Q45" s="614" t="s">
        <v>57</v>
      </c>
      <c r="R45" s="116" t="s">
        <v>57</v>
      </c>
      <c r="S45" s="116" t="s">
        <v>57</v>
      </c>
      <c r="T45" s="614" t="s">
        <v>48</v>
      </c>
      <c r="U45" s="614" t="s">
        <v>48</v>
      </c>
      <c r="V45" s="614" t="s">
        <v>48</v>
      </c>
      <c r="W45" s="614">
        <v>0</v>
      </c>
      <c r="X45" s="614" t="s">
        <v>48</v>
      </c>
      <c r="Y45" s="614">
        <v>0</v>
      </c>
      <c r="Z45" s="614">
        <v>0</v>
      </c>
      <c r="AA45" s="614">
        <v>0</v>
      </c>
      <c r="AB45" s="97"/>
    </row>
    <row r="46" spans="2:28" ht="17.100000000000001" customHeight="1">
      <c r="B46" s="651"/>
      <c r="C46" s="72"/>
      <c r="D46" s="116"/>
      <c r="E46" s="116"/>
      <c r="F46" s="116"/>
      <c r="G46" s="149"/>
      <c r="H46" s="614"/>
      <c r="I46" s="614"/>
      <c r="J46" s="116"/>
      <c r="L46" s="72"/>
      <c r="M46" s="72"/>
      <c r="N46" s="72"/>
      <c r="O46" s="72"/>
      <c r="P46" s="614"/>
      <c r="Q46" s="614"/>
      <c r="R46" s="115"/>
      <c r="S46" s="115"/>
      <c r="U46" s="72"/>
      <c r="V46" s="614"/>
      <c r="W46" s="614"/>
      <c r="X46" s="72"/>
      <c r="Y46" s="72"/>
      <c r="Z46" s="72"/>
      <c r="AA46" s="72"/>
      <c r="AB46" s="97"/>
    </row>
    <row r="47" spans="2:28" ht="17.100000000000001" customHeight="1">
      <c r="B47" s="651" t="s">
        <v>808</v>
      </c>
      <c r="C47" s="657" t="s">
        <v>809</v>
      </c>
      <c r="D47" s="116" t="s">
        <v>57</v>
      </c>
      <c r="E47" s="116" t="s">
        <v>57</v>
      </c>
      <c r="F47" s="116" t="s">
        <v>57</v>
      </c>
      <c r="G47" s="149">
        <v>2</v>
      </c>
      <c r="H47" s="614" t="s">
        <v>57</v>
      </c>
      <c r="I47" s="614" t="s">
        <v>57</v>
      </c>
      <c r="J47" s="116" t="s">
        <v>57</v>
      </c>
      <c r="K47" s="614" t="s">
        <v>57</v>
      </c>
      <c r="L47" s="614">
        <v>1</v>
      </c>
      <c r="M47" s="614" t="s">
        <v>48</v>
      </c>
      <c r="N47" s="614" t="s">
        <v>48</v>
      </c>
      <c r="O47" s="614" t="s">
        <v>57</v>
      </c>
      <c r="P47" s="614" t="s">
        <v>57</v>
      </c>
      <c r="Q47" s="614" t="s">
        <v>57</v>
      </c>
      <c r="R47" s="116" t="s">
        <v>57</v>
      </c>
      <c r="S47" s="116" t="s">
        <v>57</v>
      </c>
      <c r="T47" s="614" t="s">
        <v>48</v>
      </c>
      <c r="U47" s="614" t="s">
        <v>48</v>
      </c>
      <c r="V47" s="614" t="s">
        <v>48</v>
      </c>
      <c r="W47" s="614">
        <v>0</v>
      </c>
      <c r="X47" s="614" t="s">
        <v>48</v>
      </c>
      <c r="Y47" s="614">
        <v>0</v>
      </c>
      <c r="Z47" s="614">
        <v>0</v>
      </c>
      <c r="AA47" s="614">
        <v>0</v>
      </c>
      <c r="AB47" s="97"/>
    </row>
    <row r="48" spans="2:28" ht="17.100000000000001" customHeight="1">
      <c r="B48" s="651"/>
      <c r="C48" s="657"/>
      <c r="D48" s="116"/>
      <c r="E48" s="116"/>
      <c r="F48" s="116"/>
      <c r="G48" s="149"/>
      <c r="H48" s="614"/>
      <c r="I48" s="614"/>
      <c r="J48" s="116"/>
      <c r="L48" s="72"/>
      <c r="M48" s="72"/>
      <c r="N48" s="72"/>
      <c r="O48" s="72"/>
      <c r="P48" s="614"/>
      <c r="Q48" s="614"/>
      <c r="R48" s="115"/>
      <c r="S48" s="115"/>
      <c r="U48" s="72"/>
      <c r="V48" s="614"/>
      <c r="W48" s="614"/>
      <c r="X48" s="72"/>
      <c r="Y48" s="72"/>
      <c r="Z48" s="72"/>
      <c r="AA48" s="72"/>
      <c r="AB48" s="97"/>
    </row>
    <row r="49" spans="1:28" ht="17.100000000000001" customHeight="1">
      <c r="B49" s="651" t="s">
        <v>810</v>
      </c>
      <c r="C49" s="657" t="s">
        <v>811</v>
      </c>
      <c r="D49" s="116">
        <v>19</v>
      </c>
      <c r="E49" s="116">
        <v>16</v>
      </c>
      <c r="F49" s="116">
        <v>15</v>
      </c>
      <c r="G49" s="149">
        <v>16</v>
      </c>
      <c r="H49" s="614">
        <v>8</v>
      </c>
      <c r="I49" s="614">
        <v>10</v>
      </c>
      <c r="J49" s="116">
        <v>8</v>
      </c>
      <c r="K49" s="145">
        <v>10</v>
      </c>
      <c r="L49" s="72">
        <v>13</v>
      </c>
      <c r="M49" s="72">
        <v>6</v>
      </c>
      <c r="N49" s="72">
        <v>8</v>
      </c>
      <c r="O49" s="72">
        <v>12</v>
      </c>
      <c r="P49" s="614">
        <v>7</v>
      </c>
      <c r="Q49" s="614">
        <v>4</v>
      </c>
      <c r="R49" s="115">
        <v>3</v>
      </c>
      <c r="S49" s="115">
        <v>5</v>
      </c>
      <c r="T49" s="614">
        <v>6</v>
      </c>
      <c r="U49" s="614">
        <v>9</v>
      </c>
      <c r="V49" s="614">
        <v>11</v>
      </c>
      <c r="W49" s="614">
        <v>5</v>
      </c>
      <c r="X49" s="72">
        <v>4</v>
      </c>
      <c r="Y49" s="72">
        <v>4</v>
      </c>
      <c r="Z49" s="72">
        <v>5</v>
      </c>
      <c r="AA49" s="72">
        <v>2</v>
      </c>
      <c r="AB49" s="97"/>
    </row>
    <row r="50" spans="1:28" ht="17.100000000000001" customHeight="1">
      <c r="B50" s="651"/>
      <c r="C50" s="657"/>
      <c r="D50" s="116"/>
      <c r="E50" s="116"/>
      <c r="F50" s="116"/>
      <c r="G50" s="149"/>
      <c r="H50" s="614"/>
      <c r="I50" s="614"/>
      <c r="J50" s="116"/>
      <c r="L50" s="72"/>
      <c r="M50" s="72"/>
      <c r="N50" s="72"/>
      <c r="O50" s="72"/>
      <c r="P50" s="614"/>
      <c r="Q50" s="614"/>
      <c r="R50" s="115"/>
      <c r="S50" s="115"/>
      <c r="T50" s="149"/>
      <c r="U50" s="614"/>
      <c r="V50" s="614"/>
      <c r="W50" s="614"/>
      <c r="X50" s="72"/>
      <c r="Y50" s="72"/>
      <c r="Z50" s="72"/>
      <c r="AA50" s="72"/>
      <c r="AB50" s="97"/>
    </row>
    <row r="51" spans="1:28" ht="17.100000000000001" customHeight="1">
      <c r="B51" s="651" t="s">
        <v>812</v>
      </c>
      <c r="C51" s="657" t="s">
        <v>813</v>
      </c>
      <c r="D51" s="116">
        <v>26</v>
      </c>
      <c r="E51" s="116">
        <v>21</v>
      </c>
      <c r="F51" s="116">
        <v>17</v>
      </c>
      <c r="G51" s="149">
        <v>17</v>
      </c>
      <c r="H51" s="614">
        <v>13</v>
      </c>
      <c r="I51" s="614">
        <v>18</v>
      </c>
      <c r="J51" s="116">
        <v>15</v>
      </c>
      <c r="K51" s="145">
        <v>14</v>
      </c>
      <c r="L51" s="72">
        <v>20</v>
      </c>
      <c r="M51" s="72">
        <v>12</v>
      </c>
      <c r="N51" s="72">
        <v>15</v>
      </c>
      <c r="O51" s="72">
        <v>9</v>
      </c>
      <c r="P51" s="614">
        <v>11</v>
      </c>
      <c r="Q51" s="614">
        <v>11</v>
      </c>
      <c r="R51" s="115">
        <v>12</v>
      </c>
      <c r="S51" s="115">
        <v>7</v>
      </c>
      <c r="T51" s="614">
        <v>10</v>
      </c>
      <c r="U51" s="614">
        <v>5</v>
      </c>
      <c r="V51" s="614">
        <v>14</v>
      </c>
      <c r="W51" s="614">
        <v>10</v>
      </c>
      <c r="X51" s="72">
        <v>8</v>
      </c>
      <c r="Y51" s="72">
        <v>6</v>
      </c>
      <c r="Z51" s="72">
        <v>5</v>
      </c>
      <c r="AA51" s="72">
        <v>5</v>
      </c>
      <c r="AB51" s="97"/>
    </row>
    <row r="52" spans="1:28" ht="17.100000000000001" customHeight="1">
      <c r="B52" s="651"/>
      <c r="C52" s="72"/>
      <c r="D52" s="116"/>
      <c r="E52" s="116"/>
      <c r="F52" s="116"/>
      <c r="G52" s="149"/>
      <c r="H52" s="614"/>
      <c r="I52" s="614"/>
      <c r="J52" s="116"/>
      <c r="L52" s="72"/>
      <c r="M52" s="72"/>
      <c r="N52" s="72"/>
      <c r="O52" s="72"/>
      <c r="P52" s="614"/>
      <c r="Q52" s="614"/>
      <c r="R52" s="115"/>
      <c r="S52" s="115"/>
      <c r="U52" s="72"/>
      <c r="V52" s="614"/>
      <c r="W52" s="614"/>
      <c r="X52" s="72"/>
      <c r="Y52" s="72"/>
      <c r="Z52" s="72"/>
      <c r="AA52" s="72"/>
      <c r="AB52" s="97"/>
    </row>
    <row r="53" spans="1:28" ht="17.100000000000001" customHeight="1">
      <c r="B53" s="651" t="s">
        <v>814</v>
      </c>
      <c r="C53" s="657" t="s">
        <v>815</v>
      </c>
      <c r="D53" s="116">
        <v>13</v>
      </c>
      <c r="E53" s="116">
        <v>10</v>
      </c>
      <c r="F53" s="116">
        <v>5</v>
      </c>
      <c r="G53" s="149">
        <v>1</v>
      </c>
      <c r="H53" s="614">
        <v>2</v>
      </c>
      <c r="I53" s="614">
        <v>5</v>
      </c>
      <c r="J53" s="116" t="s">
        <v>48</v>
      </c>
      <c r="K53" s="145">
        <v>1</v>
      </c>
      <c r="L53" s="72">
        <v>2</v>
      </c>
      <c r="M53" s="72">
        <v>2</v>
      </c>
      <c r="N53" s="614" t="s">
        <v>48</v>
      </c>
      <c r="O53" s="614" t="s">
        <v>57</v>
      </c>
      <c r="P53" s="614" t="s">
        <v>57</v>
      </c>
      <c r="Q53" s="614" t="s">
        <v>57</v>
      </c>
      <c r="R53" s="116" t="s">
        <v>57</v>
      </c>
      <c r="S53" s="116" t="s">
        <v>57</v>
      </c>
      <c r="T53" s="614">
        <v>1</v>
      </c>
      <c r="U53" s="614" t="s">
        <v>166</v>
      </c>
      <c r="V53" s="614" t="s">
        <v>166</v>
      </c>
      <c r="W53" s="614">
        <v>0</v>
      </c>
      <c r="X53" s="72">
        <v>1</v>
      </c>
      <c r="Y53" s="72">
        <v>1</v>
      </c>
      <c r="Z53" s="72">
        <v>0</v>
      </c>
      <c r="AA53" s="72">
        <v>0</v>
      </c>
      <c r="AB53" s="97"/>
    </row>
    <row r="54" spans="1:28" ht="17.100000000000001" customHeight="1">
      <c r="B54" s="651"/>
      <c r="C54" s="657"/>
      <c r="D54" s="116"/>
      <c r="E54" s="116"/>
      <c r="F54" s="116"/>
      <c r="G54" s="149"/>
      <c r="H54" s="614"/>
      <c r="I54" s="614"/>
      <c r="J54" s="116"/>
      <c r="L54" s="72"/>
      <c r="M54" s="72"/>
      <c r="N54" s="72"/>
      <c r="O54" s="72"/>
      <c r="P54" s="614"/>
      <c r="Q54" s="614"/>
      <c r="R54" s="115"/>
      <c r="S54" s="115"/>
      <c r="U54" s="72"/>
      <c r="V54" s="614"/>
      <c r="W54" s="614"/>
      <c r="X54" s="72"/>
      <c r="Y54" s="72"/>
      <c r="Z54" s="72"/>
      <c r="AA54" s="72"/>
      <c r="AB54" s="97"/>
    </row>
    <row r="55" spans="1:28" ht="17.100000000000001" customHeight="1">
      <c r="B55" s="651" t="s">
        <v>816</v>
      </c>
      <c r="C55" s="657" t="s">
        <v>817</v>
      </c>
      <c r="D55" s="116">
        <v>4</v>
      </c>
      <c r="E55" s="116">
        <v>4</v>
      </c>
      <c r="F55" s="116">
        <v>6</v>
      </c>
      <c r="G55" s="149">
        <v>5</v>
      </c>
      <c r="H55" s="614">
        <v>7</v>
      </c>
      <c r="I55" s="614">
        <v>3</v>
      </c>
      <c r="J55" s="116">
        <v>4</v>
      </c>
      <c r="K55" s="145">
        <v>6</v>
      </c>
      <c r="L55" s="72">
        <v>7</v>
      </c>
      <c r="M55" s="72">
        <v>7</v>
      </c>
      <c r="N55" s="72">
        <v>3</v>
      </c>
      <c r="O55" s="72">
        <v>9</v>
      </c>
      <c r="P55" s="614">
        <v>13</v>
      </c>
      <c r="Q55" s="614">
        <v>8</v>
      </c>
      <c r="R55" s="115">
        <v>6</v>
      </c>
      <c r="S55" s="115">
        <v>3</v>
      </c>
      <c r="T55" s="614">
        <v>9</v>
      </c>
      <c r="U55" s="614">
        <v>2</v>
      </c>
      <c r="V55" s="614">
        <v>4</v>
      </c>
      <c r="W55" s="614">
        <v>9</v>
      </c>
      <c r="X55" s="72">
        <v>4</v>
      </c>
      <c r="Y55" s="72">
        <v>3</v>
      </c>
      <c r="Z55" s="72">
        <v>2</v>
      </c>
      <c r="AA55" s="72">
        <v>0</v>
      </c>
      <c r="AB55" s="97"/>
    </row>
    <row r="56" spans="1:28" ht="17.100000000000001" customHeight="1">
      <c r="B56" s="651"/>
      <c r="C56" s="657"/>
      <c r="D56" s="116"/>
      <c r="E56" s="116"/>
      <c r="F56" s="116"/>
      <c r="G56" s="149"/>
      <c r="H56" s="614"/>
      <c r="I56" s="614"/>
      <c r="J56" s="116"/>
      <c r="L56" s="72"/>
      <c r="M56" s="72"/>
      <c r="N56" s="72"/>
      <c r="O56" s="72"/>
      <c r="P56" s="614"/>
      <c r="Q56" s="614"/>
      <c r="R56" s="115"/>
      <c r="S56" s="115"/>
      <c r="U56" s="72"/>
      <c r="V56" s="614"/>
      <c r="W56" s="614"/>
      <c r="X56" s="72"/>
      <c r="Y56" s="72"/>
      <c r="Z56" s="72"/>
      <c r="AA56" s="72"/>
      <c r="AB56" s="97"/>
    </row>
    <row r="57" spans="1:28" ht="17.100000000000001" customHeight="1">
      <c r="B57" s="651" t="s">
        <v>818</v>
      </c>
      <c r="C57" s="657" t="s">
        <v>442</v>
      </c>
      <c r="D57" s="116">
        <v>4</v>
      </c>
      <c r="E57" s="116">
        <v>5</v>
      </c>
      <c r="F57" s="116">
        <v>3</v>
      </c>
      <c r="G57" s="149">
        <v>2</v>
      </c>
      <c r="H57" s="614">
        <v>1</v>
      </c>
      <c r="I57" s="614">
        <v>4</v>
      </c>
      <c r="J57" s="116" t="s">
        <v>48</v>
      </c>
      <c r="K57" s="145">
        <v>1</v>
      </c>
      <c r="L57" s="72">
        <v>2</v>
      </c>
      <c r="M57" s="72">
        <v>1</v>
      </c>
      <c r="N57" s="614" t="s">
        <v>48</v>
      </c>
      <c r="O57" s="614">
        <v>3</v>
      </c>
      <c r="P57" s="614">
        <v>1</v>
      </c>
      <c r="Q57" s="614">
        <v>1</v>
      </c>
      <c r="R57" s="116" t="s">
        <v>57</v>
      </c>
      <c r="S57" s="116">
        <v>4</v>
      </c>
      <c r="T57" s="614" t="s">
        <v>48</v>
      </c>
      <c r="U57" s="614">
        <v>3</v>
      </c>
      <c r="V57" s="614" t="s">
        <v>48</v>
      </c>
      <c r="W57" s="614">
        <v>3</v>
      </c>
      <c r="X57" s="614" t="s">
        <v>48</v>
      </c>
      <c r="Y57" s="614">
        <v>5</v>
      </c>
      <c r="Z57" s="614">
        <v>2</v>
      </c>
      <c r="AA57" s="614">
        <v>3</v>
      </c>
      <c r="AB57" s="97"/>
    </row>
    <row r="58" spans="1:28" ht="17.100000000000001" customHeight="1">
      <c r="B58" s="651"/>
      <c r="C58" s="657"/>
      <c r="D58" s="116"/>
      <c r="E58" s="116"/>
      <c r="F58" s="116"/>
      <c r="G58" s="149"/>
      <c r="H58" s="614"/>
      <c r="I58" s="614"/>
      <c r="J58" s="116"/>
      <c r="L58" s="72"/>
      <c r="M58" s="72"/>
      <c r="N58" s="72"/>
      <c r="O58" s="72"/>
      <c r="P58" s="614"/>
      <c r="Q58" s="614"/>
      <c r="R58" s="115"/>
      <c r="S58" s="115"/>
      <c r="U58" s="72"/>
      <c r="V58" s="614"/>
      <c r="W58" s="614"/>
      <c r="X58" s="72"/>
      <c r="Y58" s="72"/>
      <c r="Z58" s="72"/>
      <c r="AA58" s="72"/>
      <c r="AB58" s="97"/>
    </row>
    <row r="59" spans="1:28" ht="17.100000000000001" customHeight="1">
      <c r="B59" s="651" t="s">
        <v>819</v>
      </c>
      <c r="C59" s="657" t="s">
        <v>820</v>
      </c>
      <c r="D59" s="116" t="s">
        <v>57</v>
      </c>
      <c r="E59" s="116" t="s">
        <v>57</v>
      </c>
      <c r="F59" s="116" t="s">
        <v>57</v>
      </c>
      <c r="G59" s="149" t="s">
        <v>57</v>
      </c>
      <c r="H59" s="614">
        <v>1</v>
      </c>
      <c r="I59" s="614" t="s">
        <v>57</v>
      </c>
      <c r="J59" s="116" t="s">
        <v>48</v>
      </c>
      <c r="K59" s="614" t="s">
        <v>57</v>
      </c>
      <c r="L59" s="614">
        <v>1</v>
      </c>
      <c r="M59" s="614">
        <v>1</v>
      </c>
      <c r="N59" s="614" t="s">
        <v>48</v>
      </c>
      <c r="O59" s="614" t="s">
        <v>57</v>
      </c>
      <c r="P59" s="614" t="s">
        <v>57</v>
      </c>
      <c r="Q59" s="614">
        <v>1</v>
      </c>
      <c r="R59" s="116">
        <v>2</v>
      </c>
      <c r="S59" s="116" t="s">
        <v>57</v>
      </c>
      <c r="T59" s="614">
        <v>1</v>
      </c>
      <c r="U59" s="116" t="s">
        <v>57</v>
      </c>
      <c r="V59" s="614" t="s">
        <v>57</v>
      </c>
      <c r="W59" s="614">
        <v>1</v>
      </c>
      <c r="X59" s="72">
        <v>1</v>
      </c>
      <c r="Y59" s="72">
        <v>0</v>
      </c>
      <c r="Z59" s="72">
        <v>0</v>
      </c>
      <c r="AA59" s="72">
        <v>1</v>
      </c>
      <c r="AB59" s="97"/>
    </row>
    <row r="60" spans="1:28" ht="17.100000000000001" customHeight="1">
      <c r="B60" s="651"/>
      <c r="C60" s="72"/>
      <c r="D60" s="116"/>
      <c r="E60" s="116"/>
      <c r="F60" s="116"/>
      <c r="G60" s="149"/>
      <c r="H60" s="614"/>
      <c r="I60" s="614"/>
      <c r="J60" s="116"/>
      <c r="L60" s="72"/>
      <c r="M60" s="72"/>
      <c r="N60" s="72"/>
      <c r="O60" s="72"/>
      <c r="P60" s="614"/>
      <c r="Q60" s="614"/>
      <c r="R60" s="115"/>
      <c r="S60" s="115"/>
      <c r="U60" s="72"/>
      <c r="V60" s="614"/>
      <c r="W60" s="614"/>
      <c r="X60" s="72"/>
      <c r="Y60" s="72"/>
      <c r="Z60" s="72"/>
      <c r="AA60" s="72"/>
      <c r="AB60" s="97"/>
    </row>
    <row r="61" spans="1:28" ht="17.100000000000001" customHeight="1" thickBot="1">
      <c r="B61" s="654" t="s">
        <v>821</v>
      </c>
      <c r="C61" s="658" t="s">
        <v>763</v>
      </c>
      <c r="D61" s="116" t="s">
        <v>57</v>
      </c>
      <c r="E61" s="116" t="s">
        <v>57</v>
      </c>
      <c r="F61" s="655" t="s">
        <v>57</v>
      </c>
      <c r="G61" s="656" t="s">
        <v>57</v>
      </c>
      <c r="H61" s="655" t="s">
        <v>57</v>
      </c>
      <c r="I61" s="116" t="s">
        <v>57</v>
      </c>
      <c r="J61" s="140">
        <v>1</v>
      </c>
      <c r="K61" s="432" t="s">
        <v>57</v>
      </c>
      <c r="L61" s="432" t="s">
        <v>57</v>
      </c>
      <c r="M61" s="432">
        <v>1</v>
      </c>
      <c r="N61" s="614" t="s">
        <v>48</v>
      </c>
      <c r="O61" s="614" t="s">
        <v>57</v>
      </c>
      <c r="P61" s="614" t="s">
        <v>57</v>
      </c>
      <c r="Q61" s="614" t="s">
        <v>57</v>
      </c>
      <c r="R61" s="614" t="s">
        <v>57</v>
      </c>
      <c r="S61" s="116">
        <v>1</v>
      </c>
      <c r="T61" s="149" t="s">
        <v>166</v>
      </c>
      <c r="U61" s="614">
        <v>1</v>
      </c>
      <c r="V61" s="614" t="s">
        <v>48</v>
      </c>
      <c r="W61" s="614">
        <v>0</v>
      </c>
      <c r="X61" s="614">
        <v>0</v>
      </c>
      <c r="Y61" s="614">
        <v>0</v>
      </c>
      <c r="Z61" s="614">
        <v>0</v>
      </c>
      <c r="AA61" s="614">
        <v>1</v>
      </c>
      <c r="AB61" s="97"/>
    </row>
    <row r="62" spans="1:28" ht="6" customHeight="1" thickBot="1">
      <c r="A62" s="97"/>
      <c r="B62" s="433"/>
      <c r="C62" s="434"/>
      <c r="D62" s="140"/>
      <c r="E62" s="432"/>
      <c r="F62" s="435"/>
      <c r="G62" s="435"/>
      <c r="H62" s="435"/>
      <c r="I62" s="432"/>
      <c r="J62" s="435"/>
      <c r="K62" s="435"/>
      <c r="L62" s="435"/>
      <c r="M62" s="435"/>
      <c r="N62" s="432"/>
      <c r="O62" s="435"/>
      <c r="P62" s="435"/>
      <c r="Q62" s="435"/>
      <c r="R62" s="435"/>
      <c r="S62" s="140"/>
      <c r="T62" s="140"/>
      <c r="U62" s="140"/>
      <c r="V62" s="140"/>
      <c r="W62" s="140"/>
      <c r="X62" s="140"/>
      <c r="Y62" s="140"/>
      <c r="Z62" s="435"/>
      <c r="AA62" s="435"/>
      <c r="AB62" s="436"/>
    </row>
    <row r="63" spans="1:28" ht="15" customHeight="1">
      <c r="B63" s="437" t="s">
        <v>822</v>
      </c>
    </row>
    <row r="64" spans="1:28" ht="15" customHeight="1">
      <c r="B64" s="437" t="s">
        <v>575</v>
      </c>
    </row>
    <row r="65" spans="3:3" ht="6" customHeight="1"/>
    <row r="68" spans="3:3" ht="15" customHeight="1">
      <c r="C68" s="438"/>
    </row>
    <row r="72" spans="3:3" ht="0.75" customHeight="1"/>
  </sheetData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56" firstPageNumber="58" fitToHeight="0" orientation="portrait" useFirstPageNumber="1" horizontalDpi="300" verticalDpi="300" r:id="rId1"/>
  <headerFooter alignWithMargins="0"/>
  <rowBreaks count="1" manualBreakCount="1">
    <brk id="158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514F-7A47-4C16-919C-19079A7105E1}">
  <sheetPr transitionEvaluation="1"/>
  <dimension ref="B1:T51"/>
  <sheetViews>
    <sheetView showGridLines="0" view="pageBreakPreview" zoomScaleNormal="100" zoomScaleSheetLayoutView="100" workbookViewId="0">
      <pane ySplit="5" topLeftCell="A35" activePane="bottomLeft" state="frozen"/>
      <selection activeCell="K106" sqref="K106"/>
      <selection pane="bottomLeft" activeCell="K106" sqref="K106"/>
    </sheetView>
  </sheetViews>
  <sheetFormatPr defaultColWidth="10.625" defaultRowHeight="20.100000000000001" customHeight="1"/>
  <cols>
    <col min="1" max="1" width="2.625" style="10" customWidth="1"/>
    <col min="2" max="2" width="20.25" style="10" customWidth="1"/>
    <col min="3" max="5" width="21.625" style="10" customWidth="1"/>
    <col min="6" max="7" width="2.625" style="10" customWidth="1"/>
    <col min="8" max="8" width="6.625" style="10" customWidth="1"/>
    <col min="9" max="9" width="9.875" style="10" customWidth="1"/>
    <col min="10" max="20" width="6.625" style="10" customWidth="1"/>
    <col min="21" max="21" width="2.625" style="10" customWidth="1"/>
    <col min="22" max="256" width="10.625" style="10"/>
    <col min="257" max="257" width="2.625" style="10" customWidth="1"/>
    <col min="258" max="258" width="20.25" style="10" customWidth="1"/>
    <col min="259" max="261" width="21.625" style="10" customWidth="1"/>
    <col min="262" max="263" width="2.625" style="10" customWidth="1"/>
    <col min="264" max="264" width="6.625" style="10" customWidth="1"/>
    <col min="265" max="265" width="9.875" style="10" customWidth="1"/>
    <col min="266" max="276" width="6.625" style="10" customWidth="1"/>
    <col min="277" max="277" width="2.625" style="10" customWidth="1"/>
    <col min="278" max="512" width="10.625" style="10"/>
    <col min="513" max="513" width="2.625" style="10" customWidth="1"/>
    <col min="514" max="514" width="20.25" style="10" customWidth="1"/>
    <col min="515" max="517" width="21.625" style="10" customWidth="1"/>
    <col min="518" max="519" width="2.625" style="10" customWidth="1"/>
    <col min="520" max="520" width="6.625" style="10" customWidth="1"/>
    <col min="521" max="521" width="9.875" style="10" customWidth="1"/>
    <col min="522" max="532" width="6.625" style="10" customWidth="1"/>
    <col min="533" max="533" width="2.625" style="10" customWidth="1"/>
    <col min="534" max="768" width="10.625" style="10"/>
    <col min="769" max="769" width="2.625" style="10" customWidth="1"/>
    <col min="770" max="770" width="20.25" style="10" customWidth="1"/>
    <col min="771" max="773" width="21.625" style="10" customWidth="1"/>
    <col min="774" max="775" width="2.625" style="10" customWidth="1"/>
    <col min="776" max="776" width="6.625" style="10" customWidth="1"/>
    <col min="777" max="777" width="9.875" style="10" customWidth="1"/>
    <col min="778" max="788" width="6.625" style="10" customWidth="1"/>
    <col min="789" max="789" width="2.625" style="10" customWidth="1"/>
    <col min="790" max="1024" width="10.625" style="10"/>
    <col min="1025" max="1025" width="2.625" style="10" customWidth="1"/>
    <col min="1026" max="1026" width="20.25" style="10" customWidth="1"/>
    <col min="1027" max="1029" width="21.625" style="10" customWidth="1"/>
    <col min="1030" max="1031" width="2.625" style="10" customWidth="1"/>
    <col min="1032" max="1032" width="6.625" style="10" customWidth="1"/>
    <col min="1033" max="1033" width="9.875" style="10" customWidth="1"/>
    <col min="1034" max="1044" width="6.625" style="10" customWidth="1"/>
    <col min="1045" max="1045" width="2.625" style="10" customWidth="1"/>
    <col min="1046" max="1280" width="10.625" style="10"/>
    <col min="1281" max="1281" width="2.625" style="10" customWidth="1"/>
    <col min="1282" max="1282" width="20.25" style="10" customWidth="1"/>
    <col min="1283" max="1285" width="21.625" style="10" customWidth="1"/>
    <col min="1286" max="1287" width="2.625" style="10" customWidth="1"/>
    <col min="1288" max="1288" width="6.625" style="10" customWidth="1"/>
    <col min="1289" max="1289" width="9.875" style="10" customWidth="1"/>
    <col min="1290" max="1300" width="6.625" style="10" customWidth="1"/>
    <col min="1301" max="1301" width="2.625" style="10" customWidth="1"/>
    <col min="1302" max="1536" width="10.625" style="10"/>
    <col min="1537" max="1537" width="2.625" style="10" customWidth="1"/>
    <col min="1538" max="1538" width="20.25" style="10" customWidth="1"/>
    <col min="1539" max="1541" width="21.625" style="10" customWidth="1"/>
    <col min="1542" max="1543" width="2.625" style="10" customWidth="1"/>
    <col min="1544" max="1544" width="6.625" style="10" customWidth="1"/>
    <col min="1545" max="1545" width="9.875" style="10" customWidth="1"/>
    <col min="1546" max="1556" width="6.625" style="10" customWidth="1"/>
    <col min="1557" max="1557" width="2.625" style="10" customWidth="1"/>
    <col min="1558" max="1792" width="10.625" style="10"/>
    <col min="1793" max="1793" width="2.625" style="10" customWidth="1"/>
    <col min="1794" max="1794" width="20.25" style="10" customWidth="1"/>
    <col min="1795" max="1797" width="21.625" style="10" customWidth="1"/>
    <col min="1798" max="1799" width="2.625" style="10" customWidth="1"/>
    <col min="1800" max="1800" width="6.625" style="10" customWidth="1"/>
    <col min="1801" max="1801" width="9.875" style="10" customWidth="1"/>
    <col min="1802" max="1812" width="6.625" style="10" customWidth="1"/>
    <col min="1813" max="1813" width="2.625" style="10" customWidth="1"/>
    <col min="1814" max="2048" width="10.625" style="10"/>
    <col min="2049" max="2049" width="2.625" style="10" customWidth="1"/>
    <col min="2050" max="2050" width="20.25" style="10" customWidth="1"/>
    <col min="2051" max="2053" width="21.625" style="10" customWidth="1"/>
    <col min="2054" max="2055" width="2.625" style="10" customWidth="1"/>
    <col min="2056" max="2056" width="6.625" style="10" customWidth="1"/>
    <col min="2057" max="2057" width="9.875" style="10" customWidth="1"/>
    <col min="2058" max="2068" width="6.625" style="10" customWidth="1"/>
    <col min="2069" max="2069" width="2.625" style="10" customWidth="1"/>
    <col min="2070" max="2304" width="10.625" style="10"/>
    <col min="2305" max="2305" width="2.625" style="10" customWidth="1"/>
    <col min="2306" max="2306" width="20.25" style="10" customWidth="1"/>
    <col min="2307" max="2309" width="21.625" style="10" customWidth="1"/>
    <col min="2310" max="2311" width="2.625" style="10" customWidth="1"/>
    <col min="2312" max="2312" width="6.625" style="10" customWidth="1"/>
    <col min="2313" max="2313" width="9.875" style="10" customWidth="1"/>
    <col min="2314" max="2324" width="6.625" style="10" customWidth="1"/>
    <col min="2325" max="2325" width="2.625" style="10" customWidth="1"/>
    <col min="2326" max="2560" width="10.625" style="10"/>
    <col min="2561" max="2561" width="2.625" style="10" customWidth="1"/>
    <col min="2562" max="2562" width="20.25" style="10" customWidth="1"/>
    <col min="2563" max="2565" width="21.625" style="10" customWidth="1"/>
    <col min="2566" max="2567" width="2.625" style="10" customWidth="1"/>
    <col min="2568" max="2568" width="6.625" style="10" customWidth="1"/>
    <col min="2569" max="2569" width="9.875" style="10" customWidth="1"/>
    <col min="2570" max="2580" width="6.625" style="10" customWidth="1"/>
    <col min="2581" max="2581" width="2.625" style="10" customWidth="1"/>
    <col min="2582" max="2816" width="10.625" style="10"/>
    <col min="2817" max="2817" width="2.625" style="10" customWidth="1"/>
    <col min="2818" max="2818" width="20.25" style="10" customWidth="1"/>
    <col min="2819" max="2821" width="21.625" style="10" customWidth="1"/>
    <col min="2822" max="2823" width="2.625" style="10" customWidth="1"/>
    <col min="2824" max="2824" width="6.625" style="10" customWidth="1"/>
    <col min="2825" max="2825" width="9.875" style="10" customWidth="1"/>
    <col min="2826" max="2836" width="6.625" style="10" customWidth="1"/>
    <col min="2837" max="2837" width="2.625" style="10" customWidth="1"/>
    <col min="2838" max="3072" width="10.625" style="10"/>
    <col min="3073" max="3073" width="2.625" style="10" customWidth="1"/>
    <col min="3074" max="3074" width="20.25" style="10" customWidth="1"/>
    <col min="3075" max="3077" width="21.625" style="10" customWidth="1"/>
    <col min="3078" max="3079" width="2.625" style="10" customWidth="1"/>
    <col min="3080" max="3080" width="6.625" style="10" customWidth="1"/>
    <col min="3081" max="3081" width="9.875" style="10" customWidth="1"/>
    <col min="3082" max="3092" width="6.625" style="10" customWidth="1"/>
    <col min="3093" max="3093" width="2.625" style="10" customWidth="1"/>
    <col min="3094" max="3328" width="10.625" style="10"/>
    <col min="3329" max="3329" width="2.625" style="10" customWidth="1"/>
    <col min="3330" max="3330" width="20.25" style="10" customWidth="1"/>
    <col min="3331" max="3333" width="21.625" style="10" customWidth="1"/>
    <col min="3334" max="3335" width="2.625" style="10" customWidth="1"/>
    <col min="3336" max="3336" width="6.625" style="10" customWidth="1"/>
    <col min="3337" max="3337" width="9.875" style="10" customWidth="1"/>
    <col min="3338" max="3348" width="6.625" style="10" customWidth="1"/>
    <col min="3349" max="3349" width="2.625" style="10" customWidth="1"/>
    <col min="3350" max="3584" width="10.625" style="10"/>
    <col min="3585" max="3585" width="2.625" style="10" customWidth="1"/>
    <col min="3586" max="3586" width="20.25" style="10" customWidth="1"/>
    <col min="3587" max="3589" width="21.625" style="10" customWidth="1"/>
    <col min="3590" max="3591" width="2.625" style="10" customWidth="1"/>
    <col min="3592" max="3592" width="6.625" style="10" customWidth="1"/>
    <col min="3593" max="3593" width="9.875" style="10" customWidth="1"/>
    <col min="3594" max="3604" width="6.625" style="10" customWidth="1"/>
    <col min="3605" max="3605" width="2.625" style="10" customWidth="1"/>
    <col min="3606" max="3840" width="10.625" style="10"/>
    <col min="3841" max="3841" width="2.625" style="10" customWidth="1"/>
    <col min="3842" max="3842" width="20.25" style="10" customWidth="1"/>
    <col min="3843" max="3845" width="21.625" style="10" customWidth="1"/>
    <col min="3846" max="3847" width="2.625" style="10" customWidth="1"/>
    <col min="3848" max="3848" width="6.625" style="10" customWidth="1"/>
    <col min="3849" max="3849" width="9.875" style="10" customWidth="1"/>
    <col min="3850" max="3860" width="6.625" style="10" customWidth="1"/>
    <col min="3861" max="3861" width="2.625" style="10" customWidth="1"/>
    <col min="3862" max="4096" width="10.625" style="10"/>
    <col min="4097" max="4097" width="2.625" style="10" customWidth="1"/>
    <col min="4098" max="4098" width="20.25" style="10" customWidth="1"/>
    <col min="4099" max="4101" width="21.625" style="10" customWidth="1"/>
    <col min="4102" max="4103" width="2.625" style="10" customWidth="1"/>
    <col min="4104" max="4104" width="6.625" style="10" customWidth="1"/>
    <col min="4105" max="4105" width="9.875" style="10" customWidth="1"/>
    <col min="4106" max="4116" width="6.625" style="10" customWidth="1"/>
    <col min="4117" max="4117" width="2.625" style="10" customWidth="1"/>
    <col min="4118" max="4352" width="10.625" style="10"/>
    <col min="4353" max="4353" width="2.625" style="10" customWidth="1"/>
    <col min="4354" max="4354" width="20.25" style="10" customWidth="1"/>
    <col min="4355" max="4357" width="21.625" style="10" customWidth="1"/>
    <col min="4358" max="4359" width="2.625" style="10" customWidth="1"/>
    <col min="4360" max="4360" width="6.625" style="10" customWidth="1"/>
    <col min="4361" max="4361" width="9.875" style="10" customWidth="1"/>
    <col min="4362" max="4372" width="6.625" style="10" customWidth="1"/>
    <col min="4373" max="4373" width="2.625" style="10" customWidth="1"/>
    <col min="4374" max="4608" width="10.625" style="10"/>
    <col min="4609" max="4609" width="2.625" style="10" customWidth="1"/>
    <col min="4610" max="4610" width="20.25" style="10" customWidth="1"/>
    <col min="4611" max="4613" width="21.625" style="10" customWidth="1"/>
    <col min="4614" max="4615" width="2.625" style="10" customWidth="1"/>
    <col min="4616" max="4616" width="6.625" style="10" customWidth="1"/>
    <col min="4617" max="4617" width="9.875" style="10" customWidth="1"/>
    <col min="4618" max="4628" width="6.625" style="10" customWidth="1"/>
    <col min="4629" max="4629" width="2.625" style="10" customWidth="1"/>
    <col min="4630" max="4864" width="10.625" style="10"/>
    <col min="4865" max="4865" width="2.625" style="10" customWidth="1"/>
    <col min="4866" max="4866" width="20.25" style="10" customWidth="1"/>
    <col min="4867" max="4869" width="21.625" style="10" customWidth="1"/>
    <col min="4870" max="4871" width="2.625" style="10" customWidth="1"/>
    <col min="4872" max="4872" width="6.625" style="10" customWidth="1"/>
    <col min="4873" max="4873" width="9.875" style="10" customWidth="1"/>
    <col min="4874" max="4884" width="6.625" style="10" customWidth="1"/>
    <col min="4885" max="4885" width="2.625" style="10" customWidth="1"/>
    <col min="4886" max="5120" width="10.625" style="10"/>
    <col min="5121" max="5121" width="2.625" style="10" customWidth="1"/>
    <col min="5122" max="5122" width="20.25" style="10" customWidth="1"/>
    <col min="5123" max="5125" width="21.625" style="10" customWidth="1"/>
    <col min="5126" max="5127" width="2.625" style="10" customWidth="1"/>
    <col min="5128" max="5128" width="6.625" style="10" customWidth="1"/>
    <col min="5129" max="5129" width="9.875" style="10" customWidth="1"/>
    <col min="5130" max="5140" width="6.625" style="10" customWidth="1"/>
    <col min="5141" max="5141" width="2.625" style="10" customWidth="1"/>
    <col min="5142" max="5376" width="10.625" style="10"/>
    <col min="5377" max="5377" width="2.625" style="10" customWidth="1"/>
    <col min="5378" max="5378" width="20.25" style="10" customWidth="1"/>
    <col min="5379" max="5381" width="21.625" style="10" customWidth="1"/>
    <col min="5382" max="5383" width="2.625" style="10" customWidth="1"/>
    <col min="5384" max="5384" width="6.625" style="10" customWidth="1"/>
    <col min="5385" max="5385" width="9.875" style="10" customWidth="1"/>
    <col min="5386" max="5396" width="6.625" style="10" customWidth="1"/>
    <col min="5397" max="5397" width="2.625" style="10" customWidth="1"/>
    <col min="5398" max="5632" width="10.625" style="10"/>
    <col min="5633" max="5633" width="2.625" style="10" customWidth="1"/>
    <col min="5634" max="5634" width="20.25" style="10" customWidth="1"/>
    <col min="5635" max="5637" width="21.625" style="10" customWidth="1"/>
    <col min="5638" max="5639" width="2.625" style="10" customWidth="1"/>
    <col min="5640" max="5640" width="6.625" style="10" customWidth="1"/>
    <col min="5641" max="5641" width="9.875" style="10" customWidth="1"/>
    <col min="5642" max="5652" width="6.625" style="10" customWidth="1"/>
    <col min="5653" max="5653" width="2.625" style="10" customWidth="1"/>
    <col min="5654" max="5888" width="10.625" style="10"/>
    <col min="5889" max="5889" width="2.625" style="10" customWidth="1"/>
    <col min="5890" max="5890" width="20.25" style="10" customWidth="1"/>
    <col min="5891" max="5893" width="21.625" style="10" customWidth="1"/>
    <col min="5894" max="5895" width="2.625" style="10" customWidth="1"/>
    <col min="5896" max="5896" width="6.625" style="10" customWidth="1"/>
    <col min="5897" max="5897" width="9.875" style="10" customWidth="1"/>
    <col min="5898" max="5908" width="6.625" style="10" customWidth="1"/>
    <col min="5909" max="5909" width="2.625" style="10" customWidth="1"/>
    <col min="5910" max="6144" width="10.625" style="10"/>
    <col min="6145" max="6145" width="2.625" style="10" customWidth="1"/>
    <col min="6146" max="6146" width="20.25" style="10" customWidth="1"/>
    <col min="6147" max="6149" width="21.625" style="10" customWidth="1"/>
    <col min="6150" max="6151" width="2.625" style="10" customWidth="1"/>
    <col min="6152" max="6152" width="6.625" style="10" customWidth="1"/>
    <col min="6153" max="6153" width="9.875" style="10" customWidth="1"/>
    <col min="6154" max="6164" width="6.625" style="10" customWidth="1"/>
    <col min="6165" max="6165" width="2.625" style="10" customWidth="1"/>
    <col min="6166" max="6400" width="10.625" style="10"/>
    <col min="6401" max="6401" width="2.625" style="10" customWidth="1"/>
    <col min="6402" max="6402" width="20.25" style="10" customWidth="1"/>
    <col min="6403" max="6405" width="21.625" style="10" customWidth="1"/>
    <col min="6406" max="6407" width="2.625" style="10" customWidth="1"/>
    <col min="6408" max="6408" width="6.625" style="10" customWidth="1"/>
    <col min="6409" max="6409" width="9.875" style="10" customWidth="1"/>
    <col min="6410" max="6420" width="6.625" style="10" customWidth="1"/>
    <col min="6421" max="6421" width="2.625" style="10" customWidth="1"/>
    <col min="6422" max="6656" width="10.625" style="10"/>
    <col min="6657" max="6657" width="2.625" style="10" customWidth="1"/>
    <col min="6658" max="6658" width="20.25" style="10" customWidth="1"/>
    <col min="6659" max="6661" width="21.625" style="10" customWidth="1"/>
    <col min="6662" max="6663" width="2.625" style="10" customWidth="1"/>
    <col min="6664" max="6664" width="6.625" style="10" customWidth="1"/>
    <col min="6665" max="6665" width="9.875" style="10" customWidth="1"/>
    <col min="6666" max="6676" width="6.625" style="10" customWidth="1"/>
    <col min="6677" max="6677" width="2.625" style="10" customWidth="1"/>
    <col min="6678" max="6912" width="10.625" style="10"/>
    <col min="6913" max="6913" width="2.625" style="10" customWidth="1"/>
    <col min="6914" max="6914" width="20.25" style="10" customWidth="1"/>
    <col min="6915" max="6917" width="21.625" style="10" customWidth="1"/>
    <col min="6918" max="6919" width="2.625" style="10" customWidth="1"/>
    <col min="6920" max="6920" width="6.625" style="10" customWidth="1"/>
    <col min="6921" max="6921" width="9.875" style="10" customWidth="1"/>
    <col min="6922" max="6932" width="6.625" style="10" customWidth="1"/>
    <col min="6933" max="6933" width="2.625" style="10" customWidth="1"/>
    <col min="6934" max="7168" width="10.625" style="10"/>
    <col min="7169" max="7169" width="2.625" style="10" customWidth="1"/>
    <col min="7170" max="7170" width="20.25" style="10" customWidth="1"/>
    <col min="7171" max="7173" width="21.625" style="10" customWidth="1"/>
    <col min="7174" max="7175" width="2.625" style="10" customWidth="1"/>
    <col min="7176" max="7176" width="6.625" style="10" customWidth="1"/>
    <col min="7177" max="7177" width="9.875" style="10" customWidth="1"/>
    <col min="7178" max="7188" width="6.625" style="10" customWidth="1"/>
    <col min="7189" max="7189" width="2.625" style="10" customWidth="1"/>
    <col min="7190" max="7424" width="10.625" style="10"/>
    <col min="7425" max="7425" width="2.625" style="10" customWidth="1"/>
    <col min="7426" max="7426" width="20.25" style="10" customWidth="1"/>
    <col min="7427" max="7429" width="21.625" style="10" customWidth="1"/>
    <col min="7430" max="7431" width="2.625" style="10" customWidth="1"/>
    <col min="7432" max="7432" width="6.625" style="10" customWidth="1"/>
    <col min="7433" max="7433" width="9.875" style="10" customWidth="1"/>
    <col min="7434" max="7444" width="6.625" style="10" customWidth="1"/>
    <col min="7445" max="7445" width="2.625" style="10" customWidth="1"/>
    <col min="7446" max="7680" width="10.625" style="10"/>
    <col min="7681" max="7681" width="2.625" style="10" customWidth="1"/>
    <col min="7682" max="7682" width="20.25" style="10" customWidth="1"/>
    <col min="7683" max="7685" width="21.625" style="10" customWidth="1"/>
    <col min="7686" max="7687" width="2.625" style="10" customWidth="1"/>
    <col min="7688" max="7688" width="6.625" style="10" customWidth="1"/>
    <col min="7689" max="7689" width="9.875" style="10" customWidth="1"/>
    <col min="7690" max="7700" width="6.625" style="10" customWidth="1"/>
    <col min="7701" max="7701" width="2.625" style="10" customWidth="1"/>
    <col min="7702" max="7936" width="10.625" style="10"/>
    <col min="7937" max="7937" width="2.625" style="10" customWidth="1"/>
    <col min="7938" max="7938" width="20.25" style="10" customWidth="1"/>
    <col min="7939" max="7941" width="21.625" style="10" customWidth="1"/>
    <col min="7942" max="7943" width="2.625" style="10" customWidth="1"/>
    <col min="7944" max="7944" width="6.625" style="10" customWidth="1"/>
    <col min="7945" max="7945" width="9.875" style="10" customWidth="1"/>
    <col min="7946" max="7956" width="6.625" style="10" customWidth="1"/>
    <col min="7957" max="7957" width="2.625" style="10" customWidth="1"/>
    <col min="7958" max="8192" width="10.625" style="10"/>
    <col min="8193" max="8193" width="2.625" style="10" customWidth="1"/>
    <col min="8194" max="8194" width="20.25" style="10" customWidth="1"/>
    <col min="8195" max="8197" width="21.625" style="10" customWidth="1"/>
    <col min="8198" max="8199" width="2.625" style="10" customWidth="1"/>
    <col min="8200" max="8200" width="6.625" style="10" customWidth="1"/>
    <col min="8201" max="8201" width="9.875" style="10" customWidth="1"/>
    <col min="8202" max="8212" width="6.625" style="10" customWidth="1"/>
    <col min="8213" max="8213" width="2.625" style="10" customWidth="1"/>
    <col min="8214" max="8448" width="10.625" style="10"/>
    <col min="8449" max="8449" width="2.625" style="10" customWidth="1"/>
    <col min="8450" max="8450" width="20.25" style="10" customWidth="1"/>
    <col min="8451" max="8453" width="21.625" style="10" customWidth="1"/>
    <col min="8454" max="8455" width="2.625" style="10" customWidth="1"/>
    <col min="8456" max="8456" width="6.625" style="10" customWidth="1"/>
    <col min="8457" max="8457" width="9.875" style="10" customWidth="1"/>
    <col min="8458" max="8468" width="6.625" style="10" customWidth="1"/>
    <col min="8469" max="8469" width="2.625" style="10" customWidth="1"/>
    <col min="8470" max="8704" width="10.625" style="10"/>
    <col min="8705" max="8705" width="2.625" style="10" customWidth="1"/>
    <col min="8706" max="8706" width="20.25" style="10" customWidth="1"/>
    <col min="8707" max="8709" width="21.625" style="10" customWidth="1"/>
    <col min="8710" max="8711" width="2.625" style="10" customWidth="1"/>
    <col min="8712" max="8712" width="6.625" style="10" customWidth="1"/>
    <col min="8713" max="8713" width="9.875" style="10" customWidth="1"/>
    <col min="8714" max="8724" width="6.625" style="10" customWidth="1"/>
    <col min="8725" max="8725" width="2.625" style="10" customWidth="1"/>
    <col min="8726" max="8960" width="10.625" style="10"/>
    <col min="8961" max="8961" width="2.625" style="10" customWidth="1"/>
    <col min="8962" max="8962" width="20.25" style="10" customWidth="1"/>
    <col min="8963" max="8965" width="21.625" style="10" customWidth="1"/>
    <col min="8966" max="8967" width="2.625" style="10" customWidth="1"/>
    <col min="8968" max="8968" width="6.625" style="10" customWidth="1"/>
    <col min="8969" max="8969" width="9.875" style="10" customWidth="1"/>
    <col min="8970" max="8980" width="6.625" style="10" customWidth="1"/>
    <col min="8981" max="8981" width="2.625" style="10" customWidth="1"/>
    <col min="8982" max="9216" width="10.625" style="10"/>
    <col min="9217" max="9217" width="2.625" style="10" customWidth="1"/>
    <col min="9218" max="9218" width="20.25" style="10" customWidth="1"/>
    <col min="9219" max="9221" width="21.625" style="10" customWidth="1"/>
    <col min="9222" max="9223" width="2.625" style="10" customWidth="1"/>
    <col min="9224" max="9224" width="6.625" style="10" customWidth="1"/>
    <col min="9225" max="9225" width="9.875" style="10" customWidth="1"/>
    <col min="9226" max="9236" width="6.625" style="10" customWidth="1"/>
    <col min="9237" max="9237" width="2.625" style="10" customWidth="1"/>
    <col min="9238" max="9472" width="10.625" style="10"/>
    <col min="9473" max="9473" width="2.625" style="10" customWidth="1"/>
    <col min="9474" max="9474" width="20.25" style="10" customWidth="1"/>
    <col min="9475" max="9477" width="21.625" style="10" customWidth="1"/>
    <col min="9478" max="9479" width="2.625" style="10" customWidth="1"/>
    <col min="9480" max="9480" width="6.625" style="10" customWidth="1"/>
    <col min="9481" max="9481" width="9.875" style="10" customWidth="1"/>
    <col min="9482" max="9492" width="6.625" style="10" customWidth="1"/>
    <col min="9493" max="9493" width="2.625" style="10" customWidth="1"/>
    <col min="9494" max="9728" width="10.625" style="10"/>
    <col min="9729" max="9729" width="2.625" style="10" customWidth="1"/>
    <col min="9730" max="9730" width="20.25" style="10" customWidth="1"/>
    <col min="9731" max="9733" width="21.625" style="10" customWidth="1"/>
    <col min="9734" max="9735" width="2.625" style="10" customWidth="1"/>
    <col min="9736" max="9736" width="6.625" style="10" customWidth="1"/>
    <col min="9737" max="9737" width="9.875" style="10" customWidth="1"/>
    <col min="9738" max="9748" width="6.625" style="10" customWidth="1"/>
    <col min="9749" max="9749" width="2.625" style="10" customWidth="1"/>
    <col min="9750" max="9984" width="10.625" style="10"/>
    <col min="9985" max="9985" width="2.625" style="10" customWidth="1"/>
    <col min="9986" max="9986" width="20.25" style="10" customWidth="1"/>
    <col min="9987" max="9989" width="21.625" style="10" customWidth="1"/>
    <col min="9990" max="9991" width="2.625" style="10" customWidth="1"/>
    <col min="9992" max="9992" width="6.625" style="10" customWidth="1"/>
    <col min="9993" max="9993" width="9.875" style="10" customWidth="1"/>
    <col min="9994" max="10004" width="6.625" style="10" customWidth="1"/>
    <col min="10005" max="10005" width="2.625" style="10" customWidth="1"/>
    <col min="10006" max="10240" width="10.625" style="10"/>
    <col min="10241" max="10241" width="2.625" style="10" customWidth="1"/>
    <col min="10242" max="10242" width="20.25" style="10" customWidth="1"/>
    <col min="10243" max="10245" width="21.625" style="10" customWidth="1"/>
    <col min="10246" max="10247" width="2.625" style="10" customWidth="1"/>
    <col min="10248" max="10248" width="6.625" style="10" customWidth="1"/>
    <col min="10249" max="10249" width="9.875" style="10" customWidth="1"/>
    <col min="10250" max="10260" width="6.625" style="10" customWidth="1"/>
    <col min="10261" max="10261" width="2.625" style="10" customWidth="1"/>
    <col min="10262" max="10496" width="10.625" style="10"/>
    <col min="10497" max="10497" width="2.625" style="10" customWidth="1"/>
    <col min="10498" max="10498" width="20.25" style="10" customWidth="1"/>
    <col min="10499" max="10501" width="21.625" style="10" customWidth="1"/>
    <col min="10502" max="10503" width="2.625" style="10" customWidth="1"/>
    <col min="10504" max="10504" width="6.625" style="10" customWidth="1"/>
    <col min="10505" max="10505" width="9.875" style="10" customWidth="1"/>
    <col min="10506" max="10516" width="6.625" style="10" customWidth="1"/>
    <col min="10517" max="10517" width="2.625" style="10" customWidth="1"/>
    <col min="10518" max="10752" width="10.625" style="10"/>
    <col min="10753" max="10753" width="2.625" style="10" customWidth="1"/>
    <col min="10754" max="10754" width="20.25" style="10" customWidth="1"/>
    <col min="10755" max="10757" width="21.625" style="10" customWidth="1"/>
    <col min="10758" max="10759" width="2.625" style="10" customWidth="1"/>
    <col min="10760" max="10760" width="6.625" style="10" customWidth="1"/>
    <col min="10761" max="10761" width="9.875" style="10" customWidth="1"/>
    <col min="10762" max="10772" width="6.625" style="10" customWidth="1"/>
    <col min="10773" max="10773" width="2.625" style="10" customWidth="1"/>
    <col min="10774" max="11008" width="10.625" style="10"/>
    <col min="11009" max="11009" width="2.625" style="10" customWidth="1"/>
    <col min="11010" max="11010" width="20.25" style="10" customWidth="1"/>
    <col min="11011" max="11013" width="21.625" style="10" customWidth="1"/>
    <col min="11014" max="11015" width="2.625" style="10" customWidth="1"/>
    <col min="11016" max="11016" width="6.625" style="10" customWidth="1"/>
    <col min="11017" max="11017" width="9.875" style="10" customWidth="1"/>
    <col min="11018" max="11028" width="6.625" style="10" customWidth="1"/>
    <col min="11029" max="11029" width="2.625" style="10" customWidth="1"/>
    <col min="11030" max="11264" width="10.625" style="10"/>
    <col min="11265" max="11265" width="2.625" style="10" customWidth="1"/>
    <col min="11266" max="11266" width="20.25" style="10" customWidth="1"/>
    <col min="11267" max="11269" width="21.625" style="10" customWidth="1"/>
    <col min="11270" max="11271" width="2.625" style="10" customWidth="1"/>
    <col min="11272" max="11272" width="6.625" style="10" customWidth="1"/>
    <col min="11273" max="11273" width="9.875" style="10" customWidth="1"/>
    <col min="11274" max="11284" width="6.625" style="10" customWidth="1"/>
    <col min="11285" max="11285" width="2.625" style="10" customWidth="1"/>
    <col min="11286" max="11520" width="10.625" style="10"/>
    <col min="11521" max="11521" width="2.625" style="10" customWidth="1"/>
    <col min="11522" max="11522" width="20.25" style="10" customWidth="1"/>
    <col min="11523" max="11525" width="21.625" style="10" customWidth="1"/>
    <col min="11526" max="11527" width="2.625" style="10" customWidth="1"/>
    <col min="11528" max="11528" width="6.625" style="10" customWidth="1"/>
    <col min="11529" max="11529" width="9.875" style="10" customWidth="1"/>
    <col min="11530" max="11540" width="6.625" style="10" customWidth="1"/>
    <col min="11541" max="11541" width="2.625" style="10" customWidth="1"/>
    <col min="11542" max="11776" width="10.625" style="10"/>
    <col min="11777" max="11777" width="2.625" style="10" customWidth="1"/>
    <col min="11778" max="11778" width="20.25" style="10" customWidth="1"/>
    <col min="11779" max="11781" width="21.625" style="10" customWidth="1"/>
    <col min="11782" max="11783" width="2.625" style="10" customWidth="1"/>
    <col min="11784" max="11784" width="6.625" style="10" customWidth="1"/>
    <col min="11785" max="11785" width="9.875" style="10" customWidth="1"/>
    <col min="11786" max="11796" width="6.625" style="10" customWidth="1"/>
    <col min="11797" max="11797" width="2.625" style="10" customWidth="1"/>
    <col min="11798" max="12032" width="10.625" style="10"/>
    <col min="12033" max="12033" width="2.625" style="10" customWidth="1"/>
    <col min="12034" max="12034" width="20.25" style="10" customWidth="1"/>
    <col min="12035" max="12037" width="21.625" style="10" customWidth="1"/>
    <col min="12038" max="12039" width="2.625" style="10" customWidth="1"/>
    <col min="12040" max="12040" width="6.625" style="10" customWidth="1"/>
    <col min="12041" max="12041" width="9.875" style="10" customWidth="1"/>
    <col min="12042" max="12052" width="6.625" style="10" customWidth="1"/>
    <col min="12053" max="12053" width="2.625" style="10" customWidth="1"/>
    <col min="12054" max="12288" width="10.625" style="10"/>
    <col min="12289" max="12289" width="2.625" style="10" customWidth="1"/>
    <col min="12290" max="12290" width="20.25" style="10" customWidth="1"/>
    <col min="12291" max="12293" width="21.625" style="10" customWidth="1"/>
    <col min="12294" max="12295" width="2.625" style="10" customWidth="1"/>
    <col min="12296" max="12296" width="6.625" style="10" customWidth="1"/>
    <col min="12297" max="12297" width="9.875" style="10" customWidth="1"/>
    <col min="12298" max="12308" width="6.625" style="10" customWidth="1"/>
    <col min="12309" max="12309" width="2.625" style="10" customWidth="1"/>
    <col min="12310" max="12544" width="10.625" style="10"/>
    <col min="12545" max="12545" width="2.625" style="10" customWidth="1"/>
    <col min="12546" max="12546" width="20.25" style="10" customWidth="1"/>
    <col min="12547" max="12549" width="21.625" style="10" customWidth="1"/>
    <col min="12550" max="12551" width="2.625" style="10" customWidth="1"/>
    <col min="12552" max="12552" width="6.625" style="10" customWidth="1"/>
    <col min="12553" max="12553" width="9.875" style="10" customWidth="1"/>
    <col min="12554" max="12564" width="6.625" style="10" customWidth="1"/>
    <col min="12565" max="12565" width="2.625" style="10" customWidth="1"/>
    <col min="12566" max="12800" width="10.625" style="10"/>
    <col min="12801" max="12801" width="2.625" style="10" customWidth="1"/>
    <col min="12802" max="12802" width="20.25" style="10" customWidth="1"/>
    <col min="12803" max="12805" width="21.625" style="10" customWidth="1"/>
    <col min="12806" max="12807" width="2.625" style="10" customWidth="1"/>
    <col min="12808" max="12808" width="6.625" style="10" customWidth="1"/>
    <col min="12809" max="12809" width="9.875" style="10" customWidth="1"/>
    <col min="12810" max="12820" width="6.625" style="10" customWidth="1"/>
    <col min="12821" max="12821" width="2.625" style="10" customWidth="1"/>
    <col min="12822" max="13056" width="10.625" style="10"/>
    <col min="13057" max="13057" width="2.625" style="10" customWidth="1"/>
    <col min="13058" max="13058" width="20.25" style="10" customWidth="1"/>
    <col min="13059" max="13061" width="21.625" style="10" customWidth="1"/>
    <col min="13062" max="13063" width="2.625" style="10" customWidth="1"/>
    <col min="13064" max="13064" width="6.625" style="10" customWidth="1"/>
    <col min="13065" max="13065" width="9.875" style="10" customWidth="1"/>
    <col min="13066" max="13076" width="6.625" style="10" customWidth="1"/>
    <col min="13077" max="13077" width="2.625" style="10" customWidth="1"/>
    <col min="13078" max="13312" width="10.625" style="10"/>
    <col min="13313" max="13313" width="2.625" style="10" customWidth="1"/>
    <col min="13314" max="13314" width="20.25" style="10" customWidth="1"/>
    <col min="13315" max="13317" width="21.625" style="10" customWidth="1"/>
    <col min="13318" max="13319" width="2.625" style="10" customWidth="1"/>
    <col min="13320" max="13320" width="6.625" style="10" customWidth="1"/>
    <col min="13321" max="13321" width="9.875" style="10" customWidth="1"/>
    <col min="13322" max="13332" width="6.625" style="10" customWidth="1"/>
    <col min="13333" max="13333" width="2.625" style="10" customWidth="1"/>
    <col min="13334" max="13568" width="10.625" style="10"/>
    <col min="13569" max="13569" width="2.625" style="10" customWidth="1"/>
    <col min="13570" max="13570" width="20.25" style="10" customWidth="1"/>
    <col min="13571" max="13573" width="21.625" style="10" customWidth="1"/>
    <col min="13574" max="13575" width="2.625" style="10" customWidth="1"/>
    <col min="13576" max="13576" width="6.625" style="10" customWidth="1"/>
    <col min="13577" max="13577" width="9.875" style="10" customWidth="1"/>
    <col min="13578" max="13588" width="6.625" style="10" customWidth="1"/>
    <col min="13589" max="13589" width="2.625" style="10" customWidth="1"/>
    <col min="13590" max="13824" width="10.625" style="10"/>
    <col min="13825" max="13825" width="2.625" style="10" customWidth="1"/>
    <col min="13826" max="13826" width="20.25" style="10" customWidth="1"/>
    <col min="13827" max="13829" width="21.625" style="10" customWidth="1"/>
    <col min="13830" max="13831" width="2.625" style="10" customWidth="1"/>
    <col min="13832" max="13832" width="6.625" style="10" customWidth="1"/>
    <col min="13833" max="13833" width="9.875" style="10" customWidth="1"/>
    <col min="13834" max="13844" width="6.625" style="10" customWidth="1"/>
    <col min="13845" max="13845" width="2.625" style="10" customWidth="1"/>
    <col min="13846" max="14080" width="10.625" style="10"/>
    <col min="14081" max="14081" width="2.625" style="10" customWidth="1"/>
    <col min="14082" max="14082" width="20.25" style="10" customWidth="1"/>
    <col min="14083" max="14085" width="21.625" style="10" customWidth="1"/>
    <col min="14086" max="14087" width="2.625" style="10" customWidth="1"/>
    <col min="14088" max="14088" width="6.625" style="10" customWidth="1"/>
    <col min="14089" max="14089" width="9.875" style="10" customWidth="1"/>
    <col min="14090" max="14100" width="6.625" style="10" customWidth="1"/>
    <col min="14101" max="14101" width="2.625" style="10" customWidth="1"/>
    <col min="14102" max="14336" width="10.625" style="10"/>
    <col min="14337" max="14337" width="2.625" style="10" customWidth="1"/>
    <col min="14338" max="14338" width="20.25" style="10" customWidth="1"/>
    <col min="14339" max="14341" width="21.625" style="10" customWidth="1"/>
    <col min="14342" max="14343" width="2.625" style="10" customWidth="1"/>
    <col min="14344" max="14344" width="6.625" style="10" customWidth="1"/>
    <col min="14345" max="14345" width="9.875" style="10" customWidth="1"/>
    <col min="14346" max="14356" width="6.625" style="10" customWidth="1"/>
    <col min="14357" max="14357" width="2.625" style="10" customWidth="1"/>
    <col min="14358" max="14592" width="10.625" style="10"/>
    <col min="14593" max="14593" width="2.625" style="10" customWidth="1"/>
    <col min="14594" max="14594" width="20.25" style="10" customWidth="1"/>
    <col min="14595" max="14597" width="21.625" style="10" customWidth="1"/>
    <col min="14598" max="14599" width="2.625" style="10" customWidth="1"/>
    <col min="14600" max="14600" width="6.625" style="10" customWidth="1"/>
    <col min="14601" max="14601" width="9.875" style="10" customWidth="1"/>
    <col min="14602" max="14612" width="6.625" style="10" customWidth="1"/>
    <col min="14613" max="14613" width="2.625" style="10" customWidth="1"/>
    <col min="14614" max="14848" width="10.625" style="10"/>
    <col min="14849" max="14849" width="2.625" style="10" customWidth="1"/>
    <col min="14850" max="14850" width="20.25" style="10" customWidth="1"/>
    <col min="14851" max="14853" width="21.625" style="10" customWidth="1"/>
    <col min="14854" max="14855" width="2.625" style="10" customWidth="1"/>
    <col min="14856" max="14856" width="6.625" style="10" customWidth="1"/>
    <col min="14857" max="14857" width="9.875" style="10" customWidth="1"/>
    <col min="14858" max="14868" width="6.625" style="10" customWidth="1"/>
    <col min="14869" max="14869" width="2.625" style="10" customWidth="1"/>
    <col min="14870" max="15104" width="10.625" style="10"/>
    <col min="15105" max="15105" width="2.625" style="10" customWidth="1"/>
    <col min="15106" max="15106" width="20.25" style="10" customWidth="1"/>
    <col min="15107" max="15109" width="21.625" style="10" customWidth="1"/>
    <col min="15110" max="15111" width="2.625" style="10" customWidth="1"/>
    <col min="15112" max="15112" width="6.625" style="10" customWidth="1"/>
    <col min="15113" max="15113" width="9.875" style="10" customWidth="1"/>
    <col min="15114" max="15124" width="6.625" style="10" customWidth="1"/>
    <col min="15125" max="15125" width="2.625" style="10" customWidth="1"/>
    <col min="15126" max="15360" width="10.625" style="10"/>
    <col min="15361" max="15361" width="2.625" style="10" customWidth="1"/>
    <col min="15362" max="15362" width="20.25" style="10" customWidth="1"/>
    <col min="15363" max="15365" width="21.625" style="10" customWidth="1"/>
    <col min="15366" max="15367" width="2.625" style="10" customWidth="1"/>
    <col min="15368" max="15368" width="6.625" style="10" customWidth="1"/>
    <col min="15369" max="15369" width="9.875" style="10" customWidth="1"/>
    <col min="15370" max="15380" width="6.625" style="10" customWidth="1"/>
    <col min="15381" max="15381" width="2.625" style="10" customWidth="1"/>
    <col min="15382" max="15616" width="10.625" style="10"/>
    <col min="15617" max="15617" width="2.625" style="10" customWidth="1"/>
    <col min="15618" max="15618" width="20.25" style="10" customWidth="1"/>
    <col min="15619" max="15621" width="21.625" style="10" customWidth="1"/>
    <col min="15622" max="15623" width="2.625" style="10" customWidth="1"/>
    <col min="15624" max="15624" width="6.625" style="10" customWidth="1"/>
    <col min="15625" max="15625" width="9.875" style="10" customWidth="1"/>
    <col min="15626" max="15636" width="6.625" style="10" customWidth="1"/>
    <col min="15637" max="15637" width="2.625" style="10" customWidth="1"/>
    <col min="15638" max="15872" width="10.625" style="10"/>
    <col min="15873" max="15873" width="2.625" style="10" customWidth="1"/>
    <col min="15874" max="15874" width="20.25" style="10" customWidth="1"/>
    <col min="15875" max="15877" width="21.625" style="10" customWidth="1"/>
    <col min="15878" max="15879" width="2.625" style="10" customWidth="1"/>
    <col min="15880" max="15880" width="6.625" style="10" customWidth="1"/>
    <col min="15881" max="15881" width="9.875" style="10" customWidth="1"/>
    <col min="15882" max="15892" width="6.625" style="10" customWidth="1"/>
    <col min="15893" max="15893" width="2.625" style="10" customWidth="1"/>
    <col min="15894" max="16128" width="10.625" style="10"/>
    <col min="16129" max="16129" width="2.625" style="10" customWidth="1"/>
    <col min="16130" max="16130" width="20.25" style="10" customWidth="1"/>
    <col min="16131" max="16133" width="21.625" style="10" customWidth="1"/>
    <col min="16134" max="16135" width="2.625" style="10" customWidth="1"/>
    <col min="16136" max="16136" width="6.625" style="10" customWidth="1"/>
    <col min="16137" max="16137" width="9.875" style="10" customWidth="1"/>
    <col min="16138" max="16148" width="6.625" style="10" customWidth="1"/>
    <col min="16149" max="16149" width="2.625" style="10" customWidth="1"/>
    <col min="16150" max="16384" width="10.625" style="10"/>
  </cols>
  <sheetData>
    <row r="1" spans="2:20" ht="20.100000000000001" customHeight="1">
      <c r="B1" s="3" t="s">
        <v>823</v>
      </c>
      <c r="C1" s="243"/>
      <c r="D1" s="243"/>
      <c r="E1" s="243"/>
      <c r="H1" s="3" t="s">
        <v>824</v>
      </c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</row>
    <row r="2" spans="2:20" ht="20.100000000000001" customHeight="1" thickBot="1">
      <c r="C2" s="243"/>
      <c r="D2" s="243"/>
      <c r="E2" s="439" t="s">
        <v>825</v>
      </c>
      <c r="I2" s="440"/>
      <c r="J2" s="243"/>
      <c r="K2" s="243"/>
      <c r="L2" s="243"/>
      <c r="M2" s="243"/>
      <c r="N2" s="243"/>
      <c r="O2" s="243"/>
      <c r="P2" s="243"/>
      <c r="Q2" s="243"/>
      <c r="R2" s="243"/>
      <c r="T2" s="439" t="s">
        <v>826</v>
      </c>
    </row>
    <row r="3" spans="2:20" ht="23.1" customHeight="1">
      <c r="B3" s="441"/>
      <c r="C3" s="442"/>
      <c r="D3" s="442"/>
      <c r="E3" s="443"/>
      <c r="H3" s="441"/>
      <c r="I3" s="444"/>
      <c r="J3" s="445"/>
      <c r="K3" s="446" t="s">
        <v>827</v>
      </c>
      <c r="L3" s="447" t="s">
        <v>828</v>
      </c>
      <c r="M3" s="447" t="s">
        <v>829</v>
      </c>
      <c r="N3" s="447" t="s">
        <v>830</v>
      </c>
      <c r="O3" s="447" t="s">
        <v>831</v>
      </c>
      <c r="P3" s="447" t="s">
        <v>832</v>
      </c>
      <c r="Q3" s="447" t="s">
        <v>833</v>
      </c>
      <c r="R3" s="447" t="s">
        <v>834</v>
      </c>
      <c r="S3" s="448" t="s">
        <v>835</v>
      </c>
      <c r="T3" s="443"/>
    </row>
    <row r="4" spans="2:20" ht="23.1" customHeight="1">
      <c r="B4" s="449"/>
      <c r="C4" s="450" t="s">
        <v>836</v>
      </c>
      <c r="D4" s="450" t="s">
        <v>837</v>
      </c>
      <c r="E4" s="451" t="s">
        <v>838</v>
      </c>
      <c r="F4" s="452"/>
      <c r="H4" s="449"/>
      <c r="I4" s="328"/>
      <c r="J4" s="453" t="s">
        <v>71</v>
      </c>
      <c r="K4" s="454"/>
      <c r="L4" s="420"/>
      <c r="M4" s="420"/>
      <c r="N4" s="420"/>
      <c r="O4" s="420"/>
      <c r="P4" s="420"/>
      <c r="Q4" s="420"/>
      <c r="R4" s="420"/>
      <c r="S4" s="455"/>
      <c r="T4" s="456" t="s">
        <v>839</v>
      </c>
    </row>
    <row r="5" spans="2:20" ht="23.1" customHeight="1">
      <c r="B5" s="457"/>
      <c r="C5" s="458"/>
      <c r="D5" s="458"/>
      <c r="E5" s="459"/>
      <c r="F5" s="192"/>
      <c r="H5" s="457"/>
      <c r="I5" s="103"/>
      <c r="J5" s="460"/>
      <c r="K5" s="461" t="s">
        <v>840</v>
      </c>
      <c r="L5" s="462" t="s">
        <v>841</v>
      </c>
      <c r="M5" s="462" t="s">
        <v>842</v>
      </c>
      <c r="N5" s="462" t="s">
        <v>843</v>
      </c>
      <c r="O5" s="462" t="s">
        <v>844</v>
      </c>
      <c r="P5" s="462" t="s">
        <v>845</v>
      </c>
      <c r="Q5" s="462" t="s">
        <v>846</v>
      </c>
      <c r="R5" s="462" t="s">
        <v>847</v>
      </c>
      <c r="S5" s="463" t="s">
        <v>848</v>
      </c>
      <c r="T5" s="464"/>
    </row>
    <row r="6" spans="2:20" ht="23.1" customHeight="1">
      <c r="B6" s="250" t="s">
        <v>849</v>
      </c>
      <c r="C6" s="450">
        <v>26.2</v>
      </c>
      <c r="D6" s="450">
        <v>23.4</v>
      </c>
      <c r="E6" s="451">
        <v>2.8000000000000007</v>
      </c>
      <c r="F6" s="452"/>
      <c r="H6" s="767" t="s">
        <v>850</v>
      </c>
      <c r="I6" s="768"/>
      <c r="J6" s="465">
        <v>1449</v>
      </c>
      <c r="K6" s="466">
        <v>244</v>
      </c>
      <c r="L6" s="467">
        <v>165</v>
      </c>
      <c r="M6" s="467">
        <v>160</v>
      </c>
      <c r="N6" s="467">
        <v>117</v>
      </c>
      <c r="O6" s="467">
        <v>100</v>
      </c>
      <c r="P6" s="467">
        <v>308</v>
      </c>
      <c r="Q6" s="467">
        <v>185</v>
      </c>
      <c r="R6" s="467">
        <v>86</v>
      </c>
      <c r="S6" s="467">
        <v>79</v>
      </c>
      <c r="T6" s="468">
        <v>5</v>
      </c>
    </row>
    <row r="7" spans="2:20" ht="23.1" customHeight="1">
      <c r="B7" s="250" t="s">
        <v>244</v>
      </c>
      <c r="C7" s="450">
        <v>26.4</v>
      </c>
      <c r="D7" s="450">
        <v>24.1</v>
      </c>
      <c r="E7" s="451">
        <v>2.2999999999999972</v>
      </c>
      <c r="F7" s="452"/>
      <c r="H7" s="769" t="s">
        <v>851</v>
      </c>
      <c r="I7" s="770"/>
      <c r="J7" s="465">
        <v>1814</v>
      </c>
      <c r="K7" s="466">
        <v>249</v>
      </c>
      <c r="L7" s="467">
        <v>211</v>
      </c>
      <c r="M7" s="467">
        <v>171</v>
      </c>
      <c r="N7" s="467">
        <v>142</v>
      </c>
      <c r="O7" s="467">
        <v>146</v>
      </c>
      <c r="P7" s="467">
        <v>416</v>
      </c>
      <c r="Q7" s="467">
        <v>234</v>
      </c>
      <c r="R7" s="467">
        <v>119</v>
      </c>
      <c r="S7" s="467">
        <v>114</v>
      </c>
      <c r="T7" s="468">
        <v>12</v>
      </c>
    </row>
    <row r="8" spans="2:20" ht="23.1" customHeight="1">
      <c r="B8" s="250" t="s">
        <v>249</v>
      </c>
      <c r="C8" s="450">
        <v>27.3</v>
      </c>
      <c r="D8" s="450">
        <v>24.5</v>
      </c>
      <c r="E8" s="451">
        <v>2.8000000000000007</v>
      </c>
      <c r="F8" s="452"/>
      <c r="H8" s="769" t="s">
        <v>852</v>
      </c>
      <c r="I8" s="770"/>
      <c r="J8" s="465">
        <v>2029</v>
      </c>
      <c r="K8" s="466">
        <v>199</v>
      </c>
      <c r="L8" s="467">
        <v>169</v>
      </c>
      <c r="M8" s="467">
        <v>141</v>
      </c>
      <c r="N8" s="467">
        <v>116</v>
      </c>
      <c r="O8" s="467">
        <v>119</v>
      </c>
      <c r="P8" s="467">
        <v>559</v>
      </c>
      <c r="Q8" s="467">
        <v>356</v>
      </c>
      <c r="R8" s="467">
        <v>186</v>
      </c>
      <c r="S8" s="467">
        <v>172</v>
      </c>
      <c r="T8" s="468">
        <v>12</v>
      </c>
    </row>
    <row r="9" spans="2:20" ht="23.1" customHeight="1">
      <c r="B9" s="250" t="s">
        <v>254</v>
      </c>
      <c r="C9" s="450">
        <v>27.6</v>
      </c>
      <c r="D9" s="450">
        <v>24.9</v>
      </c>
      <c r="E9" s="451">
        <v>2.7000000000000028</v>
      </c>
      <c r="F9" s="452"/>
      <c r="H9" s="769" t="s">
        <v>853</v>
      </c>
      <c r="I9" s="770"/>
      <c r="J9" s="465">
        <v>2479</v>
      </c>
      <c r="K9" s="466">
        <v>240</v>
      </c>
      <c r="L9" s="467">
        <v>202</v>
      </c>
      <c r="M9" s="467">
        <v>163</v>
      </c>
      <c r="N9" s="467">
        <v>147</v>
      </c>
      <c r="O9" s="467">
        <v>128</v>
      </c>
      <c r="P9" s="467">
        <v>535</v>
      </c>
      <c r="Q9" s="467">
        <v>471</v>
      </c>
      <c r="R9" s="467">
        <v>318</v>
      </c>
      <c r="S9" s="467">
        <v>267</v>
      </c>
      <c r="T9" s="468">
        <v>8</v>
      </c>
    </row>
    <row r="10" spans="2:20" ht="23.1" customHeight="1">
      <c r="B10" s="469" t="s">
        <v>854</v>
      </c>
      <c r="C10" s="450">
        <v>27.8</v>
      </c>
      <c r="D10" s="450">
        <v>25.2</v>
      </c>
      <c r="E10" s="451">
        <v>2.6000000000000014</v>
      </c>
      <c r="F10" s="452"/>
      <c r="H10" s="769" t="s">
        <v>855</v>
      </c>
      <c r="I10" s="770"/>
      <c r="J10" s="465">
        <v>2169</v>
      </c>
      <c r="K10" s="466">
        <v>194</v>
      </c>
      <c r="L10" s="467">
        <v>197</v>
      </c>
      <c r="M10" s="467">
        <v>168</v>
      </c>
      <c r="N10" s="467">
        <v>163</v>
      </c>
      <c r="O10" s="467">
        <v>119</v>
      </c>
      <c r="P10" s="467">
        <v>465</v>
      </c>
      <c r="Q10" s="467">
        <v>316</v>
      </c>
      <c r="R10" s="467">
        <v>265</v>
      </c>
      <c r="S10" s="467">
        <v>272</v>
      </c>
      <c r="T10" s="468">
        <v>10</v>
      </c>
    </row>
    <row r="11" spans="2:20" ht="23.1" hidden="1" customHeight="1">
      <c r="B11" s="250" t="s">
        <v>856</v>
      </c>
      <c r="C11" s="450">
        <v>27.7</v>
      </c>
      <c r="D11" s="450">
        <v>25.3</v>
      </c>
      <c r="E11" s="451">
        <v>2.3999999999999986</v>
      </c>
      <c r="F11" s="452"/>
      <c r="H11" s="258" t="s">
        <v>857</v>
      </c>
      <c r="I11" s="470"/>
      <c r="J11" s="465">
        <v>2644</v>
      </c>
      <c r="K11" s="466">
        <v>242</v>
      </c>
      <c r="L11" s="467">
        <v>243</v>
      </c>
      <c r="M11" s="467">
        <v>213</v>
      </c>
      <c r="N11" s="467">
        <v>179</v>
      </c>
      <c r="O11" s="467">
        <v>161</v>
      </c>
      <c r="P11" s="467">
        <v>568</v>
      </c>
      <c r="Q11" s="467">
        <v>365</v>
      </c>
      <c r="R11" s="467">
        <v>272</v>
      </c>
      <c r="S11" s="467">
        <v>366</v>
      </c>
      <c r="T11" s="468">
        <v>35</v>
      </c>
    </row>
    <row r="12" spans="2:20" ht="23.1" hidden="1" customHeight="1">
      <c r="B12" s="250" t="s">
        <v>858</v>
      </c>
      <c r="C12" s="450">
        <v>27.7</v>
      </c>
      <c r="D12" s="450">
        <v>25.5</v>
      </c>
      <c r="E12" s="451">
        <v>2.1999999999999993</v>
      </c>
      <c r="F12" s="452"/>
      <c r="H12" s="763" t="s">
        <v>859</v>
      </c>
      <c r="I12" s="764"/>
      <c r="J12" s="465">
        <v>2747</v>
      </c>
      <c r="K12" s="466">
        <v>267</v>
      </c>
      <c r="L12" s="467">
        <v>269</v>
      </c>
      <c r="M12" s="467">
        <v>217</v>
      </c>
      <c r="N12" s="467">
        <v>205</v>
      </c>
      <c r="O12" s="467">
        <v>161</v>
      </c>
      <c r="P12" s="467">
        <v>556</v>
      </c>
      <c r="Q12" s="467">
        <v>355</v>
      </c>
      <c r="R12" s="467">
        <v>266</v>
      </c>
      <c r="S12" s="467">
        <v>391</v>
      </c>
      <c r="T12" s="468">
        <v>60</v>
      </c>
    </row>
    <row r="13" spans="2:20" ht="23.1" customHeight="1">
      <c r="B13" s="258" t="s">
        <v>860</v>
      </c>
      <c r="C13" s="450">
        <v>27.7</v>
      </c>
      <c r="D13" s="450">
        <v>25.6</v>
      </c>
      <c r="E13" s="451">
        <v>2.0999999999999979</v>
      </c>
      <c r="F13" s="452"/>
      <c r="H13" s="763" t="s">
        <v>861</v>
      </c>
      <c r="I13" s="764"/>
      <c r="J13" s="465">
        <v>2844</v>
      </c>
      <c r="K13" s="466">
        <v>249</v>
      </c>
      <c r="L13" s="467">
        <v>257</v>
      </c>
      <c r="M13" s="467">
        <v>224</v>
      </c>
      <c r="N13" s="467">
        <v>207</v>
      </c>
      <c r="O13" s="467">
        <v>193</v>
      </c>
      <c r="P13" s="467">
        <v>588</v>
      </c>
      <c r="Q13" s="467">
        <v>359</v>
      </c>
      <c r="R13" s="467">
        <v>270</v>
      </c>
      <c r="S13" s="467">
        <v>414</v>
      </c>
      <c r="T13" s="468">
        <v>83</v>
      </c>
    </row>
    <row r="14" spans="2:20" ht="23.1" customHeight="1">
      <c r="B14" s="258" t="s">
        <v>862</v>
      </c>
      <c r="C14" s="450">
        <v>27.7</v>
      </c>
      <c r="D14" s="450">
        <v>25.8</v>
      </c>
      <c r="E14" s="451">
        <v>1.8999999999999986</v>
      </c>
      <c r="F14" s="452"/>
      <c r="H14" s="763" t="s">
        <v>863</v>
      </c>
      <c r="I14" s="764"/>
      <c r="J14" s="465">
        <v>2979</v>
      </c>
      <c r="K14" s="466">
        <v>254</v>
      </c>
      <c r="L14" s="467">
        <v>278</v>
      </c>
      <c r="M14" s="467">
        <v>264</v>
      </c>
      <c r="N14" s="467">
        <v>217</v>
      </c>
      <c r="O14" s="467">
        <v>210</v>
      </c>
      <c r="P14" s="467">
        <v>609</v>
      </c>
      <c r="Q14" s="467">
        <v>353</v>
      </c>
      <c r="R14" s="467">
        <v>272</v>
      </c>
      <c r="S14" s="467">
        <v>412</v>
      </c>
      <c r="T14" s="468">
        <v>110</v>
      </c>
    </row>
    <row r="15" spans="2:20" ht="23.1" customHeight="1">
      <c r="B15" s="258" t="s">
        <v>864</v>
      </c>
      <c r="C15" s="450">
        <v>27.6</v>
      </c>
      <c r="D15" s="450">
        <v>25.8</v>
      </c>
      <c r="E15" s="451">
        <v>1.8000000000000007</v>
      </c>
      <c r="F15" s="452"/>
      <c r="H15" s="763" t="s">
        <v>865</v>
      </c>
      <c r="I15" s="764"/>
      <c r="J15" s="465">
        <v>3122</v>
      </c>
      <c r="K15" s="466">
        <v>262</v>
      </c>
      <c r="L15" s="467">
        <v>322</v>
      </c>
      <c r="M15" s="467">
        <v>276</v>
      </c>
      <c r="N15" s="467">
        <v>226</v>
      </c>
      <c r="O15" s="467">
        <v>196</v>
      </c>
      <c r="P15" s="467">
        <v>677</v>
      </c>
      <c r="Q15" s="467">
        <v>368</v>
      </c>
      <c r="R15" s="467">
        <v>292</v>
      </c>
      <c r="S15" s="467">
        <v>425</v>
      </c>
      <c r="T15" s="468">
        <v>78</v>
      </c>
    </row>
    <row r="16" spans="2:20" ht="23.1" customHeight="1">
      <c r="B16" s="258" t="s">
        <v>866</v>
      </c>
      <c r="C16" s="450">
        <v>27.7</v>
      </c>
      <c r="D16" s="450">
        <v>26</v>
      </c>
      <c r="E16" s="451">
        <v>1.6999999999999993</v>
      </c>
      <c r="F16" s="452"/>
      <c r="H16" s="763" t="s">
        <v>867</v>
      </c>
      <c r="I16" s="764"/>
      <c r="J16" s="465">
        <v>3543</v>
      </c>
      <c r="K16" s="466">
        <v>251</v>
      </c>
      <c r="L16" s="467">
        <v>323</v>
      </c>
      <c r="M16" s="467">
        <v>338</v>
      </c>
      <c r="N16" s="467">
        <v>262</v>
      </c>
      <c r="O16" s="467">
        <v>231</v>
      </c>
      <c r="P16" s="467">
        <v>743</v>
      </c>
      <c r="Q16" s="467">
        <v>415</v>
      </c>
      <c r="R16" s="467">
        <v>329</v>
      </c>
      <c r="S16" s="467">
        <v>560</v>
      </c>
      <c r="T16" s="468">
        <v>91</v>
      </c>
    </row>
    <row r="17" spans="2:20" ht="23.1" customHeight="1">
      <c r="B17" s="258" t="s">
        <v>90</v>
      </c>
      <c r="C17" s="450">
        <v>27.9</v>
      </c>
      <c r="D17" s="450">
        <v>26.2</v>
      </c>
      <c r="E17" s="451">
        <v>1.6999999999999993</v>
      </c>
      <c r="F17" s="452"/>
      <c r="H17" s="763" t="s">
        <v>868</v>
      </c>
      <c r="I17" s="764"/>
      <c r="J17" s="465">
        <v>3608</v>
      </c>
      <c r="K17" s="466">
        <v>302</v>
      </c>
      <c r="L17" s="467">
        <v>314</v>
      </c>
      <c r="M17" s="467">
        <v>345</v>
      </c>
      <c r="N17" s="467">
        <v>253</v>
      </c>
      <c r="O17" s="467">
        <v>248</v>
      </c>
      <c r="P17" s="467">
        <v>726</v>
      </c>
      <c r="Q17" s="467">
        <v>459</v>
      </c>
      <c r="R17" s="467">
        <v>346</v>
      </c>
      <c r="S17" s="467">
        <v>545</v>
      </c>
      <c r="T17" s="468">
        <v>70</v>
      </c>
    </row>
    <row r="18" spans="2:20" ht="23.1" customHeight="1">
      <c r="B18" s="258" t="s">
        <v>91</v>
      </c>
      <c r="C18" s="450">
        <v>27.9</v>
      </c>
      <c r="D18" s="450">
        <v>26.3</v>
      </c>
      <c r="E18" s="451">
        <v>1.5999999999999979</v>
      </c>
      <c r="F18" s="452"/>
      <c r="H18" s="763" t="s">
        <v>869</v>
      </c>
      <c r="I18" s="764"/>
      <c r="J18" s="465">
        <v>3878</v>
      </c>
      <c r="K18" s="466">
        <v>304</v>
      </c>
      <c r="L18" s="467">
        <v>325</v>
      </c>
      <c r="M18" s="467">
        <v>339</v>
      </c>
      <c r="N18" s="467">
        <v>298</v>
      </c>
      <c r="O18" s="467">
        <v>252</v>
      </c>
      <c r="P18" s="467">
        <v>871</v>
      </c>
      <c r="Q18" s="467">
        <v>458</v>
      </c>
      <c r="R18" s="467">
        <v>358</v>
      </c>
      <c r="S18" s="467">
        <v>567</v>
      </c>
      <c r="T18" s="468">
        <v>106</v>
      </c>
    </row>
    <row r="19" spans="2:20" ht="23.1" customHeight="1">
      <c r="B19" s="258" t="s">
        <v>92</v>
      </c>
      <c r="C19" s="450">
        <v>28.2</v>
      </c>
      <c r="D19" s="450">
        <v>26.6</v>
      </c>
      <c r="E19" s="451">
        <v>1.5999999999999979</v>
      </c>
      <c r="F19" s="452"/>
      <c r="H19" s="763" t="s">
        <v>870</v>
      </c>
      <c r="I19" s="764"/>
      <c r="J19" s="465">
        <v>4347</v>
      </c>
      <c r="K19" s="466">
        <v>304</v>
      </c>
      <c r="L19" s="467">
        <v>387</v>
      </c>
      <c r="M19" s="467">
        <v>347</v>
      </c>
      <c r="N19" s="467">
        <v>304</v>
      </c>
      <c r="O19" s="467">
        <v>299</v>
      </c>
      <c r="P19" s="467">
        <v>1019</v>
      </c>
      <c r="Q19" s="467">
        <v>574</v>
      </c>
      <c r="R19" s="467">
        <v>406</v>
      </c>
      <c r="S19" s="467">
        <v>609</v>
      </c>
      <c r="T19" s="468">
        <v>98</v>
      </c>
    </row>
    <row r="20" spans="2:20" ht="23.1" customHeight="1">
      <c r="B20" s="258" t="s">
        <v>93</v>
      </c>
      <c r="C20" s="450">
        <v>28.5</v>
      </c>
      <c r="D20" s="450">
        <v>26.8</v>
      </c>
      <c r="E20" s="451">
        <v>1.6999999999999993</v>
      </c>
      <c r="F20" s="452"/>
      <c r="H20" s="763" t="s">
        <v>871</v>
      </c>
      <c r="I20" s="764"/>
      <c r="J20" s="465">
        <v>4187</v>
      </c>
      <c r="K20" s="466">
        <v>284</v>
      </c>
      <c r="L20" s="467">
        <v>344</v>
      </c>
      <c r="M20" s="467">
        <v>342</v>
      </c>
      <c r="N20" s="467">
        <v>281</v>
      </c>
      <c r="O20" s="467">
        <v>280</v>
      </c>
      <c r="P20" s="467">
        <v>920</v>
      </c>
      <c r="Q20" s="467">
        <v>546</v>
      </c>
      <c r="R20" s="467">
        <v>434</v>
      </c>
      <c r="S20" s="467">
        <v>646</v>
      </c>
      <c r="T20" s="468">
        <v>110</v>
      </c>
    </row>
    <row r="21" spans="2:20" ht="23.1" customHeight="1">
      <c r="B21" s="258" t="s">
        <v>94</v>
      </c>
      <c r="C21" s="450">
        <v>28.6</v>
      </c>
      <c r="D21" s="450">
        <v>27</v>
      </c>
      <c r="E21" s="451">
        <v>1.6000000000000014</v>
      </c>
      <c r="F21" s="452"/>
      <c r="H21" s="763" t="s">
        <v>872</v>
      </c>
      <c r="I21" s="764"/>
      <c r="J21" s="465">
        <v>4090</v>
      </c>
      <c r="K21" s="466">
        <v>265</v>
      </c>
      <c r="L21" s="467">
        <v>361</v>
      </c>
      <c r="M21" s="467">
        <v>333</v>
      </c>
      <c r="N21" s="467">
        <v>266</v>
      </c>
      <c r="O21" s="467">
        <v>249</v>
      </c>
      <c r="P21" s="467">
        <v>892</v>
      </c>
      <c r="Q21" s="467">
        <v>580</v>
      </c>
      <c r="R21" s="467">
        <v>382</v>
      </c>
      <c r="S21" s="467">
        <v>633</v>
      </c>
      <c r="T21" s="468">
        <v>129</v>
      </c>
    </row>
    <row r="22" spans="2:20" ht="23.1" customHeight="1">
      <c r="B22" s="258" t="s">
        <v>95</v>
      </c>
      <c r="C22" s="450">
        <v>28.8</v>
      </c>
      <c r="D22" s="450">
        <v>27.1</v>
      </c>
      <c r="E22" s="451">
        <v>1.6999999999999993</v>
      </c>
      <c r="F22" s="452"/>
      <c r="H22" s="763" t="s">
        <v>873</v>
      </c>
      <c r="I22" s="764"/>
      <c r="J22" s="465">
        <v>4006</v>
      </c>
      <c r="K22" s="466">
        <v>296</v>
      </c>
      <c r="L22" s="467">
        <v>306</v>
      </c>
      <c r="M22" s="467">
        <v>331</v>
      </c>
      <c r="N22" s="467">
        <v>283</v>
      </c>
      <c r="O22" s="467">
        <v>232</v>
      </c>
      <c r="P22" s="467">
        <v>855</v>
      </c>
      <c r="Q22" s="467">
        <v>570</v>
      </c>
      <c r="R22" s="467">
        <v>337</v>
      </c>
      <c r="S22" s="467">
        <v>634</v>
      </c>
      <c r="T22" s="468">
        <v>162</v>
      </c>
    </row>
    <row r="23" spans="2:20" ht="23.1" customHeight="1">
      <c r="B23" s="258" t="s">
        <v>96</v>
      </c>
      <c r="C23" s="450">
        <v>29.2</v>
      </c>
      <c r="D23" s="450">
        <v>27.4</v>
      </c>
      <c r="E23" s="451">
        <v>1.8000000000000007</v>
      </c>
      <c r="F23" s="452"/>
      <c r="H23" s="763" t="s">
        <v>874</v>
      </c>
      <c r="I23" s="764"/>
      <c r="J23" s="465">
        <v>3722</v>
      </c>
      <c r="K23" s="466">
        <v>276</v>
      </c>
      <c r="L23" s="467">
        <v>292</v>
      </c>
      <c r="M23" s="467">
        <v>275</v>
      </c>
      <c r="N23" s="467">
        <v>252</v>
      </c>
      <c r="O23" s="467">
        <v>250</v>
      </c>
      <c r="P23" s="467">
        <v>797</v>
      </c>
      <c r="Q23" s="467">
        <v>512</v>
      </c>
      <c r="R23" s="467">
        <v>348</v>
      </c>
      <c r="S23" s="467">
        <v>551</v>
      </c>
      <c r="T23" s="468">
        <v>169</v>
      </c>
    </row>
    <row r="24" spans="2:20" ht="23.1" customHeight="1">
      <c r="B24" s="258" t="s">
        <v>97</v>
      </c>
      <c r="C24" s="450">
        <v>29.2</v>
      </c>
      <c r="D24" s="450">
        <v>27.5</v>
      </c>
      <c r="E24" s="451">
        <v>1.6999999999999993</v>
      </c>
      <c r="F24" s="452"/>
      <c r="H24" s="763" t="s">
        <v>875</v>
      </c>
      <c r="I24" s="764"/>
      <c r="J24" s="465">
        <v>3739</v>
      </c>
      <c r="K24" s="466">
        <v>288</v>
      </c>
      <c r="L24" s="467">
        <v>263</v>
      </c>
      <c r="M24" s="467">
        <v>285</v>
      </c>
      <c r="N24" s="467">
        <v>249</v>
      </c>
      <c r="O24" s="467">
        <v>231</v>
      </c>
      <c r="P24" s="467">
        <v>819</v>
      </c>
      <c r="Q24" s="467">
        <v>525</v>
      </c>
      <c r="R24" s="467">
        <v>321</v>
      </c>
      <c r="S24" s="467">
        <v>555</v>
      </c>
      <c r="T24" s="468">
        <v>203</v>
      </c>
    </row>
    <row r="25" spans="2:20" ht="23.1" customHeight="1">
      <c r="B25" s="258" t="s">
        <v>98</v>
      </c>
      <c r="C25" s="450">
        <v>29.4</v>
      </c>
      <c r="D25" s="450">
        <v>27.7</v>
      </c>
      <c r="E25" s="451">
        <v>1.6999999999999993</v>
      </c>
      <c r="F25" s="452"/>
      <c r="H25" s="763" t="s">
        <v>876</v>
      </c>
      <c r="I25" s="764"/>
      <c r="J25" s="465">
        <v>3657</v>
      </c>
      <c r="K25" s="466">
        <v>265</v>
      </c>
      <c r="L25" s="467">
        <v>282</v>
      </c>
      <c r="M25" s="467">
        <v>241</v>
      </c>
      <c r="N25" s="467">
        <v>262</v>
      </c>
      <c r="O25" s="467">
        <v>227</v>
      </c>
      <c r="P25" s="467">
        <v>806</v>
      </c>
      <c r="Q25" s="467">
        <v>455</v>
      </c>
      <c r="R25" s="467">
        <v>336</v>
      </c>
      <c r="S25" s="467">
        <v>593</v>
      </c>
      <c r="T25" s="468">
        <v>190</v>
      </c>
    </row>
    <row r="26" spans="2:20" ht="23.1" customHeight="1">
      <c r="B26" s="258" t="s">
        <v>99</v>
      </c>
      <c r="C26" s="450">
        <v>29.5</v>
      </c>
      <c r="D26" s="450">
        <v>27.8</v>
      </c>
      <c r="E26" s="451">
        <v>1.6999999999999993</v>
      </c>
      <c r="F26" s="452"/>
      <c r="H26" s="763" t="s">
        <v>877</v>
      </c>
      <c r="I26" s="764"/>
      <c r="J26" s="465">
        <v>3624</v>
      </c>
      <c r="K26" s="466">
        <v>286</v>
      </c>
      <c r="L26" s="467">
        <v>299</v>
      </c>
      <c r="M26" s="467">
        <v>238</v>
      </c>
      <c r="N26" s="467">
        <v>190</v>
      </c>
      <c r="O26" s="467">
        <v>232</v>
      </c>
      <c r="P26" s="467">
        <v>751</v>
      </c>
      <c r="Q26" s="467">
        <v>475</v>
      </c>
      <c r="R26" s="467">
        <v>318</v>
      </c>
      <c r="S26" s="467">
        <v>539</v>
      </c>
      <c r="T26" s="468">
        <v>296</v>
      </c>
    </row>
    <row r="27" spans="2:20" ht="23.1" customHeight="1">
      <c r="B27" s="258" t="s">
        <v>100</v>
      </c>
      <c r="C27" s="450">
        <v>29.6</v>
      </c>
      <c r="D27" s="450">
        <v>28</v>
      </c>
      <c r="E27" s="451">
        <v>1.7</v>
      </c>
      <c r="F27" s="452"/>
      <c r="H27" s="763" t="s">
        <v>878</v>
      </c>
      <c r="I27" s="764"/>
      <c r="J27" s="471">
        <v>3597</v>
      </c>
      <c r="K27" s="439">
        <v>275</v>
      </c>
      <c r="L27" s="472">
        <v>321</v>
      </c>
      <c r="M27" s="439">
        <v>272</v>
      </c>
      <c r="N27" s="472">
        <v>208</v>
      </c>
      <c r="O27" s="439">
        <v>211</v>
      </c>
      <c r="P27" s="472">
        <v>702</v>
      </c>
      <c r="Q27" s="439">
        <v>488</v>
      </c>
      <c r="R27" s="472">
        <v>327</v>
      </c>
      <c r="S27" s="426">
        <v>547</v>
      </c>
      <c r="T27" s="473">
        <v>246</v>
      </c>
    </row>
    <row r="28" spans="2:20" ht="23.1" customHeight="1">
      <c r="B28" s="258" t="s">
        <v>101</v>
      </c>
      <c r="C28" s="450">
        <v>30</v>
      </c>
      <c r="D28" s="450">
        <v>28.3</v>
      </c>
      <c r="E28" s="451">
        <v>1.6999999999999993</v>
      </c>
      <c r="F28" s="452"/>
      <c r="H28" s="763" t="s">
        <v>879</v>
      </c>
      <c r="I28" s="764"/>
      <c r="J28" s="471">
        <v>3626</v>
      </c>
      <c r="K28" s="439">
        <v>264</v>
      </c>
      <c r="L28" s="472">
        <v>281</v>
      </c>
      <c r="M28" s="439">
        <v>278</v>
      </c>
      <c r="N28" s="472">
        <v>236</v>
      </c>
      <c r="O28" s="439">
        <v>188</v>
      </c>
      <c r="P28" s="472">
        <v>767</v>
      </c>
      <c r="Q28" s="439">
        <v>480</v>
      </c>
      <c r="R28" s="472">
        <v>330</v>
      </c>
      <c r="S28" s="426">
        <v>542</v>
      </c>
      <c r="T28" s="473">
        <v>260</v>
      </c>
    </row>
    <row r="29" spans="2:20" ht="23.1" customHeight="1">
      <c r="B29" s="258" t="s">
        <v>102</v>
      </c>
      <c r="C29" s="450">
        <v>30</v>
      </c>
      <c r="D29" s="450">
        <v>28.4</v>
      </c>
      <c r="E29" s="451">
        <v>1.6000000000000014</v>
      </c>
      <c r="F29" s="452"/>
      <c r="H29" s="763" t="s">
        <v>880</v>
      </c>
      <c r="I29" s="764"/>
      <c r="J29" s="471">
        <v>3493</v>
      </c>
      <c r="K29" s="439">
        <v>258</v>
      </c>
      <c r="L29" s="472">
        <v>241</v>
      </c>
      <c r="M29" s="439">
        <v>265</v>
      </c>
      <c r="N29" s="472">
        <v>220</v>
      </c>
      <c r="O29" s="439">
        <v>210</v>
      </c>
      <c r="P29" s="472">
        <v>721</v>
      </c>
      <c r="Q29" s="439">
        <v>472</v>
      </c>
      <c r="R29" s="472">
        <v>326</v>
      </c>
      <c r="S29" s="426">
        <v>530</v>
      </c>
      <c r="T29" s="473">
        <v>250</v>
      </c>
    </row>
    <row r="30" spans="2:20" ht="23.1" customHeight="1">
      <c r="B30" s="258" t="s">
        <v>103</v>
      </c>
      <c r="C30" s="450">
        <v>30.2</v>
      </c>
      <c r="D30" s="450">
        <v>28.6</v>
      </c>
      <c r="E30" s="451">
        <v>1.5999999999999979</v>
      </c>
      <c r="F30" s="452"/>
      <c r="H30" s="763" t="s">
        <v>881</v>
      </c>
      <c r="I30" s="764"/>
      <c r="J30" s="471">
        <v>3518</v>
      </c>
      <c r="K30" s="439">
        <v>246</v>
      </c>
      <c r="L30" s="472">
        <v>265</v>
      </c>
      <c r="M30" s="439">
        <v>224</v>
      </c>
      <c r="N30" s="472">
        <v>214</v>
      </c>
      <c r="O30" s="439">
        <v>200</v>
      </c>
      <c r="P30" s="472">
        <v>729</v>
      </c>
      <c r="Q30" s="439">
        <v>474</v>
      </c>
      <c r="R30" s="472">
        <v>320</v>
      </c>
      <c r="S30" s="426">
        <v>565</v>
      </c>
      <c r="T30" s="473">
        <v>281</v>
      </c>
    </row>
    <row r="31" spans="2:20" ht="23.1" customHeight="1">
      <c r="B31" s="258" t="s">
        <v>104</v>
      </c>
      <c r="C31" s="450">
        <v>30.1</v>
      </c>
      <c r="D31" s="450">
        <v>28.6</v>
      </c>
      <c r="E31" s="451">
        <v>1.5</v>
      </c>
      <c r="F31" s="452"/>
      <c r="H31" s="763" t="s">
        <v>882</v>
      </c>
      <c r="I31" s="764"/>
      <c r="J31" s="471">
        <v>3427</v>
      </c>
      <c r="K31" s="439">
        <v>245</v>
      </c>
      <c r="L31" s="472">
        <v>285</v>
      </c>
      <c r="M31" s="439">
        <v>240</v>
      </c>
      <c r="N31" s="472">
        <v>204</v>
      </c>
      <c r="O31" s="439">
        <v>172</v>
      </c>
      <c r="P31" s="472">
        <v>685</v>
      </c>
      <c r="Q31" s="439">
        <v>439</v>
      </c>
      <c r="R31" s="472">
        <v>319</v>
      </c>
      <c r="S31" s="426">
        <v>560</v>
      </c>
      <c r="T31" s="473">
        <v>278</v>
      </c>
    </row>
    <row r="32" spans="2:20" ht="23.1" customHeight="1">
      <c r="B32" s="474" t="s">
        <v>105</v>
      </c>
      <c r="C32" s="475">
        <v>30.4</v>
      </c>
      <c r="D32" s="476">
        <v>28.7</v>
      </c>
      <c r="E32" s="451">
        <v>1.6999999999999993</v>
      </c>
      <c r="F32" s="452"/>
      <c r="H32" s="763" t="s">
        <v>883</v>
      </c>
      <c r="I32" s="764"/>
      <c r="J32" s="465">
        <v>3212</v>
      </c>
      <c r="K32" s="477">
        <v>233</v>
      </c>
      <c r="L32" s="472">
        <v>257</v>
      </c>
      <c r="M32" s="472">
        <v>219</v>
      </c>
      <c r="N32" s="472">
        <v>193</v>
      </c>
      <c r="O32" s="472">
        <v>164</v>
      </c>
      <c r="P32" s="472">
        <v>646</v>
      </c>
      <c r="Q32" s="472">
        <v>392</v>
      </c>
      <c r="R32" s="472">
        <v>357</v>
      </c>
      <c r="S32" s="426">
        <v>496</v>
      </c>
      <c r="T32" s="478">
        <v>255</v>
      </c>
    </row>
    <row r="33" spans="2:20" ht="23.1" customHeight="1">
      <c r="B33" s="474" t="s">
        <v>106</v>
      </c>
      <c r="C33" s="475">
        <v>30.2</v>
      </c>
      <c r="D33" s="476">
        <v>28.8</v>
      </c>
      <c r="E33" s="451">
        <v>1.3999999999999986</v>
      </c>
      <c r="F33" s="452"/>
      <c r="H33" s="763" t="s">
        <v>884</v>
      </c>
      <c r="I33" s="764"/>
      <c r="J33" s="467">
        <v>3296</v>
      </c>
      <c r="K33" s="477">
        <v>219</v>
      </c>
      <c r="L33" s="472">
        <v>223</v>
      </c>
      <c r="M33" s="472">
        <v>255</v>
      </c>
      <c r="N33" s="472">
        <v>212</v>
      </c>
      <c r="O33" s="472">
        <v>184</v>
      </c>
      <c r="P33" s="472">
        <v>641</v>
      </c>
      <c r="Q33" s="472">
        <v>452</v>
      </c>
      <c r="R33" s="472">
        <v>343</v>
      </c>
      <c r="S33" s="426">
        <v>495</v>
      </c>
      <c r="T33" s="478">
        <v>272</v>
      </c>
    </row>
    <row r="34" spans="2:20" ht="23.1" customHeight="1">
      <c r="B34" s="474" t="s">
        <v>107</v>
      </c>
      <c r="C34" s="475">
        <v>30.4</v>
      </c>
      <c r="D34" s="476">
        <v>28.8</v>
      </c>
      <c r="E34" s="451">
        <v>1.5999999999999979</v>
      </c>
      <c r="F34" s="452"/>
      <c r="H34" s="763" t="s">
        <v>885</v>
      </c>
      <c r="I34" s="764"/>
      <c r="J34" s="467">
        <v>3245</v>
      </c>
      <c r="K34" s="477">
        <v>216</v>
      </c>
      <c r="L34" s="472">
        <v>242</v>
      </c>
      <c r="M34" s="472">
        <v>222</v>
      </c>
      <c r="N34" s="472">
        <v>186</v>
      </c>
      <c r="O34" s="472">
        <v>167</v>
      </c>
      <c r="P34" s="472">
        <v>627</v>
      </c>
      <c r="Q34" s="472">
        <v>400</v>
      </c>
      <c r="R34" s="472">
        <v>355</v>
      </c>
      <c r="S34" s="426">
        <v>540</v>
      </c>
      <c r="T34" s="478">
        <v>290</v>
      </c>
    </row>
    <row r="35" spans="2:20" ht="23.1" customHeight="1">
      <c r="B35" s="474" t="s">
        <v>261</v>
      </c>
      <c r="C35" s="476">
        <v>30.2</v>
      </c>
      <c r="D35" s="476">
        <v>28.7</v>
      </c>
      <c r="E35" s="451">
        <v>1.5</v>
      </c>
      <c r="F35" s="452"/>
      <c r="H35" s="763" t="s">
        <v>886</v>
      </c>
      <c r="I35" s="764"/>
      <c r="J35" s="467">
        <v>3241</v>
      </c>
      <c r="K35" s="477">
        <v>211</v>
      </c>
      <c r="L35" s="472">
        <v>221</v>
      </c>
      <c r="M35" s="472">
        <v>222</v>
      </c>
      <c r="N35" s="472">
        <v>213</v>
      </c>
      <c r="O35" s="472">
        <v>168</v>
      </c>
      <c r="P35" s="472">
        <v>656</v>
      </c>
      <c r="Q35" s="472">
        <v>444</v>
      </c>
      <c r="R35" s="472">
        <v>348</v>
      </c>
      <c r="S35" s="426">
        <v>506</v>
      </c>
      <c r="T35" s="478">
        <v>252</v>
      </c>
    </row>
    <row r="36" spans="2:20" ht="23.1" customHeight="1">
      <c r="B36" s="474" t="s">
        <v>263</v>
      </c>
      <c r="C36" s="476">
        <v>30.1</v>
      </c>
      <c r="D36" s="476">
        <v>28.7</v>
      </c>
      <c r="E36" s="451">
        <v>1.4000000000000021</v>
      </c>
      <c r="F36" s="452"/>
      <c r="H36" s="763" t="s">
        <v>887</v>
      </c>
      <c r="I36" s="764"/>
      <c r="J36" s="467">
        <v>3078</v>
      </c>
      <c r="K36" s="477">
        <v>199</v>
      </c>
      <c r="L36" s="472">
        <v>231</v>
      </c>
      <c r="M36" s="472">
        <v>197</v>
      </c>
      <c r="N36" s="472">
        <v>167</v>
      </c>
      <c r="O36" s="472">
        <v>167</v>
      </c>
      <c r="P36" s="472">
        <v>607</v>
      </c>
      <c r="Q36" s="472">
        <v>350</v>
      </c>
      <c r="R36" s="472">
        <v>319</v>
      </c>
      <c r="S36" s="426">
        <v>572</v>
      </c>
      <c r="T36" s="478">
        <v>269</v>
      </c>
    </row>
    <row r="37" spans="2:20" ht="23.1" customHeight="1">
      <c r="B37" s="479" t="s">
        <v>888</v>
      </c>
      <c r="C37" s="476">
        <v>30.2</v>
      </c>
      <c r="D37" s="476">
        <v>28.8</v>
      </c>
      <c r="E37" s="451">
        <v>1.3999999999999986</v>
      </c>
      <c r="F37" s="452"/>
      <c r="H37" s="763" t="s">
        <v>889</v>
      </c>
      <c r="I37" s="764"/>
      <c r="J37" s="467">
        <v>3064</v>
      </c>
      <c r="K37" s="477">
        <v>224</v>
      </c>
      <c r="L37" s="472">
        <v>228</v>
      </c>
      <c r="M37" s="472">
        <v>189</v>
      </c>
      <c r="N37" s="472">
        <v>174</v>
      </c>
      <c r="O37" s="472">
        <v>154</v>
      </c>
      <c r="P37" s="472">
        <v>547</v>
      </c>
      <c r="Q37" s="472">
        <v>383</v>
      </c>
      <c r="R37" s="472">
        <v>323</v>
      </c>
      <c r="S37" s="426">
        <v>574</v>
      </c>
      <c r="T37" s="478">
        <v>268</v>
      </c>
    </row>
    <row r="38" spans="2:20" ht="23.1" customHeight="1">
      <c r="B38" s="262" t="s">
        <v>890</v>
      </c>
      <c r="C38" s="476">
        <v>30.1</v>
      </c>
      <c r="D38" s="476">
        <v>28.7</v>
      </c>
      <c r="E38" s="451">
        <v>1.4000000000000021</v>
      </c>
      <c r="F38" s="452"/>
      <c r="H38" s="765" t="s">
        <v>336</v>
      </c>
      <c r="I38" s="766"/>
      <c r="J38" s="467">
        <v>2986</v>
      </c>
      <c r="K38" s="477">
        <v>187</v>
      </c>
      <c r="L38" s="472">
        <v>213</v>
      </c>
      <c r="M38" s="472">
        <v>184</v>
      </c>
      <c r="N38" s="472">
        <v>159</v>
      </c>
      <c r="O38" s="472">
        <v>160</v>
      </c>
      <c r="P38" s="472">
        <v>545</v>
      </c>
      <c r="Q38" s="472">
        <v>372</v>
      </c>
      <c r="R38" s="472">
        <v>346</v>
      </c>
      <c r="S38" s="426">
        <v>586</v>
      </c>
      <c r="T38" s="478">
        <v>234</v>
      </c>
    </row>
    <row r="39" spans="2:20" ht="23.1" customHeight="1">
      <c r="B39" s="262" t="s">
        <v>891</v>
      </c>
      <c r="C39" s="476">
        <v>30.1</v>
      </c>
      <c r="D39" s="476">
        <v>28.8</v>
      </c>
      <c r="E39" s="451">
        <v>1.3000000000000007</v>
      </c>
      <c r="F39" s="452"/>
      <c r="H39" s="765" t="s">
        <v>892</v>
      </c>
      <c r="I39" s="766"/>
      <c r="J39" s="467">
        <v>2781</v>
      </c>
      <c r="K39" s="477">
        <v>161</v>
      </c>
      <c r="L39" s="472">
        <v>208</v>
      </c>
      <c r="M39" s="472">
        <v>175</v>
      </c>
      <c r="N39" s="472">
        <v>168</v>
      </c>
      <c r="O39" s="472">
        <v>144</v>
      </c>
      <c r="P39" s="472">
        <v>443</v>
      </c>
      <c r="Q39" s="472">
        <v>366</v>
      </c>
      <c r="R39" s="472">
        <v>322</v>
      </c>
      <c r="S39" s="426">
        <v>563</v>
      </c>
      <c r="T39" s="478">
        <v>231</v>
      </c>
    </row>
    <row r="40" spans="2:20" ht="23.1" customHeight="1">
      <c r="B40" s="262" t="s">
        <v>893</v>
      </c>
      <c r="C40" s="476">
        <v>30.1</v>
      </c>
      <c r="D40" s="476">
        <v>28.9</v>
      </c>
      <c r="E40" s="451">
        <v>1.2000000000000028</v>
      </c>
      <c r="F40" s="452"/>
      <c r="H40" s="765" t="s">
        <v>894</v>
      </c>
      <c r="I40" s="766"/>
      <c r="J40" s="467">
        <v>2787</v>
      </c>
      <c r="K40" s="477">
        <v>151</v>
      </c>
      <c r="L40" s="472">
        <v>201</v>
      </c>
      <c r="M40" s="472">
        <v>186</v>
      </c>
      <c r="N40" s="472">
        <v>173</v>
      </c>
      <c r="O40" s="472">
        <v>136</v>
      </c>
      <c r="P40" s="472">
        <v>481</v>
      </c>
      <c r="Q40" s="472">
        <v>337</v>
      </c>
      <c r="R40" s="472">
        <v>318</v>
      </c>
      <c r="S40" s="426">
        <v>550</v>
      </c>
      <c r="T40" s="478">
        <v>254</v>
      </c>
    </row>
    <row r="41" spans="2:20" ht="23.1" customHeight="1">
      <c r="B41" s="262" t="s">
        <v>895</v>
      </c>
      <c r="C41" s="476">
        <v>30.1</v>
      </c>
      <c r="D41" s="476">
        <v>29</v>
      </c>
      <c r="E41" s="451">
        <v>1.1000000000000014</v>
      </c>
      <c r="F41" s="452"/>
      <c r="H41" s="765" t="s">
        <v>896</v>
      </c>
      <c r="I41" s="766"/>
      <c r="J41" s="467">
        <v>2750</v>
      </c>
      <c r="K41" s="477">
        <v>159</v>
      </c>
      <c r="L41" s="472">
        <v>163</v>
      </c>
      <c r="M41" s="472">
        <v>189</v>
      </c>
      <c r="N41" s="472">
        <v>188</v>
      </c>
      <c r="O41" s="472">
        <v>149</v>
      </c>
      <c r="P41" s="472">
        <v>513</v>
      </c>
      <c r="Q41" s="472">
        <v>324</v>
      </c>
      <c r="R41" s="472">
        <v>265</v>
      </c>
      <c r="S41" s="426">
        <v>529</v>
      </c>
      <c r="T41" s="478">
        <v>271</v>
      </c>
    </row>
    <row r="42" spans="2:20" ht="6" customHeight="1" thickBot="1">
      <c r="B42" s="480"/>
      <c r="C42" s="481"/>
      <c r="D42" s="481"/>
      <c r="E42" s="482"/>
      <c r="F42" s="452"/>
      <c r="H42" s="483"/>
      <c r="I42" s="484"/>
      <c r="J42" s="485"/>
      <c r="K42" s="486"/>
      <c r="L42" s="487"/>
      <c r="M42" s="487"/>
      <c r="N42" s="487"/>
      <c r="O42" s="487"/>
      <c r="P42" s="487"/>
      <c r="Q42" s="487"/>
      <c r="R42" s="487"/>
      <c r="S42" s="488"/>
      <c r="T42" s="489"/>
    </row>
    <row r="43" spans="2:20" ht="6" customHeight="1">
      <c r="B43" s="490"/>
      <c r="C43" s="491"/>
      <c r="D43" s="491"/>
      <c r="E43" s="491"/>
      <c r="F43" s="452"/>
      <c r="H43" s="492"/>
      <c r="I43" s="493"/>
      <c r="J43" s="465"/>
      <c r="K43" s="439"/>
      <c r="L43" s="439"/>
      <c r="M43" s="439"/>
      <c r="N43" s="439"/>
      <c r="O43" s="439"/>
      <c r="P43" s="439"/>
      <c r="Q43" s="439"/>
      <c r="R43" s="439"/>
      <c r="S43" s="243"/>
      <c r="T43" s="439"/>
    </row>
    <row r="44" spans="2:20" ht="23.1" customHeight="1">
      <c r="B44" s="490" t="s">
        <v>897</v>
      </c>
      <c r="C44" s="491"/>
      <c r="D44" s="491"/>
      <c r="E44" s="491"/>
      <c r="F44" s="452"/>
      <c r="H44" s="490" t="s">
        <v>575</v>
      </c>
      <c r="I44" s="494"/>
      <c r="J44" s="494"/>
      <c r="K44" s="494"/>
      <c r="L44" s="494"/>
      <c r="M44" s="494"/>
      <c r="N44" s="494"/>
      <c r="O44" s="494"/>
      <c r="P44" s="494"/>
      <c r="Q44" s="494"/>
      <c r="R44" s="243"/>
      <c r="S44" s="243"/>
    </row>
    <row r="45" spans="2:20" ht="23.1" customHeight="1">
      <c r="B45" s="490" t="s">
        <v>898</v>
      </c>
      <c r="C45" s="491"/>
      <c r="D45" s="491"/>
      <c r="E45" s="491"/>
      <c r="F45" s="452"/>
      <c r="H45" s="494"/>
      <c r="I45" s="494"/>
      <c r="J45" s="494"/>
      <c r="K45" s="494"/>
      <c r="L45" s="494"/>
      <c r="M45" s="494"/>
      <c r="N45" s="494"/>
      <c r="O45" s="494"/>
      <c r="P45" s="494"/>
      <c r="Q45" s="494"/>
      <c r="R45" s="243"/>
      <c r="S45" s="243"/>
    </row>
    <row r="46" spans="2:20" ht="15" customHeight="1">
      <c r="B46" s="490" t="s">
        <v>899</v>
      </c>
      <c r="C46" s="491"/>
      <c r="D46" s="491"/>
      <c r="E46" s="491"/>
      <c r="F46" s="452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243"/>
      <c r="S46" s="243"/>
    </row>
    <row r="47" spans="2:20" ht="15" customHeight="1">
      <c r="B47" s="490" t="s">
        <v>575</v>
      </c>
      <c r="C47" s="243"/>
      <c r="D47" s="243"/>
      <c r="E47" s="243"/>
      <c r="H47" s="494"/>
      <c r="I47" s="494"/>
      <c r="J47" s="494"/>
      <c r="K47" s="494"/>
      <c r="L47" s="494"/>
      <c r="M47" s="494"/>
      <c r="N47" s="494"/>
      <c r="O47" s="494"/>
      <c r="P47" s="494"/>
      <c r="Q47" s="494"/>
      <c r="R47" s="243"/>
      <c r="S47" s="243"/>
    </row>
    <row r="48" spans="2:20" ht="6" customHeight="1">
      <c r="H48" s="243"/>
      <c r="I48" s="494"/>
      <c r="J48" s="243"/>
      <c r="K48" s="243"/>
      <c r="L48" s="243"/>
      <c r="M48" s="243"/>
      <c r="N48" s="243"/>
      <c r="O48" s="243"/>
      <c r="P48" s="243"/>
      <c r="Q48" s="243"/>
      <c r="R48" s="243"/>
      <c r="S48" s="243"/>
    </row>
    <row r="49" spans="8:19" ht="20.100000000000001" customHeight="1"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</row>
    <row r="50" spans="8:19" ht="20.100000000000001" customHeight="1"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</row>
    <row r="51" spans="8:19" ht="20.100000000000001" customHeight="1"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</row>
  </sheetData>
  <mergeCells count="35">
    <mergeCell ref="H12:I12"/>
    <mergeCell ref="H6:I6"/>
    <mergeCell ref="H7:I7"/>
    <mergeCell ref="H8:I8"/>
    <mergeCell ref="H9:I9"/>
    <mergeCell ref="H10:I10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H38:I38"/>
    <mergeCell ref="H39:I39"/>
    <mergeCell ref="H40:I40"/>
    <mergeCell ref="H41:I41"/>
  </mergeCells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79" firstPageNumber="59" fitToWidth="0" orientation="portrait" useFirstPageNumber="1" horizontalDpi="300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47DB-1BC4-4946-9079-4780BC10D733}">
  <sheetPr transitionEvaluation="1"/>
  <dimension ref="A1:W36"/>
  <sheetViews>
    <sheetView showGridLines="0" view="pageBreakPreview" topLeftCell="A6" zoomScaleNormal="100" zoomScaleSheetLayoutView="100" workbookViewId="0">
      <selection activeCell="K106" sqref="K106"/>
    </sheetView>
  </sheetViews>
  <sheetFormatPr defaultColWidth="13.625" defaultRowHeight="24.95" customHeight="1"/>
  <cols>
    <col min="1" max="1" width="2.375" style="496" customWidth="1"/>
    <col min="2" max="2" width="14.75" style="496" customWidth="1"/>
    <col min="3" max="6" width="12.5" style="496" customWidth="1"/>
    <col min="7" max="14" width="3.625" style="496" customWidth="1"/>
    <col min="15" max="15" width="2.375" style="496" customWidth="1"/>
    <col min="16" max="16" width="3.625" style="496" customWidth="1"/>
    <col min="17" max="17" width="17.875" style="496" customWidth="1"/>
    <col min="18" max="18" width="18.5" style="496" bestFit="1" customWidth="1"/>
    <col min="19" max="19" width="5" style="496" customWidth="1"/>
    <col min="20" max="20" width="3.875" style="496" customWidth="1"/>
    <col min="21" max="16384" width="13.625" style="496"/>
  </cols>
  <sheetData>
    <row r="1" spans="1:23" ht="24.95" customHeight="1">
      <c r="A1" s="10"/>
      <c r="B1" s="495" t="s">
        <v>900</v>
      </c>
      <c r="P1" s="497"/>
      <c r="Q1" s="771"/>
      <c r="R1" s="771"/>
      <c r="U1" s="10"/>
    </row>
    <row r="2" spans="1:23" ht="24.95" customHeight="1" thickBot="1">
      <c r="D2" s="498"/>
      <c r="P2" s="497"/>
      <c r="Q2" s="607"/>
      <c r="R2" s="607"/>
    </row>
    <row r="3" spans="1:23" ht="24.95" customHeight="1">
      <c r="B3" s="499"/>
      <c r="C3" s="500" t="s">
        <v>135</v>
      </c>
      <c r="D3" s="501" t="s">
        <v>134</v>
      </c>
      <c r="E3" s="502" t="s">
        <v>901</v>
      </c>
      <c r="F3" s="503"/>
      <c r="G3" s="504"/>
      <c r="H3" s="505"/>
      <c r="I3" s="506"/>
      <c r="J3" s="503" t="s">
        <v>902</v>
      </c>
      <c r="K3" s="503"/>
      <c r="L3" s="506"/>
      <c r="M3" s="506"/>
      <c r="N3" s="507" t="s">
        <v>903</v>
      </c>
      <c r="O3" s="508"/>
      <c r="P3" s="509"/>
      <c r="Q3" s="608"/>
      <c r="W3" s="510"/>
    </row>
    <row r="4" spans="1:23" ht="44.25" customHeight="1">
      <c r="B4" s="511"/>
      <c r="C4" s="512" t="s">
        <v>904</v>
      </c>
      <c r="D4" s="512" t="s">
        <v>905</v>
      </c>
      <c r="E4" s="512" t="s">
        <v>904</v>
      </c>
      <c r="F4" s="512" t="s">
        <v>905</v>
      </c>
      <c r="G4" s="772" t="s">
        <v>904</v>
      </c>
      <c r="H4" s="773"/>
      <c r="I4" s="773"/>
      <c r="J4" s="774"/>
      <c r="K4" s="772" t="s">
        <v>905</v>
      </c>
      <c r="L4" s="775"/>
      <c r="M4" s="775"/>
      <c r="N4" s="776"/>
      <c r="O4" s="515"/>
      <c r="P4" s="509"/>
      <c r="Q4" s="609"/>
    </row>
    <row r="5" spans="1:23" ht="24.95" customHeight="1">
      <c r="B5" s="516"/>
      <c r="C5" s="517" t="s">
        <v>906</v>
      </c>
      <c r="D5" s="518" t="s">
        <v>907</v>
      </c>
      <c r="E5" s="519" t="s">
        <v>908</v>
      </c>
      <c r="F5" s="520"/>
      <c r="G5" s="521" t="s">
        <v>909</v>
      </c>
      <c r="H5" s="522" t="s">
        <v>910</v>
      </c>
      <c r="I5" s="522" t="s">
        <v>911</v>
      </c>
      <c r="J5" s="522" t="s">
        <v>912</v>
      </c>
      <c r="K5" s="521" t="s">
        <v>909</v>
      </c>
      <c r="L5" s="522" t="s">
        <v>910</v>
      </c>
      <c r="M5" s="522" t="s">
        <v>911</v>
      </c>
      <c r="N5" s="523" t="s">
        <v>912</v>
      </c>
      <c r="O5" s="508"/>
      <c r="P5" s="509"/>
      <c r="Q5" s="608"/>
      <c r="R5" s="610"/>
    </row>
    <row r="6" spans="1:23" ht="26.1" customHeight="1">
      <c r="B6" s="524" t="s">
        <v>913</v>
      </c>
      <c r="C6" s="525">
        <v>11575</v>
      </c>
      <c r="D6" s="525">
        <v>12371</v>
      </c>
      <c r="E6" s="526">
        <v>6.4</v>
      </c>
      <c r="F6" s="526">
        <v>6.8</v>
      </c>
      <c r="G6" s="527">
        <v>0</v>
      </c>
      <c r="H6" s="497">
        <v>0</v>
      </c>
      <c r="I6" s="497">
        <v>45</v>
      </c>
      <c r="J6" s="497">
        <v>24</v>
      </c>
      <c r="K6" s="528">
        <v>0</v>
      </c>
      <c r="L6" s="529">
        <v>0</v>
      </c>
      <c r="M6" s="529">
        <v>42</v>
      </c>
      <c r="N6" s="530">
        <v>29</v>
      </c>
      <c r="O6" s="497"/>
      <c r="P6" s="531"/>
      <c r="Q6" s="611"/>
      <c r="R6" s="611"/>
      <c r="S6" s="612"/>
      <c r="T6" s="612"/>
    </row>
    <row r="7" spans="1:23" ht="26.1" customHeight="1">
      <c r="B7" s="524" t="s">
        <v>914</v>
      </c>
      <c r="C7" s="114">
        <v>25281</v>
      </c>
      <c r="D7" s="114">
        <v>24901</v>
      </c>
      <c r="E7" s="526">
        <v>13.9</v>
      </c>
      <c r="F7" s="526">
        <v>13.6</v>
      </c>
      <c r="G7" s="527">
        <v>0</v>
      </c>
      <c r="H7" s="497">
        <v>0</v>
      </c>
      <c r="I7" s="497">
        <v>20</v>
      </c>
      <c r="J7" s="497">
        <v>47</v>
      </c>
      <c r="K7" s="527">
        <v>0</v>
      </c>
      <c r="L7" s="497">
        <v>0</v>
      </c>
      <c r="M7" s="497">
        <v>21</v>
      </c>
      <c r="N7" s="532">
        <v>6</v>
      </c>
      <c r="O7" s="497"/>
      <c r="P7" s="531"/>
      <c r="Q7" s="611"/>
      <c r="R7" s="611"/>
      <c r="S7" s="612"/>
      <c r="T7" s="612"/>
    </row>
    <row r="8" spans="1:23" ht="26.1" customHeight="1">
      <c r="B8" s="524" t="s">
        <v>915</v>
      </c>
      <c r="C8" s="533">
        <v>-13706</v>
      </c>
      <c r="D8" s="533">
        <v>-12530</v>
      </c>
      <c r="E8" s="534">
        <v>-7.6</v>
      </c>
      <c r="F8" s="534">
        <v>-6.8</v>
      </c>
      <c r="G8" s="527"/>
      <c r="H8" s="497"/>
      <c r="I8" s="497"/>
      <c r="J8" s="497" t="s">
        <v>33</v>
      </c>
      <c r="K8" s="527"/>
      <c r="L8" s="497"/>
      <c r="M8" s="497"/>
      <c r="N8" s="532" t="s">
        <v>33</v>
      </c>
      <c r="O8" s="497"/>
      <c r="P8" s="531"/>
      <c r="Q8" s="611"/>
      <c r="R8" s="611"/>
      <c r="T8" s="612"/>
    </row>
    <row r="9" spans="1:23" ht="26.1" customHeight="1">
      <c r="B9" s="524" t="s">
        <v>916</v>
      </c>
      <c r="C9" s="525">
        <v>12</v>
      </c>
      <c r="D9" s="525">
        <v>16</v>
      </c>
      <c r="E9" s="526">
        <v>1</v>
      </c>
      <c r="F9" s="526">
        <v>1.3</v>
      </c>
      <c r="G9" s="527">
        <v>30</v>
      </c>
      <c r="H9" s="497">
        <v>10</v>
      </c>
      <c r="I9" s="497">
        <v>0</v>
      </c>
      <c r="J9" s="497">
        <v>0</v>
      </c>
      <c r="K9" s="527">
        <v>22</v>
      </c>
      <c r="L9" s="497">
        <v>19</v>
      </c>
      <c r="M9" s="497">
        <v>30</v>
      </c>
      <c r="N9" s="532">
        <v>0</v>
      </c>
      <c r="O9" s="497"/>
      <c r="P9" s="531"/>
      <c r="Q9" s="611"/>
      <c r="R9" s="611"/>
      <c r="S9" s="612"/>
      <c r="T9" s="612"/>
    </row>
    <row r="10" spans="1:23" ht="26.1" customHeight="1">
      <c r="B10" s="524" t="s">
        <v>5</v>
      </c>
      <c r="C10" s="525">
        <v>6</v>
      </c>
      <c r="D10" s="525">
        <v>8</v>
      </c>
      <c r="E10" s="526">
        <v>0.5</v>
      </c>
      <c r="F10" s="526">
        <v>0.6</v>
      </c>
      <c r="G10" s="527">
        <v>60</v>
      </c>
      <c r="H10" s="497">
        <v>20</v>
      </c>
      <c r="I10" s="497">
        <v>0</v>
      </c>
      <c r="J10" s="497">
        <v>0</v>
      </c>
      <c r="K10" s="527">
        <v>45</v>
      </c>
      <c r="L10" s="497">
        <v>15</v>
      </c>
      <c r="M10" s="497">
        <v>0</v>
      </c>
      <c r="N10" s="532">
        <v>0</v>
      </c>
      <c r="O10" s="497"/>
      <c r="P10" s="531"/>
      <c r="Q10" s="611"/>
      <c r="R10" s="611"/>
      <c r="S10" s="612"/>
      <c r="T10" s="612"/>
    </row>
    <row r="11" spans="1:23" ht="26.1" customHeight="1">
      <c r="B11" s="524" t="s">
        <v>917</v>
      </c>
      <c r="C11" s="525">
        <v>222</v>
      </c>
      <c r="D11" s="525">
        <v>239</v>
      </c>
      <c r="E11" s="526">
        <v>18.8</v>
      </c>
      <c r="F11" s="526">
        <v>19</v>
      </c>
      <c r="G11" s="527">
        <v>1</v>
      </c>
      <c r="H11" s="497">
        <v>15</v>
      </c>
      <c r="I11" s="497">
        <v>27</v>
      </c>
      <c r="J11" s="497">
        <v>34</v>
      </c>
      <c r="K11" s="527">
        <v>1</v>
      </c>
      <c r="L11" s="497">
        <v>12</v>
      </c>
      <c r="M11" s="497">
        <v>39</v>
      </c>
      <c r="N11" s="532">
        <v>10</v>
      </c>
      <c r="O11" s="497"/>
      <c r="P11" s="531"/>
      <c r="Q11" s="611"/>
      <c r="R11" s="611"/>
      <c r="S11" s="612"/>
      <c r="T11" s="612"/>
    </row>
    <row r="12" spans="1:23" ht="26.1" customHeight="1">
      <c r="B12" s="535" t="s">
        <v>918</v>
      </c>
      <c r="C12" s="525">
        <v>102</v>
      </c>
      <c r="D12" s="525">
        <v>124</v>
      </c>
      <c r="E12" s="526">
        <v>8.6</v>
      </c>
      <c r="F12" s="526">
        <v>9.8000000000000007</v>
      </c>
      <c r="G12" s="527">
        <v>3</v>
      </c>
      <c r="H12" s="497">
        <v>13</v>
      </c>
      <c r="I12" s="497">
        <v>52</v>
      </c>
      <c r="J12" s="497">
        <v>56</v>
      </c>
      <c r="K12" s="527">
        <v>2</v>
      </c>
      <c r="L12" s="497">
        <v>22</v>
      </c>
      <c r="M12" s="497">
        <v>38</v>
      </c>
      <c r="N12" s="532">
        <v>43</v>
      </c>
      <c r="O12" s="497"/>
      <c r="P12" s="531"/>
      <c r="Q12" s="611"/>
      <c r="R12" s="611"/>
      <c r="S12" s="612"/>
      <c r="T12" s="612"/>
    </row>
    <row r="13" spans="1:23" ht="26.1" customHeight="1">
      <c r="B13" s="535" t="s">
        <v>919</v>
      </c>
      <c r="C13" s="525">
        <v>120</v>
      </c>
      <c r="D13" s="525">
        <v>115</v>
      </c>
      <c r="E13" s="526">
        <v>10.199999999999999</v>
      </c>
      <c r="F13" s="526">
        <v>9.1</v>
      </c>
      <c r="G13" s="527">
        <v>3</v>
      </c>
      <c r="H13" s="497">
        <v>1</v>
      </c>
      <c r="I13" s="497">
        <v>0</v>
      </c>
      <c r="J13" s="497">
        <v>0</v>
      </c>
      <c r="K13" s="527">
        <v>3</v>
      </c>
      <c r="L13" s="497">
        <v>4</v>
      </c>
      <c r="M13" s="497">
        <v>10</v>
      </c>
      <c r="N13" s="532">
        <v>26</v>
      </c>
      <c r="O13" s="497"/>
      <c r="P13" s="531"/>
      <c r="Q13" s="611"/>
      <c r="R13" s="611"/>
      <c r="S13" s="612"/>
      <c r="T13" s="612"/>
    </row>
    <row r="14" spans="1:23" ht="26.1" customHeight="1">
      <c r="B14" s="524" t="s">
        <v>920</v>
      </c>
      <c r="C14" s="525">
        <v>40</v>
      </c>
      <c r="D14" s="525">
        <v>44</v>
      </c>
      <c r="E14" s="526">
        <v>3.4</v>
      </c>
      <c r="F14" s="526">
        <v>3.5</v>
      </c>
      <c r="G14" s="527">
        <v>9</v>
      </c>
      <c r="H14" s="497">
        <v>3</v>
      </c>
      <c r="I14" s="497">
        <v>0</v>
      </c>
      <c r="J14" s="497">
        <v>0</v>
      </c>
      <c r="K14" s="527">
        <v>8</v>
      </c>
      <c r="L14" s="497">
        <v>7</v>
      </c>
      <c r="M14" s="497">
        <v>5</v>
      </c>
      <c r="N14" s="532">
        <v>27</v>
      </c>
      <c r="O14" s="497"/>
      <c r="P14" s="531"/>
      <c r="Q14" s="611"/>
      <c r="R14" s="611"/>
      <c r="S14" s="612"/>
      <c r="T14" s="612"/>
    </row>
    <row r="15" spans="1:23" ht="26.1" customHeight="1">
      <c r="B15" s="535" t="s">
        <v>921</v>
      </c>
      <c r="C15" s="525">
        <v>34</v>
      </c>
      <c r="D15" s="525">
        <v>38</v>
      </c>
      <c r="E15" s="526">
        <v>2.9</v>
      </c>
      <c r="F15" s="526">
        <v>3.1</v>
      </c>
      <c r="G15" s="527">
        <v>10</v>
      </c>
      <c r="H15" s="497">
        <v>17</v>
      </c>
      <c r="I15" s="497">
        <v>38</v>
      </c>
      <c r="J15" s="497">
        <v>49</v>
      </c>
      <c r="K15" s="527">
        <v>9</v>
      </c>
      <c r="L15" s="497">
        <v>14</v>
      </c>
      <c r="M15" s="497">
        <v>31</v>
      </c>
      <c r="N15" s="532">
        <v>35</v>
      </c>
      <c r="O15" s="497"/>
      <c r="P15" s="531"/>
      <c r="Q15" s="611"/>
      <c r="R15" s="611"/>
      <c r="S15" s="612"/>
      <c r="T15" s="612"/>
    </row>
    <row r="16" spans="1:23" ht="26.1" customHeight="1">
      <c r="B16" s="535" t="s">
        <v>922</v>
      </c>
      <c r="C16" s="525">
        <v>6</v>
      </c>
      <c r="D16" s="525">
        <v>6</v>
      </c>
      <c r="E16" s="526">
        <v>0.5</v>
      </c>
      <c r="F16" s="526">
        <v>0.5</v>
      </c>
      <c r="G16" s="527">
        <v>60</v>
      </c>
      <c r="H16" s="497">
        <v>20</v>
      </c>
      <c r="I16" s="497">
        <v>0</v>
      </c>
      <c r="J16" s="497">
        <v>0</v>
      </c>
      <c r="K16" s="527">
        <v>60</v>
      </c>
      <c r="L16" s="497">
        <v>20</v>
      </c>
      <c r="M16" s="497">
        <v>0</v>
      </c>
      <c r="N16" s="532">
        <v>0</v>
      </c>
      <c r="O16" s="497"/>
      <c r="P16" s="531"/>
      <c r="Q16" s="611"/>
      <c r="R16" s="611"/>
      <c r="S16" s="612"/>
      <c r="T16" s="612"/>
    </row>
    <row r="17" spans="2:20" ht="26.1" customHeight="1">
      <c r="B17" s="524" t="s">
        <v>923</v>
      </c>
      <c r="C17" s="525">
        <v>6781</v>
      </c>
      <c r="D17" s="525">
        <v>7399</v>
      </c>
      <c r="E17" s="526">
        <v>3.7</v>
      </c>
      <c r="F17" s="526">
        <v>4</v>
      </c>
      <c r="G17" s="527">
        <v>0</v>
      </c>
      <c r="H17" s="497">
        <v>1</v>
      </c>
      <c r="I17" s="497">
        <v>17</v>
      </c>
      <c r="J17" s="497">
        <v>31</v>
      </c>
      <c r="K17" s="527">
        <v>0</v>
      </c>
      <c r="L17" s="497">
        <v>1</v>
      </c>
      <c r="M17" s="497">
        <v>11</v>
      </c>
      <c r="N17" s="532">
        <v>2</v>
      </c>
      <c r="O17" s="497"/>
      <c r="P17" s="531"/>
      <c r="Q17" s="611"/>
      <c r="R17" s="611"/>
      <c r="S17" s="612"/>
      <c r="T17" s="612"/>
    </row>
    <row r="18" spans="2:20" ht="26.1" customHeight="1">
      <c r="B18" s="536" t="s">
        <v>924</v>
      </c>
      <c r="C18" s="525">
        <v>2750</v>
      </c>
      <c r="D18" s="525">
        <v>2787</v>
      </c>
      <c r="E18" s="537">
        <v>1.52</v>
      </c>
      <c r="F18" s="538">
        <v>1.52</v>
      </c>
      <c r="G18" s="527">
        <v>0</v>
      </c>
      <c r="H18" s="497">
        <v>3</v>
      </c>
      <c r="I18" s="497">
        <v>11</v>
      </c>
      <c r="J18" s="497">
        <v>8</v>
      </c>
      <c r="K18" s="539">
        <v>0</v>
      </c>
      <c r="L18" s="540">
        <v>3</v>
      </c>
      <c r="M18" s="540">
        <v>8</v>
      </c>
      <c r="N18" s="541">
        <v>35</v>
      </c>
      <c r="O18" s="497"/>
      <c r="P18" s="531"/>
      <c r="Q18" s="611"/>
      <c r="R18" s="611"/>
      <c r="S18" s="612"/>
      <c r="T18" s="612"/>
    </row>
    <row r="19" spans="2:20" ht="26.1" customHeight="1">
      <c r="B19" s="516"/>
      <c r="C19" s="777" t="s">
        <v>925</v>
      </c>
      <c r="D19" s="778"/>
      <c r="E19" s="778"/>
      <c r="F19" s="779"/>
      <c r="G19" s="542" t="s">
        <v>909</v>
      </c>
      <c r="H19" s="513" t="s">
        <v>910</v>
      </c>
      <c r="I19" s="513" t="s">
        <v>911</v>
      </c>
      <c r="J19" s="513" t="s">
        <v>912</v>
      </c>
      <c r="K19" s="542" t="s">
        <v>909</v>
      </c>
      <c r="L19" s="513" t="s">
        <v>910</v>
      </c>
      <c r="M19" s="513" t="s">
        <v>911</v>
      </c>
      <c r="N19" s="514" t="s">
        <v>912</v>
      </c>
      <c r="O19" s="508"/>
      <c r="P19" s="509"/>
      <c r="Q19" s="612"/>
      <c r="R19" s="612"/>
      <c r="S19" s="612"/>
      <c r="T19" s="612"/>
    </row>
    <row r="20" spans="2:20" ht="26.1" customHeight="1">
      <c r="B20" s="524" t="s">
        <v>913</v>
      </c>
      <c r="C20" s="525">
        <v>727288</v>
      </c>
      <c r="D20" s="525">
        <v>770759</v>
      </c>
      <c r="E20" s="526">
        <v>6</v>
      </c>
      <c r="F20" s="526">
        <v>6.3</v>
      </c>
      <c r="G20" s="527">
        <v>0</v>
      </c>
      <c r="H20" s="497">
        <v>0</v>
      </c>
      <c r="I20" s="497">
        <v>0</v>
      </c>
      <c r="J20" s="497">
        <v>43</v>
      </c>
      <c r="K20" s="528">
        <v>0</v>
      </c>
      <c r="L20" s="529">
        <v>0</v>
      </c>
      <c r="M20" s="529">
        <v>0</v>
      </c>
      <c r="N20" s="530">
        <v>41</v>
      </c>
      <c r="O20" s="497"/>
      <c r="P20" s="531"/>
      <c r="Q20" s="611"/>
      <c r="R20" s="611"/>
      <c r="T20" s="612"/>
    </row>
    <row r="21" spans="2:20" ht="26.1" customHeight="1">
      <c r="B21" s="524" t="s">
        <v>914</v>
      </c>
      <c r="C21" s="525">
        <v>1576016</v>
      </c>
      <c r="D21" s="525">
        <v>1569050</v>
      </c>
      <c r="E21" s="526">
        <v>13</v>
      </c>
      <c r="F21" s="526">
        <v>12.9</v>
      </c>
      <c r="G21" s="527">
        <v>0</v>
      </c>
      <c r="H21" s="497">
        <v>0</v>
      </c>
      <c r="I21" s="497">
        <v>0</v>
      </c>
      <c r="J21" s="497">
        <v>20</v>
      </c>
      <c r="K21" s="527">
        <v>0</v>
      </c>
      <c r="L21" s="497">
        <v>0</v>
      </c>
      <c r="M21" s="497">
        <v>0</v>
      </c>
      <c r="N21" s="532">
        <v>20</v>
      </c>
      <c r="O21" s="497"/>
      <c r="P21" s="531"/>
      <c r="Q21" s="611"/>
      <c r="R21" s="611"/>
      <c r="T21" s="612"/>
    </row>
    <row r="22" spans="2:20" ht="26.1" customHeight="1">
      <c r="B22" s="524" t="s">
        <v>915</v>
      </c>
      <c r="C22" s="543">
        <v>-848728</v>
      </c>
      <c r="D22" s="543">
        <v>-798291</v>
      </c>
      <c r="E22" s="534">
        <v>-7</v>
      </c>
      <c r="F22" s="534">
        <v>-6.5</v>
      </c>
      <c r="G22" s="527"/>
      <c r="H22" s="497"/>
      <c r="I22" s="497"/>
      <c r="J22" s="497" t="s">
        <v>33</v>
      </c>
      <c r="K22" s="527"/>
      <c r="L22" s="497"/>
      <c r="M22" s="497"/>
      <c r="N22" s="532" t="s">
        <v>33</v>
      </c>
      <c r="O22" s="497"/>
      <c r="P22" s="509"/>
      <c r="Q22" s="611"/>
      <c r="R22" s="611"/>
      <c r="S22" s="612"/>
      <c r="T22" s="612"/>
    </row>
    <row r="23" spans="2:20" ht="26.1" customHeight="1">
      <c r="B23" s="524" t="s">
        <v>916</v>
      </c>
      <c r="C23" s="525">
        <v>1326</v>
      </c>
      <c r="D23" s="525">
        <v>1356</v>
      </c>
      <c r="E23" s="526">
        <v>1.8</v>
      </c>
      <c r="F23" s="526">
        <v>1.8</v>
      </c>
      <c r="G23" s="527">
        <v>0</v>
      </c>
      <c r="H23" s="497">
        <v>6</v>
      </c>
      <c r="I23" s="497">
        <v>36</v>
      </c>
      <c r="J23" s="497">
        <v>23</v>
      </c>
      <c r="K23" s="527">
        <v>0</v>
      </c>
      <c r="L23" s="497">
        <v>6</v>
      </c>
      <c r="M23" s="497">
        <v>27</v>
      </c>
      <c r="N23" s="532">
        <v>37</v>
      </c>
      <c r="O23" s="497"/>
      <c r="P23" s="531"/>
      <c r="Q23" s="611"/>
      <c r="R23" s="611"/>
      <c r="T23" s="612"/>
    </row>
    <row r="24" spans="2:20" ht="26.1" customHeight="1">
      <c r="B24" s="524" t="s">
        <v>5</v>
      </c>
      <c r="C24" s="525">
        <v>600</v>
      </c>
      <c r="D24" s="525">
        <v>609</v>
      </c>
      <c r="E24" s="526">
        <v>0.8</v>
      </c>
      <c r="F24" s="526">
        <v>0.8</v>
      </c>
      <c r="G24" s="527">
        <v>0</v>
      </c>
      <c r="H24" s="497">
        <v>14</v>
      </c>
      <c r="I24" s="497">
        <v>36</v>
      </c>
      <c r="J24" s="497">
        <v>0</v>
      </c>
      <c r="K24" s="527">
        <v>0</v>
      </c>
      <c r="L24" s="497">
        <v>14</v>
      </c>
      <c r="M24" s="497">
        <v>23</v>
      </c>
      <c r="N24" s="532">
        <v>3</v>
      </c>
      <c r="O24" s="497"/>
      <c r="P24" s="531"/>
      <c r="Q24" s="611"/>
      <c r="R24" s="611"/>
      <c r="T24" s="612"/>
    </row>
    <row r="25" spans="2:20" ht="26.1" customHeight="1">
      <c r="B25" s="524" t="s">
        <v>917</v>
      </c>
      <c r="C25" s="525">
        <v>15534</v>
      </c>
      <c r="D25" s="525">
        <v>15179</v>
      </c>
      <c r="E25" s="526">
        <v>20.9</v>
      </c>
      <c r="F25" s="526">
        <v>19.3</v>
      </c>
      <c r="G25" s="527">
        <v>0</v>
      </c>
      <c r="H25" s="497">
        <v>0</v>
      </c>
      <c r="I25" s="497">
        <v>33</v>
      </c>
      <c r="J25" s="497">
        <v>50</v>
      </c>
      <c r="K25" s="527">
        <v>0</v>
      </c>
      <c r="L25" s="497">
        <v>0</v>
      </c>
      <c r="M25" s="497">
        <v>34</v>
      </c>
      <c r="N25" s="532">
        <v>38</v>
      </c>
      <c r="O25" s="497"/>
      <c r="P25" s="531"/>
      <c r="Q25" s="611"/>
      <c r="R25" s="611"/>
      <c r="T25" s="612"/>
    </row>
    <row r="26" spans="2:20" ht="26.1" customHeight="1">
      <c r="B26" s="535" t="s">
        <v>918</v>
      </c>
      <c r="C26" s="525">
        <v>7152</v>
      </c>
      <c r="D26" s="525">
        <v>7391</v>
      </c>
      <c r="E26" s="526">
        <v>9.6</v>
      </c>
      <c r="F26" s="526">
        <v>9.4</v>
      </c>
      <c r="G26" s="527">
        <v>0</v>
      </c>
      <c r="H26" s="497">
        <v>1</v>
      </c>
      <c r="I26" s="497">
        <v>13</v>
      </c>
      <c r="J26" s="497">
        <v>29</v>
      </c>
      <c r="K26" s="527">
        <v>0</v>
      </c>
      <c r="L26" s="497">
        <v>1</v>
      </c>
      <c r="M26" s="497">
        <v>11</v>
      </c>
      <c r="N26" s="532">
        <v>7</v>
      </c>
      <c r="O26" s="497"/>
      <c r="P26" s="509"/>
      <c r="Q26" s="611"/>
      <c r="R26" s="611"/>
      <c r="T26" s="612"/>
    </row>
    <row r="27" spans="2:20" ht="26.1" customHeight="1">
      <c r="B27" s="535" t="s">
        <v>919</v>
      </c>
      <c r="C27" s="525">
        <v>8382</v>
      </c>
      <c r="D27" s="525">
        <v>7788</v>
      </c>
      <c r="E27" s="526">
        <v>11.3</v>
      </c>
      <c r="F27" s="526">
        <v>9.9</v>
      </c>
      <c r="G27" s="527">
        <v>0</v>
      </c>
      <c r="H27" s="497">
        <v>1</v>
      </c>
      <c r="I27" s="497">
        <v>2</v>
      </c>
      <c r="J27" s="497">
        <v>42</v>
      </c>
      <c r="K27" s="527">
        <v>0</v>
      </c>
      <c r="L27" s="497">
        <v>1</v>
      </c>
      <c r="M27" s="497">
        <v>7</v>
      </c>
      <c r="N27" s="532">
        <v>29</v>
      </c>
      <c r="O27" s="497"/>
      <c r="P27" s="509"/>
      <c r="Q27" s="611"/>
      <c r="R27" s="611"/>
      <c r="T27" s="612"/>
    </row>
    <row r="28" spans="2:20" ht="26.1" customHeight="1">
      <c r="B28" s="524" t="s">
        <v>920</v>
      </c>
      <c r="C28" s="525">
        <v>2404</v>
      </c>
      <c r="D28" s="525">
        <v>2527</v>
      </c>
      <c r="E28" s="526">
        <v>3.3</v>
      </c>
      <c r="F28" s="526">
        <v>3.3</v>
      </c>
      <c r="G28" s="527">
        <v>0</v>
      </c>
      <c r="H28" s="497">
        <v>3</v>
      </c>
      <c r="I28" s="497">
        <v>38</v>
      </c>
      <c r="J28" s="497">
        <v>38</v>
      </c>
      <c r="K28" s="527">
        <v>0</v>
      </c>
      <c r="L28" s="497">
        <v>3</v>
      </c>
      <c r="M28" s="497">
        <v>28</v>
      </c>
      <c r="N28" s="532">
        <v>0</v>
      </c>
      <c r="O28" s="497"/>
      <c r="P28" s="509"/>
      <c r="Q28" s="611"/>
      <c r="R28" s="611"/>
      <c r="T28" s="612"/>
    </row>
    <row r="29" spans="2:20" ht="26.1" customHeight="1">
      <c r="B29" s="535" t="s">
        <v>921</v>
      </c>
      <c r="C29" s="525">
        <v>1943</v>
      </c>
      <c r="D29" s="525">
        <v>2061</v>
      </c>
      <c r="E29" s="526">
        <v>2.7</v>
      </c>
      <c r="F29" s="526">
        <v>2.7</v>
      </c>
      <c r="G29" s="527">
        <v>0</v>
      </c>
      <c r="H29" s="497">
        <v>4</v>
      </c>
      <c r="I29" s="497">
        <v>30</v>
      </c>
      <c r="J29" s="497">
        <v>31</v>
      </c>
      <c r="K29" s="527">
        <v>0</v>
      </c>
      <c r="L29" s="497">
        <v>4</v>
      </c>
      <c r="M29" s="497">
        <v>15</v>
      </c>
      <c r="N29" s="532">
        <v>1</v>
      </c>
      <c r="O29" s="497"/>
      <c r="P29" s="509"/>
      <c r="Q29" s="611"/>
      <c r="R29" s="611"/>
      <c r="T29" s="612"/>
    </row>
    <row r="30" spans="2:20" ht="26.1" customHeight="1">
      <c r="B30" s="535" t="s">
        <v>922</v>
      </c>
      <c r="C30" s="525">
        <v>461</v>
      </c>
      <c r="D30" s="525">
        <v>466</v>
      </c>
      <c r="E30" s="526">
        <v>0.6</v>
      </c>
      <c r="F30" s="526">
        <v>0.6</v>
      </c>
      <c r="G30" s="527">
        <v>0</v>
      </c>
      <c r="H30" s="497">
        <v>19</v>
      </c>
      <c r="I30" s="497">
        <v>0</v>
      </c>
      <c r="J30" s="497">
        <v>8</v>
      </c>
      <c r="K30" s="527">
        <v>0</v>
      </c>
      <c r="L30" s="497">
        <v>18</v>
      </c>
      <c r="M30" s="497">
        <v>47</v>
      </c>
      <c r="N30" s="532">
        <v>54</v>
      </c>
      <c r="O30" s="497"/>
      <c r="P30" s="509"/>
      <c r="Q30" s="611"/>
      <c r="R30" s="611"/>
      <c r="T30" s="612"/>
    </row>
    <row r="31" spans="2:20" ht="26.1" customHeight="1">
      <c r="B31" s="524" t="s">
        <v>923</v>
      </c>
      <c r="C31" s="525">
        <v>474741</v>
      </c>
      <c r="D31" s="525">
        <v>504930</v>
      </c>
      <c r="E31" s="526">
        <v>3.9</v>
      </c>
      <c r="F31" s="526">
        <v>4.0999999999999996</v>
      </c>
      <c r="G31" s="527">
        <v>0</v>
      </c>
      <c r="H31" s="497">
        <v>0</v>
      </c>
      <c r="I31" s="497">
        <v>1</v>
      </c>
      <c r="J31" s="497">
        <v>6</v>
      </c>
      <c r="K31" s="527">
        <v>0</v>
      </c>
      <c r="L31" s="497">
        <v>0</v>
      </c>
      <c r="M31" s="497">
        <v>1</v>
      </c>
      <c r="N31" s="532">
        <v>2</v>
      </c>
      <c r="O31" s="497"/>
      <c r="P31" s="509"/>
      <c r="Q31" s="611"/>
      <c r="R31" s="611"/>
      <c r="T31" s="612"/>
    </row>
    <row r="32" spans="2:20" ht="26.1" customHeight="1" thickBot="1">
      <c r="B32" s="544" t="s">
        <v>924</v>
      </c>
      <c r="C32" s="545">
        <v>183814</v>
      </c>
      <c r="D32" s="545">
        <v>179099</v>
      </c>
      <c r="E32" s="546">
        <v>1.52</v>
      </c>
      <c r="F32" s="546">
        <v>1.47</v>
      </c>
      <c r="G32" s="547">
        <v>0</v>
      </c>
      <c r="H32" s="548">
        <v>0</v>
      </c>
      <c r="I32" s="548">
        <v>2</v>
      </c>
      <c r="J32" s="548">
        <v>52</v>
      </c>
      <c r="K32" s="547">
        <v>0</v>
      </c>
      <c r="L32" s="548">
        <v>0</v>
      </c>
      <c r="M32" s="548">
        <v>2</v>
      </c>
      <c r="N32" s="549">
        <v>56</v>
      </c>
      <c r="O32" s="497"/>
      <c r="P32" s="509"/>
      <c r="Q32" s="611"/>
      <c r="R32" s="611"/>
      <c r="T32" s="612"/>
    </row>
    <row r="33" spans="2:20" ht="6" customHeight="1">
      <c r="B33" s="508"/>
      <c r="C33" s="550"/>
      <c r="D33" s="550"/>
      <c r="E33" s="551"/>
      <c r="F33" s="551"/>
      <c r="G33" s="497"/>
      <c r="H33" s="497"/>
      <c r="I33" s="497"/>
      <c r="J33" s="497"/>
      <c r="K33" s="497"/>
      <c r="L33" s="497"/>
      <c r="M33" s="497"/>
      <c r="N33" s="497"/>
      <c r="O33" s="497"/>
      <c r="P33" s="509"/>
      <c r="Q33" s="611"/>
      <c r="R33" s="611"/>
      <c r="T33" s="612"/>
    </row>
    <row r="34" spans="2:20" ht="24.95" customHeight="1">
      <c r="B34" s="552" t="s">
        <v>575</v>
      </c>
      <c r="P34" s="497"/>
      <c r="Q34" s="612"/>
    </row>
    <row r="35" spans="2:20" ht="6" customHeight="1"/>
    <row r="36" spans="2:20" ht="24.95" customHeight="1">
      <c r="C36" s="553"/>
    </row>
  </sheetData>
  <mergeCells count="4">
    <mergeCell ref="Q1:R1"/>
    <mergeCell ref="G4:J4"/>
    <mergeCell ref="K4:N4"/>
    <mergeCell ref="C19:F19"/>
  </mergeCells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85" firstPageNumber="61" orientation="portrait" useFirstPageNumber="1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34A5-18B8-4AB7-B830-23558664A76B}">
  <sheetPr transitionEvaluation="1"/>
  <dimension ref="B1:AJ81"/>
  <sheetViews>
    <sheetView showGridLines="0" view="pageBreakPreview" zoomScale="85" zoomScaleNormal="75" zoomScaleSheetLayoutView="85" workbookViewId="0">
      <pane ySplit="8" topLeftCell="A9" activePane="bottomLeft" state="frozen"/>
      <selection activeCell="K106" sqref="K106"/>
      <selection pane="bottomLeft" activeCell="E71" sqref="E71"/>
    </sheetView>
  </sheetViews>
  <sheetFormatPr defaultColWidth="10.625" defaultRowHeight="18" customHeight="1"/>
  <cols>
    <col min="1" max="1" width="2.625" style="1" customWidth="1"/>
    <col min="2" max="3" width="6.875" style="1" customWidth="1"/>
    <col min="4" max="6" width="11.125" style="1" customWidth="1"/>
    <col min="7" max="7" width="10.125" style="1" customWidth="1"/>
    <col min="8" max="8" width="6.875" style="1" customWidth="1"/>
    <col min="9" max="9" width="10.125" style="1" customWidth="1"/>
    <col min="10" max="10" width="6.875" style="1" customWidth="1"/>
    <col min="11" max="11" width="11" style="1" customWidth="1"/>
    <col min="12" max="12" width="8.625" style="1" bestFit="1" customWidth="1"/>
    <col min="13" max="13" width="10.125" style="1" customWidth="1"/>
    <col min="14" max="14" width="6.875" style="1" customWidth="1"/>
    <col min="15" max="15" width="10.125" style="1" customWidth="1"/>
    <col min="16" max="16" width="6.875" style="1" customWidth="1"/>
    <col min="17" max="18" width="2.625" style="1" customWidth="1"/>
    <col min="19" max="19" width="7.875" style="1" customWidth="1"/>
    <col min="20" max="20" width="7.125" style="1" customWidth="1"/>
    <col min="21" max="21" width="7.625" style="1" customWidth="1"/>
    <col min="22" max="22" width="6" style="1" customWidth="1"/>
    <col min="23" max="23" width="7.625" style="1" customWidth="1"/>
    <col min="24" max="24" width="6" style="1" customWidth="1"/>
    <col min="25" max="25" width="7.625" style="1" customWidth="1"/>
    <col min="26" max="26" width="6" style="1" customWidth="1"/>
    <col min="27" max="27" width="7.625" style="1" customWidth="1"/>
    <col min="28" max="28" width="6" style="1" customWidth="1"/>
    <col min="29" max="29" width="7.625" style="1" customWidth="1"/>
    <col min="30" max="30" width="6" style="1" customWidth="1"/>
    <col min="31" max="31" width="7.875" style="70" customWidth="1"/>
    <col min="32" max="32" width="7" style="70" customWidth="1"/>
    <col min="33" max="33" width="7.875" style="1" customWidth="1"/>
    <col min="34" max="34" width="6.125" style="1" customWidth="1"/>
    <col min="35" max="35" width="7.875" style="1" customWidth="1"/>
    <col min="36" max="36" width="6.125" style="1" customWidth="1"/>
    <col min="37" max="37" width="2.625" style="1" customWidth="1"/>
    <col min="38" max="256" width="10.625" style="1"/>
    <col min="257" max="257" width="2.625" style="1" customWidth="1"/>
    <col min="258" max="259" width="6.875" style="1" customWidth="1"/>
    <col min="260" max="262" width="11.125" style="1" customWidth="1"/>
    <col min="263" max="263" width="10.125" style="1" customWidth="1"/>
    <col min="264" max="264" width="6.875" style="1" customWidth="1"/>
    <col min="265" max="265" width="10.125" style="1" customWidth="1"/>
    <col min="266" max="266" width="6.875" style="1" customWidth="1"/>
    <col min="267" max="267" width="11" style="1" customWidth="1"/>
    <col min="268" max="268" width="8.625" style="1" bestFit="1" customWidth="1"/>
    <col min="269" max="269" width="10.125" style="1" customWidth="1"/>
    <col min="270" max="270" width="6.875" style="1" customWidth="1"/>
    <col min="271" max="271" width="10.125" style="1" customWidth="1"/>
    <col min="272" max="272" width="6.875" style="1" customWidth="1"/>
    <col min="273" max="274" width="2.625" style="1" customWidth="1"/>
    <col min="275" max="275" width="7.875" style="1" customWidth="1"/>
    <col min="276" max="276" width="7.125" style="1" customWidth="1"/>
    <col min="277" max="277" width="7.625" style="1" customWidth="1"/>
    <col min="278" max="278" width="6" style="1" customWidth="1"/>
    <col min="279" max="279" width="7.625" style="1" customWidth="1"/>
    <col min="280" max="280" width="6" style="1" customWidth="1"/>
    <col min="281" max="281" width="7.625" style="1" customWidth="1"/>
    <col min="282" max="282" width="6" style="1" customWidth="1"/>
    <col min="283" max="283" width="7.625" style="1" customWidth="1"/>
    <col min="284" max="284" width="6" style="1" customWidth="1"/>
    <col min="285" max="285" width="7.625" style="1" customWidth="1"/>
    <col min="286" max="286" width="6" style="1" customWidth="1"/>
    <col min="287" max="287" width="7.875" style="1" customWidth="1"/>
    <col min="288" max="288" width="7" style="1" customWidth="1"/>
    <col min="289" max="289" width="7.875" style="1" customWidth="1"/>
    <col min="290" max="290" width="6.125" style="1" customWidth="1"/>
    <col min="291" max="291" width="7.875" style="1" customWidth="1"/>
    <col min="292" max="292" width="6.125" style="1" customWidth="1"/>
    <col min="293" max="293" width="2.625" style="1" customWidth="1"/>
    <col min="294" max="512" width="10.625" style="1"/>
    <col min="513" max="513" width="2.625" style="1" customWidth="1"/>
    <col min="514" max="515" width="6.875" style="1" customWidth="1"/>
    <col min="516" max="518" width="11.125" style="1" customWidth="1"/>
    <col min="519" max="519" width="10.125" style="1" customWidth="1"/>
    <col min="520" max="520" width="6.875" style="1" customWidth="1"/>
    <col min="521" max="521" width="10.125" style="1" customWidth="1"/>
    <col min="522" max="522" width="6.875" style="1" customWidth="1"/>
    <col min="523" max="523" width="11" style="1" customWidth="1"/>
    <col min="524" max="524" width="8.625" style="1" bestFit="1" customWidth="1"/>
    <col min="525" max="525" width="10.125" style="1" customWidth="1"/>
    <col min="526" max="526" width="6.875" style="1" customWidth="1"/>
    <col min="527" max="527" width="10.125" style="1" customWidth="1"/>
    <col min="528" max="528" width="6.875" style="1" customWidth="1"/>
    <col min="529" max="530" width="2.625" style="1" customWidth="1"/>
    <col min="531" max="531" width="7.875" style="1" customWidth="1"/>
    <col min="532" max="532" width="7.125" style="1" customWidth="1"/>
    <col min="533" max="533" width="7.625" style="1" customWidth="1"/>
    <col min="534" max="534" width="6" style="1" customWidth="1"/>
    <col min="535" max="535" width="7.625" style="1" customWidth="1"/>
    <col min="536" max="536" width="6" style="1" customWidth="1"/>
    <col min="537" max="537" width="7.625" style="1" customWidth="1"/>
    <col min="538" max="538" width="6" style="1" customWidth="1"/>
    <col min="539" max="539" width="7.625" style="1" customWidth="1"/>
    <col min="540" max="540" width="6" style="1" customWidth="1"/>
    <col min="541" max="541" width="7.625" style="1" customWidth="1"/>
    <col min="542" max="542" width="6" style="1" customWidth="1"/>
    <col min="543" max="543" width="7.875" style="1" customWidth="1"/>
    <col min="544" max="544" width="7" style="1" customWidth="1"/>
    <col min="545" max="545" width="7.875" style="1" customWidth="1"/>
    <col min="546" max="546" width="6.125" style="1" customWidth="1"/>
    <col min="547" max="547" width="7.875" style="1" customWidth="1"/>
    <col min="548" max="548" width="6.125" style="1" customWidth="1"/>
    <col min="549" max="549" width="2.625" style="1" customWidth="1"/>
    <col min="550" max="768" width="10.625" style="1"/>
    <col min="769" max="769" width="2.625" style="1" customWidth="1"/>
    <col min="770" max="771" width="6.875" style="1" customWidth="1"/>
    <col min="772" max="774" width="11.125" style="1" customWidth="1"/>
    <col min="775" max="775" width="10.125" style="1" customWidth="1"/>
    <col min="776" max="776" width="6.875" style="1" customWidth="1"/>
    <col min="777" max="777" width="10.125" style="1" customWidth="1"/>
    <col min="778" max="778" width="6.875" style="1" customWidth="1"/>
    <col min="779" max="779" width="11" style="1" customWidth="1"/>
    <col min="780" max="780" width="8.625" style="1" bestFit="1" customWidth="1"/>
    <col min="781" max="781" width="10.125" style="1" customWidth="1"/>
    <col min="782" max="782" width="6.875" style="1" customWidth="1"/>
    <col min="783" max="783" width="10.125" style="1" customWidth="1"/>
    <col min="784" max="784" width="6.875" style="1" customWidth="1"/>
    <col min="785" max="786" width="2.625" style="1" customWidth="1"/>
    <col min="787" max="787" width="7.875" style="1" customWidth="1"/>
    <col min="788" max="788" width="7.125" style="1" customWidth="1"/>
    <col min="789" max="789" width="7.625" style="1" customWidth="1"/>
    <col min="790" max="790" width="6" style="1" customWidth="1"/>
    <col min="791" max="791" width="7.625" style="1" customWidth="1"/>
    <col min="792" max="792" width="6" style="1" customWidth="1"/>
    <col min="793" max="793" width="7.625" style="1" customWidth="1"/>
    <col min="794" max="794" width="6" style="1" customWidth="1"/>
    <col min="795" max="795" width="7.625" style="1" customWidth="1"/>
    <col min="796" max="796" width="6" style="1" customWidth="1"/>
    <col min="797" max="797" width="7.625" style="1" customWidth="1"/>
    <col min="798" max="798" width="6" style="1" customWidth="1"/>
    <col min="799" max="799" width="7.875" style="1" customWidth="1"/>
    <col min="800" max="800" width="7" style="1" customWidth="1"/>
    <col min="801" max="801" width="7.875" style="1" customWidth="1"/>
    <col min="802" max="802" width="6.125" style="1" customWidth="1"/>
    <col min="803" max="803" width="7.875" style="1" customWidth="1"/>
    <col min="804" max="804" width="6.125" style="1" customWidth="1"/>
    <col min="805" max="805" width="2.625" style="1" customWidth="1"/>
    <col min="806" max="1024" width="10.625" style="1"/>
    <col min="1025" max="1025" width="2.625" style="1" customWidth="1"/>
    <col min="1026" max="1027" width="6.875" style="1" customWidth="1"/>
    <col min="1028" max="1030" width="11.125" style="1" customWidth="1"/>
    <col min="1031" max="1031" width="10.125" style="1" customWidth="1"/>
    <col min="1032" max="1032" width="6.875" style="1" customWidth="1"/>
    <col min="1033" max="1033" width="10.125" style="1" customWidth="1"/>
    <col min="1034" max="1034" width="6.875" style="1" customWidth="1"/>
    <col min="1035" max="1035" width="11" style="1" customWidth="1"/>
    <col min="1036" max="1036" width="8.625" style="1" bestFit="1" customWidth="1"/>
    <col min="1037" max="1037" width="10.125" style="1" customWidth="1"/>
    <col min="1038" max="1038" width="6.875" style="1" customWidth="1"/>
    <col min="1039" max="1039" width="10.125" style="1" customWidth="1"/>
    <col min="1040" max="1040" width="6.875" style="1" customWidth="1"/>
    <col min="1041" max="1042" width="2.625" style="1" customWidth="1"/>
    <col min="1043" max="1043" width="7.875" style="1" customWidth="1"/>
    <col min="1044" max="1044" width="7.125" style="1" customWidth="1"/>
    <col min="1045" max="1045" width="7.625" style="1" customWidth="1"/>
    <col min="1046" max="1046" width="6" style="1" customWidth="1"/>
    <col min="1047" max="1047" width="7.625" style="1" customWidth="1"/>
    <col min="1048" max="1048" width="6" style="1" customWidth="1"/>
    <col min="1049" max="1049" width="7.625" style="1" customWidth="1"/>
    <col min="1050" max="1050" width="6" style="1" customWidth="1"/>
    <col min="1051" max="1051" width="7.625" style="1" customWidth="1"/>
    <col min="1052" max="1052" width="6" style="1" customWidth="1"/>
    <col min="1053" max="1053" width="7.625" style="1" customWidth="1"/>
    <col min="1054" max="1054" width="6" style="1" customWidth="1"/>
    <col min="1055" max="1055" width="7.875" style="1" customWidth="1"/>
    <col min="1056" max="1056" width="7" style="1" customWidth="1"/>
    <col min="1057" max="1057" width="7.875" style="1" customWidth="1"/>
    <col min="1058" max="1058" width="6.125" style="1" customWidth="1"/>
    <col min="1059" max="1059" width="7.875" style="1" customWidth="1"/>
    <col min="1060" max="1060" width="6.125" style="1" customWidth="1"/>
    <col min="1061" max="1061" width="2.625" style="1" customWidth="1"/>
    <col min="1062" max="1280" width="10.625" style="1"/>
    <col min="1281" max="1281" width="2.625" style="1" customWidth="1"/>
    <col min="1282" max="1283" width="6.875" style="1" customWidth="1"/>
    <col min="1284" max="1286" width="11.125" style="1" customWidth="1"/>
    <col min="1287" max="1287" width="10.125" style="1" customWidth="1"/>
    <col min="1288" max="1288" width="6.875" style="1" customWidth="1"/>
    <col min="1289" max="1289" width="10.125" style="1" customWidth="1"/>
    <col min="1290" max="1290" width="6.875" style="1" customWidth="1"/>
    <col min="1291" max="1291" width="11" style="1" customWidth="1"/>
    <col min="1292" max="1292" width="8.625" style="1" bestFit="1" customWidth="1"/>
    <col min="1293" max="1293" width="10.125" style="1" customWidth="1"/>
    <col min="1294" max="1294" width="6.875" style="1" customWidth="1"/>
    <col min="1295" max="1295" width="10.125" style="1" customWidth="1"/>
    <col min="1296" max="1296" width="6.875" style="1" customWidth="1"/>
    <col min="1297" max="1298" width="2.625" style="1" customWidth="1"/>
    <col min="1299" max="1299" width="7.875" style="1" customWidth="1"/>
    <col min="1300" max="1300" width="7.125" style="1" customWidth="1"/>
    <col min="1301" max="1301" width="7.625" style="1" customWidth="1"/>
    <col min="1302" max="1302" width="6" style="1" customWidth="1"/>
    <col min="1303" max="1303" width="7.625" style="1" customWidth="1"/>
    <col min="1304" max="1304" width="6" style="1" customWidth="1"/>
    <col min="1305" max="1305" width="7.625" style="1" customWidth="1"/>
    <col min="1306" max="1306" width="6" style="1" customWidth="1"/>
    <col min="1307" max="1307" width="7.625" style="1" customWidth="1"/>
    <col min="1308" max="1308" width="6" style="1" customWidth="1"/>
    <col min="1309" max="1309" width="7.625" style="1" customWidth="1"/>
    <col min="1310" max="1310" width="6" style="1" customWidth="1"/>
    <col min="1311" max="1311" width="7.875" style="1" customWidth="1"/>
    <col min="1312" max="1312" width="7" style="1" customWidth="1"/>
    <col min="1313" max="1313" width="7.875" style="1" customWidth="1"/>
    <col min="1314" max="1314" width="6.125" style="1" customWidth="1"/>
    <col min="1315" max="1315" width="7.875" style="1" customWidth="1"/>
    <col min="1316" max="1316" width="6.125" style="1" customWidth="1"/>
    <col min="1317" max="1317" width="2.625" style="1" customWidth="1"/>
    <col min="1318" max="1536" width="10.625" style="1"/>
    <col min="1537" max="1537" width="2.625" style="1" customWidth="1"/>
    <col min="1538" max="1539" width="6.875" style="1" customWidth="1"/>
    <col min="1540" max="1542" width="11.125" style="1" customWidth="1"/>
    <col min="1543" max="1543" width="10.125" style="1" customWidth="1"/>
    <col min="1544" max="1544" width="6.875" style="1" customWidth="1"/>
    <col min="1545" max="1545" width="10.125" style="1" customWidth="1"/>
    <col min="1546" max="1546" width="6.875" style="1" customWidth="1"/>
    <col min="1547" max="1547" width="11" style="1" customWidth="1"/>
    <col min="1548" max="1548" width="8.625" style="1" bestFit="1" customWidth="1"/>
    <col min="1549" max="1549" width="10.125" style="1" customWidth="1"/>
    <col min="1550" max="1550" width="6.875" style="1" customWidth="1"/>
    <col min="1551" max="1551" width="10.125" style="1" customWidth="1"/>
    <col min="1552" max="1552" width="6.875" style="1" customWidth="1"/>
    <col min="1553" max="1554" width="2.625" style="1" customWidth="1"/>
    <col min="1555" max="1555" width="7.875" style="1" customWidth="1"/>
    <col min="1556" max="1556" width="7.125" style="1" customWidth="1"/>
    <col min="1557" max="1557" width="7.625" style="1" customWidth="1"/>
    <col min="1558" max="1558" width="6" style="1" customWidth="1"/>
    <col min="1559" max="1559" width="7.625" style="1" customWidth="1"/>
    <col min="1560" max="1560" width="6" style="1" customWidth="1"/>
    <col min="1561" max="1561" width="7.625" style="1" customWidth="1"/>
    <col min="1562" max="1562" width="6" style="1" customWidth="1"/>
    <col min="1563" max="1563" width="7.625" style="1" customWidth="1"/>
    <col min="1564" max="1564" width="6" style="1" customWidth="1"/>
    <col min="1565" max="1565" width="7.625" style="1" customWidth="1"/>
    <col min="1566" max="1566" width="6" style="1" customWidth="1"/>
    <col min="1567" max="1567" width="7.875" style="1" customWidth="1"/>
    <col min="1568" max="1568" width="7" style="1" customWidth="1"/>
    <col min="1569" max="1569" width="7.875" style="1" customWidth="1"/>
    <col min="1570" max="1570" width="6.125" style="1" customWidth="1"/>
    <col min="1571" max="1571" width="7.875" style="1" customWidth="1"/>
    <col min="1572" max="1572" width="6.125" style="1" customWidth="1"/>
    <col min="1573" max="1573" width="2.625" style="1" customWidth="1"/>
    <col min="1574" max="1792" width="10.625" style="1"/>
    <col min="1793" max="1793" width="2.625" style="1" customWidth="1"/>
    <col min="1794" max="1795" width="6.875" style="1" customWidth="1"/>
    <col min="1796" max="1798" width="11.125" style="1" customWidth="1"/>
    <col min="1799" max="1799" width="10.125" style="1" customWidth="1"/>
    <col min="1800" max="1800" width="6.875" style="1" customWidth="1"/>
    <col min="1801" max="1801" width="10.125" style="1" customWidth="1"/>
    <col min="1802" max="1802" width="6.875" style="1" customWidth="1"/>
    <col min="1803" max="1803" width="11" style="1" customWidth="1"/>
    <col min="1804" max="1804" width="8.625" style="1" bestFit="1" customWidth="1"/>
    <col min="1805" max="1805" width="10.125" style="1" customWidth="1"/>
    <col min="1806" max="1806" width="6.875" style="1" customWidth="1"/>
    <col min="1807" max="1807" width="10.125" style="1" customWidth="1"/>
    <col min="1808" max="1808" width="6.875" style="1" customWidth="1"/>
    <col min="1809" max="1810" width="2.625" style="1" customWidth="1"/>
    <col min="1811" max="1811" width="7.875" style="1" customWidth="1"/>
    <col min="1812" max="1812" width="7.125" style="1" customWidth="1"/>
    <col min="1813" max="1813" width="7.625" style="1" customWidth="1"/>
    <col min="1814" max="1814" width="6" style="1" customWidth="1"/>
    <col min="1815" max="1815" width="7.625" style="1" customWidth="1"/>
    <col min="1816" max="1816" width="6" style="1" customWidth="1"/>
    <col min="1817" max="1817" width="7.625" style="1" customWidth="1"/>
    <col min="1818" max="1818" width="6" style="1" customWidth="1"/>
    <col min="1819" max="1819" width="7.625" style="1" customWidth="1"/>
    <col min="1820" max="1820" width="6" style="1" customWidth="1"/>
    <col min="1821" max="1821" width="7.625" style="1" customWidth="1"/>
    <col min="1822" max="1822" width="6" style="1" customWidth="1"/>
    <col min="1823" max="1823" width="7.875" style="1" customWidth="1"/>
    <col min="1824" max="1824" width="7" style="1" customWidth="1"/>
    <col min="1825" max="1825" width="7.875" style="1" customWidth="1"/>
    <col min="1826" max="1826" width="6.125" style="1" customWidth="1"/>
    <col min="1827" max="1827" width="7.875" style="1" customWidth="1"/>
    <col min="1828" max="1828" width="6.125" style="1" customWidth="1"/>
    <col min="1829" max="1829" width="2.625" style="1" customWidth="1"/>
    <col min="1830" max="2048" width="10.625" style="1"/>
    <col min="2049" max="2049" width="2.625" style="1" customWidth="1"/>
    <col min="2050" max="2051" width="6.875" style="1" customWidth="1"/>
    <col min="2052" max="2054" width="11.125" style="1" customWidth="1"/>
    <col min="2055" max="2055" width="10.125" style="1" customWidth="1"/>
    <col min="2056" max="2056" width="6.875" style="1" customWidth="1"/>
    <col min="2057" max="2057" width="10.125" style="1" customWidth="1"/>
    <col min="2058" max="2058" width="6.875" style="1" customWidth="1"/>
    <col min="2059" max="2059" width="11" style="1" customWidth="1"/>
    <col min="2060" max="2060" width="8.625" style="1" bestFit="1" customWidth="1"/>
    <col min="2061" max="2061" width="10.125" style="1" customWidth="1"/>
    <col min="2062" max="2062" width="6.875" style="1" customWidth="1"/>
    <col min="2063" max="2063" width="10.125" style="1" customWidth="1"/>
    <col min="2064" max="2064" width="6.875" style="1" customWidth="1"/>
    <col min="2065" max="2066" width="2.625" style="1" customWidth="1"/>
    <col min="2067" max="2067" width="7.875" style="1" customWidth="1"/>
    <col min="2068" max="2068" width="7.125" style="1" customWidth="1"/>
    <col min="2069" max="2069" width="7.625" style="1" customWidth="1"/>
    <col min="2070" max="2070" width="6" style="1" customWidth="1"/>
    <col min="2071" max="2071" width="7.625" style="1" customWidth="1"/>
    <col min="2072" max="2072" width="6" style="1" customWidth="1"/>
    <col min="2073" max="2073" width="7.625" style="1" customWidth="1"/>
    <col min="2074" max="2074" width="6" style="1" customWidth="1"/>
    <col min="2075" max="2075" width="7.625" style="1" customWidth="1"/>
    <col min="2076" max="2076" width="6" style="1" customWidth="1"/>
    <col min="2077" max="2077" width="7.625" style="1" customWidth="1"/>
    <col min="2078" max="2078" width="6" style="1" customWidth="1"/>
    <col min="2079" max="2079" width="7.875" style="1" customWidth="1"/>
    <col min="2080" max="2080" width="7" style="1" customWidth="1"/>
    <col min="2081" max="2081" width="7.875" style="1" customWidth="1"/>
    <col min="2082" max="2082" width="6.125" style="1" customWidth="1"/>
    <col min="2083" max="2083" width="7.875" style="1" customWidth="1"/>
    <col min="2084" max="2084" width="6.125" style="1" customWidth="1"/>
    <col min="2085" max="2085" width="2.625" style="1" customWidth="1"/>
    <col min="2086" max="2304" width="10.625" style="1"/>
    <col min="2305" max="2305" width="2.625" style="1" customWidth="1"/>
    <col min="2306" max="2307" width="6.875" style="1" customWidth="1"/>
    <col min="2308" max="2310" width="11.125" style="1" customWidth="1"/>
    <col min="2311" max="2311" width="10.125" style="1" customWidth="1"/>
    <col min="2312" max="2312" width="6.875" style="1" customWidth="1"/>
    <col min="2313" max="2313" width="10.125" style="1" customWidth="1"/>
    <col min="2314" max="2314" width="6.875" style="1" customWidth="1"/>
    <col min="2315" max="2315" width="11" style="1" customWidth="1"/>
    <col min="2316" max="2316" width="8.625" style="1" bestFit="1" customWidth="1"/>
    <col min="2317" max="2317" width="10.125" style="1" customWidth="1"/>
    <col min="2318" max="2318" width="6.875" style="1" customWidth="1"/>
    <col min="2319" max="2319" width="10.125" style="1" customWidth="1"/>
    <col min="2320" max="2320" width="6.875" style="1" customWidth="1"/>
    <col min="2321" max="2322" width="2.625" style="1" customWidth="1"/>
    <col min="2323" max="2323" width="7.875" style="1" customWidth="1"/>
    <col min="2324" max="2324" width="7.125" style="1" customWidth="1"/>
    <col min="2325" max="2325" width="7.625" style="1" customWidth="1"/>
    <col min="2326" max="2326" width="6" style="1" customWidth="1"/>
    <col min="2327" max="2327" width="7.625" style="1" customWidth="1"/>
    <col min="2328" max="2328" width="6" style="1" customWidth="1"/>
    <col min="2329" max="2329" width="7.625" style="1" customWidth="1"/>
    <col min="2330" max="2330" width="6" style="1" customWidth="1"/>
    <col min="2331" max="2331" width="7.625" style="1" customWidth="1"/>
    <col min="2332" max="2332" width="6" style="1" customWidth="1"/>
    <col min="2333" max="2333" width="7.625" style="1" customWidth="1"/>
    <col min="2334" max="2334" width="6" style="1" customWidth="1"/>
    <col min="2335" max="2335" width="7.875" style="1" customWidth="1"/>
    <col min="2336" max="2336" width="7" style="1" customWidth="1"/>
    <col min="2337" max="2337" width="7.875" style="1" customWidth="1"/>
    <col min="2338" max="2338" width="6.125" style="1" customWidth="1"/>
    <col min="2339" max="2339" width="7.875" style="1" customWidth="1"/>
    <col min="2340" max="2340" width="6.125" style="1" customWidth="1"/>
    <col min="2341" max="2341" width="2.625" style="1" customWidth="1"/>
    <col min="2342" max="2560" width="10.625" style="1"/>
    <col min="2561" max="2561" width="2.625" style="1" customWidth="1"/>
    <col min="2562" max="2563" width="6.875" style="1" customWidth="1"/>
    <col min="2564" max="2566" width="11.125" style="1" customWidth="1"/>
    <col min="2567" max="2567" width="10.125" style="1" customWidth="1"/>
    <col min="2568" max="2568" width="6.875" style="1" customWidth="1"/>
    <col min="2569" max="2569" width="10.125" style="1" customWidth="1"/>
    <col min="2570" max="2570" width="6.875" style="1" customWidth="1"/>
    <col min="2571" max="2571" width="11" style="1" customWidth="1"/>
    <col min="2572" max="2572" width="8.625" style="1" bestFit="1" customWidth="1"/>
    <col min="2573" max="2573" width="10.125" style="1" customWidth="1"/>
    <col min="2574" max="2574" width="6.875" style="1" customWidth="1"/>
    <col min="2575" max="2575" width="10.125" style="1" customWidth="1"/>
    <col min="2576" max="2576" width="6.875" style="1" customWidth="1"/>
    <col min="2577" max="2578" width="2.625" style="1" customWidth="1"/>
    <col min="2579" max="2579" width="7.875" style="1" customWidth="1"/>
    <col min="2580" max="2580" width="7.125" style="1" customWidth="1"/>
    <col min="2581" max="2581" width="7.625" style="1" customWidth="1"/>
    <col min="2582" max="2582" width="6" style="1" customWidth="1"/>
    <col min="2583" max="2583" width="7.625" style="1" customWidth="1"/>
    <col min="2584" max="2584" width="6" style="1" customWidth="1"/>
    <col min="2585" max="2585" width="7.625" style="1" customWidth="1"/>
    <col min="2586" max="2586" width="6" style="1" customWidth="1"/>
    <col min="2587" max="2587" width="7.625" style="1" customWidth="1"/>
    <col min="2588" max="2588" width="6" style="1" customWidth="1"/>
    <col min="2589" max="2589" width="7.625" style="1" customWidth="1"/>
    <col min="2590" max="2590" width="6" style="1" customWidth="1"/>
    <col min="2591" max="2591" width="7.875" style="1" customWidth="1"/>
    <col min="2592" max="2592" width="7" style="1" customWidth="1"/>
    <col min="2593" max="2593" width="7.875" style="1" customWidth="1"/>
    <col min="2594" max="2594" width="6.125" style="1" customWidth="1"/>
    <col min="2595" max="2595" width="7.875" style="1" customWidth="1"/>
    <col min="2596" max="2596" width="6.125" style="1" customWidth="1"/>
    <col min="2597" max="2597" width="2.625" style="1" customWidth="1"/>
    <col min="2598" max="2816" width="10.625" style="1"/>
    <col min="2817" max="2817" width="2.625" style="1" customWidth="1"/>
    <col min="2818" max="2819" width="6.875" style="1" customWidth="1"/>
    <col min="2820" max="2822" width="11.125" style="1" customWidth="1"/>
    <col min="2823" max="2823" width="10.125" style="1" customWidth="1"/>
    <col min="2824" max="2824" width="6.875" style="1" customWidth="1"/>
    <col min="2825" max="2825" width="10.125" style="1" customWidth="1"/>
    <col min="2826" max="2826" width="6.875" style="1" customWidth="1"/>
    <col min="2827" max="2827" width="11" style="1" customWidth="1"/>
    <col min="2828" max="2828" width="8.625" style="1" bestFit="1" customWidth="1"/>
    <col min="2829" max="2829" width="10.125" style="1" customWidth="1"/>
    <col min="2830" max="2830" width="6.875" style="1" customWidth="1"/>
    <col min="2831" max="2831" width="10.125" style="1" customWidth="1"/>
    <col min="2832" max="2832" width="6.875" style="1" customWidth="1"/>
    <col min="2833" max="2834" width="2.625" style="1" customWidth="1"/>
    <col min="2835" max="2835" width="7.875" style="1" customWidth="1"/>
    <col min="2836" max="2836" width="7.125" style="1" customWidth="1"/>
    <col min="2837" max="2837" width="7.625" style="1" customWidth="1"/>
    <col min="2838" max="2838" width="6" style="1" customWidth="1"/>
    <col min="2839" max="2839" width="7.625" style="1" customWidth="1"/>
    <col min="2840" max="2840" width="6" style="1" customWidth="1"/>
    <col min="2841" max="2841" width="7.625" style="1" customWidth="1"/>
    <col min="2842" max="2842" width="6" style="1" customWidth="1"/>
    <col min="2843" max="2843" width="7.625" style="1" customWidth="1"/>
    <col min="2844" max="2844" width="6" style="1" customWidth="1"/>
    <col min="2845" max="2845" width="7.625" style="1" customWidth="1"/>
    <col min="2846" max="2846" width="6" style="1" customWidth="1"/>
    <col min="2847" max="2847" width="7.875" style="1" customWidth="1"/>
    <col min="2848" max="2848" width="7" style="1" customWidth="1"/>
    <col min="2849" max="2849" width="7.875" style="1" customWidth="1"/>
    <col min="2850" max="2850" width="6.125" style="1" customWidth="1"/>
    <col min="2851" max="2851" width="7.875" style="1" customWidth="1"/>
    <col min="2852" max="2852" width="6.125" style="1" customWidth="1"/>
    <col min="2853" max="2853" width="2.625" style="1" customWidth="1"/>
    <col min="2854" max="3072" width="10.625" style="1"/>
    <col min="3073" max="3073" width="2.625" style="1" customWidth="1"/>
    <col min="3074" max="3075" width="6.875" style="1" customWidth="1"/>
    <col min="3076" max="3078" width="11.125" style="1" customWidth="1"/>
    <col min="3079" max="3079" width="10.125" style="1" customWidth="1"/>
    <col min="3080" max="3080" width="6.875" style="1" customWidth="1"/>
    <col min="3081" max="3081" width="10.125" style="1" customWidth="1"/>
    <col min="3082" max="3082" width="6.875" style="1" customWidth="1"/>
    <col min="3083" max="3083" width="11" style="1" customWidth="1"/>
    <col min="3084" max="3084" width="8.625" style="1" bestFit="1" customWidth="1"/>
    <col min="3085" max="3085" width="10.125" style="1" customWidth="1"/>
    <col min="3086" max="3086" width="6.875" style="1" customWidth="1"/>
    <col min="3087" max="3087" width="10.125" style="1" customWidth="1"/>
    <col min="3088" max="3088" width="6.875" style="1" customWidth="1"/>
    <col min="3089" max="3090" width="2.625" style="1" customWidth="1"/>
    <col min="3091" max="3091" width="7.875" style="1" customWidth="1"/>
    <col min="3092" max="3092" width="7.125" style="1" customWidth="1"/>
    <col min="3093" max="3093" width="7.625" style="1" customWidth="1"/>
    <col min="3094" max="3094" width="6" style="1" customWidth="1"/>
    <col min="3095" max="3095" width="7.625" style="1" customWidth="1"/>
    <col min="3096" max="3096" width="6" style="1" customWidth="1"/>
    <col min="3097" max="3097" width="7.625" style="1" customWidth="1"/>
    <col min="3098" max="3098" width="6" style="1" customWidth="1"/>
    <col min="3099" max="3099" width="7.625" style="1" customWidth="1"/>
    <col min="3100" max="3100" width="6" style="1" customWidth="1"/>
    <col min="3101" max="3101" width="7.625" style="1" customWidth="1"/>
    <col min="3102" max="3102" width="6" style="1" customWidth="1"/>
    <col min="3103" max="3103" width="7.875" style="1" customWidth="1"/>
    <col min="3104" max="3104" width="7" style="1" customWidth="1"/>
    <col min="3105" max="3105" width="7.875" style="1" customWidth="1"/>
    <col min="3106" max="3106" width="6.125" style="1" customWidth="1"/>
    <col min="3107" max="3107" width="7.875" style="1" customWidth="1"/>
    <col min="3108" max="3108" width="6.125" style="1" customWidth="1"/>
    <col min="3109" max="3109" width="2.625" style="1" customWidth="1"/>
    <col min="3110" max="3328" width="10.625" style="1"/>
    <col min="3329" max="3329" width="2.625" style="1" customWidth="1"/>
    <col min="3330" max="3331" width="6.875" style="1" customWidth="1"/>
    <col min="3332" max="3334" width="11.125" style="1" customWidth="1"/>
    <col min="3335" max="3335" width="10.125" style="1" customWidth="1"/>
    <col min="3336" max="3336" width="6.875" style="1" customWidth="1"/>
    <col min="3337" max="3337" width="10.125" style="1" customWidth="1"/>
    <col min="3338" max="3338" width="6.875" style="1" customWidth="1"/>
    <col min="3339" max="3339" width="11" style="1" customWidth="1"/>
    <col min="3340" max="3340" width="8.625" style="1" bestFit="1" customWidth="1"/>
    <col min="3341" max="3341" width="10.125" style="1" customWidth="1"/>
    <col min="3342" max="3342" width="6.875" style="1" customWidth="1"/>
    <col min="3343" max="3343" width="10.125" style="1" customWidth="1"/>
    <col min="3344" max="3344" width="6.875" style="1" customWidth="1"/>
    <col min="3345" max="3346" width="2.625" style="1" customWidth="1"/>
    <col min="3347" max="3347" width="7.875" style="1" customWidth="1"/>
    <col min="3348" max="3348" width="7.125" style="1" customWidth="1"/>
    <col min="3349" max="3349" width="7.625" style="1" customWidth="1"/>
    <col min="3350" max="3350" width="6" style="1" customWidth="1"/>
    <col min="3351" max="3351" width="7.625" style="1" customWidth="1"/>
    <col min="3352" max="3352" width="6" style="1" customWidth="1"/>
    <col min="3353" max="3353" width="7.625" style="1" customWidth="1"/>
    <col min="3354" max="3354" width="6" style="1" customWidth="1"/>
    <col min="3355" max="3355" width="7.625" style="1" customWidth="1"/>
    <col min="3356" max="3356" width="6" style="1" customWidth="1"/>
    <col min="3357" max="3357" width="7.625" style="1" customWidth="1"/>
    <col min="3358" max="3358" width="6" style="1" customWidth="1"/>
    <col min="3359" max="3359" width="7.875" style="1" customWidth="1"/>
    <col min="3360" max="3360" width="7" style="1" customWidth="1"/>
    <col min="3361" max="3361" width="7.875" style="1" customWidth="1"/>
    <col min="3362" max="3362" width="6.125" style="1" customWidth="1"/>
    <col min="3363" max="3363" width="7.875" style="1" customWidth="1"/>
    <col min="3364" max="3364" width="6.125" style="1" customWidth="1"/>
    <col min="3365" max="3365" width="2.625" style="1" customWidth="1"/>
    <col min="3366" max="3584" width="10.625" style="1"/>
    <col min="3585" max="3585" width="2.625" style="1" customWidth="1"/>
    <col min="3586" max="3587" width="6.875" style="1" customWidth="1"/>
    <col min="3588" max="3590" width="11.125" style="1" customWidth="1"/>
    <col min="3591" max="3591" width="10.125" style="1" customWidth="1"/>
    <col min="3592" max="3592" width="6.875" style="1" customWidth="1"/>
    <col min="3593" max="3593" width="10.125" style="1" customWidth="1"/>
    <col min="3594" max="3594" width="6.875" style="1" customWidth="1"/>
    <col min="3595" max="3595" width="11" style="1" customWidth="1"/>
    <col min="3596" max="3596" width="8.625" style="1" bestFit="1" customWidth="1"/>
    <col min="3597" max="3597" width="10.125" style="1" customWidth="1"/>
    <col min="3598" max="3598" width="6.875" style="1" customWidth="1"/>
    <col min="3599" max="3599" width="10.125" style="1" customWidth="1"/>
    <col min="3600" max="3600" width="6.875" style="1" customWidth="1"/>
    <col min="3601" max="3602" width="2.625" style="1" customWidth="1"/>
    <col min="3603" max="3603" width="7.875" style="1" customWidth="1"/>
    <col min="3604" max="3604" width="7.125" style="1" customWidth="1"/>
    <col min="3605" max="3605" width="7.625" style="1" customWidth="1"/>
    <col min="3606" max="3606" width="6" style="1" customWidth="1"/>
    <col min="3607" max="3607" width="7.625" style="1" customWidth="1"/>
    <col min="3608" max="3608" width="6" style="1" customWidth="1"/>
    <col min="3609" max="3609" width="7.625" style="1" customWidth="1"/>
    <col min="3610" max="3610" width="6" style="1" customWidth="1"/>
    <col min="3611" max="3611" width="7.625" style="1" customWidth="1"/>
    <col min="3612" max="3612" width="6" style="1" customWidth="1"/>
    <col min="3613" max="3613" width="7.625" style="1" customWidth="1"/>
    <col min="3614" max="3614" width="6" style="1" customWidth="1"/>
    <col min="3615" max="3615" width="7.875" style="1" customWidth="1"/>
    <col min="3616" max="3616" width="7" style="1" customWidth="1"/>
    <col min="3617" max="3617" width="7.875" style="1" customWidth="1"/>
    <col min="3618" max="3618" width="6.125" style="1" customWidth="1"/>
    <col min="3619" max="3619" width="7.875" style="1" customWidth="1"/>
    <col min="3620" max="3620" width="6.125" style="1" customWidth="1"/>
    <col min="3621" max="3621" width="2.625" style="1" customWidth="1"/>
    <col min="3622" max="3840" width="10.625" style="1"/>
    <col min="3841" max="3841" width="2.625" style="1" customWidth="1"/>
    <col min="3842" max="3843" width="6.875" style="1" customWidth="1"/>
    <col min="3844" max="3846" width="11.125" style="1" customWidth="1"/>
    <col min="3847" max="3847" width="10.125" style="1" customWidth="1"/>
    <col min="3848" max="3848" width="6.875" style="1" customWidth="1"/>
    <col min="3849" max="3849" width="10.125" style="1" customWidth="1"/>
    <col min="3850" max="3850" width="6.875" style="1" customWidth="1"/>
    <col min="3851" max="3851" width="11" style="1" customWidth="1"/>
    <col min="3852" max="3852" width="8.625" style="1" bestFit="1" customWidth="1"/>
    <col min="3853" max="3853" width="10.125" style="1" customWidth="1"/>
    <col min="3854" max="3854" width="6.875" style="1" customWidth="1"/>
    <col min="3855" max="3855" width="10.125" style="1" customWidth="1"/>
    <col min="3856" max="3856" width="6.875" style="1" customWidth="1"/>
    <col min="3857" max="3858" width="2.625" style="1" customWidth="1"/>
    <col min="3859" max="3859" width="7.875" style="1" customWidth="1"/>
    <col min="3860" max="3860" width="7.125" style="1" customWidth="1"/>
    <col min="3861" max="3861" width="7.625" style="1" customWidth="1"/>
    <col min="3862" max="3862" width="6" style="1" customWidth="1"/>
    <col min="3863" max="3863" width="7.625" style="1" customWidth="1"/>
    <col min="3864" max="3864" width="6" style="1" customWidth="1"/>
    <col min="3865" max="3865" width="7.625" style="1" customWidth="1"/>
    <col min="3866" max="3866" width="6" style="1" customWidth="1"/>
    <col min="3867" max="3867" width="7.625" style="1" customWidth="1"/>
    <col min="3868" max="3868" width="6" style="1" customWidth="1"/>
    <col min="3869" max="3869" width="7.625" style="1" customWidth="1"/>
    <col min="3870" max="3870" width="6" style="1" customWidth="1"/>
    <col min="3871" max="3871" width="7.875" style="1" customWidth="1"/>
    <col min="3872" max="3872" width="7" style="1" customWidth="1"/>
    <col min="3873" max="3873" width="7.875" style="1" customWidth="1"/>
    <col min="3874" max="3874" width="6.125" style="1" customWidth="1"/>
    <col min="3875" max="3875" width="7.875" style="1" customWidth="1"/>
    <col min="3876" max="3876" width="6.125" style="1" customWidth="1"/>
    <col min="3877" max="3877" width="2.625" style="1" customWidth="1"/>
    <col min="3878" max="4096" width="10.625" style="1"/>
    <col min="4097" max="4097" width="2.625" style="1" customWidth="1"/>
    <col min="4098" max="4099" width="6.875" style="1" customWidth="1"/>
    <col min="4100" max="4102" width="11.125" style="1" customWidth="1"/>
    <col min="4103" max="4103" width="10.125" style="1" customWidth="1"/>
    <col min="4104" max="4104" width="6.875" style="1" customWidth="1"/>
    <col min="4105" max="4105" width="10.125" style="1" customWidth="1"/>
    <col min="4106" max="4106" width="6.875" style="1" customWidth="1"/>
    <col min="4107" max="4107" width="11" style="1" customWidth="1"/>
    <col min="4108" max="4108" width="8.625" style="1" bestFit="1" customWidth="1"/>
    <col min="4109" max="4109" width="10.125" style="1" customWidth="1"/>
    <col min="4110" max="4110" width="6.875" style="1" customWidth="1"/>
    <col min="4111" max="4111" width="10.125" style="1" customWidth="1"/>
    <col min="4112" max="4112" width="6.875" style="1" customWidth="1"/>
    <col min="4113" max="4114" width="2.625" style="1" customWidth="1"/>
    <col min="4115" max="4115" width="7.875" style="1" customWidth="1"/>
    <col min="4116" max="4116" width="7.125" style="1" customWidth="1"/>
    <col min="4117" max="4117" width="7.625" style="1" customWidth="1"/>
    <col min="4118" max="4118" width="6" style="1" customWidth="1"/>
    <col min="4119" max="4119" width="7.625" style="1" customWidth="1"/>
    <col min="4120" max="4120" width="6" style="1" customWidth="1"/>
    <col min="4121" max="4121" width="7.625" style="1" customWidth="1"/>
    <col min="4122" max="4122" width="6" style="1" customWidth="1"/>
    <col min="4123" max="4123" width="7.625" style="1" customWidth="1"/>
    <col min="4124" max="4124" width="6" style="1" customWidth="1"/>
    <col min="4125" max="4125" width="7.625" style="1" customWidth="1"/>
    <col min="4126" max="4126" width="6" style="1" customWidth="1"/>
    <col min="4127" max="4127" width="7.875" style="1" customWidth="1"/>
    <col min="4128" max="4128" width="7" style="1" customWidth="1"/>
    <col min="4129" max="4129" width="7.875" style="1" customWidth="1"/>
    <col min="4130" max="4130" width="6.125" style="1" customWidth="1"/>
    <col min="4131" max="4131" width="7.875" style="1" customWidth="1"/>
    <col min="4132" max="4132" width="6.125" style="1" customWidth="1"/>
    <col min="4133" max="4133" width="2.625" style="1" customWidth="1"/>
    <col min="4134" max="4352" width="10.625" style="1"/>
    <col min="4353" max="4353" width="2.625" style="1" customWidth="1"/>
    <col min="4354" max="4355" width="6.875" style="1" customWidth="1"/>
    <col min="4356" max="4358" width="11.125" style="1" customWidth="1"/>
    <col min="4359" max="4359" width="10.125" style="1" customWidth="1"/>
    <col min="4360" max="4360" width="6.875" style="1" customWidth="1"/>
    <col min="4361" max="4361" width="10.125" style="1" customWidth="1"/>
    <col min="4362" max="4362" width="6.875" style="1" customWidth="1"/>
    <col min="4363" max="4363" width="11" style="1" customWidth="1"/>
    <col min="4364" max="4364" width="8.625" style="1" bestFit="1" customWidth="1"/>
    <col min="4365" max="4365" width="10.125" style="1" customWidth="1"/>
    <col min="4366" max="4366" width="6.875" style="1" customWidth="1"/>
    <col min="4367" max="4367" width="10.125" style="1" customWidth="1"/>
    <col min="4368" max="4368" width="6.875" style="1" customWidth="1"/>
    <col min="4369" max="4370" width="2.625" style="1" customWidth="1"/>
    <col min="4371" max="4371" width="7.875" style="1" customWidth="1"/>
    <col min="4372" max="4372" width="7.125" style="1" customWidth="1"/>
    <col min="4373" max="4373" width="7.625" style="1" customWidth="1"/>
    <col min="4374" max="4374" width="6" style="1" customWidth="1"/>
    <col min="4375" max="4375" width="7.625" style="1" customWidth="1"/>
    <col min="4376" max="4376" width="6" style="1" customWidth="1"/>
    <col min="4377" max="4377" width="7.625" style="1" customWidth="1"/>
    <col min="4378" max="4378" width="6" style="1" customWidth="1"/>
    <col min="4379" max="4379" width="7.625" style="1" customWidth="1"/>
    <col min="4380" max="4380" width="6" style="1" customWidth="1"/>
    <col min="4381" max="4381" width="7.625" style="1" customWidth="1"/>
    <col min="4382" max="4382" width="6" style="1" customWidth="1"/>
    <col min="4383" max="4383" width="7.875" style="1" customWidth="1"/>
    <col min="4384" max="4384" width="7" style="1" customWidth="1"/>
    <col min="4385" max="4385" width="7.875" style="1" customWidth="1"/>
    <col min="4386" max="4386" width="6.125" style="1" customWidth="1"/>
    <col min="4387" max="4387" width="7.875" style="1" customWidth="1"/>
    <col min="4388" max="4388" width="6.125" style="1" customWidth="1"/>
    <col min="4389" max="4389" width="2.625" style="1" customWidth="1"/>
    <col min="4390" max="4608" width="10.625" style="1"/>
    <col min="4609" max="4609" width="2.625" style="1" customWidth="1"/>
    <col min="4610" max="4611" width="6.875" style="1" customWidth="1"/>
    <col min="4612" max="4614" width="11.125" style="1" customWidth="1"/>
    <col min="4615" max="4615" width="10.125" style="1" customWidth="1"/>
    <col min="4616" max="4616" width="6.875" style="1" customWidth="1"/>
    <col min="4617" max="4617" width="10.125" style="1" customWidth="1"/>
    <col min="4618" max="4618" width="6.875" style="1" customWidth="1"/>
    <col min="4619" max="4619" width="11" style="1" customWidth="1"/>
    <col min="4620" max="4620" width="8.625" style="1" bestFit="1" customWidth="1"/>
    <col min="4621" max="4621" width="10.125" style="1" customWidth="1"/>
    <col min="4622" max="4622" width="6.875" style="1" customWidth="1"/>
    <col min="4623" max="4623" width="10.125" style="1" customWidth="1"/>
    <col min="4624" max="4624" width="6.875" style="1" customWidth="1"/>
    <col min="4625" max="4626" width="2.625" style="1" customWidth="1"/>
    <col min="4627" max="4627" width="7.875" style="1" customWidth="1"/>
    <col min="4628" max="4628" width="7.125" style="1" customWidth="1"/>
    <col min="4629" max="4629" width="7.625" style="1" customWidth="1"/>
    <col min="4630" max="4630" width="6" style="1" customWidth="1"/>
    <col min="4631" max="4631" width="7.625" style="1" customWidth="1"/>
    <col min="4632" max="4632" width="6" style="1" customWidth="1"/>
    <col min="4633" max="4633" width="7.625" style="1" customWidth="1"/>
    <col min="4634" max="4634" width="6" style="1" customWidth="1"/>
    <col min="4635" max="4635" width="7.625" style="1" customWidth="1"/>
    <col min="4636" max="4636" width="6" style="1" customWidth="1"/>
    <col min="4637" max="4637" width="7.625" style="1" customWidth="1"/>
    <col min="4638" max="4638" width="6" style="1" customWidth="1"/>
    <col min="4639" max="4639" width="7.875" style="1" customWidth="1"/>
    <col min="4640" max="4640" width="7" style="1" customWidth="1"/>
    <col min="4641" max="4641" width="7.875" style="1" customWidth="1"/>
    <col min="4642" max="4642" width="6.125" style="1" customWidth="1"/>
    <col min="4643" max="4643" width="7.875" style="1" customWidth="1"/>
    <col min="4644" max="4644" width="6.125" style="1" customWidth="1"/>
    <col min="4645" max="4645" width="2.625" style="1" customWidth="1"/>
    <col min="4646" max="4864" width="10.625" style="1"/>
    <col min="4865" max="4865" width="2.625" style="1" customWidth="1"/>
    <col min="4866" max="4867" width="6.875" style="1" customWidth="1"/>
    <col min="4868" max="4870" width="11.125" style="1" customWidth="1"/>
    <col min="4871" max="4871" width="10.125" style="1" customWidth="1"/>
    <col min="4872" max="4872" width="6.875" style="1" customWidth="1"/>
    <col min="4873" max="4873" width="10.125" style="1" customWidth="1"/>
    <col min="4874" max="4874" width="6.875" style="1" customWidth="1"/>
    <col min="4875" max="4875" width="11" style="1" customWidth="1"/>
    <col min="4876" max="4876" width="8.625" style="1" bestFit="1" customWidth="1"/>
    <col min="4877" max="4877" width="10.125" style="1" customWidth="1"/>
    <col min="4878" max="4878" width="6.875" style="1" customWidth="1"/>
    <col min="4879" max="4879" width="10.125" style="1" customWidth="1"/>
    <col min="4880" max="4880" width="6.875" style="1" customWidth="1"/>
    <col min="4881" max="4882" width="2.625" style="1" customWidth="1"/>
    <col min="4883" max="4883" width="7.875" style="1" customWidth="1"/>
    <col min="4884" max="4884" width="7.125" style="1" customWidth="1"/>
    <col min="4885" max="4885" width="7.625" style="1" customWidth="1"/>
    <col min="4886" max="4886" width="6" style="1" customWidth="1"/>
    <col min="4887" max="4887" width="7.625" style="1" customWidth="1"/>
    <col min="4888" max="4888" width="6" style="1" customWidth="1"/>
    <col min="4889" max="4889" width="7.625" style="1" customWidth="1"/>
    <col min="4890" max="4890" width="6" style="1" customWidth="1"/>
    <col min="4891" max="4891" width="7.625" style="1" customWidth="1"/>
    <col min="4892" max="4892" width="6" style="1" customWidth="1"/>
    <col min="4893" max="4893" width="7.625" style="1" customWidth="1"/>
    <col min="4894" max="4894" width="6" style="1" customWidth="1"/>
    <col min="4895" max="4895" width="7.875" style="1" customWidth="1"/>
    <col min="4896" max="4896" width="7" style="1" customWidth="1"/>
    <col min="4897" max="4897" width="7.875" style="1" customWidth="1"/>
    <col min="4898" max="4898" width="6.125" style="1" customWidth="1"/>
    <col min="4899" max="4899" width="7.875" style="1" customWidth="1"/>
    <col min="4900" max="4900" width="6.125" style="1" customWidth="1"/>
    <col min="4901" max="4901" width="2.625" style="1" customWidth="1"/>
    <col min="4902" max="5120" width="10.625" style="1"/>
    <col min="5121" max="5121" width="2.625" style="1" customWidth="1"/>
    <col min="5122" max="5123" width="6.875" style="1" customWidth="1"/>
    <col min="5124" max="5126" width="11.125" style="1" customWidth="1"/>
    <col min="5127" max="5127" width="10.125" style="1" customWidth="1"/>
    <col min="5128" max="5128" width="6.875" style="1" customWidth="1"/>
    <col min="5129" max="5129" width="10.125" style="1" customWidth="1"/>
    <col min="5130" max="5130" width="6.875" style="1" customWidth="1"/>
    <col min="5131" max="5131" width="11" style="1" customWidth="1"/>
    <col min="5132" max="5132" width="8.625" style="1" bestFit="1" customWidth="1"/>
    <col min="5133" max="5133" width="10.125" style="1" customWidth="1"/>
    <col min="5134" max="5134" width="6.875" style="1" customWidth="1"/>
    <col min="5135" max="5135" width="10.125" style="1" customWidth="1"/>
    <col min="5136" max="5136" width="6.875" style="1" customWidth="1"/>
    <col min="5137" max="5138" width="2.625" style="1" customWidth="1"/>
    <col min="5139" max="5139" width="7.875" style="1" customWidth="1"/>
    <col min="5140" max="5140" width="7.125" style="1" customWidth="1"/>
    <col min="5141" max="5141" width="7.625" style="1" customWidth="1"/>
    <col min="5142" max="5142" width="6" style="1" customWidth="1"/>
    <col min="5143" max="5143" width="7.625" style="1" customWidth="1"/>
    <col min="5144" max="5144" width="6" style="1" customWidth="1"/>
    <col min="5145" max="5145" width="7.625" style="1" customWidth="1"/>
    <col min="5146" max="5146" width="6" style="1" customWidth="1"/>
    <col min="5147" max="5147" width="7.625" style="1" customWidth="1"/>
    <col min="5148" max="5148" width="6" style="1" customWidth="1"/>
    <col min="5149" max="5149" width="7.625" style="1" customWidth="1"/>
    <col min="5150" max="5150" width="6" style="1" customWidth="1"/>
    <col min="5151" max="5151" width="7.875" style="1" customWidth="1"/>
    <col min="5152" max="5152" width="7" style="1" customWidth="1"/>
    <col min="5153" max="5153" width="7.875" style="1" customWidth="1"/>
    <col min="5154" max="5154" width="6.125" style="1" customWidth="1"/>
    <col min="5155" max="5155" width="7.875" style="1" customWidth="1"/>
    <col min="5156" max="5156" width="6.125" style="1" customWidth="1"/>
    <col min="5157" max="5157" width="2.625" style="1" customWidth="1"/>
    <col min="5158" max="5376" width="10.625" style="1"/>
    <col min="5377" max="5377" width="2.625" style="1" customWidth="1"/>
    <col min="5378" max="5379" width="6.875" style="1" customWidth="1"/>
    <col min="5380" max="5382" width="11.125" style="1" customWidth="1"/>
    <col min="5383" max="5383" width="10.125" style="1" customWidth="1"/>
    <col min="5384" max="5384" width="6.875" style="1" customWidth="1"/>
    <col min="5385" max="5385" width="10.125" style="1" customWidth="1"/>
    <col min="5386" max="5386" width="6.875" style="1" customWidth="1"/>
    <col min="5387" max="5387" width="11" style="1" customWidth="1"/>
    <col min="5388" max="5388" width="8.625" style="1" bestFit="1" customWidth="1"/>
    <col min="5389" max="5389" width="10.125" style="1" customWidth="1"/>
    <col min="5390" max="5390" width="6.875" style="1" customWidth="1"/>
    <col min="5391" max="5391" width="10.125" style="1" customWidth="1"/>
    <col min="5392" max="5392" width="6.875" style="1" customWidth="1"/>
    <col min="5393" max="5394" width="2.625" style="1" customWidth="1"/>
    <col min="5395" max="5395" width="7.875" style="1" customWidth="1"/>
    <col min="5396" max="5396" width="7.125" style="1" customWidth="1"/>
    <col min="5397" max="5397" width="7.625" style="1" customWidth="1"/>
    <col min="5398" max="5398" width="6" style="1" customWidth="1"/>
    <col min="5399" max="5399" width="7.625" style="1" customWidth="1"/>
    <col min="5400" max="5400" width="6" style="1" customWidth="1"/>
    <col min="5401" max="5401" width="7.625" style="1" customWidth="1"/>
    <col min="5402" max="5402" width="6" style="1" customWidth="1"/>
    <col min="5403" max="5403" width="7.625" style="1" customWidth="1"/>
    <col min="5404" max="5404" width="6" style="1" customWidth="1"/>
    <col min="5405" max="5405" width="7.625" style="1" customWidth="1"/>
    <col min="5406" max="5406" width="6" style="1" customWidth="1"/>
    <col min="5407" max="5407" width="7.875" style="1" customWidth="1"/>
    <col min="5408" max="5408" width="7" style="1" customWidth="1"/>
    <col min="5409" max="5409" width="7.875" style="1" customWidth="1"/>
    <col min="5410" max="5410" width="6.125" style="1" customWidth="1"/>
    <col min="5411" max="5411" width="7.875" style="1" customWidth="1"/>
    <col min="5412" max="5412" width="6.125" style="1" customWidth="1"/>
    <col min="5413" max="5413" width="2.625" style="1" customWidth="1"/>
    <col min="5414" max="5632" width="10.625" style="1"/>
    <col min="5633" max="5633" width="2.625" style="1" customWidth="1"/>
    <col min="5634" max="5635" width="6.875" style="1" customWidth="1"/>
    <col min="5636" max="5638" width="11.125" style="1" customWidth="1"/>
    <col min="5639" max="5639" width="10.125" style="1" customWidth="1"/>
    <col min="5640" max="5640" width="6.875" style="1" customWidth="1"/>
    <col min="5641" max="5641" width="10.125" style="1" customWidth="1"/>
    <col min="5642" max="5642" width="6.875" style="1" customWidth="1"/>
    <col min="5643" max="5643" width="11" style="1" customWidth="1"/>
    <col min="5644" max="5644" width="8.625" style="1" bestFit="1" customWidth="1"/>
    <col min="5645" max="5645" width="10.125" style="1" customWidth="1"/>
    <col min="5646" max="5646" width="6.875" style="1" customWidth="1"/>
    <col min="5647" max="5647" width="10.125" style="1" customWidth="1"/>
    <col min="5648" max="5648" width="6.875" style="1" customWidth="1"/>
    <col min="5649" max="5650" width="2.625" style="1" customWidth="1"/>
    <col min="5651" max="5651" width="7.875" style="1" customWidth="1"/>
    <col min="5652" max="5652" width="7.125" style="1" customWidth="1"/>
    <col min="5653" max="5653" width="7.625" style="1" customWidth="1"/>
    <col min="5654" max="5654" width="6" style="1" customWidth="1"/>
    <col min="5655" max="5655" width="7.625" style="1" customWidth="1"/>
    <col min="5656" max="5656" width="6" style="1" customWidth="1"/>
    <col min="5657" max="5657" width="7.625" style="1" customWidth="1"/>
    <col min="5658" max="5658" width="6" style="1" customWidth="1"/>
    <col min="5659" max="5659" width="7.625" style="1" customWidth="1"/>
    <col min="5660" max="5660" width="6" style="1" customWidth="1"/>
    <col min="5661" max="5661" width="7.625" style="1" customWidth="1"/>
    <col min="5662" max="5662" width="6" style="1" customWidth="1"/>
    <col min="5663" max="5663" width="7.875" style="1" customWidth="1"/>
    <col min="5664" max="5664" width="7" style="1" customWidth="1"/>
    <col min="5665" max="5665" width="7.875" style="1" customWidth="1"/>
    <col min="5666" max="5666" width="6.125" style="1" customWidth="1"/>
    <col min="5667" max="5667" width="7.875" style="1" customWidth="1"/>
    <col min="5668" max="5668" width="6.125" style="1" customWidth="1"/>
    <col min="5669" max="5669" width="2.625" style="1" customWidth="1"/>
    <col min="5670" max="5888" width="10.625" style="1"/>
    <col min="5889" max="5889" width="2.625" style="1" customWidth="1"/>
    <col min="5890" max="5891" width="6.875" style="1" customWidth="1"/>
    <col min="5892" max="5894" width="11.125" style="1" customWidth="1"/>
    <col min="5895" max="5895" width="10.125" style="1" customWidth="1"/>
    <col min="5896" max="5896" width="6.875" style="1" customWidth="1"/>
    <col min="5897" max="5897" width="10.125" style="1" customWidth="1"/>
    <col min="5898" max="5898" width="6.875" style="1" customWidth="1"/>
    <col min="5899" max="5899" width="11" style="1" customWidth="1"/>
    <col min="5900" max="5900" width="8.625" style="1" bestFit="1" customWidth="1"/>
    <col min="5901" max="5901" width="10.125" style="1" customWidth="1"/>
    <col min="5902" max="5902" width="6.875" style="1" customWidth="1"/>
    <col min="5903" max="5903" width="10.125" style="1" customWidth="1"/>
    <col min="5904" max="5904" width="6.875" style="1" customWidth="1"/>
    <col min="5905" max="5906" width="2.625" style="1" customWidth="1"/>
    <col min="5907" max="5907" width="7.875" style="1" customWidth="1"/>
    <col min="5908" max="5908" width="7.125" style="1" customWidth="1"/>
    <col min="5909" max="5909" width="7.625" style="1" customWidth="1"/>
    <col min="5910" max="5910" width="6" style="1" customWidth="1"/>
    <col min="5911" max="5911" width="7.625" style="1" customWidth="1"/>
    <col min="5912" max="5912" width="6" style="1" customWidth="1"/>
    <col min="5913" max="5913" width="7.625" style="1" customWidth="1"/>
    <col min="5914" max="5914" width="6" style="1" customWidth="1"/>
    <col min="5915" max="5915" width="7.625" style="1" customWidth="1"/>
    <col min="5916" max="5916" width="6" style="1" customWidth="1"/>
    <col min="5917" max="5917" width="7.625" style="1" customWidth="1"/>
    <col min="5918" max="5918" width="6" style="1" customWidth="1"/>
    <col min="5919" max="5919" width="7.875" style="1" customWidth="1"/>
    <col min="5920" max="5920" width="7" style="1" customWidth="1"/>
    <col min="5921" max="5921" width="7.875" style="1" customWidth="1"/>
    <col min="5922" max="5922" width="6.125" style="1" customWidth="1"/>
    <col min="5923" max="5923" width="7.875" style="1" customWidth="1"/>
    <col min="5924" max="5924" width="6.125" style="1" customWidth="1"/>
    <col min="5925" max="5925" width="2.625" style="1" customWidth="1"/>
    <col min="5926" max="6144" width="10.625" style="1"/>
    <col min="6145" max="6145" width="2.625" style="1" customWidth="1"/>
    <col min="6146" max="6147" width="6.875" style="1" customWidth="1"/>
    <col min="6148" max="6150" width="11.125" style="1" customWidth="1"/>
    <col min="6151" max="6151" width="10.125" style="1" customWidth="1"/>
    <col min="6152" max="6152" width="6.875" style="1" customWidth="1"/>
    <col min="6153" max="6153" width="10.125" style="1" customWidth="1"/>
    <col min="6154" max="6154" width="6.875" style="1" customWidth="1"/>
    <col min="6155" max="6155" width="11" style="1" customWidth="1"/>
    <col min="6156" max="6156" width="8.625" style="1" bestFit="1" customWidth="1"/>
    <col min="6157" max="6157" width="10.125" style="1" customWidth="1"/>
    <col min="6158" max="6158" width="6.875" style="1" customWidth="1"/>
    <col min="6159" max="6159" width="10.125" style="1" customWidth="1"/>
    <col min="6160" max="6160" width="6.875" style="1" customWidth="1"/>
    <col min="6161" max="6162" width="2.625" style="1" customWidth="1"/>
    <col min="6163" max="6163" width="7.875" style="1" customWidth="1"/>
    <col min="6164" max="6164" width="7.125" style="1" customWidth="1"/>
    <col min="6165" max="6165" width="7.625" style="1" customWidth="1"/>
    <col min="6166" max="6166" width="6" style="1" customWidth="1"/>
    <col min="6167" max="6167" width="7.625" style="1" customWidth="1"/>
    <col min="6168" max="6168" width="6" style="1" customWidth="1"/>
    <col min="6169" max="6169" width="7.625" style="1" customWidth="1"/>
    <col min="6170" max="6170" width="6" style="1" customWidth="1"/>
    <col min="6171" max="6171" width="7.625" style="1" customWidth="1"/>
    <col min="6172" max="6172" width="6" style="1" customWidth="1"/>
    <col min="6173" max="6173" width="7.625" style="1" customWidth="1"/>
    <col min="6174" max="6174" width="6" style="1" customWidth="1"/>
    <col min="6175" max="6175" width="7.875" style="1" customWidth="1"/>
    <col min="6176" max="6176" width="7" style="1" customWidth="1"/>
    <col min="6177" max="6177" width="7.875" style="1" customWidth="1"/>
    <col min="6178" max="6178" width="6.125" style="1" customWidth="1"/>
    <col min="6179" max="6179" width="7.875" style="1" customWidth="1"/>
    <col min="6180" max="6180" width="6.125" style="1" customWidth="1"/>
    <col min="6181" max="6181" width="2.625" style="1" customWidth="1"/>
    <col min="6182" max="6400" width="10.625" style="1"/>
    <col min="6401" max="6401" width="2.625" style="1" customWidth="1"/>
    <col min="6402" max="6403" width="6.875" style="1" customWidth="1"/>
    <col min="6404" max="6406" width="11.125" style="1" customWidth="1"/>
    <col min="6407" max="6407" width="10.125" style="1" customWidth="1"/>
    <col min="6408" max="6408" width="6.875" style="1" customWidth="1"/>
    <col min="6409" max="6409" width="10.125" style="1" customWidth="1"/>
    <col min="6410" max="6410" width="6.875" style="1" customWidth="1"/>
    <col min="6411" max="6411" width="11" style="1" customWidth="1"/>
    <col min="6412" max="6412" width="8.625" style="1" bestFit="1" customWidth="1"/>
    <col min="6413" max="6413" width="10.125" style="1" customWidth="1"/>
    <col min="6414" max="6414" width="6.875" style="1" customWidth="1"/>
    <col min="6415" max="6415" width="10.125" style="1" customWidth="1"/>
    <col min="6416" max="6416" width="6.875" style="1" customWidth="1"/>
    <col min="6417" max="6418" width="2.625" style="1" customWidth="1"/>
    <col min="6419" max="6419" width="7.875" style="1" customWidth="1"/>
    <col min="6420" max="6420" width="7.125" style="1" customWidth="1"/>
    <col min="6421" max="6421" width="7.625" style="1" customWidth="1"/>
    <col min="6422" max="6422" width="6" style="1" customWidth="1"/>
    <col min="6423" max="6423" width="7.625" style="1" customWidth="1"/>
    <col min="6424" max="6424" width="6" style="1" customWidth="1"/>
    <col min="6425" max="6425" width="7.625" style="1" customWidth="1"/>
    <col min="6426" max="6426" width="6" style="1" customWidth="1"/>
    <col min="6427" max="6427" width="7.625" style="1" customWidth="1"/>
    <col min="6428" max="6428" width="6" style="1" customWidth="1"/>
    <col min="6429" max="6429" width="7.625" style="1" customWidth="1"/>
    <col min="6430" max="6430" width="6" style="1" customWidth="1"/>
    <col min="6431" max="6431" width="7.875" style="1" customWidth="1"/>
    <col min="6432" max="6432" width="7" style="1" customWidth="1"/>
    <col min="6433" max="6433" width="7.875" style="1" customWidth="1"/>
    <col min="6434" max="6434" width="6.125" style="1" customWidth="1"/>
    <col min="6435" max="6435" width="7.875" style="1" customWidth="1"/>
    <col min="6436" max="6436" width="6.125" style="1" customWidth="1"/>
    <col min="6437" max="6437" width="2.625" style="1" customWidth="1"/>
    <col min="6438" max="6656" width="10.625" style="1"/>
    <col min="6657" max="6657" width="2.625" style="1" customWidth="1"/>
    <col min="6658" max="6659" width="6.875" style="1" customWidth="1"/>
    <col min="6660" max="6662" width="11.125" style="1" customWidth="1"/>
    <col min="6663" max="6663" width="10.125" style="1" customWidth="1"/>
    <col min="6664" max="6664" width="6.875" style="1" customWidth="1"/>
    <col min="6665" max="6665" width="10.125" style="1" customWidth="1"/>
    <col min="6666" max="6666" width="6.875" style="1" customWidth="1"/>
    <col min="6667" max="6667" width="11" style="1" customWidth="1"/>
    <col min="6668" max="6668" width="8.625" style="1" bestFit="1" customWidth="1"/>
    <col min="6669" max="6669" width="10.125" style="1" customWidth="1"/>
    <col min="6670" max="6670" width="6.875" style="1" customWidth="1"/>
    <col min="6671" max="6671" width="10.125" style="1" customWidth="1"/>
    <col min="6672" max="6672" width="6.875" style="1" customWidth="1"/>
    <col min="6673" max="6674" width="2.625" style="1" customWidth="1"/>
    <col min="6675" max="6675" width="7.875" style="1" customWidth="1"/>
    <col min="6676" max="6676" width="7.125" style="1" customWidth="1"/>
    <col min="6677" max="6677" width="7.625" style="1" customWidth="1"/>
    <col min="6678" max="6678" width="6" style="1" customWidth="1"/>
    <col min="6679" max="6679" width="7.625" style="1" customWidth="1"/>
    <col min="6680" max="6680" width="6" style="1" customWidth="1"/>
    <col min="6681" max="6681" width="7.625" style="1" customWidth="1"/>
    <col min="6682" max="6682" width="6" style="1" customWidth="1"/>
    <col min="6683" max="6683" width="7.625" style="1" customWidth="1"/>
    <col min="6684" max="6684" width="6" style="1" customWidth="1"/>
    <col min="6685" max="6685" width="7.625" style="1" customWidth="1"/>
    <col min="6686" max="6686" width="6" style="1" customWidth="1"/>
    <col min="6687" max="6687" width="7.875" style="1" customWidth="1"/>
    <col min="6688" max="6688" width="7" style="1" customWidth="1"/>
    <col min="6689" max="6689" width="7.875" style="1" customWidth="1"/>
    <col min="6690" max="6690" width="6.125" style="1" customWidth="1"/>
    <col min="6691" max="6691" width="7.875" style="1" customWidth="1"/>
    <col min="6692" max="6692" width="6.125" style="1" customWidth="1"/>
    <col min="6693" max="6693" width="2.625" style="1" customWidth="1"/>
    <col min="6694" max="6912" width="10.625" style="1"/>
    <col min="6913" max="6913" width="2.625" style="1" customWidth="1"/>
    <col min="6914" max="6915" width="6.875" style="1" customWidth="1"/>
    <col min="6916" max="6918" width="11.125" style="1" customWidth="1"/>
    <col min="6919" max="6919" width="10.125" style="1" customWidth="1"/>
    <col min="6920" max="6920" width="6.875" style="1" customWidth="1"/>
    <col min="6921" max="6921" width="10.125" style="1" customWidth="1"/>
    <col min="6922" max="6922" width="6.875" style="1" customWidth="1"/>
    <col min="6923" max="6923" width="11" style="1" customWidth="1"/>
    <col min="6924" max="6924" width="8.625" style="1" bestFit="1" customWidth="1"/>
    <col min="6925" max="6925" width="10.125" style="1" customWidth="1"/>
    <col min="6926" max="6926" width="6.875" style="1" customWidth="1"/>
    <col min="6927" max="6927" width="10.125" style="1" customWidth="1"/>
    <col min="6928" max="6928" width="6.875" style="1" customWidth="1"/>
    <col min="6929" max="6930" width="2.625" style="1" customWidth="1"/>
    <col min="6931" max="6931" width="7.875" style="1" customWidth="1"/>
    <col min="6932" max="6932" width="7.125" style="1" customWidth="1"/>
    <col min="6933" max="6933" width="7.625" style="1" customWidth="1"/>
    <col min="6934" max="6934" width="6" style="1" customWidth="1"/>
    <col min="6935" max="6935" width="7.625" style="1" customWidth="1"/>
    <col min="6936" max="6936" width="6" style="1" customWidth="1"/>
    <col min="6937" max="6937" width="7.625" style="1" customWidth="1"/>
    <col min="6938" max="6938" width="6" style="1" customWidth="1"/>
    <col min="6939" max="6939" width="7.625" style="1" customWidth="1"/>
    <col min="6940" max="6940" width="6" style="1" customWidth="1"/>
    <col min="6941" max="6941" width="7.625" style="1" customWidth="1"/>
    <col min="6942" max="6942" width="6" style="1" customWidth="1"/>
    <col min="6943" max="6943" width="7.875" style="1" customWidth="1"/>
    <col min="6944" max="6944" width="7" style="1" customWidth="1"/>
    <col min="6945" max="6945" width="7.875" style="1" customWidth="1"/>
    <col min="6946" max="6946" width="6.125" style="1" customWidth="1"/>
    <col min="6947" max="6947" width="7.875" style="1" customWidth="1"/>
    <col min="6948" max="6948" width="6.125" style="1" customWidth="1"/>
    <col min="6949" max="6949" width="2.625" style="1" customWidth="1"/>
    <col min="6950" max="7168" width="10.625" style="1"/>
    <col min="7169" max="7169" width="2.625" style="1" customWidth="1"/>
    <col min="7170" max="7171" width="6.875" style="1" customWidth="1"/>
    <col min="7172" max="7174" width="11.125" style="1" customWidth="1"/>
    <col min="7175" max="7175" width="10.125" style="1" customWidth="1"/>
    <col min="7176" max="7176" width="6.875" style="1" customWidth="1"/>
    <col min="7177" max="7177" width="10.125" style="1" customWidth="1"/>
    <col min="7178" max="7178" width="6.875" style="1" customWidth="1"/>
    <col min="7179" max="7179" width="11" style="1" customWidth="1"/>
    <col min="7180" max="7180" width="8.625" style="1" bestFit="1" customWidth="1"/>
    <col min="7181" max="7181" width="10.125" style="1" customWidth="1"/>
    <col min="7182" max="7182" width="6.875" style="1" customWidth="1"/>
    <col min="7183" max="7183" width="10.125" style="1" customWidth="1"/>
    <col min="7184" max="7184" width="6.875" style="1" customWidth="1"/>
    <col min="7185" max="7186" width="2.625" style="1" customWidth="1"/>
    <col min="7187" max="7187" width="7.875" style="1" customWidth="1"/>
    <col min="7188" max="7188" width="7.125" style="1" customWidth="1"/>
    <col min="7189" max="7189" width="7.625" style="1" customWidth="1"/>
    <col min="7190" max="7190" width="6" style="1" customWidth="1"/>
    <col min="7191" max="7191" width="7.625" style="1" customWidth="1"/>
    <col min="7192" max="7192" width="6" style="1" customWidth="1"/>
    <col min="7193" max="7193" width="7.625" style="1" customWidth="1"/>
    <col min="7194" max="7194" width="6" style="1" customWidth="1"/>
    <col min="7195" max="7195" width="7.625" style="1" customWidth="1"/>
    <col min="7196" max="7196" width="6" style="1" customWidth="1"/>
    <col min="7197" max="7197" width="7.625" style="1" customWidth="1"/>
    <col min="7198" max="7198" width="6" style="1" customWidth="1"/>
    <col min="7199" max="7199" width="7.875" style="1" customWidth="1"/>
    <col min="7200" max="7200" width="7" style="1" customWidth="1"/>
    <col min="7201" max="7201" width="7.875" style="1" customWidth="1"/>
    <col min="7202" max="7202" width="6.125" style="1" customWidth="1"/>
    <col min="7203" max="7203" width="7.875" style="1" customWidth="1"/>
    <col min="7204" max="7204" width="6.125" style="1" customWidth="1"/>
    <col min="7205" max="7205" width="2.625" style="1" customWidth="1"/>
    <col min="7206" max="7424" width="10.625" style="1"/>
    <col min="7425" max="7425" width="2.625" style="1" customWidth="1"/>
    <col min="7426" max="7427" width="6.875" style="1" customWidth="1"/>
    <col min="7428" max="7430" width="11.125" style="1" customWidth="1"/>
    <col min="7431" max="7431" width="10.125" style="1" customWidth="1"/>
    <col min="7432" max="7432" width="6.875" style="1" customWidth="1"/>
    <col min="7433" max="7433" width="10.125" style="1" customWidth="1"/>
    <col min="7434" max="7434" width="6.875" style="1" customWidth="1"/>
    <col min="7435" max="7435" width="11" style="1" customWidth="1"/>
    <col min="7436" max="7436" width="8.625" style="1" bestFit="1" customWidth="1"/>
    <col min="7437" max="7437" width="10.125" style="1" customWidth="1"/>
    <col min="7438" max="7438" width="6.875" style="1" customWidth="1"/>
    <col min="7439" max="7439" width="10.125" style="1" customWidth="1"/>
    <col min="7440" max="7440" width="6.875" style="1" customWidth="1"/>
    <col min="7441" max="7442" width="2.625" style="1" customWidth="1"/>
    <col min="7443" max="7443" width="7.875" style="1" customWidth="1"/>
    <col min="7444" max="7444" width="7.125" style="1" customWidth="1"/>
    <col min="7445" max="7445" width="7.625" style="1" customWidth="1"/>
    <col min="7446" max="7446" width="6" style="1" customWidth="1"/>
    <col min="7447" max="7447" width="7.625" style="1" customWidth="1"/>
    <col min="7448" max="7448" width="6" style="1" customWidth="1"/>
    <col min="7449" max="7449" width="7.625" style="1" customWidth="1"/>
    <col min="7450" max="7450" width="6" style="1" customWidth="1"/>
    <col min="7451" max="7451" width="7.625" style="1" customWidth="1"/>
    <col min="7452" max="7452" width="6" style="1" customWidth="1"/>
    <col min="7453" max="7453" width="7.625" style="1" customWidth="1"/>
    <col min="7454" max="7454" width="6" style="1" customWidth="1"/>
    <col min="7455" max="7455" width="7.875" style="1" customWidth="1"/>
    <col min="7456" max="7456" width="7" style="1" customWidth="1"/>
    <col min="7457" max="7457" width="7.875" style="1" customWidth="1"/>
    <col min="7458" max="7458" width="6.125" style="1" customWidth="1"/>
    <col min="7459" max="7459" width="7.875" style="1" customWidth="1"/>
    <col min="7460" max="7460" width="6.125" style="1" customWidth="1"/>
    <col min="7461" max="7461" width="2.625" style="1" customWidth="1"/>
    <col min="7462" max="7680" width="10.625" style="1"/>
    <col min="7681" max="7681" width="2.625" style="1" customWidth="1"/>
    <col min="7682" max="7683" width="6.875" style="1" customWidth="1"/>
    <col min="7684" max="7686" width="11.125" style="1" customWidth="1"/>
    <col min="7687" max="7687" width="10.125" style="1" customWidth="1"/>
    <col min="7688" max="7688" width="6.875" style="1" customWidth="1"/>
    <col min="7689" max="7689" width="10.125" style="1" customWidth="1"/>
    <col min="7690" max="7690" width="6.875" style="1" customWidth="1"/>
    <col min="7691" max="7691" width="11" style="1" customWidth="1"/>
    <col min="7692" max="7692" width="8.625" style="1" bestFit="1" customWidth="1"/>
    <col min="7693" max="7693" width="10.125" style="1" customWidth="1"/>
    <col min="7694" max="7694" width="6.875" style="1" customWidth="1"/>
    <col min="7695" max="7695" width="10.125" style="1" customWidth="1"/>
    <col min="7696" max="7696" width="6.875" style="1" customWidth="1"/>
    <col min="7697" max="7698" width="2.625" style="1" customWidth="1"/>
    <col min="7699" max="7699" width="7.875" style="1" customWidth="1"/>
    <col min="7700" max="7700" width="7.125" style="1" customWidth="1"/>
    <col min="7701" max="7701" width="7.625" style="1" customWidth="1"/>
    <col min="7702" max="7702" width="6" style="1" customWidth="1"/>
    <col min="7703" max="7703" width="7.625" style="1" customWidth="1"/>
    <col min="7704" max="7704" width="6" style="1" customWidth="1"/>
    <col min="7705" max="7705" width="7.625" style="1" customWidth="1"/>
    <col min="7706" max="7706" width="6" style="1" customWidth="1"/>
    <col min="7707" max="7707" width="7.625" style="1" customWidth="1"/>
    <col min="7708" max="7708" width="6" style="1" customWidth="1"/>
    <col min="7709" max="7709" width="7.625" style="1" customWidth="1"/>
    <col min="7710" max="7710" width="6" style="1" customWidth="1"/>
    <col min="7711" max="7711" width="7.875" style="1" customWidth="1"/>
    <col min="7712" max="7712" width="7" style="1" customWidth="1"/>
    <col min="7713" max="7713" width="7.875" style="1" customWidth="1"/>
    <col min="7714" max="7714" width="6.125" style="1" customWidth="1"/>
    <col min="7715" max="7715" width="7.875" style="1" customWidth="1"/>
    <col min="7716" max="7716" width="6.125" style="1" customWidth="1"/>
    <col min="7717" max="7717" width="2.625" style="1" customWidth="1"/>
    <col min="7718" max="7936" width="10.625" style="1"/>
    <col min="7937" max="7937" width="2.625" style="1" customWidth="1"/>
    <col min="7938" max="7939" width="6.875" style="1" customWidth="1"/>
    <col min="7940" max="7942" width="11.125" style="1" customWidth="1"/>
    <col min="7943" max="7943" width="10.125" style="1" customWidth="1"/>
    <col min="7944" max="7944" width="6.875" style="1" customWidth="1"/>
    <col min="7945" max="7945" width="10.125" style="1" customWidth="1"/>
    <col min="7946" max="7946" width="6.875" style="1" customWidth="1"/>
    <col min="7947" max="7947" width="11" style="1" customWidth="1"/>
    <col min="7948" max="7948" width="8.625" style="1" bestFit="1" customWidth="1"/>
    <col min="7949" max="7949" width="10.125" style="1" customWidth="1"/>
    <col min="7950" max="7950" width="6.875" style="1" customWidth="1"/>
    <col min="7951" max="7951" width="10.125" style="1" customWidth="1"/>
    <col min="7952" max="7952" width="6.875" style="1" customWidth="1"/>
    <col min="7953" max="7954" width="2.625" style="1" customWidth="1"/>
    <col min="7955" max="7955" width="7.875" style="1" customWidth="1"/>
    <col min="7956" max="7956" width="7.125" style="1" customWidth="1"/>
    <col min="7957" max="7957" width="7.625" style="1" customWidth="1"/>
    <col min="7958" max="7958" width="6" style="1" customWidth="1"/>
    <col min="7959" max="7959" width="7.625" style="1" customWidth="1"/>
    <col min="7960" max="7960" width="6" style="1" customWidth="1"/>
    <col min="7961" max="7961" width="7.625" style="1" customWidth="1"/>
    <col min="7962" max="7962" width="6" style="1" customWidth="1"/>
    <col min="7963" max="7963" width="7.625" style="1" customWidth="1"/>
    <col min="7964" max="7964" width="6" style="1" customWidth="1"/>
    <col min="7965" max="7965" width="7.625" style="1" customWidth="1"/>
    <col min="7966" max="7966" width="6" style="1" customWidth="1"/>
    <col min="7967" max="7967" width="7.875" style="1" customWidth="1"/>
    <col min="7968" max="7968" width="7" style="1" customWidth="1"/>
    <col min="7969" max="7969" width="7.875" style="1" customWidth="1"/>
    <col min="7970" max="7970" width="6.125" style="1" customWidth="1"/>
    <col min="7971" max="7971" width="7.875" style="1" customWidth="1"/>
    <col min="7972" max="7972" width="6.125" style="1" customWidth="1"/>
    <col min="7973" max="7973" width="2.625" style="1" customWidth="1"/>
    <col min="7974" max="8192" width="10.625" style="1"/>
    <col min="8193" max="8193" width="2.625" style="1" customWidth="1"/>
    <col min="8194" max="8195" width="6.875" style="1" customWidth="1"/>
    <col min="8196" max="8198" width="11.125" style="1" customWidth="1"/>
    <col min="8199" max="8199" width="10.125" style="1" customWidth="1"/>
    <col min="8200" max="8200" width="6.875" style="1" customWidth="1"/>
    <col min="8201" max="8201" width="10.125" style="1" customWidth="1"/>
    <col min="8202" max="8202" width="6.875" style="1" customWidth="1"/>
    <col min="8203" max="8203" width="11" style="1" customWidth="1"/>
    <col min="8204" max="8204" width="8.625" style="1" bestFit="1" customWidth="1"/>
    <col min="8205" max="8205" width="10.125" style="1" customWidth="1"/>
    <col min="8206" max="8206" width="6.875" style="1" customWidth="1"/>
    <col min="8207" max="8207" width="10.125" style="1" customWidth="1"/>
    <col min="8208" max="8208" width="6.875" style="1" customWidth="1"/>
    <col min="8209" max="8210" width="2.625" style="1" customWidth="1"/>
    <col min="8211" max="8211" width="7.875" style="1" customWidth="1"/>
    <col min="8212" max="8212" width="7.125" style="1" customWidth="1"/>
    <col min="8213" max="8213" width="7.625" style="1" customWidth="1"/>
    <col min="8214" max="8214" width="6" style="1" customWidth="1"/>
    <col min="8215" max="8215" width="7.625" style="1" customWidth="1"/>
    <col min="8216" max="8216" width="6" style="1" customWidth="1"/>
    <col min="8217" max="8217" width="7.625" style="1" customWidth="1"/>
    <col min="8218" max="8218" width="6" style="1" customWidth="1"/>
    <col min="8219" max="8219" width="7.625" style="1" customWidth="1"/>
    <col min="8220" max="8220" width="6" style="1" customWidth="1"/>
    <col min="8221" max="8221" width="7.625" style="1" customWidth="1"/>
    <col min="8222" max="8222" width="6" style="1" customWidth="1"/>
    <col min="8223" max="8223" width="7.875" style="1" customWidth="1"/>
    <col min="8224" max="8224" width="7" style="1" customWidth="1"/>
    <col min="8225" max="8225" width="7.875" style="1" customWidth="1"/>
    <col min="8226" max="8226" width="6.125" style="1" customWidth="1"/>
    <col min="8227" max="8227" width="7.875" style="1" customWidth="1"/>
    <col min="8228" max="8228" width="6.125" style="1" customWidth="1"/>
    <col min="8229" max="8229" width="2.625" style="1" customWidth="1"/>
    <col min="8230" max="8448" width="10.625" style="1"/>
    <col min="8449" max="8449" width="2.625" style="1" customWidth="1"/>
    <col min="8450" max="8451" width="6.875" style="1" customWidth="1"/>
    <col min="8452" max="8454" width="11.125" style="1" customWidth="1"/>
    <col min="8455" max="8455" width="10.125" style="1" customWidth="1"/>
    <col min="8456" max="8456" width="6.875" style="1" customWidth="1"/>
    <col min="8457" max="8457" width="10.125" style="1" customWidth="1"/>
    <col min="8458" max="8458" width="6.875" style="1" customWidth="1"/>
    <col min="8459" max="8459" width="11" style="1" customWidth="1"/>
    <col min="8460" max="8460" width="8.625" style="1" bestFit="1" customWidth="1"/>
    <col min="8461" max="8461" width="10.125" style="1" customWidth="1"/>
    <col min="8462" max="8462" width="6.875" style="1" customWidth="1"/>
    <col min="8463" max="8463" width="10.125" style="1" customWidth="1"/>
    <col min="8464" max="8464" width="6.875" style="1" customWidth="1"/>
    <col min="8465" max="8466" width="2.625" style="1" customWidth="1"/>
    <col min="8467" max="8467" width="7.875" style="1" customWidth="1"/>
    <col min="8468" max="8468" width="7.125" style="1" customWidth="1"/>
    <col min="8469" max="8469" width="7.625" style="1" customWidth="1"/>
    <col min="8470" max="8470" width="6" style="1" customWidth="1"/>
    <col min="8471" max="8471" width="7.625" style="1" customWidth="1"/>
    <col min="8472" max="8472" width="6" style="1" customWidth="1"/>
    <col min="8473" max="8473" width="7.625" style="1" customWidth="1"/>
    <col min="8474" max="8474" width="6" style="1" customWidth="1"/>
    <col min="8475" max="8475" width="7.625" style="1" customWidth="1"/>
    <col min="8476" max="8476" width="6" style="1" customWidth="1"/>
    <col min="8477" max="8477" width="7.625" style="1" customWidth="1"/>
    <col min="8478" max="8478" width="6" style="1" customWidth="1"/>
    <col min="8479" max="8479" width="7.875" style="1" customWidth="1"/>
    <col min="8480" max="8480" width="7" style="1" customWidth="1"/>
    <col min="8481" max="8481" width="7.875" style="1" customWidth="1"/>
    <col min="8482" max="8482" width="6.125" style="1" customWidth="1"/>
    <col min="8483" max="8483" width="7.875" style="1" customWidth="1"/>
    <col min="8484" max="8484" width="6.125" style="1" customWidth="1"/>
    <col min="8485" max="8485" width="2.625" style="1" customWidth="1"/>
    <col min="8486" max="8704" width="10.625" style="1"/>
    <col min="8705" max="8705" width="2.625" style="1" customWidth="1"/>
    <col min="8706" max="8707" width="6.875" style="1" customWidth="1"/>
    <col min="8708" max="8710" width="11.125" style="1" customWidth="1"/>
    <col min="8711" max="8711" width="10.125" style="1" customWidth="1"/>
    <col min="8712" max="8712" width="6.875" style="1" customWidth="1"/>
    <col min="8713" max="8713" width="10.125" style="1" customWidth="1"/>
    <col min="8714" max="8714" width="6.875" style="1" customWidth="1"/>
    <col min="8715" max="8715" width="11" style="1" customWidth="1"/>
    <col min="8716" max="8716" width="8.625" style="1" bestFit="1" customWidth="1"/>
    <col min="8717" max="8717" width="10.125" style="1" customWidth="1"/>
    <col min="8718" max="8718" width="6.875" style="1" customWidth="1"/>
    <col min="8719" max="8719" width="10.125" style="1" customWidth="1"/>
    <col min="8720" max="8720" width="6.875" style="1" customWidth="1"/>
    <col min="8721" max="8722" width="2.625" style="1" customWidth="1"/>
    <col min="8723" max="8723" width="7.875" style="1" customWidth="1"/>
    <col min="8724" max="8724" width="7.125" style="1" customWidth="1"/>
    <col min="8725" max="8725" width="7.625" style="1" customWidth="1"/>
    <col min="8726" max="8726" width="6" style="1" customWidth="1"/>
    <col min="8727" max="8727" width="7.625" style="1" customWidth="1"/>
    <col min="8728" max="8728" width="6" style="1" customWidth="1"/>
    <col min="8729" max="8729" width="7.625" style="1" customWidth="1"/>
    <col min="8730" max="8730" width="6" style="1" customWidth="1"/>
    <col min="8731" max="8731" width="7.625" style="1" customWidth="1"/>
    <col min="8732" max="8732" width="6" style="1" customWidth="1"/>
    <col min="8733" max="8733" width="7.625" style="1" customWidth="1"/>
    <col min="8734" max="8734" width="6" style="1" customWidth="1"/>
    <col min="8735" max="8735" width="7.875" style="1" customWidth="1"/>
    <col min="8736" max="8736" width="7" style="1" customWidth="1"/>
    <col min="8737" max="8737" width="7.875" style="1" customWidth="1"/>
    <col min="8738" max="8738" width="6.125" style="1" customWidth="1"/>
    <col min="8739" max="8739" width="7.875" style="1" customWidth="1"/>
    <col min="8740" max="8740" width="6.125" style="1" customWidth="1"/>
    <col min="8741" max="8741" width="2.625" style="1" customWidth="1"/>
    <col min="8742" max="8960" width="10.625" style="1"/>
    <col min="8961" max="8961" width="2.625" style="1" customWidth="1"/>
    <col min="8962" max="8963" width="6.875" style="1" customWidth="1"/>
    <col min="8964" max="8966" width="11.125" style="1" customWidth="1"/>
    <col min="8967" max="8967" width="10.125" style="1" customWidth="1"/>
    <col min="8968" max="8968" width="6.875" style="1" customWidth="1"/>
    <col min="8969" max="8969" width="10.125" style="1" customWidth="1"/>
    <col min="8970" max="8970" width="6.875" style="1" customWidth="1"/>
    <col min="8971" max="8971" width="11" style="1" customWidth="1"/>
    <col min="8972" max="8972" width="8.625" style="1" bestFit="1" customWidth="1"/>
    <col min="8973" max="8973" width="10.125" style="1" customWidth="1"/>
    <col min="8974" max="8974" width="6.875" style="1" customWidth="1"/>
    <col min="8975" max="8975" width="10.125" style="1" customWidth="1"/>
    <col min="8976" max="8976" width="6.875" style="1" customWidth="1"/>
    <col min="8977" max="8978" width="2.625" style="1" customWidth="1"/>
    <col min="8979" max="8979" width="7.875" style="1" customWidth="1"/>
    <col min="8980" max="8980" width="7.125" style="1" customWidth="1"/>
    <col min="8981" max="8981" width="7.625" style="1" customWidth="1"/>
    <col min="8982" max="8982" width="6" style="1" customWidth="1"/>
    <col min="8983" max="8983" width="7.625" style="1" customWidth="1"/>
    <col min="8984" max="8984" width="6" style="1" customWidth="1"/>
    <col min="8985" max="8985" width="7.625" style="1" customWidth="1"/>
    <col min="8986" max="8986" width="6" style="1" customWidth="1"/>
    <col min="8987" max="8987" width="7.625" style="1" customWidth="1"/>
    <col min="8988" max="8988" width="6" style="1" customWidth="1"/>
    <col min="8989" max="8989" width="7.625" style="1" customWidth="1"/>
    <col min="8990" max="8990" width="6" style="1" customWidth="1"/>
    <col min="8991" max="8991" width="7.875" style="1" customWidth="1"/>
    <col min="8992" max="8992" width="7" style="1" customWidth="1"/>
    <col min="8993" max="8993" width="7.875" style="1" customWidth="1"/>
    <col min="8994" max="8994" width="6.125" style="1" customWidth="1"/>
    <col min="8995" max="8995" width="7.875" style="1" customWidth="1"/>
    <col min="8996" max="8996" width="6.125" style="1" customWidth="1"/>
    <col min="8997" max="8997" width="2.625" style="1" customWidth="1"/>
    <col min="8998" max="9216" width="10.625" style="1"/>
    <col min="9217" max="9217" width="2.625" style="1" customWidth="1"/>
    <col min="9218" max="9219" width="6.875" style="1" customWidth="1"/>
    <col min="9220" max="9222" width="11.125" style="1" customWidth="1"/>
    <col min="9223" max="9223" width="10.125" style="1" customWidth="1"/>
    <col min="9224" max="9224" width="6.875" style="1" customWidth="1"/>
    <col min="9225" max="9225" width="10.125" style="1" customWidth="1"/>
    <col min="9226" max="9226" width="6.875" style="1" customWidth="1"/>
    <col min="9227" max="9227" width="11" style="1" customWidth="1"/>
    <col min="9228" max="9228" width="8.625" style="1" bestFit="1" customWidth="1"/>
    <col min="9229" max="9229" width="10.125" style="1" customWidth="1"/>
    <col min="9230" max="9230" width="6.875" style="1" customWidth="1"/>
    <col min="9231" max="9231" width="10.125" style="1" customWidth="1"/>
    <col min="9232" max="9232" width="6.875" style="1" customWidth="1"/>
    <col min="9233" max="9234" width="2.625" style="1" customWidth="1"/>
    <col min="9235" max="9235" width="7.875" style="1" customWidth="1"/>
    <col min="9236" max="9236" width="7.125" style="1" customWidth="1"/>
    <col min="9237" max="9237" width="7.625" style="1" customWidth="1"/>
    <col min="9238" max="9238" width="6" style="1" customWidth="1"/>
    <col min="9239" max="9239" width="7.625" style="1" customWidth="1"/>
    <col min="9240" max="9240" width="6" style="1" customWidth="1"/>
    <col min="9241" max="9241" width="7.625" style="1" customWidth="1"/>
    <col min="9242" max="9242" width="6" style="1" customWidth="1"/>
    <col min="9243" max="9243" width="7.625" style="1" customWidth="1"/>
    <col min="9244" max="9244" width="6" style="1" customWidth="1"/>
    <col min="9245" max="9245" width="7.625" style="1" customWidth="1"/>
    <col min="9246" max="9246" width="6" style="1" customWidth="1"/>
    <col min="9247" max="9247" width="7.875" style="1" customWidth="1"/>
    <col min="9248" max="9248" width="7" style="1" customWidth="1"/>
    <col min="9249" max="9249" width="7.875" style="1" customWidth="1"/>
    <col min="9250" max="9250" width="6.125" style="1" customWidth="1"/>
    <col min="9251" max="9251" width="7.875" style="1" customWidth="1"/>
    <col min="9252" max="9252" width="6.125" style="1" customWidth="1"/>
    <col min="9253" max="9253" width="2.625" style="1" customWidth="1"/>
    <col min="9254" max="9472" width="10.625" style="1"/>
    <col min="9473" max="9473" width="2.625" style="1" customWidth="1"/>
    <col min="9474" max="9475" width="6.875" style="1" customWidth="1"/>
    <col min="9476" max="9478" width="11.125" style="1" customWidth="1"/>
    <col min="9479" max="9479" width="10.125" style="1" customWidth="1"/>
    <col min="9480" max="9480" width="6.875" style="1" customWidth="1"/>
    <col min="9481" max="9481" width="10.125" style="1" customWidth="1"/>
    <col min="9482" max="9482" width="6.875" style="1" customWidth="1"/>
    <col min="9483" max="9483" width="11" style="1" customWidth="1"/>
    <col min="9484" max="9484" width="8.625" style="1" bestFit="1" customWidth="1"/>
    <col min="9485" max="9485" width="10.125" style="1" customWidth="1"/>
    <col min="9486" max="9486" width="6.875" style="1" customWidth="1"/>
    <col min="9487" max="9487" width="10.125" style="1" customWidth="1"/>
    <col min="9488" max="9488" width="6.875" style="1" customWidth="1"/>
    <col min="9489" max="9490" width="2.625" style="1" customWidth="1"/>
    <col min="9491" max="9491" width="7.875" style="1" customWidth="1"/>
    <col min="9492" max="9492" width="7.125" style="1" customWidth="1"/>
    <col min="9493" max="9493" width="7.625" style="1" customWidth="1"/>
    <col min="9494" max="9494" width="6" style="1" customWidth="1"/>
    <col min="9495" max="9495" width="7.625" style="1" customWidth="1"/>
    <col min="9496" max="9496" width="6" style="1" customWidth="1"/>
    <col min="9497" max="9497" width="7.625" style="1" customWidth="1"/>
    <col min="9498" max="9498" width="6" style="1" customWidth="1"/>
    <col min="9499" max="9499" width="7.625" style="1" customWidth="1"/>
    <col min="9500" max="9500" width="6" style="1" customWidth="1"/>
    <col min="9501" max="9501" width="7.625" style="1" customWidth="1"/>
    <col min="9502" max="9502" width="6" style="1" customWidth="1"/>
    <col min="9503" max="9503" width="7.875" style="1" customWidth="1"/>
    <col min="9504" max="9504" width="7" style="1" customWidth="1"/>
    <col min="9505" max="9505" width="7.875" style="1" customWidth="1"/>
    <col min="9506" max="9506" width="6.125" style="1" customWidth="1"/>
    <col min="9507" max="9507" width="7.875" style="1" customWidth="1"/>
    <col min="9508" max="9508" width="6.125" style="1" customWidth="1"/>
    <col min="9509" max="9509" width="2.625" style="1" customWidth="1"/>
    <col min="9510" max="9728" width="10.625" style="1"/>
    <col min="9729" max="9729" width="2.625" style="1" customWidth="1"/>
    <col min="9730" max="9731" width="6.875" style="1" customWidth="1"/>
    <col min="9732" max="9734" width="11.125" style="1" customWidth="1"/>
    <col min="9735" max="9735" width="10.125" style="1" customWidth="1"/>
    <col min="9736" max="9736" width="6.875" style="1" customWidth="1"/>
    <col min="9737" max="9737" width="10.125" style="1" customWidth="1"/>
    <col min="9738" max="9738" width="6.875" style="1" customWidth="1"/>
    <col min="9739" max="9739" width="11" style="1" customWidth="1"/>
    <col min="9740" max="9740" width="8.625" style="1" bestFit="1" customWidth="1"/>
    <col min="9741" max="9741" width="10.125" style="1" customWidth="1"/>
    <col min="9742" max="9742" width="6.875" style="1" customWidth="1"/>
    <col min="9743" max="9743" width="10.125" style="1" customWidth="1"/>
    <col min="9744" max="9744" width="6.875" style="1" customWidth="1"/>
    <col min="9745" max="9746" width="2.625" style="1" customWidth="1"/>
    <col min="9747" max="9747" width="7.875" style="1" customWidth="1"/>
    <col min="9748" max="9748" width="7.125" style="1" customWidth="1"/>
    <col min="9749" max="9749" width="7.625" style="1" customWidth="1"/>
    <col min="9750" max="9750" width="6" style="1" customWidth="1"/>
    <col min="9751" max="9751" width="7.625" style="1" customWidth="1"/>
    <col min="9752" max="9752" width="6" style="1" customWidth="1"/>
    <col min="9753" max="9753" width="7.625" style="1" customWidth="1"/>
    <col min="9754" max="9754" width="6" style="1" customWidth="1"/>
    <col min="9755" max="9755" width="7.625" style="1" customWidth="1"/>
    <col min="9756" max="9756" width="6" style="1" customWidth="1"/>
    <col min="9757" max="9757" width="7.625" style="1" customWidth="1"/>
    <col min="9758" max="9758" width="6" style="1" customWidth="1"/>
    <col min="9759" max="9759" width="7.875" style="1" customWidth="1"/>
    <col min="9760" max="9760" width="7" style="1" customWidth="1"/>
    <col min="9761" max="9761" width="7.875" style="1" customWidth="1"/>
    <col min="9762" max="9762" width="6.125" style="1" customWidth="1"/>
    <col min="9763" max="9763" width="7.875" style="1" customWidth="1"/>
    <col min="9764" max="9764" width="6.125" style="1" customWidth="1"/>
    <col min="9765" max="9765" width="2.625" style="1" customWidth="1"/>
    <col min="9766" max="9984" width="10.625" style="1"/>
    <col min="9985" max="9985" width="2.625" style="1" customWidth="1"/>
    <col min="9986" max="9987" width="6.875" style="1" customWidth="1"/>
    <col min="9988" max="9990" width="11.125" style="1" customWidth="1"/>
    <col min="9991" max="9991" width="10.125" style="1" customWidth="1"/>
    <col min="9992" max="9992" width="6.875" style="1" customWidth="1"/>
    <col min="9993" max="9993" width="10.125" style="1" customWidth="1"/>
    <col min="9994" max="9994" width="6.875" style="1" customWidth="1"/>
    <col min="9995" max="9995" width="11" style="1" customWidth="1"/>
    <col min="9996" max="9996" width="8.625" style="1" bestFit="1" customWidth="1"/>
    <col min="9997" max="9997" width="10.125" style="1" customWidth="1"/>
    <col min="9998" max="9998" width="6.875" style="1" customWidth="1"/>
    <col min="9999" max="9999" width="10.125" style="1" customWidth="1"/>
    <col min="10000" max="10000" width="6.875" style="1" customWidth="1"/>
    <col min="10001" max="10002" width="2.625" style="1" customWidth="1"/>
    <col min="10003" max="10003" width="7.875" style="1" customWidth="1"/>
    <col min="10004" max="10004" width="7.125" style="1" customWidth="1"/>
    <col min="10005" max="10005" width="7.625" style="1" customWidth="1"/>
    <col min="10006" max="10006" width="6" style="1" customWidth="1"/>
    <col min="10007" max="10007" width="7.625" style="1" customWidth="1"/>
    <col min="10008" max="10008" width="6" style="1" customWidth="1"/>
    <col min="10009" max="10009" width="7.625" style="1" customWidth="1"/>
    <col min="10010" max="10010" width="6" style="1" customWidth="1"/>
    <col min="10011" max="10011" width="7.625" style="1" customWidth="1"/>
    <col min="10012" max="10012" width="6" style="1" customWidth="1"/>
    <col min="10013" max="10013" width="7.625" style="1" customWidth="1"/>
    <col min="10014" max="10014" width="6" style="1" customWidth="1"/>
    <col min="10015" max="10015" width="7.875" style="1" customWidth="1"/>
    <col min="10016" max="10016" width="7" style="1" customWidth="1"/>
    <col min="10017" max="10017" width="7.875" style="1" customWidth="1"/>
    <col min="10018" max="10018" width="6.125" style="1" customWidth="1"/>
    <col min="10019" max="10019" width="7.875" style="1" customWidth="1"/>
    <col min="10020" max="10020" width="6.125" style="1" customWidth="1"/>
    <col min="10021" max="10021" width="2.625" style="1" customWidth="1"/>
    <col min="10022" max="10240" width="10.625" style="1"/>
    <col min="10241" max="10241" width="2.625" style="1" customWidth="1"/>
    <col min="10242" max="10243" width="6.875" style="1" customWidth="1"/>
    <col min="10244" max="10246" width="11.125" style="1" customWidth="1"/>
    <col min="10247" max="10247" width="10.125" style="1" customWidth="1"/>
    <col min="10248" max="10248" width="6.875" style="1" customWidth="1"/>
    <col min="10249" max="10249" width="10.125" style="1" customWidth="1"/>
    <col min="10250" max="10250" width="6.875" style="1" customWidth="1"/>
    <col min="10251" max="10251" width="11" style="1" customWidth="1"/>
    <col min="10252" max="10252" width="8.625" style="1" bestFit="1" customWidth="1"/>
    <col min="10253" max="10253" width="10.125" style="1" customWidth="1"/>
    <col min="10254" max="10254" width="6.875" style="1" customWidth="1"/>
    <col min="10255" max="10255" width="10.125" style="1" customWidth="1"/>
    <col min="10256" max="10256" width="6.875" style="1" customWidth="1"/>
    <col min="10257" max="10258" width="2.625" style="1" customWidth="1"/>
    <col min="10259" max="10259" width="7.875" style="1" customWidth="1"/>
    <col min="10260" max="10260" width="7.125" style="1" customWidth="1"/>
    <col min="10261" max="10261" width="7.625" style="1" customWidth="1"/>
    <col min="10262" max="10262" width="6" style="1" customWidth="1"/>
    <col min="10263" max="10263" width="7.625" style="1" customWidth="1"/>
    <col min="10264" max="10264" width="6" style="1" customWidth="1"/>
    <col min="10265" max="10265" width="7.625" style="1" customWidth="1"/>
    <col min="10266" max="10266" width="6" style="1" customWidth="1"/>
    <col min="10267" max="10267" width="7.625" style="1" customWidth="1"/>
    <col min="10268" max="10268" width="6" style="1" customWidth="1"/>
    <col min="10269" max="10269" width="7.625" style="1" customWidth="1"/>
    <col min="10270" max="10270" width="6" style="1" customWidth="1"/>
    <col min="10271" max="10271" width="7.875" style="1" customWidth="1"/>
    <col min="10272" max="10272" width="7" style="1" customWidth="1"/>
    <col min="10273" max="10273" width="7.875" style="1" customWidth="1"/>
    <col min="10274" max="10274" width="6.125" style="1" customWidth="1"/>
    <col min="10275" max="10275" width="7.875" style="1" customWidth="1"/>
    <col min="10276" max="10276" width="6.125" style="1" customWidth="1"/>
    <col min="10277" max="10277" width="2.625" style="1" customWidth="1"/>
    <col min="10278" max="10496" width="10.625" style="1"/>
    <col min="10497" max="10497" width="2.625" style="1" customWidth="1"/>
    <col min="10498" max="10499" width="6.875" style="1" customWidth="1"/>
    <col min="10500" max="10502" width="11.125" style="1" customWidth="1"/>
    <col min="10503" max="10503" width="10.125" style="1" customWidth="1"/>
    <col min="10504" max="10504" width="6.875" style="1" customWidth="1"/>
    <col min="10505" max="10505" width="10.125" style="1" customWidth="1"/>
    <col min="10506" max="10506" width="6.875" style="1" customWidth="1"/>
    <col min="10507" max="10507" width="11" style="1" customWidth="1"/>
    <col min="10508" max="10508" width="8.625" style="1" bestFit="1" customWidth="1"/>
    <col min="10509" max="10509" width="10.125" style="1" customWidth="1"/>
    <col min="10510" max="10510" width="6.875" style="1" customWidth="1"/>
    <col min="10511" max="10511" width="10.125" style="1" customWidth="1"/>
    <col min="10512" max="10512" width="6.875" style="1" customWidth="1"/>
    <col min="10513" max="10514" width="2.625" style="1" customWidth="1"/>
    <col min="10515" max="10515" width="7.875" style="1" customWidth="1"/>
    <col min="10516" max="10516" width="7.125" style="1" customWidth="1"/>
    <col min="10517" max="10517" width="7.625" style="1" customWidth="1"/>
    <col min="10518" max="10518" width="6" style="1" customWidth="1"/>
    <col min="10519" max="10519" width="7.625" style="1" customWidth="1"/>
    <col min="10520" max="10520" width="6" style="1" customWidth="1"/>
    <col min="10521" max="10521" width="7.625" style="1" customWidth="1"/>
    <col min="10522" max="10522" width="6" style="1" customWidth="1"/>
    <col min="10523" max="10523" width="7.625" style="1" customWidth="1"/>
    <col min="10524" max="10524" width="6" style="1" customWidth="1"/>
    <col min="10525" max="10525" width="7.625" style="1" customWidth="1"/>
    <col min="10526" max="10526" width="6" style="1" customWidth="1"/>
    <col min="10527" max="10527" width="7.875" style="1" customWidth="1"/>
    <col min="10528" max="10528" width="7" style="1" customWidth="1"/>
    <col min="10529" max="10529" width="7.875" style="1" customWidth="1"/>
    <col min="10530" max="10530" width="6.125" style="1" customWidth="1"/>
    <col min="10531" max="10531" width="7.875" style="1" customWidth="1"/>
    <col min="10532" max="10532" width="6.125" style="1" customWidth="1"/>
    <col min="10533" max="10533" width="2.625" style="1" customWidth="1"/>
    <col min="10534" max="10752" width="10.625" style="1"/>
    <col min="10753" max="10753" width="2.625" style="1" customWidth="1"/>
    <col min="10754" max="10755" width="6.875" style="1" customWidth="1"/>
    <col min="10756" max="10758" width="11.125" style="1" customWidth="1"/>
    <col min="10759" max="10759" width="10.125" style="1" customWidth="1"/>
    <col min="10760" max="10760" width="6.875" style="1" customWidth="1"/>
    <col min="10761" max="10761" width="10.125" style="1" customWidth="1"/>
    <col min="10762" max="10762" width="6.875" style="1" customWidth="1"/>
    <col min="10763" max="10763" width="11" style="1" customWidth="1"/>
    <col min="10764" max="10764" width="8.625" style="1" bestFit="1" customWidth="1"/>
    <col min="10765" max="10765" width="10.125" style="1" customWidth="1"/>
    <col min="10766" max="10766" width="6.875" style="1" customWidth="1"/>
    <col min="10767" max="10767" width="10.125" style="1" customWidth="1"/>
    <col min="10768" max="10768" width="6.875" style="1" customWidth="1"/>
    <col min="10769" max="10770" width="2.625" style="1" customWidth="1"/>
    <col min="10771" max="10771" width="7.875" style="1" customWidth="1"/>
    <col min="10772" max="10772" width="7.125" style="1" customWidth="1"/>
    <col min="10773" max="10773" width="7.625" style="1" customWidth="1"/>
    <col min="10774" max="10774" width="6" style="1" customWidth="1"/>
    <col min="10775" max="10775" width="7.625" style="1" customWidth="1"/>
    <col min="10776" max="10776" width="6" style="1" customWidth="1"/>
    <col min="10777" max="10777" width="7.625" style="1" customWidth="1"/>
    <col min="10778" max="10778" width="6" style="1" customWidth="1"/>
    <col min="10779" max="10779" width="7.625" style="1" customWidth="1"/>
    <col min="10780" max="10780" width="6" style="1" customWidth="1"/>
    <col min="10781" max="10781" width="7.625" style="1" customWidth="1"/>
    <col min="10782" max="10782" width="6" style="1" customWidth="1"/>
    <col min="10783" max="10783" width="7.875" style="1" customWidth="1"/>
    <col min="10784" max="10784" width="7" style="1" customWidth="1"/>
    <col min="10785" max="10785" width="7.875" style="1" customWidth="1"/>
    <col min="10786" max="10786" width="6.125" style="1" customWidth="1"/>
    <col min="10787" max="10787" width="7.875" style="1" customWidth="1"/>
    <col min="10788" max="10788" width="6.125" style="1" customWidth="1"/>
    <col min="10789" max="10789" width="2.625" style="1" customWidth="1"/>
    <col min="10790" max="11008" width="10.625" style="1"/>
    <col min="11009" max="11009" width="2.625" style="1" customWidth="1"/>
    <col min="11010" max="11011" width="6.875" style="1" customWidth="1"/>
    <col min="11012" max="11014" width="11.125" style="1" customWidth="1"/>
    <col min="11015" max="11015" width="10.125" style="1" customWidth="1"/>
    <col min="11016" max="11016" width="6.875" style="1" customWidth="1"/>
    <col min="11017" max="11017" width="10.125" style="1" customWidth="1"/>
    <col min="11018" max="11018" width="6.875" style="1" customWidth="1"/>
    <col min="11019" max="11019" width="11" style="1" customWidth="1"/>
    <col min="11020" max="11020" width="8.625" style="1" bestFit="1" customWidth="1"/>
    <col min="11021" max="11021" width="10.125" style="1" customWidth="1"/>
    <col min="11022" max="11022" width="6.875" style="1" customWidth="1"/>
    <col min="11023" max="11023" width="10.125" style="1" customWidth="1"/>
    <col min="11024" max="11024" width="6.875" style="1" customWidth="1"/>
    <col min="11025" max="11026" width="2.625" style="1" customWidth="1"/>
    <col min="11027" max="11027" width="7.875" style="1" customWidth="1"/>
    <col min="11028" max="11028" width="7.125" style="1" customWidth="1"/>
    <col min="11029" max="11029" width="7.625" style="1" customWidth="1"/>
    <col min="11030" max="11030" width="6" style="1" customWidth="1"/>
    <col min="11031" max="11031" width="7.625" style="1" customWidth="1"/>
    <col min="11032" max="11032" width="6" style="1" customWidth="1"/>
    <col min="11033" max="11033" width="7.625" style="1" customWidth="1"/>
    <col min="11034" max="11034" width="6" style="1" customWidth="1"/>
    <col min="11035" max="11035" width="7.625" style="1" customWidth="1"/>
    <col min="11036" max="11036" width="6" style="1" customWidth="1"/>
    <col min="11037" max="11037" width="7.625" style="1" customWidth="1"/>
    <col min="11038" max="11038" width="6" style="1" customWidth="1"/>
    <col min="11039" max="11039" width="7.875" style="1" customWidth="1"/>
    <col min="11040" max="11040" width="7" style="1" customWidth="1"/>
    <col min="11041" max="11041" width="7.875" style="1" customWidth="1"/>
    <col min="11042" max="11042" width="6.125" style="1" customWidth="1"/>
    <col min="11043" max="11043" width="7.875" style="1" customWidth="1"/>
    <col min="11044" max="11044" width="6.125" style="1" customWidth="1"/>
    <col min="11045" max="11045" width="2.625" style="1" customWidth="1"/>
    <col min="11046" max="11264" width="10.625" style="1"/>
    <col min="11265" max="11265" width="2.625" style="1" customWidth="1"/>
    <col min="11266" max="11267" width="6.875" style="1" customWidth="1"/>
    <col min="11268" max="11270" width="11.125" style="1" customWidth="1"/>
    <col min="11271" max="11271" width="10.125" style="1" customWidth="1"/>
    <col min="11272" max="11272" width="6.875" style="1" customWidth="1"/>
    <col min="11273" max="11273" width="10.125" style="1" customWidth="1"/>
    <col min="11274" max="11274" width="6.875" style="1" customWidth="1"/>
    <col min="11275" max="11275" width="11" style="1" customWidth="1"/>
    <col min="11276" max="11276" width="8.625" style="1" bestFit="1" customWidth="1"/>
    <col min="11277" max="11277" width="10.125" style="1" customWidth="1"/>
    <col min="11278" max="11278" width="6.875" style="1" customWidth="1"/>
    <col min="11279" max="11279" width="10.125" style="1" customWidth="1"/>
    <col min="11280" max="11280" width="6.875" style="1" customWidth="1"/>
    <col min="11281" max="11282" width="2.625" style="1" customWidth="1"/>
    <col min="11283" max="11283" width="7.875" style="1" customWidth="1"/>
    <col min="11284" max="11284" width="7.125" style="1" customWidth="1"/>
    <col min="11285" max="11285" width="7.625" style="1" customWidth="1"/>
    <col min="11286" max="11286" width="6" style="1" customWidth="1"/>
    <col min="11287" max="11287" width="7.625" style="1" customWidth="1"/>
    <col min="11288" max="11288" width="6" style="1" customWidth="1"/>
    <col min="11289" max="11289" width="7.625" style="1" customWidth="1"/>
    <col min="11290" max="11290" width="6" style="1" customWidth="1"/>
    <col min="11291" max="11291" width="7.625" style="1" customWidth="1"/>
    <col min="11292" max="11292" width="6" style="1" customWidth="1"/>
    <col min="11293" max="11293" width="7.625" style="1" customWidth="1"/>
    <col min="11294" max="11294" width="6" style="1" customWidth="1"/>
    <col min="11295" max="11295" width="7.875" style="1" customWidth="1"/>
    <col min="11296" max="11296" width="7" style="1" customWidth="1"/>
    <col min="11297" max="11297" width="7.875" style="1" customWidth="1"/>
    <col min="11298" max="11298" width="6.125" style="1" customWidth="1"/>
    <col min="11299" max="11299" width="7.875" style="1" customWidth="1"/>
    <col min="11300" max="11300" width="6.125" style="1" customWidth="1"/>
    <col min="11301" max="11301" width="2.625" style="1" customWidth="1"/>
    <col min="11302" max="11520" width="10.625" style="1"/>
    <col min="11521" max="11521" width="2.625" style="1" customWidth="1"/>
    <col min="11522" max="11523" width="6.875" style="1" customWidth="1"/>
    <col min="11524" max="11526" width="11.125" style="1" customWidth="1"/>
    <col min="11527" max="11527" width="10.125" style="1" customWidth="1"/>
    <col min="11528" max="11528" width="6.875" style="1" customWidth="1"/>
    <col min="11529" max="11529" width="10.125" style="1" customWidth="1"/>
    <col min="11530" max="11530" width="6.875" style="1" customWidth="1"/>
    <col min="11531" max="11531" width="11" style="1" customWidth="1"/>
    <col min="11532" max="11532" width="8.625" style="1" bestFit="1" customWidth="1"/>
    <col min="11533" max="11533" width="10.125" style="1" customWidth="1"/>
    <col min="11534" max="11534" width="6.875" style="1" customWidth="1"/>
    <col min="11535" max="11535" width="10.125" style="1" customWidth="1"/>
    <col min="11536" max="11536" width="6.875" style="1" customWidth="1"/>
    <col min="11537" max="11538" width="2.625" style="1" customWidth="1"/>
    <col min="11539" max="11539" width="7.875" style="1" customWidth="1"/>
    <col min="11540" max="11540" width="7.125" style="1" customWidth="1"/>
    <col min="11541" max="11541" width="7.625" style="1" customWidth="1"/>
    <col min="11542" max="11542" width="6" style="1" customWidth="1"/>
    <col min="11543" max="11543" width="7.625" style="1" customWidth="1"/>
    <col min="11544" max="11544" width="6" style="1" customWidth="1"/>
    <col min="11545" max="11545" width="7.625" style="1" customWidth="1"/>
    <col min="11546" max="11546" width="6" style="1" customWidth="1"/>
    <col min="11547" max="11547" width="7.625" style="1" customWidth="1"/>
    <col min="11548" max="11548" width="6" style="1" customWidth="1"/>
    <col min="11549" max="11549" width="7.625" style="1" customWidth="1"/>
    <col min="11550" max="11550" width="6" style="1" customWidth="1"/>
    <col min="11551" max="11551" width="7.875" style="1" customWidth="1"/>
    <col min="11552" max="11552" width="7" style="1" customWidth="1"/>
    <col min="11553" max="11553" width="7.875" style="1" customWidth="1"/>
    <col min="11554" max="11554" width="6.125" style="1" customWidth="1"/>
    <col min="11555" max="11555" width="7.875" style="1" customWidth="1"/>
    <col min="11556" max="11556" width="6.125" style="1" customWidth="1"/>
    <col min="11557" max="11557" width="2.625" style="1" customWidth="1"/>
    <col min="11558" max="11776" width="10.625" style="1"/>
    <col min="11777" max="11777" width="2.625" style="1" customWidth="1"/>
    <col min="11778" max="11779" width="6.875" style="1" customWidth="1"/>
    <col min="11780" max="11782" width="11.125" style="1" customWidth="1"/>
    <col min="11783" max="11783" width="10.125" style="1" customWidth="1"/>
    <col min="11784" max="11784" width="6.875" style="1" customWidth="1"/>
    <col min="11785" max="11785" width="10.125" style="1" customWidth="1"/>
    <col min="11786" max="11786" width="6.875" style="1" customWidth="1"/>
    <col min="11787" max="11787" width="11" style="1" customWidth="1"/>
    <col min="11788" max="11788" width="8.625" style="1" bestFit="1" customWidth="1"/>
    <col min="11789" max="11789" width="10.125" style="1" customWidth="1"/>
    <col min="11790" max="11790" width="6.875" style="1" customWidth="1"/>
    <col min="11791" max="11791" width="10.125" style="1" customWidth="1"/>
    <col min="11792" max="11792" width="6.875" style="1" customWidth="1"/>
    <col min="11793" max="11794" width="2.625" style="1" customWidth="1"/>
    <col min="11795" max="11795" width="7.875" style="1" customWidth="1"/>
    <col min="11796" max="11796" width="7.125" style="1" customWidth="1"/>
    <col min="11797" max="11797" width="7.625" style="1" customWidth="1"/>
    <col min="11798" max="11798" width="6" style="1" customWidth="1"/>
    <col min="11799" max="11799" width="7.625" style="1" customWidth="1"/>
    <col min="11800" max="11800" width="6" style="1" customWidth="1"/>
    <col min="11801" max="11801" width="7.625" style="1" customWidth="1"/>
    <col min="11802" max="11802" width="6" style="1" customWidth="1"/>
    <col min="11803" max="11803" width="7.625" style="1" customWidth="1"/>
    <col min="11804" max="11804" width="6" style="1" customWidth="1"/>
    <col min="11805" max="11805" width="7.625" style="1" customWidth="1"/>
    <col min="11806" max="11806" width="6" style="1" customWidth="1"/>
    <col min="11807" max="11807" width="7.875" style="1" customWidth="1"/>
    <col min="11808" max="11808" width="7" style="1" customWidth="1"/>
    <col min="11809" max="11809" width="7.875" style="1" customWidth="1"/>
    <col min="11810" max="11810" width="6.125" style="1" customWidth="1"/>
    <col min="11811" max="11811" width="7.875" style="1" customWidth="1"/>
    <col min="11812" max="11812" width="6.125" style="1" customWidth="1"/>
    <col min="11813" max="11813" width="2.625" style="1" customWidth="1"/>
    <col min="11814" max="12032" width="10.625" style="1"/>
    <col min="12033" max="12033" width="2.625" style="1" customWidth="1"/>
    <col min="12034" max="12035" width="6.875" style="1" customWidth="1"/>
    <col min="12036" max="12038" width="11.125" style="1" customWidth="1"/>
    <col min="12039" max="12039" width="10.125" style="1" customWidth="1"/>
    <col min="12040" max="12040" width="6.875" style="1" customWidth="1"/>
    <col min="12041" max="12041" width="10.125" style="1" customWidth="1"/>
    <col min="12042" max="12042" width="6.875" style="1" customWidth="1"/>
    <col min="12043" max="12043" width="11" style="1" customWidth="1"/>
    <col min="12044" max="12044" width="8.625" style="1" bestFit="1" customWidth="1"/>
    <col min="12045" max="12045" width="10.125" style="1" customWidth="1"/>
    <col min="12046" max="12046" width="6.875" style="1" customWidth="1"/>
    <col min="12047" max="12047" width="10.125" style="1" customWidth="1"/>
    <col min="12048" max="12048" width="6.875" style="1" customWidth="1"/>
    <col min="12049" max="12050" width="2.625" style="1" customWidth="1"/>
    <col min="12051" max="12051" width="7.875" style="1" customWidth="1"/>
    <col min="12052" max="12052" width="7.125" style="1" customWidth="1"/>
    <col min="12053" max="12053" width="7.625" style="1" customWidth="1"/>
    <col min="12054" max="12054" width="6" style="1" customWidth="1"/>
    <col min="12055" max="12055" width="7.625" style="1" customWidth="1"/>
    <col min="12056" max="12056" width="6" style="1" customWidth="1"/>
    <col min="12057" max="12057" width="7.625" style="1" customWidth="1"/>
    <col min="12058" max="12058" width="6" style="1" customWidth="1"/>
    <col min="12059" max="12059" width="7.625" style="1" customWidth="1"/>
    <col min="12060" max="12060" width="6" style="1" customWidth="1"/>
    <col min="12061" max="12061" width="7.625" style="1" customWidth="1"/>
    <col min="12062" max="12062" width="6" style="1" customWidth="1"/>
    <col min="12063" max="12063" width="7.875" style="1" customWidth="1"/>
    <col min="12064" max="12064" width="7" style="1" customWidth="1"/>
    <col min="12065" max="12065" width="7.875" style="1" customWidth="1"/>
    <col min="12066" max="12066" width="6.125" style="1" customWidth="1"/>
    <col min="12067" max="12067" width="7.875" style="1" customWidth="1"/>
    <col min="12068" max="12068" width="6.125" style="1" customWidth="1"/>
    <col min="12069" max="12069" width="2.625" style="1" customWidth="1"/>
    <col min="12070" max="12288" width="10.625" style="1"/>
    <col min="12289" max="12289" width="2.625" style="1" customWidth="1"/>
    <col min="12290" max="12291" width="6.875" style="1" customWidth="1"/>
    <col min="12292" max="12294" width="11.125" style="1" customWidth="1"/>
    <col min="12295" max="12295" width="10.125" style="1" customWidth="1"/>
    <col min="12296" max="12296" width="6.875" style="1" customWidth="1"/>
    <col min="12297" max="12297" width="10.125" style="1" customWidth="1"/>
    <col min="12298" max="12298" width="6.875" style="1" customWidth="1"/>
    <col min="12299" max="12299" width="11" style="1" customWidth="1"/>
    <col min="12300" max="12300" width="8.625" style="1" bestFit="1" customWidth="1"/>
    <col min="12301" max="12301" width="10.125" style="1" customWidth="1"/>
    <col min="12302" max="12302" width="6.875" style="1" customWidth="1"/>
    <col min="12303" max="12303" width="10.125" style="1" customWidth="1"/>
    <col min="12304" max="12304" width="6.875" style="1" customWidth="1"/>
    <col min="12305" max="12306" width="2.625" style="1" customWidth="1"/>
    <col min="12307" max="12307" width="7.875" style="1" customWidth="1"/>
    <col min="12308" max="12308" width="7.125" style="1" customWidth="1"/>
    <col min="12309" max="12309" width="7.625" style="1" customWidth="1"/>
    <col min="12310" max="12310" width="6" style="1" customWidth="1"/>
    <col min="12311" max="12311" width="7.625" style="1" customWidth="1"/>
    <col min="12312" max="12312" width="6" style="1" customWidth="1"/>
    <col min="12313" max="12313" width="7.625" style="1" customWidth="1"/>
    <col min="12314" max="12314" width="6" style="1" customWidth="1"/>
    <col min="12315" max="12315" width="7.625" style="1" customWidth="1"/>
    <col min="12316" max="12316" width="6" style="1" customWidth="1"/>
    <col min="12317" max="12317" width="7.625" style="1" customWidth="1"/>
    <col min="12318" max="12318" width="6" style="1" customWidth="1"/>
    <col min="12319" max="12319" width="7.875" style="1" customWidth="1"/>
    <col min="12320" max="12320" width="7" style="1" customWidth="1"/>
    <col min="12321" max="12321" width="7.875" style="1" customWidth="1"/>
    <col min="12322" max="12322" width="6.125" style="1" customWidth="1"/>
    <col min="12323" max="12323" width="7.875" style="1" customWidth="1"/>
    <col min="12324" max="12324" width="6.125" style="1" customWidth="1"/>
    <col min="12325" max="12325" width="2.625" style="1" customWidth="1"/>
    <col min="12326" max="12544" width="10.625" style="1"/>
    <col min="12545" max="12545" width="2.625" style="1" customWidth="1"/>
    <col min="12546" max="12547" width="6.875" style="1" customWidth="1"/>
    <col min="12548" max="12550" width="11.125" style="1" customWidth="1"/>
    <col min="12551" max="12551" width="10.125" style="1" customWidth="1"/>
    <col min="12552" max="12552" width="6.875" style="1" customWidth="1"/>
    <col min="12553" max="12553" width="10.125" style="1" customWidth="1"/>
    <col min="12554" max="12554" width="6.875" style="1" customWidth="1"/>
    <col min="12555" max="12555" width="11" style="1" customWidth="1"/>
    <col min="12556" max="12556" width="8.625" style="1" bestFit="1" customWidth="1"/>
    <col min="12557" max="12557" width="10.125" style="1" customWidth="1"/>
    <col min="12558" max="12558" width="6.875" style="1" customWidth="1"/>
    <col min="12559" max="12559" width="10.125" style="1" customWidth="1"/>
    <col min="12560" max="12560" width="6.875" style="1" customWidth="1"/>
    <col min="12561" max="12562" width="2.625" style="1" customWidth="1"/>
    <col min="12563" max="12563" width="7.875" style="1" customWidth="1"/>
    <col min="12564" max="12564" width="7.125" style="1" customWidth="1"/>
    <col min="12565" max="12565" width="7.625" style="1" customWidth="1"/>
    <col min="12566" max="12566" width="6" style="1" customWidth="1"/>
    <col min="12567" max="12567" width="7.625" style="1" customWidth="1"/>
    <col min="12568" max="12568" width="6" style="1" customWidth="1"/>
    <col min="12569" max="12569" width="7.625" style="1" customWidth="1"/>
    <col min="12570" max="12570" width="6" style="1" customWidth="1"/>
    <col min="12571" max="12571" width="7.625" style="1" customWidth="1"/>
    <col min="12572" max="12572" width="6" style="1" customWidth="1"/>
    <col min="12573" max="12573" width="7.625" style="1" customWidth="1"/>
    <col min="12574" max="12574" width="6" style="1" customWidth="1"/>
    <col min="12575" max="12575" width="7.875" style="1" customWidth="1"/>
    <col min="12576" max="12576" width="7" style="1" customWidth="1"/>
    <col min="12577" max="12577" width="7.875" style="1" customWidth="1"/>
    <col min="12578" max="12578" width="6.125" style="1" customWidth="1"/>
    <col min="12579" max="12579" width="7.875" style="1" customWidth="1"/>
    <col min="12580" max="12580" width="6.125" style="1" customWidth="1"/>
    <col min="12581" max="12581" width="2.625" style="1" customWidth="1"/>
    <col min="12582" max="12800" width="10.625" style="1"/>
    <col min="12801" max="12801" width="2.625" style="1" customWidth="1"/>
    <col min="12802" max="12803" width="6.875" style="1" customWidth="1"/>
    <col min="12804" max="12806" width="11.125" style="1" customWidth="1"/>
    <col min="12807" max="12807" width="10.125" style="1" customWidth="1"/>
    <col min="12808" max="12808" width="6.875" style="1" customWidth="1"/>
    <col min="12809" max="12809" width="10.125" style="1" customWidth="1"/>
    <col min="12810" max="12810" width="6.875" style="1" customWidth="1"/>
    <col min="12811" max="12811" width="11" style="1" customWidth="1"/>
    <col min="12812" max="12812" width="8.625" style="1" bestFit="1" customWidth="1"/>
    <col min="12813" max="12813" width="10.125" style="1" customWidth="1"/>
    <col min="12814" max="12814" width="6.875" style="1" customWidth="1"/>
    <col min="12815" max="12815" width="10.125" style="1" customWidth="1"/>
    <col min="12816" max="12816" width="6.875" style="1" customWidth="1"/>
    <col min="12817" max="12818" width="2.625" style="1" customWidth="1"/>
    <col min="12819" max="12819" width="7.875" style="1" customWidth="1"/>
    <col min="12820" max="12820" width="7.125" style="1" customWidth="1"/>
    <col min="12821" max="12821" width="7.625" style="1" customWidth="1"/>
    <col min="12822" max="12822" width="6" style="1" customWidth="1"/>
    <col min="12823" max="12823" width="7.625" style="1" customWidth="1"/>
    <col min="12824" max="12824" width="6" style="1" customWidth="1"/>
    <col min="12825" max="12825" width="7.625" style="1" customWidth="1"/>
    <col min="12826" max="12826" width="6" style="1" customWidth="1"/>
    <col min="12827" max="12827" width="7.625" style="1" customWidth="1"/>
    <col min="12828" max="12828" width="6" style="1" customWidth="1"/>
    <col min="12829" max="12829" width="7.625" style="1" customWidth="1"/>
    <col min="12830" max="12830" width="6" style="1" customWidth="1"/>
    <col min="12831" max="12831" width="7.875" style="1" customWidth="1"/>
    <col min="12832" max="12832" width="7" style="1" customWidth="1"/>
    <col min="12833" max="12833" width="7.875" style="1" customWidth="1"/>
    <col min="12834" max="12834" width="6.125" style="1" customWidth="1"/>
    <col min="12835" max="12835" width="7.875" style="1" customWidth="1"/>
    <col min="12836" max="12836" width="6.125" style="1" customWidth="1"/>
    <col min="12837" max="12837" width="2.625" style="1" customWidth="1"/>
    <col min="12838" max="13056" width="10.625" style="1"/>
    <col min="13057" max="13057" width="2.625" style="1" customWidth="1"/>
    <col min="13058" max="13059" width="6.875" style="1" customWidth="1"/>
    <col min="13060" max="13062" width="11.125" style="1" customWidth="1"/>
    <col min="13063" max="13063" width="10.125" style="1" customWidth="1"/>
    <col min="13064" max="13064" width="6.875" style="1" customWidth="1"/>
    <col min="13065" max="13065" width="10.125" style="1" customWidth="1"/>
    <col min="13066" max="13066" width="6.875" style="1" customWidth="1"/>
    <col min="13067" max="13067" width="11" style="1" customWidth="1"/>
    <col min="13068" max="13068" width="8.625" style="1" bestFit="1" customWidth="1"/>
    <col min="13069" max="13069" width="10.125" style="1" customWidth="1"/>
    <col min="13070" max="13070" width="6.875" style="1" customWidth="1"/>
    <col min="13071" max="13071" width="10.125" style="1" customWidth="1"/>
    <col min="13072" max="13072" width="6.875" style="1" customWidth="1"/>
    <col min="13073" max="13074" width="2.625" style="1" customWidth="1"/>
    <col min="13075" max="13075" width="7.875" style="1" customWidth="1"/>
    <col min="13076" max="13076" width="7.125" style="1" customWidth="1"/>
    <col min="13077" max="13077" width="7.625" style="1" customWidth="1"/>
    <col min="13078" max="13078" width="6" style="1" customWidth="1"/>
    <col min="13079" max="13079" width="7.625" style="1" customWidth="1"/>
    <col min="13080" max="13080" width="6" style="1" customWidth="1"/>
    <col min="13081" max="13081" width="7.625" style="1" customWidth="1"/>
    <col min="13082" max="13082" width="6" style="1" customWidth="1"/>
    <col min="13083" max="13083" width="7.625" style="1" customWidth="1"/>
    <col min="13084" max="13084" width="6" style="1" customWidth="1"/>
    <col min="13085" max="13085" width="7.625" style="1" customWidth="1"/>
    <col min="13086" max="13086" width="6" style="1" customWidth="1"/>
    <col min="13087" max="13087" width="7.875" style="1" customWidth="1"/>
    <col min="13088" max="13088" width="7" style="1" customWidth="1"/>
    <col min="13089" max="13089" width="7.875" style="1" customWidth="1"/>
    <col min="13090" max="13090" width="6.125" style="1" customWidth="1"/>
    <col min="13091" max="13091" width="7.875" style="1" customWidth="1"/>
    <col min="13092" max="13092" width="6.125" style="1" customWidth="1"/>
    <col min="13093" max="13093" width="2.625" style="1" customWidth="1"/>
    <col min="13094" max="13312" width="10.625" style="1"/>
    <col min="13313" max="13313" width="2.625" style="1" customWidth="1"/>
    <col min="13314" max="13315" width="6.875" style="1" customWidth="1"/>
    <col min="13316" max="13318" width="11.125" style="1" customWidth="1"/>
    <col min="13319" max="13319" width="10.125" style="1" customWidth="1"/>
    <col min="13320" max="13320" width="6.875" style="1" customWidth="1"/>
    <col min="13321" max="13321" width="10.125" style="1" customWidth="1"/>
    <col min="13322" max="13322" width="6.875" style="1" customWidth="1"/>
    <col min="13323" max="13323" width="11" style="1" customWidth="1"/>
    <col min="13324" max="13324" width="8.625" style="1" bestFit="1" customWidth="1"/>
    <col min="13325" max="13325" width="10.125" style="1" customWidth="1"/>
    <col min="13326" max="13326" width="6.875" style="1" customWidth="1"/>
    <col min="13327" max="13327" width="10.125" style="1" customWidth="1"/>
    <col min="13328" max="13328" width="6.875" style="1" customWidth="1"/>
    <col min="13329" max="13330" width="2.625" style="1" customWidth="1"/>
    <col min="13331" max="13331" width="7.875" style="1" customWidth="1"/>
    <col min="13332" max="13332" width="7.125" style="1" customWidth="1"/>
    <col min="13333" max="13333" width="7.625" style="1" customWidth="1"/>
    <col min="13334" max="13334" width="6" style="1" customWidth="1"/>
    <col min="13335" max="13335" width="7.625" style="1" customWidth="1"/>
    <col min="13336" max="13336" width="6" style="1" customWidth="1"/>
    <col min="13337" max="13337" width="7.625" style="1" customWidth="1"/>
    <col min="13338" max="13338" width="6" style="1" customWidth="1"/>
    <col min="13339" max="13339" width="7.625" style="1" customWidth="1"/>
    <col min="13340" max="13340" width="6" style="1" customWidth="1"/>
    <col min="13341" max="13341" width="7.625" style="1" customWidth="1"/>
    <col min="13342" max="13342" width="6" style="1" customWidth="1"/>
    <col min="13343" max="13343" width="7.875" style="1" customWidth="1"/>
    <col min="13344" max="13344" width="7" style="1" customWidth="1"/>
    <col min="13345" max="13345" width="7.875" style="1" customWidth="1"/>
    <col min="13346" max="13346" width="6.125" style="1" customWidth="1"/>
    <col min="13347" max="13347" width="7.875" style="1" customWidth="1"/>
    <col min="13348" max="13348" width="6.125" style="1" customWidth="1"/>
    <col min="13349" max="13349" width="2.625" style="1" customWidth="1"/>
    <col min="13350" max="13568" width="10.625" style="1"/>
    <col min="13569" max="13569" width="2.625" style="1" customWidth="1"/>
    <col min="13570" max="13571" width="6.875" style="1" customWidth="1"/>
    <col min="13572" max="13574" width="11.125" style="1" customWidth="1"/>
    <col min="13575" max="13575" width="10.125" style="1" customWidth="1"/>
    <col min="13576" max="13576" width="6.875" style="1" customWidth="1"/>
    <col min="13577" max="13577" width="10.125" style="1" customWidth="1"/>
    <col min="13578" max="13578" width="6.875" style="1" customWidth="1"/>
    <col min="13579" max="13579" width="11" style="1" customWidth="1"/>
    <col min="13580" max="13580" width="8.625" style="1" bestFit="1" customWidth="1"/>
    <col min="13581" max="13581" width="10.125" style="1" customWidth="1"/>
    <col min="13582" max="13582" width="6.875" style="1" customWidth="1"/>
    <col min="13583" max="13583" width="10.125" style="1" customWidth="1"/>
    <col min="13584" max="13584" width="6.875" style="1" customWidth="1"/>
    <col min="13585" max="13586" width="2.625" style="1" customWidth="1"/>
    <col min="13587" max="13587" width="7.875" style="1" customWidth="1"/>
    <col min="13588" max="13588" width="7.125" style="1" customWidth="1"/>
    <col min="13589" max="13589" width="7.625" style="1" customWidth="1"/>
    <col min="13590" max="13590" width="6" style="1" customWidth="1"/>
    <col min="13591" max="13591" width="7.625" style="1" customWidth="1"/>
    <col min="13592" max="13592" width="6" style="1" customWidth="1"/>
    <col min="13593" max="13593" width="7.625" style="1" customWidth="1"/>
    <col min="13594" max="13594" width="6" style="1" customWidth="1"/>
    <col min="13595" max="13595" width="7.625" style="1" customWidth="1"/>
    <col min="13596" max="13596" width="6" style="1" customWidth="1"/>
    <col min="13597" max="13597" width="7.625" style="1" customWidth="1"/>
    <col min="13598" max="13598" width="6" style="1" customWidth="1"/>
    <col min="13599" max="13599" width="7.875" style="1" customWidth="1"/>
    <col min="13600" max="13600" width="7" style="1" customWidth="1"/>
    <col min="13601" max="13601" width="7.875" style="1" customWidth="1"/>
    <col min="13602" max="13602" width="6.125" style="1" customWidth="1"/>
    <col min="13603" max="13603" width="7.875" style="1" customWidth="1"/>
    <col min="13604" max="13604" width="6.125" style="1" customWidth="1"/>
    <col min="13605" max="13605" width="2.625" style="1" customWidth="1"/>
    <col min="13606" max="13824" width="10.625" style="1"/>
    <col min="13825" max="13825" width="2.625" style="1" customWidth="1"/>
    <col min="13826" max="13827" width="6.875" style="1" customWidth="1"/>
    <col min="13828" max="13830" width="11.125" style="1" customWidth="1"/>
    <col min="13831" max="13831" width="10.125" style="1" customWidth="1"/>
    <col min="13832" max="13832" width="6.875" style="1" customWidth="1"/>
    <col min="13833" max="13833" width="10.125" style="1" customWidth="1"/>
    <col min="13834" max="13834" width="6.875" style="1" customWidth="1"/>
    <col min="13835" max="13835" width="11" style="1" customWidth="1"/>
    <col min="13836" max="13836" width="8.625" style="1" bestFit="1" customWidth="1"/>
    <col min="13837" max="13837" width="10.125" style="1" customWidth="1"/>
    <col min="13838" max="13838" width="6.875" style="1" customWidth="1"/>
    <col min="13839" max="13839" width="10.125" style="1" customWidth="1"/>
    <col min="13840" max="13840" width="6.875" style="1" customWidth="1"/>
    <col min="13841" max="13842" width="2.625" style="1" customWidth="1"/>
    <col min="13843" max="13843" width="7.875" style="1" customWidth="1"/>
    <col min="13844" max="13844" width="7.125" style="1" customWidth="1"/>
    <col min="13845" max="13845" width="7.625" style="1" customWidth="1"/>
    <col min="13846" max="13846" width="6" style="1" customWidth="1"/>
    <col min="13847" max="13847" width="7.625" style="1" customWidth="1"/>
    <col min="13848" max="13848" width="6" style="1" customWidth="1"/>
    <col min="13849" max="13849" width="7.625" style="1" customWidth="1"/>
    <col min="13850" max="13850" width="6" style="1" customWidth="1"/>
    <col min="13851" max="13851" width="7.625" style="1" customWidth="1"/>
    <col min="13852" max="13852" width="6" style="1" customWidth="1"/>
    <col min="13853" max="13853" width="7.625" style="1" customWidth="1"/>
    <col min="13854" max="13854" width="6" style="1" customWidth="1"/>
    <col min="13855" max="13855" width="7.875" style="1" customWidth="1"/>
    <col min="13856" max="13856" width="7" style="1" customWidth="1"/>
    <col min="13857" max="13857" width="7.875" style="1" customWidth="1"/>
    <col min="13858" max="13858" width="6.125" style="1" customWidth="1"/>
    <col min="13859" max="13859" width="7.875" style="1" customWidth="1"/>
    <col min="13860" max="13860" width="6.125" style="1" customWidth="1"/>
    <col min="13861" max="13861" width="2.625" style="1" customWidth="1"/>
    <col min="13862" max="14080" width="10.625" style="1"/>
    <col min="14081" max="14081" width="2.625" style="1" customWidth="1"/>
    <col min="14082" max="14083" width="6.875" style="1" customWidth="1"/>
    <col min="14084" max="14086" width="11.125" style="1" customWidth="1"/>
    <col min="14087" max="14087" width="10.125" style="1" customWidth="1"/>
    <col min="14088" max="14088" width="6.875" style="1" customWidth="1"/>
    <col min="14089" max="14089" width="10.125" style="1" customWidth="1"/>
    <col min="14090" max="14090" width="6.875" style="1" customWidth="1"/>
    <col min="14091" max="14091" width="11" style="1" customWidth="1"/>
    <col min="14092" max="14092" width="8.625" style="1" bestFit="1" customWidth="1"/>
    <col min="14093" max="14093" width="10.125" style="1" customWidth="1"/>
    <col min="14094" max="14094" width="6.875" style="1" customWidth="1"/>
    <col min="14095" max="14095" width="10.125" style="1" customWidth="1"/>
    <col min="14096" max="14096" width="6.875" style="1" customWidth="1"/>
    <col min="14097" max="14098" width="2.625" style="1" customWidth="1"/>
    <col min="14099" max="14099" width="7.875" style="1" customWidth="1"/>
    <col min="14100" max="14100" width="7.125" style="1" customWidth="1"/>
    <col min="14101" max="14101" width="7.625" style="1" customWidth="1"/>
    <col min="14102" max="14102" width="6" style="1" customWidth="1"/>
    <col min="14103" max="14103" width="7.625" style="1" customWidth="1"/>
    <col min="14104" max="14104" width="6" style="1" customWidth="1"/>
    <col min="14105" max="14105" width="7.625" style="1" customWidth="1"/>
    <col min="14106" max="14106" width="6" style="1" customWidth="1"/>
    <col min="14107" max="14107" width="7.625" style="1" customWidth="1"/>
    <col min="14108" max="14108" width="6" style="1" customWidth="1"/>
    <col min="14109" max="14109" width="7.625" style="1" customWidth="1"/>
    <col min="14110" max="14110" width="6" style="1" customWidth="1"/>
    <col min="14111" max="14111" width="7.875" style="1" customWidth="1"/>
    <col min="14112" max="14112" width="7" style="1" customWidth="1"/>
    <col min="14113" max="14113" width="7.875" style="1" customWidth="1"/>
    <col min="14114" max="14114" width="6.125" style="1" customWidth="1"/>
    <col min="14115" max="14115" width="7.875" style="1" customWidth="1"/>
    <col min="14116" max="14116" width="6.125" style="1" customWidth="1"/>
    <col min="14117" max="14117" width="2.625" style="1" customWidth="1"/>
    <col min="14118" max="14336" width="10.625" style="1"/>
    <col min="14337" max="14337" width="2.625" style="1" customWidth="1"/>
    <col min="14338" max="14339" width="6.875" style="1" customWidth="1"/>
    <col min="14340" max="14342" width="11.125" style="1" customWidth="1"/>
    <col min="14343" max="14343" width="10.125" style="1" customWidth="1"/>
    <col min="14344" max="14344" width="6.875" style="1" customWidth="1"/>
    <col min="14345" max="14345" width="10.125" style="1" customWidth="1"/>
    <col min="14346" max="14346" width="6.875" style="1" customWidth="1"/>
    <col min="14347" max="14347" width="11" style="1" customWidth="1"/>
    <col min="14348" max="14348" width="8.625" style="1" bestFit="1" customWidth="1"/>
    <col min="14349" max="14349" width="10.125" style="1" customWidth="1"/>
    <col min="14350" max="14350" width="6.875" style="1" customWidth="1"/>
    <col min="14351" max="14351" width="10.125" style="1" customWidth="1"/>
    <col min="14352" max="14352" width="6.875" style="1" customWidth="1"/>
    <col min="14353" max="14354" width="2.625" style="1" customWidth="1"/>
    <col min="14355" max="14355" width="7.875" style="1" customWidth="1"/>
    <col min="14356" max="14356" width="7.125" style="1" customWidth="1"/>
    <col min="14357" max="14357" width="7.625" style="1" customWidth="1"/>
    <col min="14358" max="14358" width="6" style="1" customWidth="1"/>
    <col min="14359" max="14359" width="7.625" style="1" customWidth="1"/>
    <col min="14360" max="14360" width="6" style="1" customWidth="1"/>
    <col min="14361" max="14361" width="7.625" style="1" customWidth="1"/>
    <col min="14362" max="14362" width="6" style="1" customWidth="1"/>
    <col min="14363" max="14363" width="7.625" style="1" customWidth="1"/>
    <col min="14364" max="14364" width="6" style="1" customWidth="1"/>
    <col min="14365" max="14365" width="7.625" style="1" customWidth="1"/>
    <col min="14366" max="14366" width="6" style="1" customWidth="1"/>
    <col min="14367" max="14367" width="7.875" style="1" customWidth="1"/>
    <col min="14368" max="14368" width="7" style="1" customWidth="1"/>
    <col min="14369" max="14369" width="7.875" style="1" customWidth="1"/>
    <col min="14370" max="14370" width="6.125" style="1" customWidth="1"/>
    <col min="14371" max="14371" width="7.875" style="1" customWidth="1"/>
    <col min="14372" max="14372" width="6.125" style="1" customWidth="1"/>
    <col min="14373" max="14373" width="2.625" style="1" customWidth="1"/>
    <col min="14374" max="14592" width="10.625" style="1"/>
    <col min="14593" max="14593" width="2.625" style="1" customWidth="1"/>
    <col min="14594" max="14595" width="6.875" style="1" customWidth="1"/>
    <col min="14596" max="14598" width="11.125" style="1" customWidth="1"/>
    <col min="14599" max="14599" width="10.125" style="1" customWidth="1"/>
    <col min="14600" max="14600" width="6.875" style="1" customWidth="1"/>
    <col min="14601" max="14601" width="10.125" style="1" customWidth="1"/>
    <col min="14602" max="14602" width="6.875" style="1" customWidth="1"/>
    <col min="14603" max="14603" width="11" style="1" customWidth="1"/>
    <col min="14604" max="14604" width="8.625" style="1" bestFit="1" customWidth="1"/>
    <col min="14605" max="14605" width="10.125" style="1" customWidth="1"/>
    <col min="14606" max="14606" width="6.875" style="1" customWidth="1"/>
    <col min="14607" max="14607" width="10.125" style="1" customWidth="1"/>
    <col min="14608" max="14608" width="6.875" style="1" customWidth="1"/>
    <col min="14609" max="14610" width="2.625" style="1" customWidth="1"/>
    <col min="14611" max="14611" width="7.875" style="1" customWidth="1"/>
    <col min="14612" max="14612" width="7.125" style="1" customWidth="1"/>
    <col min="14613" max="14613" width="7.625" style="1" customWidth="1"/>
    <col min="14614" max="14614" width="6" style="1" customWidth="1"/>
    <col min="14615" max="14615" width="7.625" style="1" customWidth="1"/>
    <col min="14616" max="14616" width="6" style="1" customWidth="1"/>
    <col min="14617" max="14617" width="7.625" style="1" customWidth="1"/>
    <col min="14618" max="14618" width="6" style="1" customWidth="1"/>
    <col min="14619" max="14619" width="7.625" style="1" customWidth="1"/>
    <col min="14620" max="14620" width="6" style="1" customWidth="1"/>
    <col min="14621" max="14621" width="7.625" style="1" customWidth="1"/>
    <col min="14622" max="14622" width="6" style="1" customWidth="1"/>
    <col min="14623" max="14623" width="7.875" style="1" customWidth="1"/>
    <col min="14624" max="14624" width="7" style="1" customWidth="1"/>
    <col min="14625" max="14625" width="7.875" style="1" customWidth="1"/>
    <col min="14626" max="14626" width="6.125" style="1" customWidth="1"/>
    <col min="14627" max="14627" width="7.875" style="1" customWidth="1"/>
    <col min="14628" max="14628" width="6.125" style="1" customWidth="1"/>
    <col min="14629" max="14629" width="2.625" style="1" customWidth="1"/>
    <col min="14630" max="14848" width="10.625" style="1"/>
    <col min="14849" max="14849" width="2.625" style="1" customWidth="1"/>
    <col min="14850" max="14851" width="6.875" style="1" customWidth="1"/>
    <col min="14852" max="14854" width="11.125" style="1" customWidth="1"/>
    <col min="14855" max="14855" width="10.125" style="1" customWidth="1"/>
    <col min="14856" max="14856" width="6.875" style="1" customWidth="1"/>
    <col min="14857" max="14857" width="10.125" style="1" customWidth="1"/>
    <col min="14858" max="14858" width="6.875" style="1" customWidth="1"/>
    <col min="14859" max="14859" width="11" style="1" customWidth="1"/>
    <col min="14860" max="14860" width="8.625" style="1" bestFit="1" customWidth="1"/>
    <col min="14861" max="14861" width="10.125" style="1" customWidth="1"/>
    <col min="14862" max="14862" width="6.875" style="1" customWidth="1"/>
    <col min="14863" max="14863" width="10.125" style="1" customWidth="1"/>
    <col min="14864" max="14864" width="6.875" style="1" customWidth="1"/>
    <col min="14865" max="14866" width="2.625" style="1" customWidth="1"/>
    <col min="14867" max="14867" width="7.875" style="1" customWidth="1"/>
    <col min="14868" max="14868" width="7.125" style="1" customWidth="1"/>
    <col min="14869" max="14869" width="7.625" style="1" customWidth="1"/>
    <col min="14870" max="14870" width="6" style="1" customWidth="1"/>
    <col min="14871" max="14871" width="7.625" style="1" customWidth="1"/>
    <col min="14872" max="14872" width="6" style="1" customWidth="1"/>
    <col min="14873" max="14873" width="7.625" style="1" customWidth="1"/>
    <col min="14874" max="14874" width="6" style="1" customWidth="1"/>
    <col min="14875" max="14875" width="7.625" style="1" customWidth="1"/>
    <col min="14876" max="14876" width="6" style="1" customWidth="1"/>
    <col min="14877" max="14877" width="7.625" style="1" customWidth="1"/>
    <col min="14878" max="14878" width="6" style="1" customWidth="1"/>
    <col min="14879" max="14879" width="7.875" style="1" customWidth="1"/>
    <col min="14880" max="14880" width="7" style="1" customWidth="1"/>
    <col min="14881" max="14881" width="7.875" style="1" customWidth="1"/>
    <col min="14882" max="14882" width="6.125" style="1" customWidth="1"/>
    <col min="14883" max="14883" width="7.875" style="1" customWidth="1"/>
    <col min="14884" max="14884" width="6.125" style="1" customWidth="1"/>
    <col min="14885" max="14885" width="2.625" style="1" customWidth="1"/>
    <col min="14886" max="15104" width="10.625" style="1"/>
    <col min="15105" max="15105" width="2.625" style="1" customWidth="1"/>
    <col min="15106" max="15107" width="6.875" style="1" customWidth="1"/>
    <col min="15108" max="15110" width="11.125" style="1" customWidth="1"/>
    <col min="15111" max="15111" width="10.125" style="1" customWidth="1"/>
    <col min="15112" max="15112" width="6.875" style="1" customWidth="1"/>
    <col min="15113" max="15113" width="10.125" style="1" customWidth="1"/>
    <col min="15114" max="15114" width="6.875" style="1" customWidth="1"/>
    <col min="15115" max="15115" width="11" style="1" customWidth="1"/>
    <col min="15116" max="15116" width="8.625" style="1" bestFit="1" customWidth="1"/>
    <col min="15117" max="15117" width="10.125" style="1" customWidth="1"/>
    <col min="15118" max="15118" width="6.875" style="1" customWidth="1"/>
    <col min="15119" max="15119" width="10.125" style="1" customWidth="1"/>
    <col min="15120" max="15120" width="6.875" style="1" customWidth="1"/>
    <col min="15121" max="15122" width="2.625" style="1" customWidth="1"/>
    <col min="15123" max="15123" width="7.875" style="1" customWidth="1"/>
    <col min="15124" max="15124" width="7.125" style="1" customWidth="1"/>
    <col min="15125" max="15125" width="7.625" style="1" customWidth="1"/>
    <col min="15126" max="15126" width="6" style="1" customWidth="1"/>
    <col min="15127" max="15127" width="7.625" style="1" customWidth="1"/>
    <col min="15128" max="15128" width="6" style="1" customWidth="1"/>
    <col min="15129" max="15129" width="7.625" style="1" customWidth="1"/>
    <col min="15130" max="15130" width="6" style="1" customWidth="1"/>
    <col min="15131" max="15131" width="7.625" style="1" customWidth="1"/>
    <col min="15132" max="15132" width="6" style="1" customWidth="1"/>
    <col min="15133" max="15133" width="7.625" style="1" customWidth="1"/>
    <col min="15134" max="15134" width="6" style="1" customWidth="1"/>
    <col min="15135" max="15135" width="7.875" style="1" customWidth="1"/>
    <col min="15136" max="15136" width="7" style="1" customWidth="1"/>
    <col min="15137" max="15137" width="7.875" style="1" customWidth="1"/>
    <col min="15138" max="15138" width="6.125" style="1" customWidth="1"/>
    <col min="15139" max="15139" width="7.875" style="1" customWidth="1"/>
    <col min="15140" max="15140" width="6.125" style="1" customWidth="1"/>
    <col min="15141" max="15141" width="2.625" style="1" customWidth="1"/>
    <col min="15142" max="15360" width="10.625" style="1"/>
    <col min="15361" max="15361" width="2.625" style="1" customWidth="1"/>
    <col min="15362" max="15363" width="6.875" style="1" customWidth="1"/>
    <col min="15364" max="15366" width="11.125" style="1" customWidth="1"/>
    <col min="15367" max="15367" width="10.125" style="1" customWidth="1"/>
    <col min="15368" max="15368" width="6.875" style="1" customWidth="1"/>
    <col min="15369" max="15369" width="10.125" style="1" customWidth="1"/>
    <col min="15370" max="15370" width="6.875" style="1" customWidth="1"/>
    <col min="15371" max="15371" width="11" style="1" customWidth="1"/>
    <col min="15372" max="15372" width="8.625" style="1" bestFit="1" customWidth="1"/>
    <col min="15373" max="15373" width="10.125" style="1" customWidth="1"/>
    <col min="15374" max="15374" width="6.875" style="1" customWidth="1"/>
    <col min="15375" max="15375" width="10.125" style="1" customWidth="1"/>
    <col min="15376" max="15376" width="6.875" style="1" customWidth="1"/>
    <col min="15377" max="15378" width="2.625" style="1" customWidth="1"/>
    <col min="15379" max="15379" width="7.875" style="1" customWidth="1"/>
    <col min="15380" max="15380" width="7.125" style="1" customWidth="1"/>
    <col min="15381" max="15381" width="7.625" style="1" customWidth="1"/>
    <col min="15382" max="15382" width="6" style="1" customWidth="1"/>
    <col min="15383" max="15383" width="7.625" style="1" customWidth="1"/>
    <col min="15384" max="15384" width="6" style="1" customWidth="1"/>
    <col min="15385" max="15385" width="7.625" style="1" customWidth="1"/>
    <col min="15386" max="15386" width="6" style="1" customWidth="1"/>
    <col min="15387" max="15387" width="7.625" style="1" customWidth="1"/>
    <col min="15388" max="15388" width="6" style="1" customWidth="1"/>
    <col min="15389" max="15389" width="7.625" style="1" customWidth="1"/>
    <col min="15390" max="15390" width="6" style="1" customWidth="1"/>
    <col min="15391" max="15391" width="7.875" style="1" customWidth="1"/>
    <col min="15392" max="15392" width="7" style="1" customWidth="1"/>
    <col min="15393" max="15393" width="7.875" style="1" customWidth="1"/>
    <col min="15394" max="15394" width="6.125" style="1" customWidth="1"/>
    <col min="15395" max="15395" width="7.875" style="1" customWidth="1"/>
    <col min="15396" max="15396" width="6.125" style="1" customWidth="1"/>
    <col min="15397" max="15397" width="2.625" style="1" customWidth="1"/>
    <col min="15398" max="15616" width="10.625" style="1"/>
    <col min="15617" max="15617" width="2.625" style="1" customWidth="1"/>
    <col min="15618" max="15619" width="6.875" style="1" customWidth="1"/>
    <col min="15620" max="15622" width="11.125" style="1" customWidth="1"/>
    <col min="15623" max="15623" width="10.125" style="1" customWidth="1"/>
    <col min="15624" max="15624" width="6.875" style="1" customWidth="1"/>
    <col min="15625" max="15625" width="10.125" style="1" customWidth="1"/>
    <col min="15626" max="15626" width="6.875" style="1" customWidth="1"/>
    <col min="15627" max="15627" width="11" style="1" customWidth="1"/>
    <col min="15628" max="15628" width="8.625" style="1" bestFit="1" customWidth="1"/>
    <col min="15629" max="15629" width="10.125" style="1" customWidth="1"/>
    <col min="15630" max="15630" width="6.875" style="1" customWidth="1"/>
    <col min="15631" max="15631" width="10.125" style="1" customWidth="1"/>
    <col min="15632" max="15632" width="6.875" style="1" customWidth="1"/>
    <col min="15633" max="15634" width="2.625" style="1" customWidth="1"/>
    <col min="15635" max="15635" width="7.875" style="1" customWidth="1"/>
    <col min="15636" max="15636" width="7.125" style="1" customWidth="1"/>
    <col min="15637" max="15637" width="7.625" style="1" customWidth="1"/>
    <col min="15638" max="15638" width="6" style="1" customWidth="1"/>
    <col min="15639" max="15639" width="7.625" style="1" customWidth="1"/>
    <col min="15640" max="15640" width="6" style="1" customWidth="1"/>
    <col min="15641" max="15641" width="7.625" style="1" customWidth="1"/>
    <col min="15642" max="15642" width="6" style="1" customWidth="1"/>
    <col min="15643" max="15643" width="7.625" style="1" customWidth="1"/>
    <col min="15644" max="15644" width="6" style="1" customWidth="1"/>
    <col min="15645" max="15645" width="7.625" style="1" customWidth="1"/>
    <col min="15646" max="15646" width="6" style="1" customWidth="1"/>
    <col min="15647" max="15647" width="7.875" style="1" customWidth="1"/>
    <col min="15648" max="15648" width="7" style="1" customWidth="1"/>
    <col min="15649" max="15649" width="7.875" style="1" customWidth="1"/>
    <col min="15650" max="15650" width="6.125" style="1" customWidth="1"/>
    <col min="15651" max="15651" width="7.875" style="1" customWidth="1"/>
    <col min="15652" max="15652" width="6.125" style="1" customWidth="1"/>
    <col min="15653" max="15653" width="2.625" style="1" customWidth="1"/>
    <col min="15654" max="15872" width="10.625" style="1"/>
    <col min="15873" max="15873" width="2.625" style="1" customWidth="1"/>
    <col min="15874" max="15875" width="6.875" style="1" customWidth="1"/>
    <col min="15876" max="15878" width="11.125" style="1" customWidth="1"/>
    <col min="15879" max="15879" width="10.125" style="1" customWidth="1"/>
    <col min="15880" max="15880" width="6.875" style="1" customWidth="1"/>
    <col min="15881" max="15881" width="10.125" style="1" customWidth="1"/>
    <col min="15882" max="15882" width="6.875" style="1" customWidth="1"/>
    <col min="15883" max="15883" width="11" style="1" customWidth="1"/>
    <col min="15884" max="15884" width="8.625" style="1" bestFit="1" customWidth="1"/>
    <col min="15885" max="15885" width="10.125" style="1" customWidth="1"/>
    <col min="15886" max="15886" width="6.875" style="1" customWidth="1"/>
    <col min="15887" max="15887" width="10.125" style="1" customWidth="1"/>
    <col min="15888" max="15888" width="6.875" style="1" customWidth="1"/>
    <col min="15889" max="15890" width="2.625" style="1" customWidth="1"/>
    <col min="15891" max="15891" width="7.875" style="1" customWidth="1"/>
    <col min="15892" max="15892" width="7.125" style="1" customWidth="1"/>
    <col min="15893" max="15893" width="7.625" style="1" customWidth="1"/>
    <col min="15894" max="15894" width="6" style="1" customWidth="1"/>
    <col min="15895" max="15895" width="7.625" style="1" customWidth="1"/>
    <col min="15896" max="15896" width="6" style="1" customWidth="1"/>
    <col min="15897" max="15897" width="7.625" style="1" customWidth="1"/>
    <col min="15898" max="15898" width="6" style="1" customWidth="1"/>
    <col min="15899" max="15899" width="7.625" style="1" customWidth="1"/>
    <col min="15900" max="15900" width="6" style="1" customWidth="1"/>
    <col min="15901" max="15901" width="7.625" style="1" customWidth="1"/>
    <col min="15902" max="15902" width="6" style="1" customWidth="1"/>
    <col min="15903" max="15903" width="7.875" style="1" customWidth="1"/>
    <col min="15904" max="15904" width="7" style="1" customWidth="1"/>
    <col min="15905" max="15905" width="7.875" style="1" customWidth="1"/>
    <col min="15906" max="15906" width="6.125" style="1" customWidth="1"/>
    <col min="15907" max="15907" width="7.875" style="1" customWidth="1"/>
    <col min="15908" max="15908" width="6.125" style="1" customWidth="1"/>
    <col min="15909" max="15909" width="2.625" style="1" customWidth="1"/>
    <col min="15910" max="16128" width="10.625" style="1"/>
    <col min="16129" max="16129" width="2.625" style="1" customWidth="1"/>
    <col min="16130" max="16131" width="6.875" style="1" customWidth="1"/>
    <col min="16132" max="16134" width="11.125" style="1" customWidth="1"/>
    <col min="16135" max="16135" width="10.125" style="1" customWidth="1"/>
    <col min="16136" max="16136" width="6.875" style="1" customWidth="1"/>
    <col min="16137" max="16137" width="10.125" style="1" customWidth="1"/>
    <col min="16138" max="16138" width="6.875" style="1" customWidth="1"/>
    <col min="16139" max="16139" width="11" style="1" customWidth="1"/>
    <col min="16140" max="16140" width="8.625" style="1" bestFit="1" customWidth="1"/>
    <col min="16141" max="16141" width="10.125" style="1" customWidth="1"/>
    <col min="16142" max="16142" width="6.875" style="1" customWidth="1"/>
    <col min="16143" max="16143" width="10.125" style="1" customWidth="1"/>
    <col min="16144" max="16144" width="6.875" style="1" customWidth="1"/>
    <col min="16145" max="16146" width="2.625" style="1" customWidth="1"/>
    <col min="16147" max="16147" width="7.875" style="1" customWidth="1"/>
    <col min="16148" max="16148" width="7.125" style="1" customWidth="1"/>
    <col min="16149" max="16149" width="7.625" style="1" customWidth="1"/>
    <col min="16150" max="16150" width="6" style="1" customWidth="1"/>
    <col min="16151" max="16151" width="7.625" style="1" customWidth="1"/>
    <col min="16152" max="16152" width="6" style="1" customWidth="1"/>
    <col min="16153" max="16153" width="7.625" style="1" customWidth="1"/>
    <col min="16154" max="16154" width="6" style="1" customWidth="1"/>
    <col min="16155" max="16155" width="7.625" style="1" customWidth="1"/>
    <col min="16156" max="16156" width="6" style="1" customWidth="1"/>
    <col min="16157" max="16157" width="7.625" style="1" customWidth="1"/>
    <col min="16158" max="16158" width="6" style="1" customWidth="1"/>
    <col min="16159" max="16159" width="7.875" style="1" customWidth="1"/>
    <col min="16160" max="16160" width="7" style="1" customWidth="1"/>
    <col min="16161" max="16161" width="7.875" style="1" customWidth="1"/>
    <col min="16162" max="16162" width="6.125" style="1" customWidth="1"/>
    <col min="16163" max="16163" width="7.875" style="1" customWidth="1"/>
    <col min="16164" max="16164" width="6.125" style="1" customWidth="1"/>
    <col min="16165" max="16165" width="2.625" style="1" customWidth="1"/>
    <col min="16166" max="16384" width="10.625" style="1"/>
  </cols>
  <sheetData>
    <row r="1" spans="2:36" ht="18" customHeight="1">
      <c r="B1" s="2" t="s">
        <v>44</v>
      </c>
      <c r="E1" s="67"/>
      <c r="F1" s="67"/>
    </row>
    <row r="2" spans="2:36" ht="15" customHeight="1" thickBot="1">
      <c r="B2" s="3"/>
      <c r="E2" s="67"/>
      <c r="F2" s="67"/>
    </row>
    <row r="3" spans="2:36" ht="17.45" customHeight="1">
      <c r="B3" s="871"/>
      <c r="C3" s="872"/>
      <c r="D3" s="873"/>
      <c r="E3" s="872"/>
      <c r="F3" s="872"/>
      <c r="G3" s="874" t="s">
        <v>1</v>
      </c>
      <c r="H3" s="785"/>
      <c r="I3" s="874" t="s">
        <v>2</v>
      </c>
      <c r="J3" s="785"/>
      <c r="K3" s="874" t="s">
        <v>3</v>
      </c>
      <c r="L3" s="785"/>
      <c r="M3" s="874" t="s">
        <v>4</v>
      </c>
      <c r="N3" s="785"/>
      <c r="O3" s="786" t="s">
        <v>5</v>
      </c>
      <c r="P3" s="787"/>
      <c r="Q3" s="788"/>
      <c r="R3" s="780"/>
      <c r="S3" s="789"/>
      <c r="T3" s="785"/>
      <c r="U3" s="874" t="s">
        <v>6</v>
      </c>
      <c r="V3" s="790"/>
      <c r="W3" s="791"/>
      <c r="X3" s="792" t="s">
        <v>7</v>
      </c>
      <c r="Y3" s="874" t="s">
        <v>8</v>
      </c>
      <c r="Z3" s="785"/>
      <c r="AA3" s="785"/>
      <c r="AB3" s="785"/>
      <c r="AC3" s="785"/>
      <c r="AD3" s="785"/>
      <c r="AE3" s="793" t="s">
        <v>9</v>
      </c>
      <c r="AF3" s="794"/>
      <c r="AG3" s="874" t="s">
        <v>10</v>
      </c>
      <c r="AH3" s="785"/>
      <c r="AI3" s="874" t="s">
        <v>11</v>
      </c>
      <c r="AJ3" s="795"/>
    </row>
    <row r="4" spans="2:36" ht="17.45" customHeight="1">
      <c r="B4" s="796"/>
      <c r="C4" s="797"/>
      <c r="D4" s="798"/>
      <c r="E4" s="799"/>
      <c r="F4" s="800" t="s">
        <v>12</v>
      </c>
      <c r="G4" s="798"/>
      <c r="H4" s="798"/>
      <c r="I4" s="798"/>
      <c r="J4" s="798"/>
      <c r="K4" s="801"/>
      <c r="L4" s="797"/>
      <c r="M4" s="798"/>
      <c r="N4" s="798"/>
      <c r="O4" s="798"/>
      <c r="P4" s="802"/>
      <c r="Q4" s="797"/>
      <c r="R4" s="780"/>
      <c r="S4" s="803" t="s">
        <v>13</v>
      </c>
      <c r="T4" s="788"/>
      <c r="U4" s="804" t="s">
        <v>14</v>
      </c>
      <c r="V4" s="788"/>
      <c r="W4" s="804" t="s">
        <v>15</v>
      </c>
      <c r="X4" s="788"/>
      <c r="Y4" s="804" t="s">
        <v>13</v>
      </c>
      <c r="Z4" s="788"/>
      <c r="AA4" s="805" t="s">
        <v>943</v>
      </c>
      <c r="AB4" s="806"/>
      <c r="AC4" s="804" t="s">
        <v>17</v>
      </c>
      <c r="AD4" s="788"/>
      <c r="AE4" s="807"/>
      <c r="AF4" s="807"/>
      <c r="AG4" s="798"/>
      <c r="AH4" s="798"/>
      <c r="AI4" s="798"/>
      <c r="AJ4" s="802"/>
    </row>
    <row r="5" spans="2:36" ht="17.45" customHeight="1">
      <c r="B5" s="796"/>
      <c r="C5" s="797"/>
      <c r="D5" s="798"/>
      <c r="E5" s="799" t="s">
        <v>45</v>
      </c>
      <c r="F5" s="797"/>
      <c r="G5" s="798"/>
      <c r="H5" s="798"/>
      <c r="I5" s="798"/>
      <c r="J5" s="798"/>
      <c r="K5" s="808"/>
      <c r="L5" s="797"/>
      <c r="M5" s="798"/>
      <c r="N5" s="798"/>
      <c r="O5" s="798"/>
      <c r="P5" s="802"/>
      <c r="Q5" s="797"/>
      <c r="R5" s="780"/>
      <c r="S5" s="809"/>
      <c r="T5" s="810"/>
      <c r="U5" s="811"/>
      <c r="V5" s="810"/>
      <c r="W5" s="811"/>
      <c r="X5" s="810"/>
      <c r="Y5" s="811"/>
      <c r="Z5" s="810"/>
      <c r="AA5" s="812" t="s">
        <v>19</v>
      </c>
      <c r="AB5" s="813"/>
      <c r="AC5" s="814" t="s">
        <v>20</v>
      </c>
      <c r="AD5" s="815"/>
      <c r="AE5" s="807"/>
      <c r="AF5" s="807"/>
      <c r="AG5" s="798"/>
      <c r="AH5" s="798"/>
      <c r="AI5" s="798"/>
      <c r="AJ5" s="802"/>
    </row>
    <row r="6" spans="2:36" ht="17.45" customHeight="1">
      <c r="B6" s="796"/>
      <c r="C6" s="797"/>
      <c r="D6" s="798"/>
      <c r="E6" s="797"/>
      <c r="F6" s="797"/>
      <c r="G6" s="816" t="s">
        <v>21</v>
      </c>
      <c r="H6" s="816" t="s">
        <v>22</v>
      </c>
      <c r="I6" s="816" t="s">
        <v>21</v>
      </c>
      <c r="J6" s="816" t="s">
        <v>22</v>
      </c>
      <c r="K6" s="817" t="s">
        <v>21</v>
      </c>
      <c r="L6" s="799" t="s">
        <v>22</v>
      </c>
      <c r="M6" s="816" t="s">
        <v>21</v>
      </c>
      <c r="N6" s="816" t="s">
        <v>22</v>
      </c>
      <c r="O6" s="816" t="s">
        <v>21</v>
      </c>
      <c r="P6" s="818" t="s">
        <v>22</v>
      </c>
      <c r="Q6" s="799"/>
      <c r="R6" s="819"/>
      <c r="S6" s="796"/>
      <c r="T6" s="816" t="s">
        <v>22</v>
      </c>
      <c r="U6" s="798"/>
      <c r="V6" s="816" t="s">
        <v>22</v>
      </c>
      <c r="W6" s="798"/>
      <c r="X6" s="816" t="s">
        <v>22</v>
      </c>
      <c r="Y6" s="798"/>
      <c r="Z6" s="816" t="s">
        <v>22</v>
      </c>
      <c r="AA6" s="798"/>
      <c r="AB6" s="816" t="s">
        <v>22</v>
      </c>
      <c r="AC6" s="798"/>
      <c r="AD6" s="816" t="s">
        <v>22</v>
      </c>
      <c r="AE6" s="820" t="s">
        <v>21</v>
      </c>
      <c r="AF6" s="820" t="s">
        <v>22</v>
      </c>
      <c r="AG6" s="816" t="s">
        <v>21</v>
      </c>
      <c r="AH6" s="816" t="s">
        <v>22</v>
      </c>
      <c r="AI6" s="816" t="s">
        <v>21</v>
      </c>
      <c r="AJ6" s="818" t="s">
        <v>22</v>
      </c>
    </row>
    <row r="7" spans="2:36" ht="17.45" customHeight="1">
      <c r="B7" s="796"/>
      <c r="C7" s="797"/>
      <c r="D7" s="821"/>
      <c r="E7" s="822"/>
      <c r="F7" s="822"/>
      <c r="G7" s="798"/>
      <c r="H7" s="816" t="s">
        <v>23</v>
      </c>
      <c r="I7" s="798"/>
      <c r="J7" s="816" t="s">
        <v>23</v>
      </c>
      <c r="K7" s="808"/>
      <c r="L7" s="799" t="s">
        <v>23</v>
      </c>
      <c r="M7" s="798"/>
      <c r="N7" s="816" t="s">
        <v>24</v>
      </c>
      <c r="O7" s="798"/>
      <c r="P7" s="818" t="s">
        <v>24</v>
      </c>
      <c r="Q7" s="799"/>
      <c r="R7" s="819"/>
      <c r="S7" s="823" t="s">
        <v>21</v>
      </c>
      <c r="T7" s="816" t="s">
        <v>25</v>
      </c>
      <c r="U7" s="816" t="s">
        <v>21</v>
      </c>
      <c r="V7" s="816" t="s">
        <v>25</v>
      </c>
      <c r="W7" s="816" t="s">
        <v>21</v>
      </c>
      <c r="X7" s="816" t="s">
        <v>25</v>
      </c>
      <c r="Y7" s="816" t="s">
        <v>21</v>
      </c>
      <c r="Z7" s="816" t="s">
        <v>26</v>
      </c>
      <c r="AA7" s="816" t="s">
        <v>21</v>
      </c>
      <c r="AB7" s="816" t="s">
        <v>26</v>
      </c>
      <c r="AC7" s="816" t="s">
        <v>21</v>
      </c>
      <c r="AD7" s="816" t="s">
        <v>24</v>
      </c>
      <c r="AE7" s="807"/>
      <c r="AF7" s="820" t="s">
        <v>27</v>
      </c>
      <c r="AG7" s="798"/>
      <c r="AH7" s="816" t="s">
        <v>23</v>
      </c>
      <c r="AI7" s="798"/>
      <c r="AJ7" s="818" t="s">
        <v>23</v>
      </c>
    </row>
    <row r="8" spans="2:36" ht="17.45" customHeight="1">
      <c r="B8" s="809"/>
      <c r="C8" s="810"/>
      <c r="D8" s="821" t="s">
        <v>13</v>
      </c>
      <c r="E8" s="821" t="s">
        <v>28</v>
      </c>
      <c r="F8" s="821" t="s">
        <v>29</v>
      </c>
      <c r="G8" s="811"/>
      <c r="H8" s="821" t="s">
        <v>30</v>
      </c>
      <c r="I8" s="811"/>
      <c r="J8" s="821" t="s">
        <v>30</v>
      </c>
      <c r="K8" s="824"/>
      <c r="L8" s="822" t="s">
        <v>30</v>
      </c>
      <c r="M8" s="811"/>
      <c r="N8" s="821" t="s">
        <v>30</v>
      </c>
      <c r="O8" s="811"/>
      <c r="P8" s="825" t="s">
        <v>30</v>
      </c>
      <c r="Q8" s="799"/>
      <c r="R8" s="819"/>
      <c r="S8" s="809"/>
      <c r="T8" s="821" t="s">
        <v>30</v>
      </c>
      <c r="U8" s="811"/>
      <c r="V8" s="821" t="s">
        <v>30</v>
      </c>
      <c r="W8" s="811"/>
      <c r="X8" s="821" t="s">
        <v>30</v>
      </c>
      <c r="Y8" s="811"/>
      <c r="Z8" s="821" t="s">
        <v>30</v>
      </c>
      <c r="AA8" s="811"/>
      <c r="AB8" s="821" t="s">
        <v>30</v>
      </c>
      <c r="AC8" s="811"/>
      <c r="AD8" s="821" t="s">
        <v>30</v>
      </c>
      <c r="AE8" s="826"/>
      <c r="AF8" s="827" t="s">
        <v>944</v>
      </c>
      <c r="AG8" s="811"/>
      <c r="AH8" s="821" t="s">
        <v>30</v>
      </c>
      <c r="AI8" s="811"/>
      <c r="AJ8" s="825" t="s">
        <v>30</v>
      </c>
    </row>
    <row r="9" spans="2:36" ht="17.45" customHeight="1">
      <c r="B9" s="828">
        <v>1966</v>
      </c>
      <c r="C9" s="829" t="s">
        <v>46</v>
      </c>
      <c r="D9" s="830">
        <v>1649000</v>
      </c>
      <c r="E9" s="830">
        <v>785000</v>
      </c>
      <c r="F9" s="830">
        <v>865000</v>
      </c>
      <c r="G9" s="830">
        <v>18904</v>
      </c>
      <c r="H9" s="831">
        <f>G9/D9*1000</f>
        <v>11.463917525773196</v>
      </c>
      <c r="I9" s="830">
        <v>13407</v>
      </c>
      <c r="J9" s="831">
        <f>I9/D9*1000</f>
        <v>8.1303820497271087</v>
      </c>
      <c r="K9" s="832">
        <f>G9-I9</f>
        <v>5497</v>
      </c>
      <c r="L9" s="833">
        <f>K9/D9*1000</f>
        <v>3.3335354760460887</v>
      </c>
      <c r="M9" s="830">
        <v>347</v>
      </c>
      <c r="N9" s="831">
        <f>M9/G9*1000</f>
        <v>18.355903512484133</v>
      </c>
      <c r="O9" s="830">
        <v>213</v>
      </c>
      <c r="P9" s="834">
        <f>O9/G9*1000</f>
        <v>11.267456622936946</v>
      </c>
      <c r="Q9" s="833"/>
      <c r="R9" s="833"/>
      <c r="S9" s="835">
        <f>U9+W9</f>
        <v>1880</v>
      </c>
      <c r="T9" s="831">
        <f>S9/(S9+G9)*1000</f>
        <v>90.45419553502694</v>
      </c>
      <c r="U9" s="830">
        <v>968</v>
      </c>
      <c r="V9" s="831">
        <f>U9/(U9+G9+W9)*1000</f>
        <v>46.574287913779827</v>
      </c>
      <c r="W9" s="830">
        <v>912</v>
      </c>
      <c r="X9" s="831">
        <f>W9/(W9+G9+U9)*1000</f>
        <v>43.879907621247114</v>
      </c>
      <c r="Y9" s="830">
        <f>AA9+AC9</f>
        <v>537</v>
      </c>
      <c r="Z9" s="831">
        <f>Y9/G9*1000</f>
        <v>28.406686415573425</v>
      </c>
      <c r="AA9" s="830">
        <v>396</v>
      </c>
      <c r="AB9" s="831">
        <f>AA9/G9*1000</f>
        <v>20.947947524333475</v>
      </c>
      <c r="AC9" s="830">
        <v>141</v>
      </c>
      <c r="AD9" s="831">
        <f>AC9/G9*1000</f>
        <v>7.4587388912399497</v>
      </c>
      <c r="AE9" s="836">
        <v>11</v>
      </c>
      <c r="AF9" s="837">
        <f t="shared" ref="AF9:AF53" si="0">ROUND(100000*AE9/(G9+S9),1)</f>
        <v>52.9</v>
      </c>
      <c r="AG9" s="830">
        <v>13259</v>
      </c>
      <c r="AH9" s="831">
        <f>AG9/D9*1000</f>
        <v>8.0406306852637979</v>
      </c>
      <c r="AI9" s="830">
        <v>1286</v>
      </c>
      <c r="AJ9" s="838">
        <f>AI9/D9*1000</f>
        <v>0.77986658580958157</v>
      </c>
    </row>
    <row r="10" spans="2:36" ht="17.45" customHeight="1">
      <c r="B10" s="828">
        <v>67</v>
      </c>
      <c r="C10" s="839">
        <v>42</v>
      </c>
      <c r="D10" s="830">
        <f>E10+F10</f>
        <v>1655000</v>
      </c>
      <c r="E10" s="830">
        <v>789000</v>
      </c>
      <c r="F10" s="830">
        <v>866000</v>
      </c>
      <c r="G10" s="830">
        <v>26746</v>
      </c>
      <c r="H10" s="831">
        <f>G10/D10*1000</f>
        <v>16.160725075528703</v>
      </c>
      <c r="I10" s="830">
        <v>13387</v>
      </c>
      <c r="J10" s="831">
        <f>I10/D10*1000</f>
        <v>8.0888217522658596</v>
      </c>
      <c r="K10" s="832">
        <f>G10-I10</f>
        <v>13359</v>
      </c>
      <c r="L10" s="833">
        <f>K10/D10*1000</f>
        <v>8.0719033232628394</v>
      </c>
      <c r="M10" s="830">
        <v>351</v>
      </c>
      <c r="N10" s="831">
        <f>M10/G10*1000</f>
        <v>13.123457713302923</v>
      </c>
      <c r="O10" s="830">
        <v>216</v>
      </c>
      <c r="P10" s="834">
        <f>O10/G10*1000</f>
        <v>8.075973977417183</v>
      </c>
      <c r="Q10" s="833"/>
      <c r="R10" s="833"/>
      <c r="S10" s="835">
        <f>U10+W10</f>
        <v>1928</v>
      </c>
      <c r="T10" s="831">
        <f>S10/(S10+G10)*1000</f>
        <v>67.238613377973067</v>
      </c>
      <c r="U10" s="830">
        <v>1109</v>
      </c>
      <c r="V10" s="831">
        <f>U10/(U10+G10+W10)*1000</f>
        <v>38.676152612122486</v>
      </c>
      <c r="W10" s="830">
        <v>819</v>
      </c>
      <c r="X10" s="831">
        <f>W10/(W10+G10+U10)*1000</f>
        <v>28.562460765850595</v>
      </c>
      <c r="Y10" s="830">
        <f>AA10+AC10</f>
        <v>630</v>
      </c>
      <c r="Z10" s="831">
        <f>Y10/G10*1000</f>
        <v>23.554924100800118</v>
      </c>
      <c r="AA10" s="830">
        <v>485</v>
      </c>
      <c r="AB10" s="831">
        <f>AA10/G10*1000</f>
        <v>18.133552680774695</v>
      </c>
      <c r="AC10" s="830">
        <v>145</v>
      </c>
      <c r="AD10" s="831">
        <f>AC10/G10*1000</f>
        <v>5.4213714200254248</v>
      </c>
      <c r="AE10" s="836">
        <v>16</v>
      </c>
      <c r="AF10" s="837">
        <f t="shared" si="0"/>
        <v>55.8</v>
      </c>
      <c r="AG10" s="830">
        <v>13806</v>
      </c>
      <c r="AH10" s="831">
        <f>AG10/D10*1000</f>
        <v>8.3419939577039273</v>
      </c>
      <c r="AI10" s="830">
        <v>1310</v>
      </c>
      <c r="AJ10" s="838">
        <f>AI10/D10*1000</f>
        <v>0.7915407854984895</v>
      </c>
    </row>
    <row r="11" spans="2:36" ht="17.45" customHeight="1">
      <c r="B11" s="828">
        <v>68</v>
      </c>
      <c r="C11" s="839">
        <v>43</v>
      </c>
      <c r="D11" s="830">
        <v>1668000</v>
      </c>
      <c r="E11" s="830">
        <v>796000</v>
      </c>
      <c r="F11" s="830">
        <v>873000</v>
      </c>
      <c r="G11" s="830">
        <v>26828</v>
      </c>
      <c r="H11" s="831">
        <f>G11/D11*1000</f>
        <v>16.083932853717027</v>
      </c>
      <c r="I11" s="830">
        <v>13426</v>
      </c>
      <c r="J11" s="831">
        <f>I11/D11*1000</f>
        <v>8.049160671462829</v>
      </c>
      <c r="K11" s="832">
        <f>G11-I11</f>
        <v>13402</v>
      </c>
      <c r="L11" s="833">
        <f>K11/D11*1000</f>
        <v>8.0347721822541978</v>
      </c>
      <c r="M11" s="830">
        <v>328</v>
      </c>
      <c r="N11" s="831">
        <f>M11/G11*1000</f>
        <v>12.226032503354705</v>
      </c>
      <c r="O11" s="830">
        <v>191</v>
      </c>
      <c r="P11" s="834">
        <f>O11/G11*1000</f>
        <v>7.1194274638437456</v>
      </c>
      <c r="Q11" s="833"/>
      <c r="R11" s="833"/>
      <c r="S11" s="835">
        <f>U11+W11</f>
        <v>1898</v>
      </c>
      <c r="T11" s="831">
        <f>S11/(S11+G11)*1000</f>
        <v>66.072547517928015</v>
      </c>
      <c r="U11" s="830">
        <v>1051</v>
      </c>
      <c r="V11" s="831">
        <f>U11/(U11+G11+W11)*1000</f>
        <v>36.587063983847386</v>
      </c>
      <c r="W11" s="830">
        <v>847</v>
      </c>
      <c r="X11" s="831">
        <f>W11/(W11+G11+U11)*1000</f>
        <v>29.485483534080622</v>
      </c>
      <c r="Y11" s="830">
        <f>AA11+AC11</f>
        <v>589</v>
      </c>
      <c r="Z11" s="831">
        <f>Y11/G11*1000</f>
        <v>21.95467422096317</v>
      </c>
      <c r="AA11" s="830">
        <v>447</v>
      </c>
      <c r="AB11" s="831">
        <f>AA11/G11*1000</f>
        <v>16.661696734754734</v>
      </c>
      <c r="AC11" s="830">
        <v>142</v>
      </c>
      <c r="AD11" s="831">
        <f>AC11/G11*1000</f>
        <v>5.2929774862084393</v>
      </c>
      <c r="AE11" s="836">
        <v>16</v>
      </c>
      <c r="AF11" s="837">
        <f t="shared" si="0"/>
        <v>55.7</v>
      </c>
      <c r="AG11" s="830">
        <v>14081</v>
      </c>
      <c r="AH11" s="831">
        <f>AG11/D11*1000</f>
        <v>8.4418465227817734</v>
      </c>
      <c r="AI11" s="830">
        <v>1352</v>
      </c>
      <c r="AJ11" s="838">
        <f>AI11/D11*1000</f>
        <v>0.81055155875299756</v>
      </c>
    </row>
    <row r="12" spans="2:36" ht="17.45" customHeight="1">
      <c r="B12" s="828">
        <v>69</v>
      </c>
      <c r="C12" s="839">
        <v>44</v>
      </c>
      <c r="D12" s="830">
        <f>E12+F12</f>
        <v>1683000</v>
      </c>
      <c r="E12" s="830">
        <v>804000</v>
      </c>
      <c r="F12" s="830">
        <v>879000</v>
      </c>
      <c r="G12" s="830">
        <v>27225</v>
      </c>
      <c r="H12" s="831">
        <f>G12/D12*1000</f>
        <v>16.176470588235297</v>
      </c>
      <c r="I12" s="830">
        <v>13683</v>
      </c>
      <c r="J12" s="831">
        <f>I12/D12*1000</f>
        <v>8.1301247771836014</v>
      </c>
      <c r="K12" s="832">
        <f>G12-I12</f>
        <v>13542</v>
      </c>
      <c r="L12" s="833">
        <f>K12/D12*1000</f>
        <v>8.0463458110516921</v>
      </c>
      <c r="M12" s="830">
        <v>336</v>
      </c>
      <c r="N12" s="831">
        <f>M12/G12*1000</f>
        <v>12.341597796143251</v>
      </c>
      <c r="O12" s="830">
        <v>185</v>
      </c>
      <c r="P12" s="834">
        <f>O12/G12*1000</f>
        <v>6.7952249770431585</v>
      </c>
      <c r="Q12" s="833"/>
      <c r="R12" s="833"/>
      <c r="S12" s="835">
        <f>U12+W12</f>
        <v>1883</v>
      </c>
      <c r="T12" s="831">
        <f>S12/(S12+G12)*1000</f>
        <v>64.69011955476158</v>
      </c>
      <c r="U12" s="830">
        <v>1117</v>
      </c>
      <c r="V12" s="831">
        <f>U12/(U12+G12+W12)*1000</f>
        <v>38.374330081077368</v>
      </c>
      <c r="W12" s="830">
        <v>766</v>
      </c>
      <c r="X12" s="831">
        <f>W12/(W12+G12+U12)*1000</f>
        <v>26.315789473684209</v>
      </c>
      <c r="Y12" s="830">
        <f>AA12+AC12</f>
        <v>577</v>
      </c>
      <c r="Z12" s="831">
        <f>Y12/G12*1000</f>
        <v>21.193755739210285</v>
      </c>
      <c r="AA12" s="830">
        <v>438</v>
      </c>
      <c r="AB12" s="831">
        <f>AA12/G12*1000</f>
        <v>16.088154269972453</v>
      </c>
      <c r="AC12" s="830">
        <v>139</v>
      </c>
      <c r="AD12" s="831">
        <f>AC12/G12*1000</f>
        <v>5.1056014692378326</v>
      </c>
      <c r="AE12" s="836">
        <v>14</v>
      </c>
      <c r="AF12" s="837">
        <f t="shared" si="0"/>
        <v>48.1</v>
      </c>
      <c r="AG12" s="830">
        <v>14498</v>
      </c>
      <c r="AH12" s="831">
        <f>AG12/D12*1000</f>
        <v>8.6143790849673199</v>
      </c>
      <c r="AI12" s="830">
        <v>1361</v>
      </c>
      <c r="AJ12" s="838">
        <f>AI12/D12*1000</f>
        <v>0.80867498514557346</v>
      </c>
    </row>
    <row r="13" spans="2:36" ht="17.45" customHeight="1">
      <c r="B13" s="828">
        <v>70</v>
      </c>
      <c r="C13" s="839">
        <v>45</v>
      </c>
      <c r="D13" s="830">
        <f>E13+F13</f>
        <v>1700064</v>
      </c>
      <c r="E13" s="830">
        <v>815827</v>
      </c>
      <c r="F13" s="830">
        <v>884237</v>
      </c>
      <c r="G13" s="830">
        <v>28717</v>
      </c>
      <c r="H13" s="831">
        <f>G13/D13*1000</f>
        <v>16.891717017712274</v>
      </c>
      <c r="I13" s="830">
        <v>13875</v>
      </c>
      <c r="J13" s="831">
        <f>I13/D13*1000</f>
        <v>8.1614574510136091</v>
      </c>
      <c r="K13" s="832">
        <f>G13-I13</f>
        <v>14842</v>
      </c>
      <c r="L13" s="833">
        <f>K13/D13*1000</f>
        <v>8.7302595666986669</v>
      </c>
      <c r="M13" s="830">
        <v>311</v>
      </c>
      <c r="N13" s="831">
        <f>M13/G13*1000</f>
        <v>10.829822056621515</v>
      </c>
      <c r="O13" s="830">
        <v>172</v>
      </c>
      <c r="P13" s="834">
        <f>O13/G13*1000</f>
        <v>5.9894835811540199</v>
      </c>
      <c r="Q13" s="833"/>
      <c r="R13" s="833"/>
      <c r="S13" s="835">
        <f>U13+W13</f>
        <v>1934</v>
      </c>
      <c r="T13" s="831">
        <f>S13/(S13+G13)*1000</f>
        <v>63.097451959153048</v>
      </c>
      <c r="U13" s="830">
        <v>1147</v>
      </c>
      <c r="V13" s="831">
        <f>U13/(U13+G13+W13)*1000</f>
        <v>37.421291311865843</v>
      </c>
      <c r="W13" s="830">
        <v>787</v>
      </c>
      <c r="X13" s="831">
        <f>W13/(W13+G13+U13)*1000</f>
        <v>25.676160647287201</v>
      </c>
      <c r="Y13" s="830">
        <f>AA13+AC13</f>
        <v>538</v>
      </c>
      <c r="Z13" s="831">
        <f>Y13/G13*1000</f>
        <v>18.734547480586411</v>
      </c>
      <c r="AA13" s="830">
        <v>417</v>
      </c>
      <c r="AB13" s="831">
        <f>AA13/G13*1000</f>
        <v>14.52101542640248</v>
      </c>
      <c r="AC13" s="830">
        <v>121</v>
      </c>
      <c r="AD13" s="831">
        <f>AC13/G13*1000</f>
        <v>4.2135320541839336</v>
      </c>
      <c r="AE13" s="836">
        <v>10</v>
      </c>
      <c r="AF13" s="837">
        <f t="shared" si="0"/>
        <v>32.6</v>
      </c>
      <c r="AG13" s="830">
        <v>15493</v>
      </c>
      <c r="AH13" s="831">
        <f>AG13/D13*1000</f>
        <v>9.1131863271029783</v>
      </c>
      <c r="AI13" s="830">
        <v>1449</v>
      </c>
      <c r="AJ13" s="838">
        <f>AI13/D13*1000</f>
        <v>0.85232085380315092</v>
      </c>
    </row>
    <row r="14" spans="2:36" ht="15" customHeight="1">
      <c r="B14" s="828"/>
      <c r="C14" s="839"/>
      <c r="D14" s="839"/>
      <c r="E14" s="830"/>
      <c r="F14" s="830"/>
      <c r="G14" s="839"/>
      <c r="H14" s="839"/>
      <c r="I14" s="839"/>
      <c r="J14" s="839"/>
      <c r="K14" s="840"/>
      <c r="L14" s="780"/>
      <c r="M14" s="839"/>
      <c r="N14" s="839"/>
      <c r="O14" s="839"/>
      <c r="P14" s="841"/>
      <c r="Q14" s="780"/>
      <c r="R14" s="780"/>
      <c r="S14" s="828"/>
      <c r="T14" s="839"/>
      <c r="U14" s="839"/>
      <c r="V14" s="839"/>
      <c r="W14" s="839"/>
      <c r="X14" s="839"/>
      <c r="Y14" s="839"/>
      <c r="Z14" s="839"/>
      <c r="AA14" s="839"/>
      <c r="AB14" s="839"/>
      <c r="AC14" s="839"/>
      <c r="AD14" s="839"/>
      <c r="AE14" s="836"/>
      <c r="AF14" s="837"/>
      <c r="AG14" s="839"/>
      <c r="AH14" s="839"/>
      <c r="AI14" s="839"/>
      <c r="AJ14" s="841"/>
    </row>
    <row r="15" spans="2:36" ht="17.45" customHeight="1">
      <c r="B15" s="828">
        <v>71</v>
      </c>
      <c r="C15" s="839">
        <v>46</v>
      </c>
      <c r="D15" s="830">
        <v>1724000</v>
      </c>
      <c r="E15" s="830">
        <v>830000</v>
      </c>
      <c r="F15" s="830">
        <v>893000</v>
      </c>
      <c r="G15" s="830">
        <v>30444</v>
      </c>
      <c r="H15" s="831">
        <f>G15/D15*1000</f>
        <v>17.658932714617169</v>
      </c>
      <c r="I15" s="830">
        <v>13362</v>
      </c>
      <c r="J15" s="831">
        <f>I15/D15*1000</f>
        <v>7.7505800464037122</v>
      </c>
      <c r="K15" s="832">
        <f>G15-I15</f>
        <v>17082</v>
      </c>
      <c r="L15" s="833">
        <f>K15/D15*1000</f>
        <v>9.9083526682134568</v>
      </c>
      <c r="M15" s="830">
        <v>325</v>
      </c>
      <c r="N15" s="831">
        <f>M15/G15*1000</f>
        <v>10.675338326106949</v>
      </c>
      <c r="O15" s="830">
        <v>197</v>
      </c>
      <c r="P15" s="834">
        <f>O15/G15*1000</f>
        <v>6.4708973853632896</v>
      </c>
      <c r="Q15" s="833"/>
      <c r="R15" s="833"/>
      <c r="S15" s="835">
        <f>U15+W15</f>
        <v>1908</v>
      </c>
      <c r="T15" s="831">
        <f>S15/(S15+G15)*1000</f>
        <v>58.976261127596445</v>
      </c>
      <c r="U15" s="830">
        <v>1143</v>
      </c>
      <c r="V15" s="831">
        <f>U15/(U15+G15+W15)*1000</f>
        <v>35.330118694362021</v>
      </c>
      <c r="W15" s="830">
        <v>765</v>
      </c>
      <c r="X15" s="831">
        <f>W15/(W15+G15+U15)*1000</f>
        <v>23.646142433234424</v>
      </c>
      <c r="Y15" s="830">
        <f>AA15+AC15</f>
        <v>549</v>
      </c>
      <c r="Z15" s="831">
        <f>Y15/G15*1000</f>
        <v>18.033109972408358</v>
      </c>
      <c r="AA15" s="830">
        <v>408</v>
      </c>
      <c r="AB15" s="831">
        <f>AA15/G15*1000</f>
        <v>13.401655498620418</v>
      </c>
      <c r="AC15" s="830">
        <v>141</v>
      </c>
      <c r="AD15" s="831">
        <f>AC15/G15*1000</f>
        <v>4.6314544737879384</v>
      </c>
      <c r="AE15" s="836">
        <v>9</v>
      </c>
      <c r="AF15" s="837">
        <f t="shared" si="0"/>
        <v>27.8</v>
      </c>
      <c r="AG15" s="830">
        <v>16700</v>
      </c>
      <c r="AH15" s="831">
        <f>AG15/D15*1000</f>
        <v>9.6867749419953597</v>
      </c>
      <c r="AI15" s="830">
        <v>1592</v>
      </c>
      <c r="AJ15" s="838">
        <f>AI15/D15*1000</f>
        <v>0.92343387470997684</v>
      </c>
    </row>
    <row r="16" spans="2:36" ht="17.45" customHeight="1">
      <c r="B16" s="828">
        <v>72</v>
      </c>
      <c r="C16" s="839">
        <v>47</v>
      </c>
      <c r="D16" s="830">
        <f>E16+F16</f>
        <v>1742000</v>
      </c>
      <c r="E16" s="830">
        <v>840000</v>
      </c>
      <c r="F16" s="830">
        <v>902000</v>
      </c>
      <c r="G16" s="830">
        <v>31255</v>
      </c>
      <c r="H16" s="831">
        <f>G16/D16*1000</f>
        <v>17.942020665901264</v>
      </c>
      <c r="I16" s="830">
        <v>13230</v>
      </c>
      <c r="J16" s="831">
        <f>I16/D16*1000</f>
        <v>7.5947187141216999</v>
      </c>
      <c r="K16" s="832">
        <f>G16-I16</f>
        <v>18025</v>
      </c>
      <c r="L16" s="833">
        <f>K16/D16*1000</f>
        <v>10.347301951779563</v>
      </c>
      <c r="M16" s="830">
        <v>293</v>
      </c>
      <c r="N16" s="831">
        <f>M16/G16*1000</f>
        <v>9.374500079987202</v>
      </c>
      <c r="O16" s="830">
        <v>182</v>
      </c>
      <c r="P16" s="834">
        <f>O16/G16*1000</f>
        <v>5.8230683090705488</v>
      </c>
      <c r="Q16" s="833"/>
      <c r="R16" s="833"/>
      <c r="S16" s="835">
        <f>U16+W16</f>
        <v>1916</v>
      </c>
      <c r="T16" s="831">
        <f>S16/(S16+G16)*1000</f>
        <v>57.761297518917125</v>
      </c>
      <c r="U16" s="830">
        <v>1211</v>
      </c>
      <c r="V16" s="831">
        <f>U16/(U16+G16+W16)*1000</f>
        <v>36.507792951674652</v>
      </c>
      <c r="W16" s="830">
        <v>705</v>
      </c>
      <c r="X16" s="831">
        <f>W16/(W16+G16+U16)*1000</f>
        <v>21.253504567242473</v>
      </c>
      <c r="Y16" s="830">
        <f>AA16+AC16</f>
        <v>540</v>
      </c>
      <c r="Z16" s="831">
        <f>Y16/G16*1000</f>
        <v>17.277235642297232</v>
      </c>
      <c r="AA16" s="830">
        <v>402</v>
      </c>
      <c r="AB16" s="831">
        <f>AA16/G16*1000</f>
        <v>12.861942089265717</v>
      </c>
      <c r="AC16" s="830">
        <v>138</v>
      </c>
      <c r="AD16" s="831">
        <f>AC16/G16*1000</f>
        <v>4.4152935530315149</v>
      </c>
      <c r="AE16" s="836">
        <v>16</v>
      </c>
      <c r="AF16" s="837">
        <f t="shared" si="0"/>
        <v>48.2</v>
      </c>
      <c r="AG16" s="830">
        <v>16454</v>
      </c>
      <c r="AH16" s="831">
        <f>AG16/D16*1000</f>
        <v>9.4454649827784145</v>
      </c>
      <c r="AI16" s="830">
        <v>1609</v>
      </c>
      <c r="AJ16" s="838">
        <f>AI16/D16*1000</f>
        <v>0.92365097588978184</v>
      </c>
    </row>
    <row r="17" spans="2:36" ht="17.45" customHeight="1">
      <c r="B17" s="828">
        <v>73</v>
      </c>
      <c r="C17" s="839">
        <v>48</v>
      </c>
      <c r="D17" s="830">
        <f>E17+F17</f>
        <v>1760000</v>
      </c>
      <c r="E17" s="830">
        <v>850000</v>
      </c>
      <c r="F17" s="830">
        <v>910000</v>
      </c>
      <c r="G17" s="830">
        <v>31996</v>
      </c>
      <c r="H17" s="831">
        <f>G17/D17*1000</f>
        <v>18.179545454545455</v>
      </c>
      <c r="I17" s="830">
        <v>13908</v>
      </c>
      <c r="J17" s="831">
        <f>I17/D17*1000</f>
        <v>7.9022727272727264</v>
      </c>
      <c r="K17" s="832">
        <f>G17-I17</f>
        <v>18088</v>
      </c>
      <c r="L17" s="833">
        <f>K17/D17*1000</f>
        <v>10.277272727272727</v>
      </c>
      <c r="M17" s="830">
        <v>306</v>
      </c>
      <c r="N17" s="831">
        <f>M17/G17*1000</f>
        <v>9.5636954619327401</v>
      </c>
      <c r="O17" s="830">
        <v>184</v>
      </c>
      <c r="P17" s="834">
        <f>O17/G17*1000</f>
        <v>5.750718839854982</v>
      </c>
      <c r="Q17" s="833"/>
      <c r="R17" s="833"/>
      <c r="S17" s="835">
        <f>U17+W17</f>
        <v>1859</v>
      </c>
      <c r="T17" s="831">
        <f>S17/(S17+G17)*1000</f>
        <v>54.910648353271306</v>
      </c>
      <c r="U17" s="830">
        <v>1201</v>
      </c>
      <c r="V17" s="831">
        <f>U17/(U17+G17+W17)*1000</f>
        <v>35.474819081376459</v>
      </c>
      <c r="W17" s="830">
        <v>658</v>
      </c>
      <c r="X17" s="831">
        <f>W17/(W17+G17+U17)*1000</f>
        <v>19.435829271894846</v>
      </c>
      <c r="Y17" s="830">
        <f>AA17+AC17</f>
        <v>495</v>
      </c>
      <c r="Z17" s="831">
        <f>Y17/G17*1000</f>
        <v>15.470683835479434</v>
      </c>
      <c r="AA17" s="830">
        <v>357</v>
      </c>
      <c r="AB17" s="831">
        <f>AA17/G17*1000</f>
        <v>11.157644705588199</v>
      </c>
      <c r="AC17" s="830">
        <v>138</v>
      </c>
      <c r="AD17" s="831">
        <f>AC17/G17*1000</f>
        <v>4.3130391298912363</v>
      </c>
      <c r="AE17" s="836">
        <v>7</v>
      </c>
      <c r="AF17" s="837">
        <f t="shared" si="0"/>
        <v>20.7</v>
      </c>
      <c r="AG17" s="830">
        <v>15486</v>
      </c>
      <c r="AH17" s="831">
        <f>AG17/D17*1000</f>
        <v>8.7988636363636363</v>
      </c>
      <c r="AI17" s="830">
        <v>1682</v>
      </c>
      <c r="AJ17" s="838">
        <f>AI17/D17*1000</f>
        <v>0.95568181818181819</v>
      </c>
    </row>
    <row r="18" spans="2:36" ht="17.45" customHeight="1">
      <c r="B18" s="828">
        <v>74</v>
      </c>
      <c r="C18" s="839">
        <v>49</v>
      </c>
      <c r="D18" s="830">
        <f>E18+F18</f>
        <v>1781000</v>
      </c>
      <c r="E18" s="830">
        <v>861000</v>
      </c>
      <c r="F18" s="830">
        <v>920000</v>
      </c>
      <c r="G18" s="830">
        <v>31373</v>
      </c>
      <c r="H18" s="831">
        <f>G18/D18*1000</f>
        <v>17.615384615384617</v>
      </c>
      <c r="I18" s="830">
        <v>13717</v>
      </c>
      <c r="J18" s="831">
        <f>I18/D18*1000</f>
        <v>7.701852891633914</v>
      </c>
      <c r="K18" s="832">
        <f>G18-I18</f>
        <v>17656</v>
      </c>
      <c r="L18" s="833">
        <f>K18/D18*1000</f>
        <v>9.913531723750701</v>
      </c>
      <c r="M18" s="830">
        <v>273</v>
      </c>
      <c r="N18" s="831">
        <f>M18/G18*1000</f>
        <v>8.7017499123450097</v>
      </c>
      <c r="O18" s="830">
        <v>161</v>
      </c>
      <c r="P18" s="834">
        <f>O18/G18*1000</f>
        <v>5.1318012303573139</v>
      </c>
      <c r="Q18" s="833"/>
      <c r="R18" s="833"/>
      <c r="S18" s="835">
        <f>U18+W18</f>
        <v>1719</v>
      </c>
      <c r="T18" s="831">
        <f>S18/(S18+G18)*1000</f>
        <v>51.946089689350906</v>
      </c>
      <c r="U18" s="830">
        <v>1134</v>
      </c>
      <c r="V18" s="831">
        <f>U18/(U18+G18+W18)*1000</f>
        <v>34.268101051613684</v>
      </c>
      <c r="W18" s="830">
        <v>585</v>
      </c>
      <c r="X18" s="831">
        <f>W18/(W18+G18+U18)*1000</f>
        <v>17.677988637737215</v>
      </c>
      <c r="Y18" s="830">
        <f>AA18+AC18</f>
        <v>461</v>
      </c>
      <c r="Z18" s="831">
        <f>Y18/G18*1000</f>
        <v>14.694163771395786</v>
      </c>
      <c r="AA18" s="830">
        <v>342</v>
      </c>
      <c r="AB18" s="831">
        <f>AA18/G18*1000</f>
        <v>10.901093296783859</v>
      </c>
      <c r="AC18" s="830">
        <v>119</v>
      </c>
      <c r="AD18" s="831">
        <f>AC18/G18*1000</f>
        <v>3.7930704746119273</v>
      </c>
      <c r="AE18" s="836">
        <v>8</v>
      </c>
      <c r="AF18" s="837">
        <f t="shared" si="0"/>
        <v>24.2</v>
      </c>
      <c r="AG18" s="830">
        <v>14832</v>
      </c>
      <c r="AH18" s="831">
        <f>AG18/D18*1000</f>
        <v>8.3279056709713633</v>
      </c>
      <c r="AI18" s="830">
        <v>1620</v>
      </c>
      <c r="AJ18" s="838">
        <f>AI18/D18*1000</f>
        <v>0.90960134755755195</v>
      </c>
    </row>
    <row r="19" spans="2:36" ht="17.45" customHeight="1">
      <c r="B19" s="828">
        <v>75</v>
      </c>
      <c r="C19" s="839">
        <v>50</v>
      </c>
      <c r="D19" s="830">
        <f>E19+F19</f>
        <v>1806484</v>
      </c>
      <c r="E19" s="830">
        <v>874082</v>
      </c>
      <c r="F19" s="830">
        <v>932402</v>
      </c>
      <c r="G19" s="830">
        <v>30102</v>
      </c>
      <c r="H19" s="831">
        <f>G19/D19*1000</f>
        <v>16.663308393542373</v>
      </c>
      <c r="I19" s="830">
        <v>13865</v>
      </c>
      <c r="J19" s="831">
        <f>I19/D19*1000</f>
        <v>7.6751302530218926</v>
      </c>
      <c r="K19" s="832">
        <f>G19-I19</f>
        <v>16237</v>
      </c>
      <c r="L19" s="833">
        <f>K19/D19*1000</f>
        <v>8.9881781405204801</v>
      </c>
      <c r="M19" s="830">
        <v>250</v>
      </c>
      <c r="N19" s="831">
        <f>M19/G19*1000</f>
        <v>8.3050960069098405</v>
      </c>
      <c r="O19" s="830">
        <v>143</v>
      </c>
      <c r="P19" s="834">
        <f>O19/G19*1000</f>
        <v>4.7505149159524285</v>
      </c>
      <c r="Q19" s="833"/>
      <c r="R19" s="833"/>
      <c r="S19" s="835">
        <f>U19+W19</f>
        <v>1496</v>
      </c>
      <c r="T19" s="831">
        <f>S19/(S19+G19)*1000</f>
        <v>47.344768656244071</v>
      </c>
      <c r="U19" s="830">
        <v>961</v>
      </c>
      <c r="V19" s="831">
        <f>U19/(U19+G19+W19)*1000</f>
        <v>30.4133172985632</v>
      </c>
      <c r="W19" s="830">
        <v>535</v>
      </c>
      <c r="X19" s="831">
        <f>W19/(W19+G19+U19)*1000</f>
        <v>16.931451357680864</v>
      </c>
      <c r="Y19" s="830">
        <f>AA19+AC19</f>
        <v>402</v>
      </c>
      <c r="Z19" s="831">
        <f>Y19/G19*1000</f>
        <v>13.354594379111022</v>
      </c>
      <c r="AA19" s="830">
        <v>295</v>
      </c>
      <c r="AB19" s="831">
        <f>AA19/G19*1000</f>
        <v>9.8000132881536111</v>
      </c>
      <c r="AC19" s="830">
        <v>107</v>
      </c>
      <c r="AD19" s="831">
        <f>AC19/G19*1000</f>
        <v>3.5545810909574116</v>
      </c>
      <c r="AE19" s="836">
        <v>5</v>
      </c>
      <c r="AF19" s="837">
        <f t="shared" si="0"/>
        <v>15.8</v>
      </c>
      <c r="AG19" s="830">
        <v>14007</v>
      </c>
      <c r="AH19" s="831">
        <f>AG19/D19*1000</f>
        <v>7.7537359865905255</v>
      </c>
      <c r="AI19" s="830">
        <v>1814</v>
      </c>
      <c r="AJ19" s="838">
        <f>AI19/D19*1000</f>
        <v>1.0041605682640975</v>
      </c>
    </row>
    <row r="20" spans="2:36" ht="15" customHeight="1">
      <c r="B20" s="828"/>
      <c r="C20" s="839"/>
      <c r="D20" s="839"/>
      <c r="E20" s="830"/>
      <c r="F20" s="830"/>
      <c r="G20" s="839"/>
      <c r="H20" s="839"/>
      <c r="I20" s="839"/>
      <c r="J20" s="839"/>
      <c r="K20" s="840"/>
      <c r="L20" s="780"/>
      <c r="M20" s="839"/>
      <c r="N20" s="839"/>
      <c r="O20" s="839"/>
      <c r="P20" s="841"/>
      <c r="Q20" s="780"/>
      <c r="R20" s="780"/>
      <c r="S20" s="828"/>
      <c r="T20" s="839"/>
      <c r="U20" s="839"/>
      <c r="V20" s="839"/>
      <c r="W20" s="839"/>
      <c r="X20" s="839"/>
      <c r="Y20" s="839"/>
      <c r="Z20" s="839"/>
      <c r="AA20" s="839"/>
      <c r="AB20" s="839"/>
      <c r="AC20" s="839"/>
      <c r="AD20" s="839"/>
      <c r="AE20" s="836"/>
      <c r="AF20" s="837"/>
      <c r="AG20" s="839"/>
      <c r="AH20" s="839"/>
      <c r="AI20" s="839"/>
      <c r="AJ20" s="841"/>
    </row>
    <row r="21" spans="2:36" ht="17.45" customHeight="1">
      <c r="B21" s="828">
        <v>76</v>
      </c>
      <c r="C21" s="839">
        <v>51</v>
      </c>
      <c r="D21" s="830">
        <f>E21+F21</f>
        <v>1822000</v>
      </c>
      <c r="E21" s="830">
        <v>883000</v>
      </c>
      <c r="F21" s="830">
        <v>939000</v>
      </c>
      <c r="G21" s="830">
        <v>28432</v>
      </c>
      <c r="H21" s="831">
        <f>G21/D21*1000</f>
        <v>15.604829857299672</v>
      </c>
      <c r="I21" s="830">
        <v>14026</v>
      </c>
      <c r="J21" s="831">
        <f>I21/D21*1000</f>
        <v>7.6981339187705817</v>
      </c>
      <c r="K21" s="832">
        <f>G21-I21</f>
        <v>14406</v>
      </c>
      <c r="L21" s="833">
        <f>K21/D21*1000</f>
        <v>7.9066959385290891</v>
      </c>
      <c r="M21" s="830">
        <v>220</v>
      </c>
      <c r="N21" s="831">
        <f>M21/G21*1000</f>
        <v>7.7377602701181765</v>
      </c>
      <c r="O21" s="830">
        <v>117</v>
      </c>
      <c r="P21" s="834">
        <f>O21/G21*1000</f>
        <v>4.1150815981992119</v>
      </c>
      <c r="Q21" s="833"/>
      <c r="R21" s="833"/>
      <c r="S21" s="835">
        <f>U21+W21</f>
        <v>1593</v>
      </c>
      <c r="T21" s="831">
        <f>S21/(S21+G21)*1000</f>
        <v>53.055786844296421</v>
      </c>
      <c r="U21" s="830">
        <v>907</v>
      </c>
      <c r="V21" s="831">
        <f>U21/(U21+G21+W21)*1000</f>
        <v>30.208159866777684</v>
      </c>
      <c r="W21" s="830">
        <v>686</v>
      </c>
      <c r="X21" s="831">
        <f>W21/(W21+G21+U21)*1000</f>
        <v>22.847626977518736</v>
      </c>
      <c r="Y21" s="830">
        <f>AA21+AC21</f>
        <v>349</v>
      </c>
      <c r="Z21" s="831">
        <f>Y21/G21*1000</f>
        <v>12.274901519414744</v>
      </c>
      <c r="AA21" s="830">
        <v>264</v>
      </c>
      <c r="AB21" s="831">
        <f>AA21/G21*1000</f>
        <v>9.2853123241418132</v>
      </c>
      <c r="AC21" s="830">
        <v>85</v>
      </c>
      <c r="AD21" s="831">
        <f>AC21/G21*1000</f>
        <v>2.9895891952729321</v>
      </c>
      <c r="AE21" s="836">
        <v>7</v>
      </c>
      <c r="AF21" s="837">
        <f t="shared" si="0"/>
        <v>23.3</v>
      </c>
      <c r="AG21" s="830">
        <v>12610</v>
      </c>
      <c r="AH21" s="831">
        <f>AG21/D21*1000</f>
        <v>6.9209659714599345</v>
      </c>
      <c r="AI21" s="830">
        <v>1863</v>
      </c>
      <c r="AJ21" s="838">
        <f>AI21/D21*1000</f>
        <v>1.022502744237102</v>
      </c>
    </row>
    <row r="22" spans="2:36" ht="17.45" customHeight="1">
      <c r="B22" s="828">
        <v>77</v>
      </c>
      <c r="C22" s="839">
        <v>52</v>
      </c>
      <c r="D22" s="830">
        <f>E22+F22</f>
        <v>1834000</v>
      </c>
      <c r="E22" s="830">
        <v>889000</v>
      </c>
      <c r="F22" s="830">
        <v>945000</v>
      </c>
      <c r="G22" s="830">
        <v>26857</v>
      </c>
      <c r="H22" s="831">
        <f>G22/D22*1000</f>
        <v>14.643947655398037</v>
      </c>
      <c r="I22" s="830">
        <v>13295</v>
      </c>
      <c r="J22" s="831">
        <f>I22/D22*1000</f>
        <v>7.249182115594329</v>
      </c>
      <c r="K22" s="832">
        <f>G22-I22</f>
        <v>13562</v>
      </c>
      <c r="L22" s="833">
        <f>K22/D22*1000</f>
        <v>7.394765539803708</v>
      </c>
      <c r="M22" s="830">
        <v>176</v>
      </c>
      <c r="N22" s="831">
        <f>M22/G22*1000</f>
        <v>6.5532263469486542</v>
      </c>
      <c r="O22" s="830">
        <v>100</v>
      </c>
      <c r="P22" s="834">
        <f>O22/G22*1000</f>
        <v>3.723424060766281</v>
      </c>
      <c r="Q22" s="833"/>
      <c r="R22" s="833"/>
      <c r="S22" s="835">
        <f>U22+W22</f>
        <v>1392</v>
      </c>
      <c r="T22" s="831">
        <f>S22/(S22+G22)*1000</f>
        <v>49.276080569223687</v>
      </c>
      <c r="U22" s="830">
        <v>768</v>
      </c>
      <c r="V22" s="831">
        <f>U22/(U22+G22+W22)*1000</f>
        <v>27.18680307267514</v>
      </c>
      <c r="W22" s="830">
        <v>624</v>
      </c>
      <c r="X22" s="831">
        <f>W22/(W22+G22+U22)*1000</f>
        <v>22.089277496548551</v>
      </c>
      <c r="Y22" s="830">
        <f>AA22+AC22</f>
        <v>312</v>
      </c>
      <c r="Z22" s="831">
        <f>Y22/G22*1000</f>
        <v>11.617083069590795</v>
      </c>
      <c r="AA22" s="830">
        <v>233</v>
      </c>
      <c r="AB22" s="831">
        <f>AA22/G22*1000</f>
        <v>8.6755780615854352</v>
      </c>
      <c r="AC22" s="830">
        <v>79</v>
      </c>
      <c r="AD22" s="831">
        <f>AC22/G22*1000</f>
        <v>2.9415050080053615</v>
      </c>
      <c r="AE22" s="836">
        <v>7</v>
      </c>
      <c r="AF22" s="837">
        <f t="shared" si="0"/>
        <v>24.8</v>
      </c>
      <c r="AG22" s="830">
        <v>11858</v>
      </c>
      <c r="AH22" s="831">
        <f>AG22/D22*1000</f>
        <v>6.4656488549618327</v>
      </c>
      <c r="AI22" s="830">
        <v>1939</v>
      </c>
      <c r="AJ22" s="838">
        <f>AI22/D22*1000</f>
        <v>1.0572519083969465</v>
      </c>
    </row>
    <row r="23" spans="2:36" ht="17.45" customHeight="1">
      <c r="B23" s="828">
        <v>78</v>
      </c>
      <c r="C23" s="839">
        <v>53</v>
      </c>
      <c r="D23" s="830">
        <v>1845000</v>
      </c>
      <c r="E23" s="830">
        <v>895000</v>
      </c>
      <c r="F23" s="830">
        <v>951000</v>
      </c>
      <c r="G23" s="830">
        <v>26052</v>
      </c>
      <c r="H23" s="831">
        <f>G23/D23*1000</f>
        <v>14.120325203252033</v>
      </c>
      <c r="I23" s="830">
        <v>13387</v>
      </c>
      <c r="J23" s="831">
        <f>I23/D23*1000</f>
        <v>7.255826558265583</v>
      </c>
      <c r="K23" s="832">
        <f>G23-I23</f>
        <v>12665</v>
      </c>
      <c r="L23" s="833">
        <f>K23/D23*1000</f>
        <v>6.8644986449864493</v>
      </c>
      <c r="M23" s="830">
        <v>161</v>
      </c>
      <c r="N23" s="831">
        <f>M23/G23*1000</f>
        <v>6.1799477967142638</v>
      </c>
      <c r="O23" s="830">
        <v>84</v>
      </c>
      <c r="P23" s="834">
        <f>O23/G23*1000</f>
        <v>3.2243205895900506</v>
      </c>
      <c r="Q23" s="833"/>
      <c r="R23" s="833"/>
      <c r="S23" s="835">
        <f>U23+W23</f>
        <v>1248</v>
      </c>
      <c r="T23" s="831">
        <f>S23/(S23+G23)*1000</f>
        <v>45.714285714285715</v>
      </c>
      <c r="U23" s="830">
        <v>717</v>
      </c>
      <c r="V23" s="831">
        <f>U23/(U23+G23+W23)*1000</f>
        <v>26.263736263736266</v>
      </c>
      <c r="W23" s="830">
        <v>531</v>
      </c>
      <c r="X23" s="831">
        <f>W23/(W23+G23+U23)*1000</f>
        <v>19.450549450549449</v>
      </c>
      <c r="Y23" s="830">
        <f>AA23+AC23</f>
        <v>278</v>
      </c>
      <c r="Z23" s="831">
        <f>Y23/G23*1000</f>
        <v>10.670965760786121</v>
      </c>
      <c r="AA23" s="830">
        <v>215</v>
      </c>
      <c r="AB23" s="831">
        <f>AA23/G23*1000</f>
        <v>8.2527253185935834</v>
      </c>
      <c r="AC23" s="830">
        <v>63</v>
      </c>
      <c r="AD23" s="831">
        <f>AC23/G23*1000</f>
        <v>2.4182404421925381</v>
      </c>
      <c r="AE23" s="836">
        <v>6</v>
      </c>
      <c r="AF23" s="837">
        <f t="shared" si="0"/>
        <v>22</v>
      </c>
      <c r="AG23" s="830">
        <v>11517</v>
      </c>
      <c r="AH23" s="831">
        <f>AG23/D23*1000</f>
        <v>6.2422764227642276</v>
      </c>
      <c r="AI23" s="830">
        <v>1986</v>
      </c>
      <c r="AJ23" s="838">
        <f>AI23/D23*1000</f>
        <v>1.0764227642276423</v>
      </c>
    </row>
    <row r="24" spans="2:36" ht="17.45" customHeight="1">
      <c r="B24" s="828">
        <v>79</v>
      </c>
      <c r="C24" s="839">
        <v>54</v>
      </c>
      <c r="D24" s="830">
        <v>1857000</v>
      </c>
      <c r="E24" s="830">
        <v>901000</v>
      </c>
      <c r="F24" s="830">
        <v>957000</v>
      </c>
      <c r="G24" s="830">
        <v>24661</v>
      </c>
      <c r="H24" s="831">
        <f>G24/D24*1000</f>
        <v>13.28002154011847</v>
      </c>
      <c r="I24" s="830">
        <v>13227</v>
      </c>
      <c r="J24" s="831">
        <f>I24/D24*1000</f>
        <v>7.1227786752827145</v>
      </c>
      <c r="K24" s="832">
        <f>G24-I24</f>
        <v>11434</v>
      </c>
      <c r="L24" s="833">
        <f>K24/D24*1000</f>
        <v>6.157242864835756</v>
      </c>
      <c r="M24" s="830">
        <v>154</v>
      </c>
      <c r="N24" s="831">
        <f>M24/G24*1000</f>
        <v>6.2446778313936981</v>
      </c>
      <c r="O24" s="830">
        <v>83</v>
      </c>
      <c r="P24" s="834">
        <f>O24/G24*1000</f>
        <v>3.3656380519849152</v>
      </c>
      <c r="Q24" s="833"/>
      <c r="R24" s="833"/>
      <c r="S24" s="835">
        <f>U24+W24</f>
        <v>1150</v>
      </c>
      <c r="T24" s="831">
        <f>S24/(S24+G24)*1000</f>
        <v>44.554647243423346</v>
      </c>
      <c r="U24" s="830">
        <v>618</v>
      </c>
      <c r="V24" s="831">
        <f>U24/(U24+G24+W24)*1000</f>
        <v>23.943279996900547</v>
      </c>
      <c r="W24" s="830">
        <v>532</v>
      </c>
      <c r="X24" s="831">
        <f>W24/(W24+G24+U24)*1000</f>
        <v>20.6113672465228</v>
      </c>
      <c r="Y24" s="830">
        <f>AA24+AC24</f>
        <v>232</v>
      </c>
      <c r="Z24" s="831">
        <f>Y24/G24*1000</f>
        <v>9.4075666031385587</v>
      </c>
      <c r="AA24" s="830">
        <v>173</v>
      </c>
      <c r="AB24" s="831">
        <f>AA24/G24*1000</f>
        <v>7.0151250963059084</v>
      </c>
      <c r="AC24" s="830">
        <v>59</v>
      </c>
      <c r="AD24" s="831">
        <f>AC24/G24*1000</f>
        <v>2.3924415068326508</v>
      </c>
      <c r="AE24" s="836">
        <v>11</v>
      </c>
      <c r="AF24" s="837">
        <f t="shared" si="0"/>
        <v>42.6</v>
      </c>
      <c r="AG24" s="830">
        <v>11503</v>
      </c>
      <c r="AH24" s="831">
        <f>AG24/D24*1000</f>
        <v>6.194399569197631</v>
      </c>
      <c r="AI24" s="830">
        <v>1980</v>
      </c>
      <c r="AJ24" s="838">
        <f>AI24/D24*1000</f>
        <v>1.0662358642972536</v>
      </c>
    </row>
    <row r="25" spans="2:36" ht="17.45" customHeight="1">
      <c r="B25" s="828">
        <v>80</v>
      </c>
      <c r="C25" s="839">
        <v>55</v>
      </c>
      <c r="D25" s="830">
        <f>E25+F25</f>
        <v>1862741</v>
      </c>
      <c r="E25" s="830">
        <v>901314</v>
      </c>
      <c r="F25" s="830">
        <v>961427</v>
      </c>
      <c r="G25" s="830">
        <v>24463</v>
      </c>
      <c r="H25" s="831">
        <f>G25/D25*1000</f>
        <v>13.132797313206721</v>
      </c>
      <c r="I25" s="830">
        <v>14019</v>
      </c>
      <c r="J25" s="831">
        <f>I25/D25*1000</f>
        <v>7.5260060308974781</v>
      </c>
      <c r="K25" s="832">
        <f>G25-I25</f>
        <v>10444</v>
      </c>
      <c r="L25" s="833">
        <f>K25/D25*1000</f>
        <v>5.6067912823092421</v>
      </c>
      <c r="M25" s="830">
        <v>136</v>
      </c>
      <c r="N25" s="831">
        <f>M25/G25*1000</f>
        <v>5.5594162612925642</v>
      </c>
      <c r="O25" s="830">
        <v>79</v>
      </c>
      <c r="P25" s="834">
        <f>O25/G25*1000</f>
        <v>3.2293667988390631</v>
      </c>
      <c r="Q25" s="833"/>
      <c r="R25" s="833"/>
      <c r="S25" s="835">
        <f>U25+W25</f>
        <v>1073</v>
      </c>
      <c r="T25" s="831">
        <f>S25/(S25+G25)*1000</f>
        <v>42.019110275689222</v>
      </c>
      <c r="U25" s="830">
        <v>560</v>
      </c>
      <c r="V25" s="831">
        <f>U25/(U25+G25+W25)*1000</f>
        <v>21.929824561403507</v>
      </c>
      <c r="W25" s="830">
        <v>513</v>
      </c>
      <c r="X25" s="831">
        <f>W25/(W25+G25+U25)*1000</f>
        <v>20.089285714285715</v>
      </c>
      <c r="Y25" s="830">
        <f>AA25+AC25</f>
        <v>186</v>
      </c>
      <c r="Z25" s="831">
        <f>Y25/G25*1000</f>
        <v>7.6033192985324769</v>
      </c>
      <c r="AA25" s="830">
        <v>134</v>
      </c>
      <c r="AB25" s="831">
        <f>AA25/G25*1000</f>
        <v>5.4776601398029676</v>
      </c>
      <c r="AC25" s="830">
        <v>52</v>
      </c>
      <c r="AD25" s="831">
        <f>AC25/G25*1000</f>
        <v>2.1256591587295097</v>
      </c>
      <c r="AE25" s="836">
        <v>2</v>
      </c>
      <c r="AF25" s="837">
        <f t="shared" si="0"/>
        <v>7.8</v>
      </c>
      <c r="AG25" s="830">
        <v>11381</v>
      </c>
      <c r="AH25" s="831">
        <f>AG25/D25*1000</f>
        <v>6.109813441589572</v>
      </c>
      <c r="AI25" s="830">
        <v>2029</v>
      </c>
      <c r="AJ25" s="838">
        <f>AI25/D25*1000</f>
        <v>1.0892550279400088</v>
      </c>
    </row>
    <row r="26" spans="2:36" ht="15" customHeight="1">
      <c r="B26" s="828"/>
      <c r="C26" s="839"/>
      <c r="D26" s="839"/>
      <c r="E26" s="830"/>
      <c r="F26" s="830"/>
      <c r="G26" s="839"/>
      <c r="H26" s="839"/>
      <c r="I26" s="839"/>
      <c r="J26" s="839"/>
      <c r="K26" s="840"/>
      <c r="L26" s="780"/>
      <c r="M26" s="839"/>
      <c r="N26" s="839"/>
      <c r="O26" s="839"/>
      <c r="P26" s="841"/>
      <c r="Q26" s="780"/>
      <c r="R26" s="780"/>
      <c r="S26" s="828"/>
      <c r="T26" s="839"/>
      <c r="U26" s="839"/>
      <c r="V26" s="839"/>
      <c r="W26" s="839"/>
      <c r="X26" s="839"/>
      <c r="Y26" s="839"/>
      <c r="Z26" s="839"/>
      <c r="AA26" s="839"/>
      <c r="AB26" s="839"/>
      <c r="AC26" s="839"/>
      <c r="AD26" s="839"/>
      <c r="AE26" s="836"/>
      <c r="AF26" s="837"/>
      <c r="AG26" s="839"/>
      <c r="AH26" s="839"/>
      <c r="AI26" s="839"/>
      <c r="AJ26" s="841"/>
    </row>
    <row r="27" spans="2:36" ht="17.45" customHeight="1">
      <c r="B27" s="828">
        <v>81</v>
      </c>
      <c r="C27" s="839">
        <v>56</v>
      </c>
      <c r="D27" s="830">
        <f>E27+F27</f>
        <v>1871000</v>
      </c>
      <c r="E27" s="830">
        <v>905000</v>
      </c>
      <c r="F27" s="830">
        <v>966000</v>
      </c>
      <c r="G27" s="830">
        <v>23392</v>
      </c>
      <c r="H27" s="831">
        <f>G27/D27*1000</f>
        <v>12.502405130946018</v>
      </c>
      <c r="I27" s="830">
        <v>13662</v>
      </c>
      <c r="J27" s="831">
        <f>I27/D27*1000</f>
        <v>7.3019775521111701</v>
      </c>
      <c r="K27" s="832">
        <f>G27-I27</f>
        <v>9730</v>
      </c>
      <c r="L27" s="833">
        <f>K27/D27*1000</f>
        <v>5.200427578834848</v>
      </c>
      <c r="M27" s="830">
        <v>173</v>
      </c>
      <c r="N27" s="831">
        <f>M27/G27*1000</f>
        <v>7.3956908344733243</v>
      </c>
      <c r="O27" s="830">
        <v>102</v>
      </c>
      <c r="P27" s="834">
        <f>O27/G27*1000</f>
        <v>4.3604651162790695</v>
      </c>
      <c r="Q27" s="833"/>
      <c r="R27" s="833"/>
      <c r="S27" s="835">
        <f>U27+W27</f>
        <v>1190</v>
      </c>
      <c r="T27" s="831">
        <f>S27/(S27+G27)*1000</f>
        <v>48.409405255878283</v>
      </c>
      <c r="U27" s="830">
        <v>609</v>
      </c>
      <c r="V27" s="831">
        <f>U27/(U27+G27+W27)*1000</f>
        <v>24.774225042714178</v>
      </c>
      <c r="W27" s="830">
        <v>581</v>
      </c>
      <c r="X27" s="831">
        <f>W27/(W27+G27+U27)*1000</f>
        <v>23.635180213164102</v>
      </c>
      <c r="Y27" s="830">
        <f>AA27+AC27</f>
        <v>227</v>
      </c>
      <c r="Z27" s="831">
        <f>Y27/G27*1000</f>
        <v>9.7041723666210675</v>
      </c>
      <c r="AA27" s="830">
        <v>155</v>
      </c>
      <c r="AB27" s="831">
        <f>AA27/G27*1000</f>
        <v>6.6261969904240772</v>
      </c>
      <c r="AC27" s="830">
        <v>72</v>
      </c>
      <c r="AD27" s="831">
        <f>AC27/G27*1000</f>
        <v>3.0779753761969904</v>
      </c>
      <c r="AE27" s="836">
        <v>4</v>
      </c>
      <c r="AF27" s="837">
        <f t="shared" si="0"/>
        <v>16.3</v>
      </c>
      <c r="AG27" s="830">
        <v>11540</v>
      </c>
      <c r="AH27" s="831">
        <f>AG27/D27*1000</f>
        <v>6.1678246926777129</v>
      </c>
      <c r="AI27" s="830">
        <v>2235</v>
      </c>
      <c r="AJ27" s="838">
        <f>AI27/D27*1000</f>
        <v>1.1945483698556922</v>
      </c>
    </row>
    <row r="28" spans="2:36" ht="17.45" customHeight="1">
      <c r="B28" s="828">
        <v>82</v>
      </c>
      <c r="C28" s="839">
        <v>57</v>
      </c>
      <c r="D28" s="830">
        <v>1879000</v>
      </c>
      <c r="E28" s="830">
        <v>909000</v>
      </c>
      <c r="F28" s="830">
        <v>971000</v>
      </c>
      <c r="G28" s="830">
        <v>23594</v>
      </c>
      <c r="H28" s="831">
        <f>G28/D28*1000</f>
        <v>12.556679084619478</v>
      </c>
      <c r="I28" s="830">
        <v>13656</v>
      </c>
      <c r="J28" s="831">
        <f>I28/D28*1000</f>
        <v>7.2676955827567857</v>
      </c>
      <c r="K28" s="832">
        <f>G28-I28</f>
        <v>9938</v>
      </c>
      <c r="L28" s="833">
        <f>K28/D28*1000</f>
        <v>5.2889835018626927</v>
      </c>
      <c r="M28" s="830">
        <v>132</v>
      </c>
      <c r="N28" s="831">
        <f>M28/G28*1000</f>
        <v>5.594642705772654</v>
      </c>
      <c r="O28" s="830">
        <v>71</v>
      </c>
      <c r="P28" s="834">
        <f>O28/G28*1000</f>
        <v>3.0092396371958969</v>
      </c>
      <c r="Q28" s="833"/>
      <c r="R28" s="833"/>
      <c r="S28" s="835">
        <f>U28+W28</f>
        <v>1222</v>
      </c>
      <c r="T28" s="831">
        <f>S28/(S28+G28)*1000</f>
        <v>49.242424242424242</v>
      </c>
      <c r="U28" s="830">
        <v>631</v>
      </c>
      <c r="V28" s="831">
        <f>U28/(U28+G28+W28)*1000</f>
        <v>25.427143778207608</v>
      </c>
      <c r="W28" s="830">
        <v>591</v>
      </c>
      <c r="X28" s="831">
        <f>W28/(W28+G28+U28)*1000</f>
        <v>23.815280464216634</v>
      </c>
      <c r="Y28" s="830">
        <f>AA28+AC28</f>
        <v>191</v>
      </c>
      <c r="Z28" s="831">
        <f>Y28/G28*1000</f>
        <v>8.0952784606255825</v>
      </c>
      <c r="AA28" s="830">
        <v>141</v>
      </c>
      <c r="AB28" s="831">
        <f>AA28/G28*1000</f>
        <v>5.9760956175298805</v>
      </c>
      <c r="AC28" s="830">
        <v>50</v>
      </c>
      <c r="AD28" s="831">
        <f>AC28/G28*1000</f>
        <v>2.1191828430957025</v>
      </c>
      <c r="AE28" s="836">
        <v>3</v>
      </c>
      <c r="AF28" s="837">
        <f t="shared" si="0"/>
        <v>12.1</v>
      </c>
      <c r="AG28" s="830">
        <v>11508</v>
      </c>
      <c r="AH28" s="831">
        <f>AG28/D28*1000</f>
        <v>6.1245343267695587</v>
      </c>
      <c r="AI28" s="830">
        <v>2462</v>
      </c>
      <c r="AJ28" s="838">
        <f>AI28/D28*1000</f>
        <v>1.3102714209686002</v>
      </c>
    </row>
    <row r="29" spans="2:36" ht="17.45" customHeight="1">
      <c r="B29" s="828">
        <v>83</v>
      </c>
      <c r="C29" s="839">
        <v>58</v>
      </c>
      <c r="D29" s="830">
        <f>E29+F29</f>
        <v>1887000</v>
      </c>
      <c r="E29" s="830">
        <v>912000</v>
      </c>
      <c r="F29" s="830">
        <v>975000</v>
      </c>
      <c r="G29" s="830">
        <v>23836</v>
      </c>
      <c r="H29" s="831">
        <f>G29/D29*1000</f>
        <v>12.631690514043454</v>
      </c>
      <c r="I29" s="830">
        <v>14196</v>
      </c>
      <c r="J29" s="831">
        <f>I29/D29*1000</f>
        <v>7.5230524642289343</v>
      </c>
      <c r="K29" s="832">
        <f>G29-I29</f>
        <v>9640</v>
      </c>
      <c r="L29" s="833">
        <f>K29/D29*1000</f>
        <v>5.1086380498145205</v>
      </c>
      <c r="M29" s="830">
        <v>126</v>
      </c>
      <c r="N29" s="831">
        <f>M29/G29*1000</f>
        <v>5.2861218325222357</v>
      </c>
      <c r="O29" s="830">
        <v>70</v>
      </c>
      <c r="P29" s="834">
        <f>O29/G29*1000</f>
        <v>2.9367343514012418</v>
      </c>
      <c r="Q29" s="833"/>
      <c r="R29" s="833"/>
      <c r="S29" s="835">
        <f>U29+W29</f>
        <v>1123</v>
      </c>
      <c r="T29" s="831">
        <f>S29/(S29+G29)*1000</f>
        <v>44.993789815297085</v>
      </c>
      <c r="U29" s="830">
        <v>535</v>
      </c>
      <c r="V29" s="831">
        <f>U29/(U29+G29+W29)*1000</f>
        <v>21.435153651989264</v>
      </c>
      <c r="W29" s="830">
        <v>588</v>
      </c>
      <c r="X29" s="831">
        <f>W29/(W29+G29+U29)*1000</f>
        <v>23.558636163307828</v>
      </c>
      <c r="Y29" s="830">
        <f>AA29+AC29</f>
        <v>174</v>
      </c>
      <c r="Z29" s="831">
        <f>Y29/G29*1000</f>
        <v>7.2998825306259443</v>
      </c>
      <c r="AA29" s="830">
        <v>120</v>
      </c>
      <c r="AB29" s="831">
        <f>AA29/G29*1000</f>
        <v>5.034401745259272</v>
      </c>
      <c r="AC29" s="830">
        <v>54</v>
      </c>
      <c r="AD29" s="831">
        <f>AC29/G29*1000</f>
        <v>2.2654807853666723</v>
      </c>
      <c r="AE29" s="836">
        <v>5</v>
      </c>
      <c r="AF29" s="837">
        <f t="shared" si="0"/>
        <v>20</v>
      </c>
      <c r="AG29" s="830">
        <v>11400</v>
      </c>
      <c r="AH29" s="831">
        <f>AG29/D29*1000</f>
        <v>6.0413354531001593</v>
      </c>
      <c r="AI29" s="830">
        <v>2559</v>
      </c>
      <c r="AJ29" s="838">
        <f>AI29/D29*1000</f>
        <v>1.3561208267090621</v>
      </c>
    </row>
    <row r="30" spans="2:36" ht="17.45" customHeight="1">
      <c r="B30" s="828">
        <v>84</v>
      </c>
      <c r="C30" s="839">
        <v>59</v>
      </c>
      <c r="D30" s="830">
        <v>1894000</v>
      </c>
      <c r="E30" s="830">
        <v>914000</v>
      </c>
      <c r="F30" s="830">
        <v>979000</v>
      </c>
      <c r="G30" s="830">
        <v>23645</v>
      </c>
      <c r="H30" s="831">
        <f>G30/D30*1000</f>
        <v>12.48416050686378</v>
      </c>
      <c r="I30" s="830">
        <v>14167</v>
      </c>
      <c r="J30" s="831">
        <f>I30/D30*1000</f>
        <v>7.4799366420274547</v>
      </c>
      <c r="K30" s="832">
        <f>G30-I30</f>
        <v>9478</v>
      </c>
      <c r="L30" s="833">
        <f>K30/D30*1000</f>
        <v>5.0042238648363249</v>
      </c>
      <c r="M30" s="830">
        <v>126</v>
      </c>
      <c r="N30" s="831">
        <f>M30/G30*1000</f>
        <v>5.3288221611334317</v>
      </c>
      <c r="O30" s="830">
        <v>68</v>
      </c>
      <c r="P30" s="834">
        <f>O30/G30*1000</f>
        <v>2.8758722774370904</v>
      </c>
      <c r="Q30" s="833"/>
      <c r="R30" s="833"/>
      <c r="S30" s="835">
        <f>U30+W30</f>
        <v>1081</v>
      </c>
      <c r="T30" s="831">
        <f>S30/(S30+G30)*1000</f>
        <v>43.719162015691978</v>
      </c>
      <c r="U30" s="830">
        <v>509</v>
      </c>
      <c r="V30" s="831">
        <f>U30/(U30+G30+W30)*1000</f>
        <v>20.585618377416484</v>
      </c>
      <c r="W30" s="830">
        <v>572</v>
      </c>
      <c r="X30" s="831">
        <f>W30/(W30+G30+U30)*1000</f>
        <v>23.133543638275498</v>
      </c>
      <c r="Y30" s="830">
        <f>AA30+AC30</f>
        <v>159</v>
      </c>
      <c r="Z30" s="831">
        <f>Y30/G30*1000</f>
        <v>6.7244660604779023</v>
      </c>
      <c r="AA30" s="830">
        <v>111</v>
      </c>
      <c r="AB30" s="831">
        <f>AA30/G30*1000</f>
        <v>4.6944385705223093</v>
      </c>
      <c r="AC30" s="830">
        <v>48</v>
      </c>
      <c r="AD30" s="831">
        <f>AC30/G30*1000</f>
        <v>2.0300274899555935</v>
      </c>
      <c r="AE30" s="836">
        <v>3</v>
      </c>
      <c r="AF30" s="837">
        <f t="shared" si="0"/>
        <v>12.1</v>
      </c>
      <c r="AG30" s="830">
        <v>10990</v>
      </c>
      <c r="AH30" s="831">
        <f>AG30/D30*1000</f>
        <v>5.8025343189017953</v>
      </c>
      <c r="AI30" s="830">
        <v>2565</v>
      </c>
      <c r="AJ30" s="838">
        <f>AI30/D30*1000</f>
        <v>1.3542766631467793</v>
      </c>
    </row>
    <row r="31" spans="2:36" ht="17.45" customHeight="1">
      <c r="B31" s="828">
        <v>85</v>
      </c>
      <c r="C31" s="839">
        <v>60</v>
      </c>
      <c r="D31" s="830">
        <f>E31+F31</f>
        <v>1914100</v>
      </c>
      <c r="E31" s="830">
        <v>925000</v>
      </c>
      <c r="F31" s="830">
        <v>989100</v>
      </c>
      <c r="G31" s="830">
        <v>22698</v>
      </c>
      <c r="H31" s="831">
        <f>G31/D31*1000</f>
        <v>11.858314612611672</v>
      </c>
      <c r="I31" s="830">
        <v>14358</v>
      </c>
      <c r="J31" s="831">
        <f>I31/D31*1000</f>
        <v>7.5011754871741285</v>
      </c>
      <c r="K31" s="832">
        <f>G31-I31</f>
        <v>8340</v>
      </c>
      <c r="L31" s="833">
        <f>K31/D31*1000</f>
        <v>4.3571391254375422</v>
      </c>
      <c r="M31" s="830">
        <v>115</v>
      </c>
      <c r="N31" s="831">
        <f>M31/G31*1000</f>
        <v>5.0665256850823868</v>
      </c>
      <c r="O31" s="830">
        <v>57</v>
      </c>
      <c r="P31" s="834">
        <f>O31/G31*1000</f>
        <v>2.511234469997357</v>
      </c>
      <c r="Q31" s="833"/>
      <c r="R31" s="833"/>
      <c r="S31" s="835">
        <f>U31+W31</f>
        <v>1051</v>
      </c>
      <c r="T31" s="831">
        <f>S31/(S31+G31)*1000</f>
        <v>44.254494926102154</v>
      </c>
      <c r="U31" s="830">
        <v>433</v>
      </c>
      <c r="V31" s="831">
        <f>U31/(U31+G31+W31)*1000</f>
        <v>18.23234662512106</v>
      </c>
      <c r="W31" s="830">
        <v>618</v>
      </c>
      <c r="X31" s="831">
        <f>W31/(W31+G31+U31)*1000</f>
        <v>26.022148300981094</v>
      </c>
      <c r="Y31" s="830">
        <f>AA31+AC31</f>
        <v>164</v>
      </c>
      <c r="Z31" s="831">
        <f>Y31/G31*1000</f>
        <v>7.2253061943783594</v>
      </c>
      <c r="AA31" s="830">
        <v>119</v>
      </c>
      <c r="AB31" s="831">
        <f>AA31/G31*1000</f>
        <v>5.2427526654330778</v>
      </c>
      <c r="AC31" s="830">
        <v>45</v>
      </c>
      <c r="AD31" s="831">
        <f>AC31/G31*1000</f>
        <v>1.9825535289452814</v>
      </c>
      <c r="AE31" s="836">
        <v>2</v>
      </c>
      <c r="AF31" s="837">
        <f t="shared" si="0"/>
        <v>8.4</v>
      </c>
      <c r="AG31" s="830">
        <v>10836</v>
      </c>
      <c r="AH31" s="831">
        <f>AG31/D31*1000</f>
        <v>5.6611462306044613</v>
      </c>
      <c r="AI31" s="830">
        <v>2479</v>
      </c>
      <c r="AJ31" s="838">
        <f>AI31/D31*1000</f>
        <v>1.2951256465179457</v>
      </c>
    </row>
    <row r="32" spans="2:36" ht="15" customHeight="1">
      <c r="B32" s="828"/>
      <c r="C32" s="839"/>
      <c r="D32" s="839"/>
      <c r="E32" s="830"/>
      <c r="F32" s="830"/>
      <c r="G32" s="839"/>
      <c r="H32" s="839"/>
      <c r="I32" s="839"/>
      <c r="J32" s="839"/>
      <c r="K32" s="840"/>
      <c r="L32" s="780"/>
      <c r="M32" s="839"/>
      <c r="N32" s="839"/>
      <c r="O32" s="839"/>
      <c r="P32" s="841"/>
      <c r="Q32" s="780"/>
      <c r="R32" s="780"/>
      <c r="S32" s="828"/>
      <c r="T32" s="839"/>
      <c r="U32" s="839"/>
      <c r="V32" s="839"/>
      <c r="W32" s="839"/>
      <c r="X32" s="839"/>
      <c r="Y32" s="839"/>
      <c r="Z32" s="839"/>
      <c r="AA32" s="839"/>
      <c r="AB32" s="839"/>
      <c r="AC32" s="839"/>
      <c r="AD32" s="839"/>
      <c r="AE32" s="836"/>
      <c r="AF32" s="837"/>
      <c r="AG32" s="839"/>
      <c r="AH32" s="839"/>
      <c r="AI32" s="839"/>
      <c r="AJ32" s="841"/>
    </row>
    <row r="33" spans="2:36" ht="17.45" customHeight="1">
      <c r="B33" s="828">
        <v>86</v>
      </c>
      <c r="C33" s="839">
        <v>61</v>
      </c>
      <c r="D33" s="830">
        <f>E33+F33</f>
        <v>1915000</v>
      </c>
      <c r="E33" s="830">
        <v>925000</v>
      </c>
      <c r="F33" s="830">
        <v>990000</v>
      </c>
      <c r="G33" s="830">
        <v>21934</v>
      </c>
      <c r="H33" s="831">
        <f>G33/D33*1000</f>
        <v>11.45378590078329</v>
      </c>
      <c r="I33" s="830">
        <v>14405</v>
      </c>
      <c r="J33" s="831">
        <f>I33/D33*1000</f>
        <v>7.5221932114882506</v>
      </c>
      <c r="K33" s="832">
        <f>G33-I33</f>
        <v>7529</v>
      </c>
      <c r="L33" s="833">
        <f>K33/D33*1000</f>
        <v>3.931592689295039</v>
      </c>
      <c r="M33" s="830">
        <v>107</v>
      </c>
      <c r="N33" s="831">
        <f>M33/G33*1000</f>
        <v>4.8782711771678668</v>
      </c>
      <c r="O33" s="830">
        <v>61</v>
      </c>
      <c r="P33" s="834">
        <f>O33/G33*1000</f>
        <v>2.7810704841798124</v>
      </c>
      <c r="Q33" s="833"/>
      <c r="R33" s="833"/>
      <c r="S33" s="835">
        <f>U33+W33</f>
        <v>955</v>
      </c>
      <c r="T33" s="831">
        <f>S33/(S33+G33)*1000</f>
        <v>41.723098431561006</v>
      </c>
      <c r="U33" s="830">
        <v>412</v>
      </c>
      <c r="V33" s="831">
        <f>U33/(U33+G33+W33)*1000</f>
        <v>17.999912621783388</v>
      </c>
      <c r="W33" s="830">
        <v>543</v>
      </c>
      <c r="X33" s="831">
        <f>W33/(W33+G33+U33)*1000</f>
        <v>23.723185809777622</v>
      </c>
      <c r="Y33" s="830">
        <f>AA33+AC33</f>
        <v>136</v>
      </c>
      <c r="Z33" s="831">
        <f>Y33/G33*1000</f>
        <v>6.2004194401385977</v>
      </c>
      <c r="AA33" s="830">
        <v>91</v>
      </c>
      <c r="AB33" s="831">
        <f>AA33/G33*1000</f>
        <v>4.1488100665633265</v>
      </c>
      <c r="AC33" s="830">
        <v>45</v>
      </c>
      <c r="AD33" s="831">
        <f>AC33/G33*1000</f>
        <v>2.0516093735752712</v>
      </c>
      <c r="AE33" s="836">
        <v>1</v>
      </c>
      <c r="AF33" s="837">
        <f t="shared" si="0"/>
        <v>4.4000000000000004</v>
      </c>
      <c r="AG33" s="830">
        <v>10535</v>
      </c>
      <c r="AH33" s="831">
        <f>AG33/D33*1000</f>
        <v>5.5013054830287214</v>
      </c>
      <c r="AI33" s="830">
        <v>2342</v>
      </c>
      <c r="AJ33" s="838">
        <f>AI33/D33*1000</f>
        <v>1.222976501305483</v>
      </c>
    </row>
    <row r="34" spans="2:36" ht="17.45" customHeight="1">
      <c r="B34" s="828">
        <v>87</v>
      </c>
      <c r="C34" s="839">
        <v>62</v>
      </c>
      <c r="D34" s="830">
        <f>E34+F34</f>
        <v>1920000</v>
      </c>
      <c r="E34" s="830">
        <v>927000</v>
      </c>
      <c r="F34" s="830">
        <v>993000</v>
      </c>
      <c r="G34" s="830">
        <v>21225</v>
      </c>
      <c r="H34" s="831">
        <f>G34/D34*1000</f>
        <v>11.0546875</v>
      </c>
      <c r="I34" s="830">
        <v>13931</v>
      </c>
      <c r="J34" s="831">
        <f>I34/D34*1000</f>
        <v>7.2557291666666668</v>
      </c>
      <c r="K34" s="832">
        <f>G34-I34</f>
        <v>7294</v>
      </c>
      <c r="L34" s="833">
        <f>K34/D34*1000</f>
        <v>3.7989583333333337</v>
      </c>
      <c r="M34" s="830">
        <v>93</v>
      </c>
      <c r="N34" s="831">
        <f>M34/G34*1000</f>
        <v>4.3816254416961131</v>
      </c>
      <c r="O34" s="830">
        <v>55</v>
      </c>
      <c r="P34" s="834">
        <f>O34/G34*1000</f>
        <v>2.5912838633686688</v>
      </c>
      <c r="Q34" s="833"/>
      <c r="R34" s="833"/>
      <c r="S34" s="835">
        <f>U34+W34</f>
        <v>974</v>
      </c>
      <c r="T34" s="831">
        <f>S34/(S34+G34)*1000</f>
        <v>43.875850263525386</v>
      </c>
      <c r="U34" s="830">
        <v>393</v>
      </c>
      <c r="V34" s="831">
        <f>U34/(U34+G34+W34)*1000</f>
        <v>17.703500157664759</v>
      </c>
      <c r="W34" s="830">
        <v>581</v>
      </c>
      <c r="X34" s="831">
        <f>W34/(W34+G34+U34)*1000</f>
        <v>26.172350105860623</v>
      </c>
      <c r="Y34" s="830">
        <f>AA34+AC34</f>
        <v>146</v>
      </c>
      <c r="Z34" s="831">
        <f>Y34/G34*1000</f>
        <v>6.8786808009422851</v>
      </c>
      <c r="AA34" s="830">
        <v>98</v>
      </c>
      <c r="AB34" s="831">
        <f>AA34/G34*1000</f>
        <v>4.6171967020023557</v>
      </c>
      <c r="AC34" s="830">
        <v>48</v>
      </c>
      <c r="AD34" s="831">
        <f>AC34/G34*1000</f>
        <v>2.2614840989399294</v>
      </c>
      <c r="AE34" s="836">
        <v>3</v>
      </c>
      <c r="AF34" s="837">
        <f t="shared" si="0"/>
        <v>13.5</v>
      </c>
      <c r="AG34" s="830">
        <v>10045</v>
      </c>
      <c r="AH34" s="831">
        <f>AG34/D34*1000</f>
        <v>5.231770833333333</v>
      </c>
      <c r="AI34" s="830">
        <v>2176</v>
      </c>
      <c r="AJ34" s="838">
        <f>AI34/D34*1000</f>
        <v>1.1333333333333333</v>
      </c>
    </row>
    <row r="35" spans="2:36" ht="17.45" customHeight="1">
      <c r="B35" s="828">
        <v>88</v>
      </c>
      <c r="C35" s="839">
        <v>63</v>
      </c>
      <c r="D35" s="830">
        <v>1922000</v>
      </c>
      <c r="E35" s="830">
        <v>927000</v>
      </c>
      <c r="F35" s="830">
        <v>994000</v>
      </c>
      <c r="G35" s="830">
        <v>20355</v>
      </c>
      <c r="H35" s="831">
        <f>G35/D35*1000</f>
        <v>10.590530697190426</v>
      </c>
      <c r="I35" s="830">
        <v>15022</v>
      </c>
      <c r="J35" s="831">
        <f>I35/D35*1000</f>
        <v>7.8158168574401676</v>
      </c>
      <c r="K35" s="832">
        <f>G35-I35</f>
        <v>5333</v>
      </c>
      <c r="L35" s="833">
        <f>K35/D35*1000</f>
        <v>2.7747138397502602</v>
      </c>
      <c r="M35" s="830">
        <v>80</v>
      </c>
      <c r="N35" s="831">
        <f>M35/G35*1000</f>
        <v>3.9302382706951606</v>
      </c>
      <c r="O35" s="830">
        <v>35</v>
      </c>
      <c r="P35" s="834">
        <f>O35/G35*1000</f>
        <v>1.7194792434291328</v>
      </c>
      <c r="Q35" s="833"/>
      <c r="R35" s="833"/>
      <c r="S35" s="835">
        <f>U35+W35</f>
        <v>967</v>
      </c>
      <c r="T35" s="831">
        <f>S35/(S35+G35)*1000</f>
        <v>45.352218366006937</v>
      </c>
      <c r="U35" s="830">
        <v>384</v>
      </c>
      <c r="V35" s="831">
        <f>U35/(U35+G35+W35)*1000</f>
        <v>18.009567582778349</v>
      </c>
      <c r="W35" s="830">
        <v>583</v>
      </c>
      <c r="X35" s="831">
        <f>W35/(W35+G35+U35)*1000</f>
        <v>27.342650783228589</v>
      </c>
      <c r="Y35" s="830">
        <f>AA35+AC35</f>
        <v>133</v>
      </c>
      <c r="Z35" s="831">
        <f>Y35/G35*1000</f>
        <v>6.534021125030705</v>
      </c>
      <c r="AA35" s="830">
        <v>108</v>
      </c>
      <c r="AB35" s="831">
        <f>AA35/G35*1000</f>
        <v>5.3058216654384669</v>
      </c>
      <c r="AC35" s="830">
        <v>25</v>
      </c>
      <c r="AD35" s="831">
        <f>AC35/G35*1000</f>
        <v>1.2281994595922379</v>
      </c>
      <c r="AE35" s="836">
        <v>2</v>
      </c>
      <c r="AF35" s="837">
        <f t="shared" si="0"/>
        <v>9.4</v>
      </c>
      <c r="AG35" s="830">
        <v>9920</v>
      </c>
      <c r="AH35" s="831">
        <f>AG35/D35*1000</f>
        <v>5.161290322580645</v>
      </c>
      <c r="AI35" s="830">
        <v>2232</v>
      </c>
      <c r="AJ35" s="838">
        <f>AI35/D35*1000</f>
        <v>1.161290322580645</v>
      </c>
    </row>
    <row r="36" spans="2:36" ht="17.45" customHeight="1">
      <c r="B36" s="828">
        <v>89</v>
      </c>
      <c r="C36" s="829" t="s">
        <v>47</v>
      </c>
      <c r="D36" s="830">
        <v>1924000</v>
      </c>
      <c r="E36" s="830">
        <v>927000</v>
      </c>
      <c r="F36" s="830">
        <v>996000</v>
      </c>
      <c r="G36" s="830">
        <v>19404</v>
      </c>
      <c r="H36" s="831">
        <f>G36/D36*1000</f>
        <v>10.085239085239087</v>
      </c>
      <c r="I36" s="830">
        <v>14594</v>
      </c>
      <c r="J36" s="831">
        <f>I36/D36*1000</f>
        <v>7.5852390852390856</v>
      </c>
      <c r="K36" s="832">
        <f>G36-I36</f>
        <v>4810</v>
      </c>
      <c r="L36" s="833">
        <f>K36/D36*1000</f>
        <v>2.5</v>
      </c>
      <c r="M36" s="830">
        <v>83</v>
      </c>
      <c r="N36" s="831">
        <f>M36/G36*1000</f>
        <v>4.2774685631828486</v>
      </c>
      <c r="O36" s="830">
        <v>49</v>
      </c>
      <c r="P36" s="834">
        <f>O36/G36*1000</f>
        <v>2.5252525252525255</v>
      </c>
      <c r="Q36" s="833"/>
      <c r="R36" s="833"/>
      <c r="S36" s="835">
        <f>U36+W36</f>
        <v>877</v>
      </c>
      <c r="T36" s="831">
        <f>S36/(S36+G36)*1000</f>
        <v>43.242443666485869</v>
      </c>
      <c r="U36" s="830">
        <v>322</v>
      </c>
      <c r="V36" s="831">
        <f>U36/(U36+G36+W36)*1000</f>
        <v>15.876929145505647</v>
      </c>
      <c r="W36" s="830">
        <v>555</v>
      </c>
      <c r="X36" s="831">
        <f>W36/(W36+G36+U36)*1000</f>
        <v>27.365514520980227</v>
      </c>
      <c r="Y36" s="830">
        <f>AA36+AC36</f>
        <v>113</v>
      </c>
      <c r="Z36" s="831">
        <f>Y36/G36*1000</f>
        <v>5.8235415378272517</v>
      </c>
      <c r="AA36" s="830">
        <v>75</v>
      </c>
      <c r="AB36" s="831">
        <f>AA36/G36*1000</f>
        <v>3.8651824366110081</v>
      </c>
      <c r="AC36" s="830">
        <v>38</v>
      </c>
      <c r="AD36" s="831">
        <f>AC36/G36*1000</f>
        <v>1.958359101216244</v>
      </c>
      <c r="AE36" s="836">
        <v>5</v>
      </c>
      <c r="AF36" s="837">
        <f t="shared" si="0"/>
        <v>24.7</v>
      </c>
      <c r="AG36" s="830">
        <v>9881</v>
      </c>
      <c r="AH36" s="831">
        <f>AG36/D36*1000</f>
        <v>5.1356548856548851</v>
      </c>
      <c r="AI36" s="830">
        <v>2298</v>
      </c>
      <c r="AJ36" s="838">
        <f>AI36/D36*1000</f>
        <v>1.1943866943866943</v>
      </c>
    </row>
    <row r="37" spans="2:36" ht="17.45" customHeight="1">
      <c r="B37" s="828">
        <v>90</v>
      </c>
      <c r="C37" s="839">
        <v>2</v>
      </c>
      <c r="D37" s="830">
        <f>E37+F37</f>
        <v>1917173</v>
      </c>
      <c r="E37" s="830">
        <v>922486</v>
      </c>
      <c r="F37" s="830">
        <v>994687</v>
      </c>
      <c r="G37" s="830">
        <v>19117</v>
      </c>
      <c r="H37" s="831">
        <f>G37/D37*1000</f>
        <v>9.9714527588277111</v>
      </c>
      <c r="I37" s="830">
        <v>15343</v>
      </c>
      <c r="J37" s="831">
        <f>I37/D37*1000</f>
        <v>8.0029293131084156</v>
      </c>
      <c r="K37" s="832">
        <f>G37-I37</f>
        <v>3774</v>
      </c>
      <c r="L37" s="833">
        <f>K37/D37*1000</f>
        <v>1.9685234457192959</v>
      </c>
      <c r="M37" s="830">
        <v>103</v>
      </c>
      <c r="N37" s="831">
        <f>M37/G37*1000</f>
        <v>5.3878746665271748</v>
      </c>
      <c r="O37" s="830">
        <v>56</v>
      </c>
      <c r="P37" s="834">
        <f>O37/G37*1000</f>
        <v>2.9293299157817647</v>
      </c>
      <c r="Q37" s="833"/>
      <c r="R37" s="833"/>
      <c r="S37" s="835">
        <f>U37+W37</f>
        <v>796</v>
      </c>
      <c r="T37" s="831">
        <f>S37/(S37+G37)*1000</f>
        <v>39.973886405865514</v>
      </c>
      <c r="U37" s="830">
        <v>273</v>
      </c>
      <c r="V37" s="831">
        <f>U37/(U37+G37+W37)*1000</f>
        <v>13.70963692060463</v>
      </c>
      <c r="W37" s="830">
        <v>523</v>
      </c>
      <c r="X37" s="831">
        <f>W37/(W37+G37+U37)*1000</f>
        <v>26.264249485260883</v>
      </c>
      <c r="Y37" s="830">
        <f>AA37+AC37</f>
        <v>101</v>
      </c>
      <c r="Z37" s="831">
        <f>Y37/G37*1000</f>
        <v>5.2832557409635399</v>
      </c>
      <c r="AA37" s="830">
        <v>56</v>
      </c>
      <c r="AB37" s="831">
        <f>AA37/G37*1000</f>
        <v>2.9293299157817647</v>
      </c>
      <c r="AC37" s="830">
        <v>45</v>
      </c>
      <c r="AD37" s="831">
        <f>AC37/G37*1000</f>
        <v>2.3539258251817756</v>
      </c>
      <c r="AE37" s="836">
        <v>1</v>
      </c>
      <c r="AF37" s="837">
        <f t="shared" si="0"/>
        <v>5</v>
      </c>
      <c r="AG37" s="830">
        <v>10063</v>
      </c>
      <c r="AH37" s="831">
        <f>AG37/D37*1000</f>
        <v>5.2488742539144875</v>
      </c>
      <c r="AI37" s="830">
        <v>2169</v>
      </c>
      <c r="AJ37" s="838">
        <f>AI37/D37*1000</f>
        <v>1.1313532998847784</v>
      </c>
    </row>
    <row r="38" spans="2:36" ht="15" customHeight="1">
      <c r="B38" s="828"/>
      <c r="C38" s="839"/>
      <c r="D38" s="839"/>
      <c r="E38" s="839"/>
      <c r="F38" s="839"/>
      <c r="G38" s="839"/>
      <c r="H38" s="839"/>
      <c r="I38" s="839"/>
      <c r="J38" s="839"/>
      <c r="K38" s="840"/>
      <c r="L38" s="780"/>
      <c r="M38" s="839"/>
      <c r="N38" s="839"/>
      <c r="O38" s="839"/>
      <c r="P38" s="841"/>
      <c r="Q38" s="780"/>
      <c r="R38" s="780"/>
      <c r="S38" s="828"/>
      <c r="T38" s="839"/>
      <c r="U38" s="839"/>
      <c r="V38" s="839"/>
      <c r="W38" s="839"/>
      <c r="X38" s="839"/>
      <c r="Y38" s="839"/>
      <c r="Z38" s="839"/>
      <c r="AA38" s="839"/>
      <c r="AB38" s="839"/>
      <c r="AC38" s="839"/>
      <c r="AD38" s="839"/>
      <c r="AE38" s="836"/>
      <c r="AF38" s="837"/>
      <c r="AG38" s="839"/>
      <c r="AH38" s="839"/>
      <c r="AI38" s="839"/>
      <c r="AJ38" s="841"/>
    </row>
    <row r="39" spans="2:36" ht="17.45" customHeight="1">
      <c r="B39" s="828">
        <v>91</v>
      </c>
      <c r="C39" s="839">
        <v>3</v>
      </c>
      <c r="D39" s="830">
        <f>E39+F39</f>
        <v>1920000</v>
      </c>
      <c r="E39" s="830">
        <v>924000</v>
      </c>
      <c r="F39" s="830">
        <v>996000</v>
      </c>
      <c r="G39" s="830">
        <v>18768</v>
      </c>
      <c r="H39" s="831">
        <f>G39/D39*1000</f>
        <v>9.7750000000000004</v>
      </c>
      <c r="I39" s="830">
        <v>15066</v>
      </c>
      <c r="J39" s="831">
        <f>I39/D39*1000</f>
        <v>7.8468749999999998</v>
      </c>
      <c r="K39" s="832">
        <f>G39-I39</f>
        <v>3702</v>
      </c>
      <c r="L39" s="833">
        <f>K39/D39*1000</f>
        <v>1.9281249999999999</v>
      </c>
      <c r="M39" s="830">
        <v>81</v>
      </c>
      <c r="N39" s="831">
        <f>M39/G39*1000</f>
        <v>4.3158567774936056</v>
      </c>
      <c r="O39" s="830">
        <v>41</v>
      </c>
      <c r="P39" s="834">
        <f>O39/G39*1000</f>
        <v>2.1845694799658992</v>
      </c>
      <c r="Q39" s="833"/>
      <c r="R39" s="833"/>
      <c r="S39" s="835">
        <f>U39+W39</f>
        <v>872</v>
      </c>
      <c r="T39" s="831">
        <f>S39/(S39+G39)*1000</f>
        <v>44.39918533604888</v>
      </c>
      <c r="U39" s="830">
        <v>293</v>
      </c>
      <c r="V39" s="831">
        <f>U39/(U39+G39+W39)*1000</f>
        <v>14.918533604887983</v>
      </c>
      <c r="W39" s="830">
        <v>579</v>
      </c>
      <c r="X39" s="831">
        <f>W39/(W39+G39+U39)*1000</f>
        <v>29.480651731160897</v>
      </c>
      <c r="Y39" s="830">
        <f>AA39+AC39</f>
        <v>97</v>
      </c>
      <c r="Z39" s="831">
        <f>Y39/G39*1000</f>
        <v>5.1683716965046891</v>
      </c>
      <c r="AA39" s="830">
        <v>65</v>
      </c>
      <c r="AB39" s="831">
        <f>AA39/G39*1000</f>
        <v>3.4633418584825235</v>
      </c>
      <c r="AC39" s="830">
        <v>32</v>
      </c>
      <c r="AD39" s="831">
        <f>AC39/G39*1000</f>
        <v>1.7050298380221653</v>
      </c>
      <c r="AE39" s="842" t="s">
        <v>48</v>
      </c>
      <c r="AF39" s="837" t="s">
        <v>48</v>
      </c>
      <c r="AG39" s="830">
        <v>10393</v>
      </c>
      <c r="AH39" s="831">
        <f>AG39/D39*1000</f>
        <v>5.4130208333333334</v>
      </c>
      <c r="AI39" s="830">
        <v>2423</v>
      </c>
      <c r="AJ39" s="838">
        <f>AI39/D39*1000</f>
        <v>1.2619791666666667</v>
      </c>
    </row>
    <row r="40" spans="2:36" ht="17.45" customHeight="1">
      <c r="B40" s="828">
        <v>92</v>
      </c>
      <c r="C40" s="839">
        <v>4</v>
      </c>
      <c r="D40" s="830">
        <f>E40+F40</f>
        <v>1923000</v>
      </c>
      <c r="E40" s="830">
        <v>925000</v>
      </c>
      <c r="F40" s="830">
        <v>998000</v>
      </c>
      <c r="G40" s="830">
        <v>18823</v>
      </c>
      <c r="H40" s="831">
        <f>G40/D40*1000</f>
        <v>9.7883515340613609</v>
      </c>
      <c r="I40" s="830">
        <v>15661</v>
      </c>
      <c r="J40" s="831">
        <f>I40/D40*1000</f>
        <v>8.1440457618304727</v>
      </c>
      <c r="K40" s="832">
        <f>G40-I40</f>
        <v>3162</v>
      </c>
      <c r="L40" s="833">
        <f>K40/D40*1000</f>
        <v>1.6443057722308891</v>
      </c>
      <c r="M40" s="830">
        <v>71</v>
      </c>
      <c r="N40" s="831">
        <f>M40/G40*1000</f>
        <v>3.7719810869680708</v>
      </c>
      <c r="O40" s="830">
        <v>29</v>
      </c>
      <c r="P40" s="834">
        <f>O40/G40*1000</f>
        <v>1.5406683312968177</v>
      </c>
      <c r="Q40" s="833"/>
      <c r="R40" s="833"/>
      <c r="S40" s="835">
        <f>U40+W40</f>
        <v>744</v>
      </c>
      <c r="T40" s="831">
        <f>S40/(S40+G40)*1000</f>
        <v>38.023202330454339</v>
      </c>
      <c r="U40" s="830">
        <v>267</v>
      </c>
      <c r="V40" s="831">
        <f>U40/(U40+G40+W40)*1000</f>
        <v>13.645423416977565</v>
      </c>
      <c r="W40" s="830">
        <v>477</v>
      </c>
      <c r="X40" s="831">
        <f>W40/(W40+G40+U40)*1000</f>
        <v>24.377778913476774</v>
      </c>
      <c r="Y40" s="830">
        <f>AA40+AC40</f>
        <v>71</v>
      </c>
      <c r="Z40" s="831">
        <f>Y40/G40*1000</f>
        <v>3.7719810869680708</v>
      </c>
      <c r="AA40" s="830">
        <v>48</v>
      </c>
      <c r="AB40" s="831">
        <f>AA40/G40*1000</f>
        <v>2.5500717207671464</v>
      </c>
      <c r="AC40" s="830">
        <v>23</v>
      </c>
      <c r="AD40" s="831">
        <f>AC40/G40*1000</f>
        <v>1.2219093662009244</v>
      </c>
      <c r="AE40" s="836">
        <v>1</v>
      </c>
      <c r="AF40" s="837">
        <f t="shared" si="0"/>
        <v>5.0999999999999996</v>
      </c>
      <c r="AG40" s="830">
        <v>10529</v>
      </c>
      <c r="AH40" s="831">
        <f>AG40/D40*1000</f>
        <v>5.4752990119604776</v>
      </c>
      <c r="AI40" s="830">
        <v>2454</v>
      </c>
      <c r="AJ40" s="838">
        <f>AI40/D40*1000</f>
        <v>1.2761310452418098</v>
      </c>
    </row>
    <row r="41" spans="2:36" ht="17.45" customHeight="1">
      <c r="B41" s="828">
        <v>93</v>
      </c>
      <c r="C41" s="839">
        <v>5</v>
      </c>
      <c r="D41" s="830">
        <f>E41+F41</f>
        <v>1927000</v>
      </c>
      <c r="E41" s="830">
        <v>927000</v>
      </c>
      <c r="F41" s="830">
        <v>1000000</v>
      </c>
      <c r="G41" s="830">
        <v>18348</v>
      </c>
      <c r="H41" s="831">
        <f>G41/D41*1000</f>
        <v>9.5215360664244937</v>
      </c>
      <c r="I41" s="830">
        <v>15954</v>
      </c>
      <c r="J41" s="831">
        <f>I41/D41*1000</f>
        <v>8.2791904514789838</v>
      </c>
      <c r="K41" s="832">
        <f>G41-I41</f>
        <v>2394</v>
      </c>
      <c r="L41" s="833">
        <f>K41/D41*1000</f>
        <v>1.2423456149455112</v>
      </c>
      <c r="M41" s="830">
        <v>90</v>
      </c>
      <c r="N41" s="831">
        <f>M41/G41*1000</f>
        <v>4.9051667756703727</v>
      </c>
      <c r="O41" s="830">
        <v>48</v>
      </c>
      <c r="P41" s="834">
        <f>O41/G41*1000</f>
        <v>2.616088947024199</v>
      </c>
      <c r="Q41" s="833"/>
      <c r="R41" s="833"/>
      <c r="S41" s="835">
        <v>758</v>
      </c>
      <c r="T41" s="831">
        <f>S41/(S41+G41)*1000</f>
        <v>39.673401025855753</v>
      </c>
      <c r="U41" s="830">
        <v>254</v>
      </c>
      <c r="V41" s="831">
        <f>U41/(U41+G41+W41)*1000</f>
        <v>13.294253114204961</v>
      </c>
      <c r="W41" s="830">
        <v>504</v>
      </c>
      <c r="X41" s="831">
        <f>W41/(W41+G41+U41)*1000</f>
        <v>26.37914791165079</v>
      </c>
      <c r="Y41" s="830">
        <v>91</v>
      </c>
      <c r="Z41" s="831">
        <f>Y41/G41*1000</f>
        <v>4.9596686287333762</v>
      </c>
      <c r="AA41" s="830">
        <v>60</v>
      </c>
      <c r="AB41" s="831">
        <f>AA41/G41*1000</f>
        <v>3.2701111837802483</v>
      </c>
      <c r="AC41" s="830">
        <v>31</v>
      </c>
      <c r="AD41" s="831">
        <f>AC41/G41*1000</f>
        <v>1.6895574449531283</v>
      </c>
      <c r="AE41" s="842" t="s">
        <v>48</v>
      </c>
      <c r="AF41" s="837" t="s">
        <v>48</v>
      </c>
      <c r="AG41" s="830">
        <v>11011</v>
      </c>
      <c r="AH41" s="831">
        <f>AG41/D41*1000</f>
        <v>5.7140633108458747</v>
      </c>
      <c r="AI41" s="830">
        <v>2644</v>
      </c>
      <c r="AJ41" s="838">
        <f>AI41/D41*1000</f>
        <v>1.3720809548521018</v>
      </c>
    </row>
    <row r="42" spans="2:36" ht="17.45" customHeight="1">
      <c r="B42" s="828">
        <v>94</v>
      </c>
      <c r="C42" s="840">
        <v>6</v>
      </c>
      <c r="D42" s="843">
        <v>1930000</v>
      </c>
      <c r="E42" s="843">
        <v>982000</v>
      </c>
      <c r="F42" s="843">
        <v>1002000</v>
      </c>
      <c r="G42" s="843">
        <v>19085</v>
      </c>
      <c r="H42" s="844">
        <f>G42/D42*1000</f>
        <v>9.8886010362694297</v>
      </c>
      <c r="I42" s="843">
        <v>16091</v>
      </c>
      <c r="J42" s="833">
        <f>I42/D42*1000</f>
        <v>8.3373056994818651</v>
      </c>
      <c r="K42" s="832">
        <f>G42-I42</f>
        <v>2994</v>
      </c>
      <c r="L42" s="844">
        <f>K42/D42*1000</f>
        <v>1.5512953367875646</v>
      </c>
      <c r="M42" s="843">
        <v>77</v>
      </c>
      <c r="N42" s="844">
        <f>M42/G42*1000</f>
        <v>4.0345821325648412</v>
      </c>
      <c r="O42" s="843">
        <v>37</v>
      </c>
      <c r="P42" s="845">
        <f>O42/G42*1000</f>
        <v>1.9386953104532354</v>
      </c>
      <c r="Q42" s="833"/>
      <c r="R42" s="833"/>
      <c r="S42" s="835">
        <v>705</v>
      </c>
      <c r="T42" s="831">
        <f>S42/(S42+G42)*1000</f>
        <v>35.624052551793838</v>
      </c>
      <c r="U42" s="830">
        <v>250</v>
      </c>
      <c r="V42" s="831">
        <f>U42/(U42+G42+W42)*1000</f>
        <v>12.632642748863061</v>
      </c>
      <c r="W42" s="830">
        <v>455</v>
      </c>
      <c r="X42" s="831">
        <f>W42/(W42+G42+U42)*1000</f>
        <v>22.991409802930775</v>
      </c>
      <c r="Y42" s="830">
        <v>81</v>
      </c>
      <c r="Z42" s="831">
        <f>Y42/G42*1000</f>
        <v>4.2441708147760018</v>
      </c>
      <c r="AA42" s="830">
        <v>49</v>
      </c>
      <c r="AB42" s="831">
        <f>AA42/G42*1000</f>
        <v>2.5674613570867173</v>
      </c>
      <c r="AC42" s="830">
        <v>32</v>
      </c>
      <c r="AD42" s="831">
        <f>AC42/G42*1000</f>
        <v>1.6767094576892849</v>
      </c>
      <c r="AE42" s="842" t="s">
        <v>48</v>
      </c>
      <c r="AF42" s="837" t="s">
        <v>48</v>
      </c>
      <c r="AG42" s="830">
        <v>11021</v>
      </c>
      <c r="AH42" s="831">
        <f>AG42/D42*1000</f>
        <v>5.7103626943005183</v>
      </c>
      <c r="AI42" s="830">
        <v>2747</v>
      </c>
      <c r="AJ42" s="838">
        <f>AI42/D42*1000</f>
        <v>1.4233160621761658</v>
      </c>
    </row>
    <row r="43" spans="2:36" ht="17.45" customHeight="1">
      <c r="B43" s="828">
        <v>95</v>
      </c>
      <c r="C43" s="839">
        <v>7</v>
      </c>
      <c r="D43" s="830">
        <v>1937865</v>
      </c>
      <c r="E43" s="830">
        <v>932037</v>
      </c>
      <c r="F43" s="830">
        <v>1005828</v>
      </c>
      <c r="G43" s="830">
        <v>18622</v>
      </c>
      <c r="H43" s="831">
        <f>G43/D43*1000</f>
        <v>9.6095445245153819</v>
      </c>
      <c r="I43" s="830">
        <v>16543</v>
      </c>
      <c r="J43" s="831">
        <f>I43/D43*1000</f>
        <v>8.5367143738082891</v>
      </c>
      <c r="K43" s="832">
        <f>G43-I43</f>
        <v>2079</v>
      </c>
      <c r="L43" s="833">
        <f>K43/D43*1000</f>
        <v>1.0728301507070925</v>
      </c>
      <c r="M43" s="830">
        <v>76</v>
      </c>
      <c r="N43" s="831">
        <f>M43/G43*1000</f>
        <v>4.0811942863279995</v>
      </c>
      <c r="O43" s="830">
        <v>42</v>
      </c>
      <c r="P43" s="834">
        <f>O43/G43*1000</f>
        <v>2.2553968424444206</v>
      </c>
      <c r="Q43" s="833"/>
      <c r="R43" s="833"/>
      <c r="S43" s="835">
        <v>650</v>
      </c>
      <c r="T43" s="831">
        <f>S43/(S43+G43)*1000</f>
        <v>33.727687837276882</v>
      </c>
      <c r="U43" s="830">
        <v>236</v>
      </c>
      <c r="V43" s="831">
        <f>U43/(U43+G43+W43)*1000</f>
        <v>12.245745122457452</v>
      </c>
      <c r="W43" s="830">
        <v>414</v>
      </c>
      <c r="X43" s="831">
        <f>W43/(W43+G43+U43)*1000</f>
        <v>21.481942714819425</v>
      </c>
      <c r="Y43" s="830">
        <v>109</v>
      </c>
      <c r="Z43" s="831">
        <f>Y43/(G43+AA43)*1000</f>
        <v>5.8288770053475938</v>
      </c>
      <c r="AA43" s="830">
        <v>78</v>
      </c>
      <c r="AB43" s="831">
        <f>AA43/(G43+AA43)*1000</f>
        <v>4.1711229946524062</v>
      </c>
      <c r="AC43" s="830">
        <v>31</v>
      </c>
      <c r="AD43" s="831">
        <f>AC43/G43*1000</f>
        <v>1.6646976694232629</v>
      </c>
      <c r="AE43" s="842" t="s">
        <v>48</v>
      </c>
      <c r="AF43" s="837" t="s">
        <v>48</v>
      </c>
      <c r="AG43" s="830">
        <v>11424</v>
      </c>
      <c r="AH43" s="831">
        <f>AG43/D43*1000</f>
        <v>5.8951474947945286</v>
      </c>
      <c r="AI43" s="830">
        <v>2844</v>
      </c>
      <c r="AJ43" s="838">
        <f>AI43/D43*1000</f>
        <v>1.467594491876369</v>
      </c>
    </row>
    <row r="44" spans="2:36" ht="15" customHeight="1">
      <c r="B44" s="828"/>
      <c r="C44" s="839"/>
      <c r="D44" s="830"/>
      <c r="E44" s="830"/>
      <c r="F44" s="830"/>
      <c r="G44" s="830"/>
      <c r="H44" s="831"/>
      <c r="I44" s="830"/>
      <c r="J44" s="831"/>
      <c r="K44" s="832"/>
      <c r="L44" s="833"/>
      <c r="M44" s="830"/>
      <c r="N44" s="831"/>
      <c r="O44" s="830"/>
      <c r="P44" s="834"/>
      <c r="Q44" s="833"/>
      <c r="R44" s="833"/>
      <c r="S44" s="835"/>
      <c r="T44" s="831"/>
      <c r="U44" s="830"/>
      <c r="V44" s="831"/>
      <c r="W44" s="830"/>
      <c r="X44" s="831"/>
      <c r="Y44" s="830"/>
      <c r="Z44" s="831"/>
      <c r="AA44" s="830"/>
      <c r="AB44" s="831"/>
      <c r="AC44" s="830"/>
      <c r="AD44" s="831"/>
      <c r="AE44" s="836"/>
      <c r="AF44" s="837"/>
      <c r="AG44" s="830"/>
      <c r="AH44" s="831"/>
      <c r="AI44" s="830"/>
      <c r="AJ44" s="838"/>
    </row>
    <row r="45" spans="2:36" ht="17.45" customHeight="1">
      <c r="B45" s="828">
        <v>96</v>
      </c>
      <c r="C45" s="839">
        <v>8</v>
      </c>
      <c r="D45" s="830">
        <v>1941000</v>
      </c>
      <c r="E45" s="830">
        <v>933000</v>
      </c>
      <c r="F45" s="830">
        <v>1008000</v>
      </c>
      <c r="G45" s="830">
        <v>19143</v>
      </c>
      <c r="H45" s="831">
        <f>G45/D45*1000</f>
        <v>9.8624420401854724</v>
      </c>
      <c r="I45" s="830">
        <v>16193</v>
      </c>
      <c r="J45" s="831">
        <f>I45/D45*1000</f>
        <v>8.3426069036579076</v>
      </c>
      <c r="K45" s="832">
        <f>G45-I45</f>
        <v>2950</v>
      </c>
      <c r="L45" s="833">
        <f>K45/D45*1000</f>
        <v>1.5198351365275631</v>
      </c>
      <c r="M45" s="830">
        <v>62</v>
      </c>
      <c r="N45" s="831">
        <f>M45/G45*1000</f>
        <v>3.2387818001358202</v>
      </c>
      <c r="O45" s="830">
        <v>31</v>
      </c>
      <c r="P45" s="834">
        <f>O45/G45*1000</f>
        <v>1.6193909000679101</v>
      </c>
      <c r="Q45" s="833"/>
      <c r="R45" s="833"/>
      <c r="S45" s="835">
        <v>615</v>
      </c>
      <c r="T45" s="831">
        <f>S45/(S45+G45)*1000</f>
        <v>31.126632250227757</v>
      </c>
      <c r="U45" s="830">
        <v>242</v>
      </c>
      <c r="V45" s="831">
        <f>U45/(U45+G45+W45)*1000</f>
        <v>12.248203259439213</v>
      </c>
      <c r="W45" s="830">
        <v>373</v>
      </c>
      <c r="X45" s="831">
        <f>W45/(W45+G45+U45)*1000</f>
        <v>18.878428990788542</v>
      </c>
      <c r="Y45" s="830">
        <v>104</v>
      </c>
      <c r="Z45" s="831">
        <f>Y45/(G45+AA45)*1000</f>
        <v>5.4107486603194426</v>
      </c>
      <c r="AA45" s="830">
        <v>78</v>
      </c>
      <c r="AB45" s="831">
        <f>AA45/(G45+AA45)*1000</f>
        <v>4.0580614952395822</v>
      </c>
      <c r="AC45" s="830">
        <v>26</v>
      </c>
      <c r="AD45" s="831">
        <f>AC45/G45*1000</f>
        <v>1.3581988194117955</v>
      </c>
      <c r="AE45" s="836">
        <v>1</v>
      </c>
      <c r="AF45" s="837">
        <f t="shared" si="0"/>
        <v>5.0999999999999996</v>
      </c>
      <c r="AG45" s="830">
        <v>11588</v>
      </c>
      <c r="AH45" s="831">
        <f>AG45/D45*1000</f>
        <v>5.970118495620814</v>
      </c>
      <c r="AI45" s="830">
        <v>2979</v>
      </c>
      <c r="AJ45" s="838">
        <f>AI45/D45*1000</f>
        <v>1.5347758887171561</v>
      </c>
    </row>
    <row r="46" spans="2:36" ht="17.45" customHeight="1">
      <c r="B46" s="828">
        <v>97</v>
      </c>
      <c r="C46" s="839">
        <v>9</v>
      </c>
      <c r="D46" s="830">
        <v>1944000</v>
      </c>
      <c r="E46" s="830">
        <v>934000</v>
      </c>
      <c r="F46" s="830">
        <v>1010000</v>
      </c>
      <c r="G46" s="830">
        <v>19154</v>
      </c>
      <c r="H46" s="831">
        <f>G46/D46*1000</f>
        <v>9.852880658436213</v>
      </c>
      <c r="I46" s="830">
        <v>16236</v>
      </c>
      <c r="J46" s="831">
        <f>I46/D46*1000</f>
        <v>8.3518518518518512</v>
      </c>
      <c r="K46" s="832">
        <v>2918</v>
      </c>
      <c r="L46" s="833">
        <f>K46/D46*1000</f>
        <v>1.5010288065843622</v>
      </c>
      <c r="M46" s="830">
        <v>69</v>
      </c>
      <c r="N46" s="831">
        <f>M46/G46*1000</f>
        <v>3.6023807037694477</v>
      </c>
      <c r="O46" s="830">
        <v>33</v>
      </c>
      <c r="P46" s="834">
        <f>O46/G46*1000</f>
        <v>1.7228777278897358</v>
      </c>
      <c r="Q46" s="833"/>
      <c r="R46" s="833"/>
      <c r="S46" s="835">
        <v>637</v>
      </c>
      <c r="T46" s="831">
        <f>S46/(S46+G46)*1000</f>
        <v>32.186347329594255</v>
      </c>
      <c r="U46" s="830">
        <v>232</v>
      </c>
      <c r="V46" s="831">
        <f>U46/(U46+G46+W46)*1000</f>
        <v>11.722500126320044</v>
      </c>
      <c r="W46" s="830">
        <v>405</v>
      </c>
      <c r="X46" s="831">
        <f>W46/(W46+G46+U46)*1000</f>
        <v>20.463847203274216</v>
      </c>
      <c r="Y46" s="830">
        <v>116</v>
      </c>
      <c r="Z46" s="831">
        <f>Y46/(G46+AA46)*1000</f>
        <v>6.0266001662510389</v>
      </c>
      <c r="AA46" s="830">
        <v>94</v>
      </c>
      <c r="AB46" s="831">
        <f>AA46/(G46+AA46)*1000</f>
        <v>4.8836242726517041</v>
      </c>
      <c r="AC46" s="830">
        <v>22</v>
      </c>
      <c r="AD46" s="831">
        <f>AC46/G46*1000</f>
        <v>1.1485851519264907</v>
      </c>
      <c r="AE46" s="836">
        <v>1</v>
      </c>
      <c r="AF46" s="837">
        <f t="shared" si="0"/>
        <v>5.0999999999999996</v>
      </c>
      <c r="AG46" s="830">
        <v>11316</v>
      </c>
      <c r="AH46" s="831">
        <f>AG46/D46*1000</f>
        <v>5.8209876543209873</v>
      </c>
      <c r="AI46" s="830">
        <v>3122</v>
      </c>
      <c r="AJ46" s="838">
        <f>AI46/D46*1000</f>
        <v>1.6059670781893003</v>
      </c>
    </row>
    <row r="47" spans="2:36" ht="17.45" customHeight="1">
      <c r="B47" s="828">
        <v>98</v>
      </c>
      <c r="C47" s="839">
        <v>10</v>
      </c>
      <c r="D47" s="830">
        <v>1946000</v>
      </c>
      <c r="E47" s="830">
        <v>935000</v>
      </c>
      <c r="F47" s="830">
        <v>1011000</v>
      </c>
      <c r="G47" s="830">
        <v>19204</v>
      </c>
      <c r="H47" s="831">
        <f>G47/D47*1000</f>
        <v>9.8684480986639258</v>
      </c>
      <c r="I47" s="830">
        <v>16340</v>
      </c>
      <c r="J47" s="831">
        <f>I47/D47*1000</f>
        <v>8.396711202466598</v>
      </c>
      <c r="K47" s="832">
        <f>G47-I47</f>
        <v>2864</v>
      </c>
      <c r="L47" s="833">
        <f>K47/D47*1000</f>
        <v>1.4717368961973278</v>
      </c>
      <c r="M47" s="830">
        <v>80</v>
      </c>
      <c r="N47" s="831">
        <f>M47/G47*1000</f>
        <v>4.1657987919183501</v>
      </c>
      <c r="O47" s="830">
        <v>39</v>
      </c>
      <c r="P47" s="834">
        <f>O47/G47*1000</f>
        <v>2.030826911060196</v>
      </c>
      <c r="Q47" s="833"/>
      <c r="R47" s="833"/>
      <c r="S47" s="835">
        <v>682</v>
      </c>
      <c r="T47" s="831">
        <f>S47/(S47+G47)*1000</f>
        <v>34.295484260283615</v>
      </c>
      <c r="U47" s="830">
        <v>238</v>
      </c>
      <c r="V47" s="831">
        <f>U47/(U47+G47+W47)*1000</f>
        <v>11.968218847430352</v>
      </c>
      <c r="W47" s="830">
        <v>444</v>
      </c>
      <c r="X47" s="831">
        <f>W47/(W47+G47+U47)*1000</f>
        <v>22.327265412853265</v>
      </c>
      <c r="Y47" s="830">
        <v>116</v>
      </c>
      <c r="Z47" s="831">
        <f>Y47/(G47+AA47)*1000</f>
        <v>6.0116086235489226</v>
      </c>
      <c r="AA47" s="830">
        <v>92</v>
      </c>
      <c r="AB47" s="831">
        <f>AA47/(G47+AA47)*1000</f>
        <v>4.7678275290215586</v>
      </c>
      <c r="AC47" s="830">
        <v>24</v>
      </c>
      <c r="AD47" s="831">
        <f>AC47/G47*1000</f>
        <v>1.2497396375755052</v>
      </c>
      <c r="AE47" s="842" t="s">
        <v>48</v>
      </c>
      <c r="AF47" s="837" t="s">
        <v>48</v>
      </c>
      <c r="AG47" s="830">
        <v>11405</v>
      </c>
      <c r="AH47" s="831">
        <f>AG47/D47*1000</f>
        <v>5.8607399794450155</v>
      </c>
      <c r="AI47" s="830">
        <v>3543</v>
      </c>
      <c r="AJ47" s="838">
        <f>AI47/D47*1000</f>
        <v>1.8206577595066804</v>
      </c>
    </row>
    <row r="48" spans="2:36" ht="17.45" customHeight="1">
      <c r="B48" s="828">
        <v>99</v>
      </c>
      <c r="C48" s="839">
        <v>11</v>
      </c>
      <c r="D48" s="830">
        <v>1947000</v>
      </c>
      <c r="E48" s="830">
        <v>936000</v>
      </c>
      <c r="F48" s="830">
        <v>1012000</v>
      </c>
      <c r="G48" s="830">
        <v>18771</v>
      </c>
      <c r="H48" s="831">
        <f>G48/D48*1000</f>
        <v>9.6409861325115571</v>
      </c>
      <c r="I48" s="830">
        <v>17414</v>
      </c>
      <c r="J48" s="831">
        <f>I48/D48*1000</f>
        <v>8.9440164355418581</v>
      </c>
      <c r="K48" s="832">
        <f>G48-I48</f>
        <v>1357</v>
      </c>
      <c r="L48" s="833">
        <f>K48/D48*1000</f>
        <v>0.69696969696969702</v>
      </c>
      <c r="M48" s="830">
        <v>72</v>
      </c>
      <c r="N48" s="831">
        <f>M48/G48*1000</f>
        <v>3.8357040115071124</v>
      </c>
      <c r="O48" s="830">
        <v>35</v>
      </c>
      <c r="P48" s="834">
        <f>O48/G48*1000</f>
        <v>1.8645783389270683</v>
      </c>
      <c r="Q48" s="833"/>
      <c r="R48" s="833"/>
      <c r="S48" s="835">
        <v>670</v>
      </c>
      <c r="T48" s="831">
        <f>S48/(S48+G48)*1000</f>
        <v>34.463247775320198</v>
      </c>
      <c r="U48" s="830">
        <v>222</v>
      </c>
      <c r="V48" s="831">
        <f>U48/(U48+G48+W48)*1000</f>
        <v>11.419165680777738</v>
      </c>
      <c r="W48" s="830">
        <v>448</v>
      </c>
      <c r="X48" s="831">
        <f>W48/(W48+G48+U48)*1000</f>
        <v>23.04408209454246</v>
      </c>
      <c r="Y48" s="830">
        <v>99</v>
      </c>
      <c r="Z48" s="831">
        <f>Y48/(G48+AA48)*1000</f>
        <v>5.2536616429632774</v>
      </c>
      <c r="AA48" s="830">
        <v>73</v>
      </c>
      <c r="AB48" s="831">
        <f>AA48/(G48+AA48)*1000</f>
        <v>3.8739121205688813</v>
      </c>
      <c r="AC48" s="830">
        <v>26</v>
      </c>
      <c r="AD48" s="831">
        <f>AC48/G48*1000</f>
        <v>1.3851153374886793</v>
      </c>
      <c r="AE48" s="842" t="s">
        <v>48</v>
      </c>
      <c r="AF48" s="837" t="s">
        <v>48</v>
      </c>
      <c r="AG48" s="830">
        <v>10970</v>
      </c>
      <c r="AH48" s="831">
        <f>AG48/D48*1000</f>
        <v>5.6343091936312275</v>
      </c>
      <c r="AI48" s="830">
        <v>3608</v>
      </c>
      <c r="AJ48" s="838">
        <f>AI48/D48*1000</f>
        <v>1.8531073446327684</v>
      </c>
    </row>
    <row r="49" spans="2:36" ht="17.45" customHeight="1">
      <c r="B49" s="846" t="s">
        <v>49</v>
      </c>
      <c r="C49" s="839">
        <v>12</v>
      </c>
      <c r="D49" s="830">
        <f>E49+F49</f>
        <v>1938268</v>
      </c>
      <c r="E49" s="830">
        <v>930372</v>
      </c>
      <c r="F49" s="830">
        <v>1007896</v>
      </c>
      <c r="G49" s="830">
        <v>19059</v>
      </c>
      <c r="H49" s="831">
        <f>G49/D49*1000</f>
        <v>9.8330055492842057</v>
      </c>
      <c r="I49" s="830">
        <v>16907</v>
      </c>
      <c r="J49" s="831">
        <f>I49/D49*1000</f>
        <v>8.7227359684006558</v>
      </c>
      <c r="K49" s="832">
        <f>G49-I49</f>
        <v>2152</v>
      </c>
      <c r="L49" s="833">
        <f>K49/D49*1000</f>
        <v>1.1102695808835517</v>
      </c>
      <c r="M49" s="830">
        <v>58</v>
      </c>
      <c r="N49" s="831">
        <f>M49/G49*1000</f>
        <v>3.0431816989348865</v>
      </c>
      <c r="O49" s="830">
        <v>21</v>
      </c>
      <c r="P49" s="834">
        <f>O49/G49*1000</f>
        <v>1.1018416496143555</v>
      </c>
      <c r="Q49" s="833"/>
      <c r="R49" s="833"/>
      <c r="S49" s="835">
        <v>600</v>
      </c>
      <c r="T49" s="831">
        <f>S49/(S49+G49)*1000</f>
        <v>30.520372348542654</v>
      </c>
      <c r="U49" s="830">
        <v>198</v>
      </c>
      <c r="V49" s="831">
        <f>U49/(U49+G49+W49)*1000</f>
        <v>10.071722875019075</v>
      </c>
      <c r="W49" s="830">
        <v>402</v>
      </c>
      <c r="X49" s="831">
        <f>W49/(W49+G49+U49)*1000</f>
        <v>20.448649473523577</v>
      </c>
      <c r="Y49" s="830">
        <v>77</v>
      </c>
      <c r="Z49" s="831">
        <f>Y49/(G49+AA49)*1000</f>
        <v>4.026986036295173</v>
      </c>
      <c r="AA49" s="830">
        <v>62</v>
      </c>
      <c r="AB49" s="847">
        <f>AA49/(G49+AA49)*1000</f>
        <v>3.2425082370168927</v>
      </c>
      <c r="AC49" s="830">
        <v>15</v>
      </c>
      <c r="AD49" s="831">
        <f>AC49/G49*1000</f>
        <v>0.78702974972453954</v>
      </c>
      <c r="AE49" s="836">
        <v>1</v>
      </c>
      <c r="AF49" s="837">
        <f t="shared" si="0"/>
        <v>5.0999999999999996</v>
      </c>
      <c r="AG49" s="830">
        <v>11376</v>
      </c>
      <c r="AH49" s="831">
        <f>AG49/D49*1000</f>
        <v>5.8691574127004111</v>
      </c>
      <c r="AI49" s="830">
        <v>3878</v>
      </c>
      <c r="AJ49" s="838">
        <f>AI49/D49*1000</f>
        <v>2.0007553135066978</v>
      </c>
    </row>
    <row r="50" spans="2:36" ht="15" customHeight="1">
      <c r="B50" s="846"/>
      <c r="C50" s="839"/>
      <c r="D50" s="830"/>
      <c r="E50" s="830"/>
      <c r="F50" s="830"/>
      <c r="G50" s="830"/>
      <c r="H50" s="831"/>
      <c r="I50" s="830"/>
      <c r="J50" s="831"/>
      <c r="K50" s="832"/>
      <c r="L50" s="833"/>
      <c r="M50" s="830"/>
      <c r="N50" s="831"/>
      <c r="O50" s="830"/>
      <c r="P50" s="834"/>
      <c r="Q50" s="833"/>
      <c r="R50" s="833"/>
      <c r="S50" s="835"/>
      <c r="T50" s="831"/>
      <c r="U50" s="830"/>
      <c r="V50" s="831"/>
      <c r="W50" s="830"/>
      <c r="X50" s="831"/>
      <c r="Y50" s="830"/>
      <c r="Z50" s="831"/>
      <c r="AA50" s="830"/>
      <c r="AB50" s="847"/>
      <c r="AC50" s="830"/>
      <c r="AD50" s="831"/>
      <c r="AE50" s="836"/>
      <c r="AF50" s="837"/>
      <c r="AG50" s="830"/>
      <c r="AH50" s="831"/>
      <c r="AI50" s="830"/>
      <c r="AJ50" s="838"/>
    </row>
    <row r="51" spans="2:36" ht="17.45" customHeight="1">
      <c r="B51" s="846" t="s">
        <v>50</v>
      </c>
      <c r="C51" s="839">
        <v>13</v>
      </c>
      <c r="D51" s="830">
        <f>E51+F51</f>
        <v>1940000</v>
      </c>
      <c r="E51" s="830">
        <v>931000</v>
      </c>
      <c r="F51" s="830">
        <v>1009000</v>
      </c>
      <c r="G51" s="830">
        <v>18797</v>
      </c>
      <c r="H51" s="831">
        <f>G51/D51*1000</f>
        <v>9.689175257731959</v>
      </c>
      <c r="I51" s="830">
        <v>16992</v>
      </c>
      <c r="J51" s="831">
        <f>I51/D51*1000</f>
        <v>8.758762886597939</v>
      </c>
      <c r="K51" s="832">
        <f>G51-I51</f>
        <v>1805</v>
      </c>
      <c r="L51" s="833">
        <f>K51/D51*1000</f>
        <v>0.93041237113402053</v>
      </c>
      <c r="M51" s="830">
        <v>57</v>
      </c>
      <c r="N51" s="831">
        <f>M51/G51*1000</f>
        <v>3.0323987870404854</v>
      </c>
      <c r="O51" s="830">
        <v>28</v>
      </c>
      <c r="P51" s="834">
        <f>O51/G51*1000</f>
        <v>1.4895994041602383</v>
      </c>
      <c r="Q51" s="833"/>
      <c r="R51" s="833"/>
      <c r="S51" s="835">
        <v>623</v>
      </c>
      <c r="T51" s="831">
        <f>S51/(S51+G51)*1000</f>
        <v>32.080329557157569</v>
      </c>
      <c r="U51" s="830">
        <v>209</v>
      </c>
      <c r="V51" s="831">
        <f>U51/(U51+G51+W51)*1000</f>
        <v>10.762100926879505</v>
      </c>
      <c r="W51" s="830">
        <v>414</v>
      </c>
      <c r="X51" s="831">
        <f>W51/(W51+G51+U51)*1000</f>
        <v>21.318228630278064</v>
      </c>
      <c r="Y51" s="830">
        <v>108</v>
      </c>
      <c r="Z51" s="831">
        <f>Y51/(G51+AA51)*1000</f>
        <v>5.7191273035373866</v>
      </c>
      <c r="AA51" s="830">
        <v>87</v>
      </c>
      <c r="AB51" s="847">
        <f>AA51/(G51+AA51)*1000</f>
        <v>4.6070747722940055</v>
      </c>
      <c r="AC51" s="830">
        <v>21</v>
      </c>
      <c r="AD51" s="831">
        <f>AC51/G51*1000</f>
        <v>1.1171995531201786</v>
      </c>
      <c r="AE51" s="836">
        <v>2</v>
      </c>
      <c r="AF51" s="837">
        <f t="shared" si="0"/>
        <v>10.3</v>
      </c>
      <c r="AG51" s="830">
        <v>11504</v>
      </c>
      <c r="AH51" s="831">
        <f>AG51/D51*1000</f>
        <v>5.9298969072164951</v>
      </c>
      <c r="AI51" s="830">
        <v>4347</v>
      </c>
      <c r="AJ51" s="838">
        <f>AI51/D51*1000</f>
        <v>2.2407216494845361</v>
      </c>
    </row>
    <row r="52" spans="2:36" ht="17.45" customHeight="1">
      <c r="B52" s="846" t="s">
        <v>51</v>
      </c>
      <c r="C52" s="839">
        <v>14</v>
      </c>
      <c r="D52" s="830">
        <v>1939000</v>
      </c>
      <c r="E52" s="830">
        <v>930000</v>
      </c>
      <c r="F52" s="830">
        <v>1009000</v>
      </c>
      <c r="G52" s="830">
        <v>18509</v>
      </c>
      <c r="H52" s="831">
        <v>9.5456420835482199</v>
      </c>
      <c r="I52" s="830">
        <v>17041</v>
      </c>
      <c r="J52" s="831">
        <v>8.7885507993811238</v>
      </c>
      <c r="K52" s="832">
        <f>G52-I52</f>
        <v>1468</v>
      </c>
      <c r="L52" s="833">
        <v>0.75709128416709637</v>
      </c>
      <c r="M52" s="830">
        <v>53</v>
      </c>
      <c r="N52" s="831">
        <v>2.8634718245178021</v>
      </c>
      <c r="O52" s="830">
        <v>25</v>
      </c>
      <c r="P52" s="834">
        <f>O52/G52*1000</f>
        <v>1.3506942568480198</v>
      </c>
      <c r="Q52" s="833"/>
      <c r="R52" s="833"/>
      <c r="S52" s="835">
        <v>634</v>
      </c>
      <c r="T52" s="831">
        <f>S52/(S52+G52)*1000</f>
        <v>33.119155827195314</v>
      </c>
      <c r="U52" s="830">
        <v>211</v>
      </c>
      <c r="V52" s="831">
        <f>U52/(U52+G52+W52)*1000</f>
        <v>11.022305803688033</v>
      </c>
      <c r="W52" s="830">
        <v>423</v>
      </c>
      <c r="X52" s="831">
        <f>W52/(W52+G52+U52)*1000</f>
        <v>22.096850023507287</v>
      </c>
      <c r="Y52" s="830">
        <v>90</v>
      </c>
      <c r="Z52" s="831">
        <v>4.8433968356474013</v>
      </c>
      <c r="AA52" s="830">
        <v>73</v>
      </c>
      <c r="AB52" s="847">
        <v>3.9285329889140028</v>
      </c>
      <c r="AC52" s="830">
        <v>17</v>
      </c>
      <c r="AD52" s="831">
        <f>AC52/G52*1000</f>
        <v>0.91847209465665358</v>
      </c>
      <c r="AE52" s="836">
        <v>1</v>
      </c>
      <c r="AF52" s="837">
        <f t="shared" si="0"/>
        <v>5.2</v>
      </c>
      <c r="AG52" s="830">
        <v>10933</v>
      </c>
      <c r="AH52" s="831">
        <v>5.6384734399174832</v>
      </c>
      <c r="AI52" s="830">
        <v>4187</v>
      </c>
      <c r="AJ52" s="838">
        <v>2.1593604951005672</v>
      </c>
    </row>
    <row r="53" spans="2:36" ht="17.45" customHeight="1">
      <c r="B53" s="846" t="s">
        <v>52</v>
      </c>
      <c r="C53" s="839">
        <v>15</v>
      </c>
      <c r="D53" s="830">
        <v>1940000</v>
      </c>
      <c r="E53" s="830">
        <v>930000</v>
      </c>
      <c r="F53" s="830">
        <v>1009000</v>
      </c>
      <c r="G53" s="830">
        <v>17770</v>
      </c>
      <c r="H53" s="831">
        <v>9.1597938144329891</v>
      </c>
      <c r="I53" s="830">
        <v>17661</v>
      </c>
      <c r="J53" s="831">
        <v>9.1036082474226809</v>
      </c>
      <c r="K53" s="832">
        <f>G53-I53</f>
        <v>109</v>
      </c>
      <c r="L53" s="833">
        <v>5.618556701030928E-2</v>
      </c>
      <c r="M53" s="830">
        <v>50</v>
      </c>
      <c r="N53" s="831">
        <v>2.8137310073157002</v>
      </c>
      <c r="O53" s="830">
        <v>21</v>
      </c>
      <c r="P53" s="834">
        <f>O53/G53*1000</f>
        <v>1.1817670230725943</v>
      </c>
      <c r="Q53" s="833"/>
      <c r="R53" s="833"/>
      <c r="S53" s="835">
        <v>578</v>
      </c>
      <c r="T53" s="831">
        <f>S53/(S53+G53)*1000</f>
        <v>31.502071070416395</v>
      </c>
      <c r="U53" s="830">
        <v>186</v>
      </c>
      <c r="V53" s="831">
        <f>U53/(U53+G53+W53)*1000</f>
        <v>10.137344669718772</v>
      </c>
      <c r="W53" s="830">
        <v>392</v>
      </c>
      <c r="X53" s="831">
        <f>W53/(W53+G53+U53)*1000</f>
        <v>21.364726400697624</v>
      </c>
      <c r="Y53" s="830">
        <v>64</v>
      </c>
      <c r="Z53" s="831">
        <v>3.5916718109882706</v>
      </c>
      <c r="AA53" s="830">
        <v>49</v>
      </c>
      <c r="AB53" s="847">
        <v>2.7498737302878946</v>
      </c>
      <c r="AC53" s="830">
        <v>15</v>
      </c>
      <c r="AD53" s="831">
        <f>AC53/G53*1000</f>
        <v>0.84411930219471021</v>
      </c>
      <c r="AE53" s="836">
        <v>1</v>
      </c>
      <c r="AF53" s="837">
        <f t="shared" si="0"/>
        <v>5.5</v>
      </c>
      <c r="AG53" s="830">
        <v>10549</v>
      </c>
      <c r="AH53" s="831">
        <v>5.4376288659793817</v>
      </c>
      <c r="AI53" s="830">
        <v>4090</v>
      </c>
      <c r="AJ53" s="838">
        <v>2.1082474226804124</v>
      </c>
    </row>
    <row r="54" spans="2:36" ht="17.25" customHeight="1">
      <c r="B54" s="846" t="s">
        <v>945</v>
      </c>
      <c r="C54" s="839">
        <v>16</v>
      </c>
      <c r="D54" s="830">
        <v>1938000</v>
      </c>
      <c r="E54" s="830">
        <v>930000</v>
      </c>
      <c r="F54" s="830">
        <v>1009000</v>
      </c>
      <c r="G54" s="830">
        <v>17655</v>
      </c>
      <c r="H54" s="831">
        <f>G54/$D54*1000</f>
        <v>9.1099071207430349</v>
      </c>
      <c r="I54" s="830">
        <v>17489</v>
      </c>
      <c r="J54" s="831">
        <f>I54/$D54*1000</f>
        <v>9.0242518059855517</v>
      </c>
      <c r="K54" s="832">
        <f>G54-I54</f>
        <v>166</v>
      </c>
      <c r="L54" s="831">
        <f>K54/$D54*1000</f>
        <v>8.5655314757481935E-2</v>
      </c>
      <c r="M54" s="830">
        <v>41</v>
      </c>
      <c r="N54" s="831">
        <f>M54/G54*1000</f>
        <v>2.3222883035967148</v>
      </c>
      <c r="O54" s="830">
        <v>13</v>
      </c>
      <c r="P54" s="834">
        <f>O54/G54*1000</f>
        <v>0.73633531577456812</v>
      </c>
      <c r="Q54" s="833"/>
      <c r="R54" s="833"/>
      <c r="S54" s="835">
        <v>560</v>
      </c>
      <c r="T54" s="831">
        <f>S54/(S54+G54)*1000</f>
        <v>30.743892396376612</v>
      </c>
      <c r="U54" s="830">
        <v>177</v>
      </c>
      <c r="V54" s="831">
        <f>U54/(U54+G54+W54)*1000</f>
        <v>9.7172659895690376</v>
      </c>
      <c r="W54" s="830">
        <v>383</v>
      </c>
      <c r="X54" s="831">
        <f>W54/(W54+G54+U54)*1000</f>
        <v>21.026626406807576</v>
      </c>
      <c r="Y54" s="830">
        <v>59</v>
      </c>
      <c r="Z54" s="831">
        <f>Y54/(G54+AA54)*1000</f>
        <v>3.3320155870559667</v>
      </c>
      <c r="AA54" s="830">
        <v>52</v>
      </c>
      <c r="AB54" s="831">
        <f>AA54/(G54+AA54)*1000</f>
        <v>2.9366917038459368</v>
      </c>
      <c r="AC54" s="830">
        <v>7</v>
      </c>
      <c r="AD54" s="831">
        <f>AC54/G54*1000</f>
        <v>0.39648824695553664</v>
      </c>
      <c r="AE54" s="842" t="s">
        <v>48</v>
      </c>
      <c r="AF54" s="837" t="s">
        <v>48</v>
      </c>
      <c r="AG54" s="830">
        <v>10227</v>
      </c>
      <c r="AH54" s="831">
        <f>AG54/D54*1000</f>
        <v>5.2770897832817338</v>
      </c>
      <c r="AI54" s="830">
        <v>4006</v>
      </c>
      <c r="AJ54" s="838">
        <f>AI54/D54*1000</f>
        <v>2.0670794633642928</v>
      </c>
    </row>
    <row r="55" spans="2:36" ht="17.45" customHeight="1">
      <c r="B55" s="846" t="s">
        <v>53</v>
      </c>
      <c r="C55" s="840">
        <v>17</v>
      </c>
      <c r="D55" s="781">
        <v>1942414</v>
      </c>
      <c r="E55" s="832">
        <v>932326</v>
      </c>
      <c r="F55" s="781">
        <v>1010088</v>
      </c>
      <c r="G55" s="832">
        <v>16688</v>
      </c>
      <c r="H55" s="847">
        <f>G55/$D55*1000</f>
        <v>8.5913713554371007</v>
      </c>
      <c r="I55" s="830">
        <v>18428</v>
      </c>
      <c r="J55" s="831">
        <f>I55/$D55*1000</f>
        <v>9.4871639104742869</v>
      </c>
      <c r="K55" s="848">
        <f>G55-I55</f>
        <v>-1740</v>
      </c>
      <c r="L55" s="849">
        <f>K55/$D55*1000</f>
        <v>-0.89579255503718569</v>
      </c>
      <c r="M55" s="830">
        <v>54</v>
      </c>
      <c r="N55" s="831">
        <f>M55/G55*1000</f>
        <v>3.2358581016299137</v>
      </c>
      <c r="O55" s="830">
        <v>20</v>
      </c>
      <c r="P55" s="834">
        <f>O55/G55*1000</f>
        <v>1.1984659635666348</v>
      </c>
      <c r="Q55" s="833"/>
      <c r="R55" s="833"/>
      <c r="S55" s="835">
        <v>499</v>
      </c>
      <c r="T55" s="831">
        <f>S55/(S55+G55)*1000</f>
        <v>29.033571885727586</v>
      </c>
      <c r="U55" s="830">
        <v>172</v>
      </c>
      <c r="V55" s="831">
        <f>U55/(U55+G55+W55)*1000</f>
        <v>10.007563856403095</v>
      </c>
      <c r="W55" s="830">
        <v>327</v>
      </c>
      <c r="X55" s="831">
        <f>W55/(W55+G55+U55)*1000</f>
        <v>19.026008029324487</v>
      </c>
      <c r="Y55" s="830">
        <v>70</v>
      </c>
      <c r="Z55" s="831">
        <f>Y55/(G55+AA55)*1000</f>
        <v>4.1801027110951869</v>
      </c>
      <c r="AA55" s="830">
        <v>58</v>
      </c>
      <c r="AB55" s="831">
        <f>AA55/(G55+AA55)*1000</f>
        <v>3.4635136749074409</v>
      </c>
      <c r="AC55" s="830">
        <v>12</v>
      </c>
      <c r="AD55" s="831">
        <f>AC55/G55*1000</f>
        <v>0.7190795781399808</v>
      </c>
      <c r="AE55" s="842" t="s">
        <v>48</v>
      </c>
      <c r="AF55" s="837" t="s">
        <v>48</v>
      </c>
      <c r="AG55" s="830">
        <v>10098</v>
      </c>
      <c r="AH55" s="831">
        <f>AG55/D55*1000</f>
        <v>5.1986857590606323</v>
      </c>
      <c r="AI55" s="830">
        <v>3722</v>
      </c>
      <c r="AJ55" s="838">
        <f>AI55/D55*1000</f>
        <v>1.9161723504875892</v>
      </c>
    </row>
    <row r="56" spans="2:36" ht="15" customHeight="1">
      <c r="B56" s="846"/>
      <c r="C56" s="840"/>
      <c r="D56" s="781"/>
      <c r="E56" s="832"/>
      <c r="F56" s="781"/>
      <c r="G56" s="832"/>
      <c r="H56" s="847"/>
      <c r="I56" s="830"/>
      <c r="J56" s="831"/>
      <c r="K56" s="848"/>
      <c r="L56" s="849"/>
      <c r="M56" s="830"/>
      <c r="N56" s="831"/>
      <c r="O56" s="830"/>
      <c r="P56" s="834"/>
      <c r="Q56" s="833"/>
      <c r="R56" s="833"/>
      <c r="S56" s="850"/>
      <c r="T56" s="831"/>
      <c r="U56" s="830"/>
      <c r="V56" s="831"/>
      <c r="W56" s="830"/>
      <c r="X56" s="831"/>
      <c r="Y56" s="830"/>
      <c r="Z56" s="831"/>
      <c r="AA56" s="830"/>
      <c r="AB56" s="831"/>
      <c r="AC56" s="830"/>
      <c r="AD56" s="831"/>
      <c r="AE56" s="836"/>
      <c r="AF56" s="837"/>
      <c r="AG56" s="830"/>
      <c r="AH56" s="831"/>
      <c r="AI56" s="830"/>
      <c r="AJ56" s="838"/>
    </row>
    <row r="57" spans="2:36" ht="17.45" customHeight="1">
      <c r="B57" s="851" t="s">
        <v>54</v>
      </c>
      <c r="C57" s="840">
        <v>18</v>
      </c>
      <c r="D57" s="832">
        <v>1938000</v>
      </c>
      <c r="E57" s="832">
        <v>931000</v>
      </c>
      <c r="F57" s="832">
        <v>1008000</v>
      </c>
      <c r="G57" s="832">
        <v>17279</v>
      </c>
      <c r="H57" s="847">
        <v>8.9</v>
      </c>
      <c r="I57" s="832">
        <v>18317</v>
      </c>
      <c r="J57" s="847">
        <v>9.5</v>
      </c>
      <c r="K57" s="848">
        <v>-1038</v>
      </c>
      <c r="L57" s="852">
        <v>-0.5</v>
      </c>
      <c r="M57" s="832">
        <v>32</v>
      </c>
      <c r="N57" s="847">
        <v>1.9</v>
      </c>
      <c r="O57" s="832">
        <v>15</v>
      </c>
      <c r="P57" s="834">
        <v>0.9</v>
      </c>
      <c r="Q57" s="833"/>
      <c r="R57" s="833"/>
      <c r="S57" s="850">
        <v>523</v>
      </c>
      <c r="T57" s="847">
        <v>29.4</v>
      </c>
      <c r="U57" s="832">
        <v>192</v>
      </c>
      <c r="V57" s="847">
        <v>10.8</v>
      </c>
      <c r="W57" s="832">
        <v>331</v>
      </c>
      <c r="X57" s="847">
        <v>18.600000000000001</v>
      </c>
      <c r="Y57" s="832">
        <v>73</v>
      </c>
      <c r="Z57" s="847">
        <v>4.2</v>
      </c>
      <c r="AA57" s="832">
        <v>63</v>
      </c>
      <c r="AB57" s="847">
        <v>3.6</v>
      </c>
      <c r="AC57" s="832">
        <v>10</v>
      </c>
      <c r="AD57" s="847">
        <v>0.6</v>
      </c>
      <c r="AE57" s="836">
        <v>1</v>
      </c>
      <c r="AF57" s="837">
        <f>ROUND(100000*AE57/(G57+S57),1)</f>
        <v>5.6</v>
      </c>
      <c r="AG57" s="832">
        <v>10292</v>
      </c>
      <c r="AH57" s="847">
        <v>5.3</v>
      </c>
      <c r="AI57" s="832">
        <v>3739</v>
      </c>
      <c r="AJ57" s="838">
        <v>1.93</v>
      </c>
    </row>
    <row r="58" spans="2:36" ht="17.45" customHeight="1">
      <c r="B58" s="851" t="s">
        <v>55</v>
      </c>
      <c r="C58" s="840">
        <v>19</v>
      </c>
      <c r="D58" s="832">
        <v>1935000</v>
      </c>
      <c r="E58" s="832">
        <v>929000</v>
      </c>
      <c r="F58" s="832">
        <v>1006000</v>
      </c>
      <c r="G58" s="832">
        <v>17099</v>
      </c>
      <c r="H58" s="847">
        <v>8.8000000000000007</v>
      </c>
      <c r="I58" s="832">
        <v>18325</v>
      </c>
      <c r="J58" s="847">
        <v>9.5</v>
      </c>
      <c r="K58" s="848">
        <v>-1226</v>
      </c>
      <c r="L58" s="852">
        <v>-0.6</v>
      </c>
      <c r="M58" s="832">
        <v>37</v>
      </c>
      <c r="N58" s="847">
        <v>2.2000000000000002</v>
      </c>
      <c r="O58" s="832">
        <v>13</v>
      </c>
      <c r="P58" s="834">
        <v>0.8</v>
      </c>
      <c r="Q58" s="833"/>
      <c r="R58" s="833"/>
      <c r="S58" s="850">
        <v>434</v>
      </c>
      <c r="T58" s="847">
        <v>24.8</v>
      </c>
      <c r="U58" s="832">
        <v>155</v>
      </c>
      <c r="V58" s="847">
        <v>8.8000000000000007</v>
      </c>
      <c r="W58" s="832">
        <v>279</v>
      </c>
      <c r="X58" s="847">
        <v>15.9</v>
      </c>
      <c r="Y58" s="832">
        <v>56</v>
      </c>
      <c r="Z58" s="847">
        <v>3.3</v>
      </c>
      <c r="AA58" s="832">
        <v>45</v>
      </c>
      <c r="AB58" s="847">
        <v>2.6</v>
      </c>
      <c r="AC58" s="832">
        <v>11</v>
      </c>
      <c r="AD58" s="847">
        <v>0.6</v>
      </c>
      <c r="AE58" s="836">
        <v>1</v>
      </c>
      <c r="AF58" s="837">
        <f>ROUND(100000*AE58/(G58+S58),1)</f>
        <v>5.7</v>
      </c>
      <c r="AG58" s="832">
        <v>10130</v>
      </c>
      <c r="AH58" s="847">
        <v>5.2</v>
      </c>
      <c r="AI58" s="832">
        <v>3657</v>
      </c>
      <c r="AJ58" s="838">
        <v>1.89</v>
      </c>
    </row>
    <row r="59" spans="2:36" ht="18" customHeight="1">
      <c r="B59" s="851" t="s">
        <v>56</v>
      </c>
      <c r="C59" s="840">
        <v>20</v>
      </c>
      <c r="D59" s="853">
        <v>1930000</v>
      </c>
      <c r="E59" s="853">
        <v>927000</v>
      </c>
      <c r="F59" s="853">
        <v>1003000</v>
      </c>
      <c r="G59" s="832">
        <v>17044</v>
      </c>
      <c r="H59" s="847">
        <v>8.8000000000000007</v>
      </c>
      <c r="I59" s="832">
        <v>19393</v>
      </c>
      <c r="J59" s="847">
        <v>10</v>
      </c>
      <c r="K59" s="848">
        <v>-2349</v>
      </c>
      <c r="L59" s="852">
        <v>-1.2</v>
      </c>
      <c r="M59" s="832">
        <v>55</v>
      </c>
      <c r="N59" s="847">
        <v>3.2</v>
      </c>
      <c r="O59" s="832">
        <v>27</v>
      </c>
      <c r="P59" s="834">
        <v>1.6</v>
      </c>
      <c r="Q59" s="780"/>
      <c r="R59" s="780"/>
      <c r="S59" s="850">
        <v>426</v>
      </c>
      <c r="T59" s="847">
        <v>24.4</v>
      </c>
      <c r="U59" s="832">
        <v>167</v>
      </c>
      <c r="V59" s="847">
        <v>9.6</v>
      </c>
      <c r="W59" s="832">
        <v>259</v>
      </c>
      <c r="X59" s="847">
        <v>14.8</v>
      </c>
      <c r="Y59" s="832">
        <v>69</v>
      </c>
      <c r="Z59" s="847">
        <v>4</v>
      </c>
      <c r="AA59" s="832">
        <v>47</v>
      </c>
      <c r="AB59" s="847">
        <v>2.7</v>
      </c>
      <c r="AC59" s="832">
        <v>22</v>
      </c>
      <c r="AD59" s="847">
        <v>1.3</v>
      </c>
      <c r="AE59" s="842" t="s">
        <v>57</v>
      </c>
      <c r="AF59" s="837" t="s">
        <v>57</v>
      </c>
      <c r="AG59" s="832">
        <v>10327</v>
      </c>
      <c r="AH59" s="847">
        <v>5.4</v>
      </c>
      <c r="AI59" s="832">
        <v>3624</v>
      </c>
      <c r="AJ59" s="838">
        <v>1.88</v>
      </c>
    </row>
    <row r="60" spans="2:36" ht="18" customHeight="1">
      <c r="B60" s="851" t="s">
        <v>58</v>
      </c>
      <c r="C60" s="840">
        <v>21</v>
      </c>
      <c r="D60" s="853">
        <v>1924000</v>
      </c>
      <c r="E60" s="853">
        <v>923000</v>
      </c>
      <c r="F60" s="853">
        <v>1001000</v>
      </c>
      <c r="G60" s="832">
        <v>16387</v>
      </c>
      <c r="H60" s="847">
        <v>8.5</v>
      </c>
      <c r="I60" s="832">
        <v>18948</v>
      </c>
      <c r="J60" s="847">
        <v>9.8000000000000007</v>
      </c>
      <c r="K60" s="848">
        <v>-2561</v>
      </c>
      <c r="L60" s="852">
        <v>-1.3</v>
      </c>
      <c r="M60" s="832">
        <v>36</v>
      </c>
      <c r="N60" s="847">
        <v>2.2000000000000002</v>
      </c>
      <c r="O60" s="832">
        <v>18</v>
      </c>
      <c r="P60" s="834">
        <v>1.1000000000000001</v>
      </c>
      <c r="Q60" s="780"/>
      <c r="R60" s="780"/>
      <c r="S60" s="850">
        <v>461</v>
      </c>
      <c r="T60" s="847">
        <v>27.4</v>
      </c>
      <c r="U60" s="832">
        <v>180</v>
      </c>
      <c r="V60" s="847">
        <v>10.7</v>
      </c>
      <c r="W60" s="832">
        <v>281</v>
      </c>
      <c r="X60" s="847">
        <v>16.7</v>
      </c>
      <c r="Y60" s="832">
        <v>67</v>
      </c>
      <c r="Z60" s="847">
        <v>4.0999999999999996</v>
      </c>
      <c r="AA60" s="832">
        <v>53</v>
      </c>
      <c r="AB60" s="847">
        <v>3.2</v>
      </c>
      <c r="AC60" s="832">
        <v>14</v>
      </c>
      <c r="AD60" s="847">
        <v>0.9</v>
      </c>
      <c r="AE60" s="842">
        <v>1</v>
      </c>
      <c r="AF60" s="837">
        <v>5.9</v>
      </c>
      <c r="AG60" s="832">
        <v>10072</v>
      </c>
      <c r="AH60" s="847">
        <v>5.2</v>
      </c>
      <c r="AI60" s="832">
        <v>3597</v>
      </c>
      <c r="AJ60" s="838">
        <v>1.87</v>
      </c>
    </row>
    <row r="61" spans="2:36" ht="18" customHeight="1">
      <c r="B61" s="851" t="s">
        <v>59</v>
      </c>
      <c r="C61" s="840">
        <v>22</v>
      </c>
      <c r="D61" s="853">
        <v>1926378</v>
      </c>
      <c r="E61" s="853">
        <v>925031</v>
      </c>
      <c r="F61" s="853">
        <v>1001347</v>
      </c>
      <c r="G61" s="832">
        <v>16759</v>
      </c>
      <c r="H61" s="847">
        <v>8.6999999999999993</v>
      </c>
      <c r="I61" s="832">
        <v>20248</v>
      </c>
      <c r="J61" s="847">
        <v>10.5</v>
      </c>
      <c r="K61" s="848">
        <v>-3489</v>
      </c>
      <c r="L61" s="852">
        <v>-1.8</v>
      </c>
      <c r="M61" s="832">
        <v>29</v>
      </c>
      <c r="N61" s="847">
        <v>1.7</v>
      </c>
      <c r="O61" s="832">
        <v>14</v>
      </c>
      <c r="P61" s="834">
        <v>0.8</v>
      </c>
      <c r="Q61" s="780"/>
      <c r="R61" s="780"/>
      <c r="S61" s="850">
        <v>418</v>
      </c>
      <c r="T61" s="847">
        <v>24.3</v>
      </c>
      <c r="U61" s="832">
        <v>163</v>
      </c>
      <c r="V61" s="847">
        <v>9.5</v>
      </c>
      <c r="W61" s="832">
        <v>255</v>
      </c>
      <c r="X61" s="847">
        <v>14.8</v>
      </c>
      <c r="Y61" s="832">
        <v>59</v>
      </c>
      <c r="Z61" s="847">
        <v>3.5</v>
      </c>
      <c r="AA61" s="832">
        <v>48</v>
      </c>
      <c r="AB61" s="847">
        <v>2.9</v>
      </c>
      <c r="AC61" s="832">
        <v>11</v>
      </c>
      <c r="AD61" s="847">
        <v>0.7</v>
      </c>
      <c r="AE61" s="842">
        <v>1</v>
      </c>
      <c r="AF61" s="837">
        <v>5.8</v>
      </c>
      <c r="AG61" s="832">
        <v>9894</v>
      </c>
      <c r="AH61" s="847">
        <v>5.0999999999999996</v>
      </c>
      <c r="AI61" s="832">
        <v>3626</v>
      </c>
      <c r="AJ61" s="838">
        <v>1.88</v>
      </c>
    </row>
    <row r="62" spans="2:36" ht="18" customHeight="1">
      <c r="B62" s="851"/>
      <c r="C62" s="840"/>
      <c r="D62" s="853"/>
      <c r="E62" s="853"/>
      <c r="F62" s="853"/>
      <c r="G62" s="832"/>
      <c r="H62" s="847"/>
      <c r="I62" s="832"/>
      <c r="J62" s="847"/>
      <c r="K62" s="848"/>
      <c r="L62" s="852"/>
      <c r="M62" s="832"/>
      <c r="N62" s="847"/>
      <c r="O62" s="832"/>
      <c r="P62" s="834"/>
      <c r="Q62" s="780"/>
      <c r="R62" s="780"/>
      <c r="S62" s="850"/>
      <c r="T62" s="847"/>
      <c r="U62" s="832"/>
      <c r="V62" s="847"/>
      <c r="W62" s="832"/>
      <c r="X62" s="847"/>
      <c r="Y62" s="832"/>
      <c r="Z62" s="847"/>
      <c r="AA62" s="832"/>
      <c r="AB62" s="847"/>
      <c r="AC62" s="832"/>
      <c r="AD62" s="847"/>
      <c r="AE62" s="842"/>
      <c r="AF62" s="837"/>
      <c r="AG62" s="832"/>
      <c r="AH62" s="847"/>
      <c r="AI62" s="832"/>
      <c r="AJ62" s="838"/>
    </row>
    <row r="63" spans="2:36" ht="18" customHeight="1">
      <c r="B63" s="851">
        <v>11</v>
      </c>
      <c r="C63" s="840">
        <v>23</v>
      </c>
      <c r="D63" s="853">
        <f>SUM(E63,F63)</f>
        <v>1922000</v>
      </c>
      <c r="E63" s="853">
        <v>923000</v>
      </c>
      <c r="F63" s="853">
        <v>999000</v>
      </c>
      <c r="G63" s="832">
        <v>16635</v>
      </c>
      <c r="H63" s="847">
        <v>8.6999999999999993</v>
      </c>
      <c r="I63" s="832">
        <v>20407</v>
      </c>
      <c r="J63" s="847">
        <v>10.6</v>
      </c>
      <c r="K63" s="848">
        <v>-3772</v>
      </c>
      <c r="L63" s="852">
        <v>-2</v>
      </c>
      <c r="M63" s="832">
        <v>39</v>
      </c>
      <c r="N63" s="847">
        <v>2.2999999999999998</v>
      </c>
      <c r="O63" s="832">
        <v>17</v>
      </c>
      <c r="P63" s="834">
        <v>1</v>
      </c>
      <c r="Q63" s="780"/>
      <c r="R63" s="780"/>
      <c r="S63" s="850">
        <v>404</v>
      </c>
      <c r="T63" s="847">
        <v>23.7</v>
      </c>
      <c r="U63" s="832">
        <v>176</v>
      </c>
      <c r="V63" s="847">
        <v>10.3</v>
      </c>
      <c r="W63" s="832">
        <v>228</v>
      </c>
      <c r="X63" s="847">
        <v>13.4</v>
      </c>
      <c r="Y63" s="832">
        <v>58</v>
      </c>
      <c r="Z63" s="847">
        <v>3.5</v>
      </c>
      <c r="AA63" s="832">
        <v>46</v>
      </c>
      <c r="AB63" s="847">
        <v>2.8</v>
      </c>
      <c r="AC63" s="832">
        <v>12</v>
      </c>
      <c r="AD63" s="847">
        <v>0.7</v>
      </c>
      <c r="AE63" s="842" t="s">
        <v>57</v>
      </c>
      <c r="AF63" s="837" t="s">
        <v>57</v>
      </c>
      <c r="AG63" s="832">
        <v>9665</v>
      </c>
      <c r="AH63" s="847">
        <v>5</v>
      </c>
      <c r="AI63" s="832">
        <v>3493</v>
      </c>
      <c r="AJ63" s="838">
        <v>1.82</v>
      </c>
    </row>
    <row r="64" spans="2:36" ht="18" customHeight="1">
      <c r="B64" s="851">
        <v>12</v>
      </c>
      <c r="C64" s="840">
        <v>24</v>
      </c>
      <c r="D64" s="853">
        <v>1919000</v>
      </c>
      <c r="E64" s="853">
        <v>921000</v>
      </c>
      <c r="F64" s="853">
        <v>998000</v>
      </c>
      <c r="G64" s="832">
        <v>16279</v>
      </c>
      <c r="H64" s="847">
        <v>8.5</v>
      </c>
      <c r="I64" s="832">
        <v>21181</v>
      </c>
      <c r="J64" s="847">
        <v>11</v>
      </c>
      <c r="K64" s="848">
        <v>-4902</v>
      </c>
      <c r="L64" s="852">
        <v>-2.6</v>
      </c>
      <c r="M64" s="832">
        <v>38</v>
      </c>
      <c r="N64" s="847">
        <v>2.2999999999999998</v>
      </c>
      <c r="O64" s="832">
        <v>16</v>
      </c>
      <c r="P64" s="834">
        <v>1</v>
      </c>
      <c r="Q64" s="780"/>
      <c r="R64" s="780"/>
      <c r="S64" s="850">
        <v>357</v>
      </c>
      <c r="T64" s="847">
        <v>21.5</v>
      </c>
      <c r="U64" s="832">
        <v>140</v>
      </c>
      <c r="V64" s="847">
        <v>8.4</v>
      </c>
      <c r="W64" s="832">
        <v>217</v>
      </c>
      <c r="X64" s="847">
        <v>13</v>
      </c>
      <c r="Y64" s="832">
        <v>55</v>
      </c>
      <c r="Z64" s="847">
        <v>3.4</v>
      </c>
      <c r="AA64" s="832">
        <v>43</v>
      </c>
      <c r="AB64" s="847">
        <v>2.6</v>
      </c>
      <c r="AC64" s="832">
        <v>12</v>
      </c>
      <c r="AD64" s="847">
        <v>0.7</v>
      </c>
      <c r="AE64" s="842" t="s">
        <v>57</v>
      </c>
      <c r="AF64" s="837" t="s">
        <v>57</v>
      </c>
      <c r="AG64" s="832">
        <v>9570</v>
      </c>
      <c r="AH64" s="847">
        <v>5</v>
      </c>
      <c r="AI64" s="832">
        <v>3518</v>
      </c>
      <c r="AJ64" s="838">
        <v>1.83</v>
      </c>
    </row>
    <row r="65" spans="2:36" ht="18" customHeight="1">
      <c r="B65" s="846">
        <v>13</v>
      </c>
      <c r="C65" s="840">
        <v>25</v>
      </c>
      <c r="D65" s="853">
        <v>1913000</v>
      </c>
      <c r="E65" s="853">
        <v>919000</v>
      </c>
      <c r="F65" s="853">
        <v>994000</v>
      </c>
      <c r="G65" s="832">
        <v>16210</v>
      </c>
      <c r="H65" s="847">
        <v>8.5</v>
      </c>
      <c r="I65" s="832">
        <v>21199</v>
      </c>
      <c r="J65" s="847">
        <v>11.1</v>
      </c>
      <c r="K65" s="848">
        <f>G65-I65</f>
        <v>-4989</v>
      </c>
      <c r="L65" s="852">
        <f>K65/D65*1000</f>
        <v>-2.607945635128071</v>
      </c>
      <c r="M65" s="832">
        <v>32</v>
      </c>
      <c r="N65" s="847">
        <v>2</v>
      </c>
      <c r="O65" s="832">
        <v>14</v>
      </c>
      <c r="P65" s="834">
        <v>0.9</v>
      </c>
      <c r="Q65" s="780"/>
      <c r="R65" s="780"/>
      <c r="S65" s="850">
        <v>375</v>
      </c>
      <c r="T65" s="847">
        <v>22.6</v>
      </c>
      <c r="U65" s="832">
        <v>132</v>
      </c>
      <c r="V65" s="847">
        <v>8</v>
      </c>
      <c r="W65" s="832">
        <v>243</v>
      </c>
      <c r="X65" s="847">
        <v>14.7</v>
      </c>
      <c r="Y65" s="832">
        <v>56</v>
      </c>
      <c r="Z65" s="847">
        <v>3.4</v>
      </c>
      <c r="AA65" s="832">
        <v>46</v>
      </c>
      <c r="AB65" s="847">
        <v>2.8</v>
      </c>
      <c r="AC65" s="832">
        <v>10</v>
      </c>
      <c r="AD65" s="847">
        <v>0.6</v>
      </c>
      <c r="AE65" s="842">
        <v>1</v>
      </c>
      <c r="AF65" s="837">
        <v>6</v>
      </c>
      <c r="AG65" s="832">
        <v>9651</v>
      </c>
      <c r="AH65" s="847">
        <v>5</v>
      </c>
      <c r="AI65" s="832">
        <v>3427</v>
      </c>
      <c r="AJ65" s="838">
        <v>1.79</v>
      </c>
    </row>
    <row r="66" spans="2:36" ht="18" customHeight="1">
      <c r="B66" s="851">
        <v>14</v>
      </c>
      <c r="C66" s="840">
        <v>26</v>
      </c>
      <c r="D66" s="853">
        <v>1907000</v>
      </c>
      <c r="E66" s="853">
        <v>916000</v>
      </c>
      <c r="F66" s="853">
        <v>991000</v>
      </c>
      <c r="G66" s="832">
        <v>15837</v>
      </c>
      <c r="H66" s="847">
        <v>8.3000000000000007</v>
      </c>
      <c r="I66" s="832">
        <v>21051</v>
      </c>
      <c r="J66" s="847">
        <v>11</v>
      </c>
      <c r="K66" s="848">
        <f>G66-I66</f>
        <v>-5214</v>
      </c>
      <c r="L66" s="852">
        <f>K66/D66*1000</f>
        <v>-2.7341373885684321</v>
      </c>
      <c r="M66" s="832">
        <v>26</v>
      </c>
      <c r="N66" s="847">
        <v>1.6</v>
      </c>
      <c r="O66" s="832">
        <v>13</v>
      </c>
      <c r="P66" s="834">
        <v>0.8</v>
      </c>
      <c r="Q66" s="780"/>
      <c r="R66" s="780"/>
      <c r="S66" s="850">
        <v>354</v>
      </c>
      <c r="T66" s="847">
        <v>21.9</v>
      </c>
      <c r="U66" s="832">
        <v>148</v>
      </c>
      <c r="V66" s="847">
        <v>9.1</v>
      </c>
      <c r="W66" s="832">
        <v>206</v>
      </c>
      <c r="X66" s="847">
        <v>12.7</v>
      </c>
      <c r="Y66" s="832">
        <v>45</v>
      </c>
      <c r="Z66" s="847">
        <v>2.8</v>
      </c>
      <c r="AA66" s="832">
        <v>37</v>
      </c>
      <c r="AB66" s="847">
        <v>2.2999999999999998</v>
      </c>
      <c r="AC66" s="832">
        <v>8</v>
      </c>
      <c r="AD66" s="847">
        <v>0.5</v>
      </c>
      <c r="AE66" s="842">
        <v>1</v>
      </c>
      <c r="AF66" s="837">
        <v>6.2</v>
      </c>
      <c r="AG66" s="832">
        <v>9265</v>
      </c>
      <c r="AH66" s="847">
        <v>4.9000000000000004</v>
      </c>
      <c r="AI66" s="832">
        <v>3212</v>
      </c>
      <c r="AJ66" s="838">
        <v>1.68</v>
      </c>
    </row>
    <row r="67" spans="2:36" ht="18" customHeight="1">
      <c r="B67" s="851">
        <v>15</v>
      </c>
      <c r="C67" s="840">
        <v>27</v>
      </c>
      <c r="D67" s="853">
        <v>1903981</v>
      </c>
      <c r="E67" s="853">
        <v>914810</v>
      </c>
      <c r="F67" s="853">
        <v>989171</v>
      </c>
      <c r="G67" s="832">
        <v>15599</v>
      </c>
      <c r="H67" s="847">
        <v>8.1999999999999993</v>
      </c>
      <c r="I67" s="832">
        <v>21525</v>
      </c>
      <c r="J67" s="847">
        <v>11.3</v>
      </c>
      <c r="K67" s="848">
        <f>G67-I67</f>
        <v>-5926</v>
      </c>
      <c r="L67" s="852">
        <f>K67/D67*1000</f>
        <v>-3.1124260168562605</v>
      </c>
      <c r="M67" s="832">
        <v>23</v>
      </c>
      <c r="N67" s="847">
        <v>1.5</v>
      </c>
      <c r="O67" s="832">
        <v>8</v>
      </c>
      <c r="P67" s="834">
        <v>0.5</v>
      </c>
      <c r="Q67" s="780"/>
      <c r="R67" s="780"/>
      <c r="S67" s="850">
        <v>342</v>
      </c>
      <c r="T67" s="847">
        <v>21.5</v>
      </c>
      <c r="U67" s="832">
        <v>140</v>
      </c>
      <c r="V67" s="847">
        <v>8.8000000000000007</v>
      </c>
      <c r="W67" s="832">
        <v>202</v>
      </c>
      <c r="X67" s="847">
        <v>12.7</v>
      </c>
      <c r="Y67" s="832">
        <v>55</v>
      </c>
      <c r="Z67" s="847">
        <v>3.5</v>
      </c>
      <c r="AA67" s="832">
        <v>50</v>
      </c>
      <c r="AB67" s="847">
        <v>3.2</v>
      </c>
      <c r="AC67" s="832">
        <v>5</v>
      </c>
      <c r="AD67" s="847">
        <v>0.3</v>
      </c>
      <c r="AE67" s="842">
        <v>2</v>
      </c>
      <c r="AF67" s="837">
        <v>12.5</v>
      </c>
      <c r="AG67" s="832">
        <v>9260</v>
      </c>
      <c r="AH67" s="847">
        <v>4.9000000000000004</v>
      </c>
      <c r="AI67" s="832">
        <v>3296</v>
      </c>
      <c r="AJ67" s="838">
        <v>1.73</v>
      </c>
    </row>
    <row r="68" spans="2:36" ht="18" customHeight="1">
      <c r="B68" s="851"/>
      <c r="C68" s="840"/>
      <c r="D68" s="853"/>
      <c r="E68" s="853"/>
      <c r="F68" s="853"/>
      <c r="G68" s="832"/>
      <c r="H68" s="847"/>
      <c r="I68" s="832"/>
      <c r="J68" s="847"/>
      <c r="K68" s="848"/>
      <c r="L68" s="852"/>
      <c r="M68" s="832"/>
      <c r="N68" s="847"/>
      <c r="O68" s="832"/>
      <c r="P68" s="834"/>
      <c r="Q68" s="780"/>
      <c r="R68" s="780"/>
      <c r="S68" s="850"/>
      <c r="T68" s="847"/>
      <c r="U68" s="832"/>
      <c r="V68" s="847"/>
      <c r="W68" s="832"/>
      <c r="X68" s="847"/>
      <c r="Y68" s="832"/>
      <c r="Z68" s="847"/>
      <c r="AA68" s="832"/>
      <c r="AB68" s="847"/>
      <c r="AC68" s="832"/>
      <c r="AD68" s="847"/>
      <c r="AE68" s="842"/>
      <c r="AF68" s="837"/>
      <c r="AG68" s="832"/>
      <c r="AH68" s="847"/>
      <c r="AI68" s="832"/>
      <c r="AJ68" s="838"/>
    </row>
    <row r="69" spans="2:36" ht="18" customHeight="1">
      <c r="B69" s="851">
        <v>16</v>
      </c>
      <c r="C69" s="840">
        <v>28</v>
      </c>
      <c r="D69" s="853">
        <v>1896000</v>
      </c>
      <c r="E69" s="853">
        <v>911000</v>
      </c>
      <c r="F69" s="853">
        <v>985000</v>
      </c>
      <c r="G69" s="832">
        <v>15477</v>
      </c>
      <c r="H69" s="847">
        <v>8.1999999999999993</v>
      </c>
      <c r="I69" s="832">
        <v>21532</v>
      </c>
      <c r="J69" s="847">
        <v>11.4</v>
      </c>
      <c r="K69" s="848">
        <f>G69-I69</f>
        <v>-6055</v>
      </c>
      <c r="L69" s="852">
        <f>K69/D69*1000</f>
        <v>-3.1935654008438816</v>
      </c>
      <c r="M69" s="832">
        <v>30</v>
      </c>
      <c r="N69" s="847">
        <v>1.9</v>
      </c>
      <c r="O69" s="832">
        <v>11</v>
      </c>
      <c r="P69" s="834">
        <v>0.7</v>
      </c>
      <c r="Q69" s="780"/>
      <c r="R69" s="780"/>
      <c r="S69" s="850">
        <v>325</v>
      </c>
      <c r="T69" s="847">
        <v>20.6</v>
      </c>
      <c r="U69" s="832">
        <v>147</v>
      </c>
      <c r="V69" s="847">
        <v>9.3000000000000007</v>
      </c>
      <c r="W69" s="832">
        <v>178</v>
      </c>
      <c r="X69" s="847">
        <v>11.3</v>
      </c>
      <c r="Y69" s="832">
        <v>61</v>
      </c>
      <c r="Z69" s="847">
        <v>3.9</v>
      </c>
      <c r="AA69" s="832">
        <v>50</v>
      </c>
      <c r="AB69" s="847">
        <v>3.2</v>
      </c>
      <c r="AC69" s="832">
        <v>11</v>
      </c>
      <c r="AD69" s="847">
        <v>0.7</v>
      </c>
      <c r="AE69" s="842">
        <v>1</v>
      </c>
      <c r="AF69" s="837">
        <v>6.3</v>
      </c>
      <c r="AG69" s="832">
        <v>8916</v>
      </c>
      <c r="AH69" s="847">
        <v>4.7</v>
      </c>
      <c r="AI69" s="832">
        <v>3245</v>
      </c>
      <c r="AJ69" s="838">
        <v>1.71</v>
      </c>
    </row>
    <row r="70" spans="2:36" ht="18" customHeight="1">
      <c r="B70" s="851">
        <v>17</v>
      </c>
      <c r="C70" s="840">
        <v>29</v>
      </c>
      <c r="D70" s="853">
        <v>1888000</v>
      </c>
      <c r="E70" s="853">
        <v>907000</v>
      </c>
      <c r="F70" s="853">
        <v>980000</v>
      </c>
      <c r="G70" s="832">
        <v>14910</v>
      </c>
      <c r="H70" s="847">
        <v>7.9</v>
      </c>
      <c r="I70" s="832">
        <v>21604</v>
      </c>
      <c r="J70" s="847">
        <v>11.4</v>
      </c>
      <c r="K70" s="848">
        <f>G70-I70</f>
        <v>-6694</v>
      </c>
      <c r="L70" s="852">
        <f>K70/D70*1000</f>
        <v>-3.5455508474576272</v>
      </c>
      <c r="M70" s="832">
        <v>23</v>
      </c>
      <c r="N70" s="847">
        <v>1.5</v>
      </c>
      <c r="O70" s="832">
        <v>10</v>
      </c>
      <c r="P70" s="834">
        <v>0.7</v>
      </c>
      <c r="Q70" s="780"/>
      <c r="R70" s="780"/>
      <c r="S70" s="850">
        <v>317</v>
      </c>
      <c r="T70" s="847">
        <v>20.8</v>
      </c>
      <c r="U70" s="832">
        <v>151</v>
      </c>
      <c r="V70" s="847">
        <v>9.9</v>
      </c>
      <c r="W70" s="832">
        <v>166</v>
      </c>
      <c r="X70" s="847">
        <v>10.9</v>
      </c>
      <c r="Y70" s="832">
        <v>55</v>
      </c>
      <c r="Z70" s="847">
        <v>3.7</v>
      </c>
      <c r="AA70" s="832">
        <v>49</v>
      </c>
      <c r="AB70" s="847">
        <v>3.3</v>
      </c>
      <c r="AC70" s="832">
        <v>6</v>
      </c>
      <c r="AD70" s="847">
        <v>0.4</v>
      </c>
      <c r="AE70" s="854">
        <v>1</v>
      </c>
      <c r="AF70" s="855">
        <v>6.6</v>
      </c>
      <c r="AG70" s="832">
        <v>8832</v>
      </c>
      <c r="AH70" s="847">
        <v>4.7</v>
      </c>
      <c r="AI70" s="832">
        <v>3241</v>
      </c>
      <c r="AJ70" s="838">
        <v>1.72</v>
      </c>
    </row>
    <row r="71" spans="2:36" ht="18" customHeight="1">
      <c r="B71" s="851">
        <v>18</v>
      </c>
      <c r="C71" s="840">
        <v>30</v>
      </c>
      <c r="D71" s="853">
        <v>1877000</v>
      </c>
      <c r="E71" s="853">
        <v>902000</v>
      </c>
      <c r="F71" s="853">
        <v>975000</v>
      </c>
      <c r="G71" s="832">
        <v>14485</v>
      </c>
      <c r="H71" s="847">
        <v>7.7</v>
      </c>
      <c r="I71" s="832">
        <v>22429</v>
      </c>
      <c r="J71" s="847">
        <v>11.9</v>
      </c>
      <c r="K71" s="848">
        <f>G71-I71</f>
        <v>-7944</v>
      </c>
      <c r="L71" s="852">
        <f>K71/D71*1000</f>
        <v>-4.2322855620671289</v>
      </c>
      <c r="M71" s="832">
        <v>33</v>
      </c>
      <c r="N71" s="847">
        <v>2.2999999999999998</v>
      </c>
      <c r="O71" s="832">
        <v>21</v>
      </c>
      <c r="P71" s="834">
        <v>1.4</v>
      </c>
      <c r="Q71" s="828"/>
      <c r="R71" s="856"/>
      <c r="S71" s="843">
        <v>288</v>
      </c>
      <c r="T71" s="847">
        <v>19.5</v>
      </c>
      <c r="U71" s="832">
        <v>138</v>
      </c>
      <c r="V71" s="847">
        <v>9.3000000000000007</v>
      </c>
      <c r="W71" s="832">
        <v>150</v>
      </c>
      <c r="X71" s="847">
        <v>10.199999999999999</v>
      </c>
      <c r="Y71" s="832">
        <v>62</v>
      </c>
      <c r="Z71" s="847">
        <v>4.3</v>
      </c>
      <c r="AA71" s="832">
        <v>45</v>
      </c>
      <c r="AB71" s="847">
        <v>3.1</v>
      </c>
      <c r="AC71" s="832">
        <v>17</v>
      </c>
      <c r="AD71" s="847">
        <v>1.2</v>
      </c>
      <c r="AE71" s="854">
        <v>2</v>
      </c>
      <c r="AF71" s="855">
        <v>13.5</v>
      </c>
      <c r="AG71" s="832">
        <v>8436</v>
      </c>
      <c r="AH71" s="847">
        <v>4.5</v>
      </c>
      <c r="AI71" s="832">
        <v>3078</v>
      </c>
      <c r="AJ71" s="838">
        <v>1.64</v>
      </c>
    </row>
    <row r="72" spans="2:36" ht="18" customHeight="1">
      <c r="B72" s="851">
        <v>19</v>
      </c>
      <c r="C72" s="857" t="s">
        <v>60</v>
      </c>
      <c r="D72" s="853">
        <v>1866000</v>
      </c>
      <c r="E72" s="853">
        <v>897000</v>
      </c>
      <c r="F72" s="853">
        <v>968000</v>
      </c>
      <c r="G72" s="832">
        <v>13695</v>
      </c>
      <c r="H72" s="847">
        <v>7.3</v>
      </c>
      <c r="I72" s="832">
        <v>21944</v>
      </c>
      <c r="J72" s="847">
        <v>11.8</v>
      </c>
      <c r="K72" s="848">
        <f>G72-I72</f>
        <v>-8249</v>
      </c>
      <c r="L72" s="852">
        <f>K72/D72*1000</f>
        <v>-4.420685959271168</v>
      </c>
      <c r="M72" s="832">
        <v>29</v>
      </c>
      <c r="N72" s="847">
        <v>2.1</v>
      </c>
      <c r="O72" s="832">
        <v>10</v>
      </c>
      <c r="P72" s="834">
        <v>0.7</v>
      </c>
      <c r="Q72" s="828"/>
      <c r="R72" s="856"/>
      <c r="S72" s="843">
        <v>286</v>
      </c>
      <c r="T72" s="847">
        <v>20.5</v>
      </c>
      <c r="U72" s="832">
        <v>120</v>
      </c>
      <c r="V72" s="847">
        <v>8.6</v>
      </c>
      <c r="W72" s="832">
        <v>166</v>
      </c>
      <c r="X72" s="847">
        <v>11.9</v>
      </c>
      <c r="Y72" s="832">
        <v>40</v>
      </c>
      <c r="Z72" s="847">
        <v>2.9</v>
      </c>
      <c r="AA72" s="832">
        <v>33</v>
      </c>
      <c r="AB72" s="847">
        <v>2.4</v>
      </c>
      <c r="AC72" s="832">
        <v>7</v>
      </c>
      <c r="AD72" s="847">
        <v>0.5</v>
      </c>
      <c r="AE72" s="854">
        <v>2</v>
      </c>
      <c r="AF72" s="855">
        <v>14.3</v>
      </c>
      <c r="AG72" s="832">
        <v>8734</v>
      </c>
      <c r="AH72" s="847">
        <v>4.7</v>
      </c>
      <c r="AI72" s="832">
        <v>3064</v>
      </c>
      <c r="AJ72" s="838">
        <v>1.64</v>
      </c>
    </row>
    <row r="73" spans="2:36" ht="18" customHeight="1">
      <c r="B73" s="851">
        <v>20</v>
      </c>
      <c r="C73" s="857">
        <v>2</v>
      </c>
      <c r="D73" s="853">
        <v>1859012</v>
      </c>
      <c r="E73" s="853">
        <v>893546</v>
      </c>
      <c r="F73" s="853">
        <v>965466</v>
      </c>
      <c r="G73" s="832">
        <v>13521</v>
      </c>
      <c r="H73" s="847">
        <v>7.3</v>
      </c>
      <c r="I73" s="832">
        <v>21788</v>
      </c>
      <c r="J73" s="847">
        <v>11.7</v>
      </c>
      <c r="K73" s="848">
        <f>G73-I73</f>
        <v>-8267</v>
      </c>
      <c r="L73" s="852">
        <f>K73/D73*1000</f>
        <v>-4.4469858182733626</v>
      </c>
      <c r="M73" s="832">
        <v>20</v>
      </c>
      <c r="N73" s="847">
        <v>1.5</v>
      </c>
      <c r="O73" s="832">
        <v>8</v>
      </c>
      <c r="P73" s="834">
        <v>0.6</v>
      </c>
      <c r="Q73" s="828"/>
      <c r="R73" s="856"/>
      <c r="S73" s="843">
        <v>267</v>
      </c>
      <c r="T73" s="847">
        <v>19.399999999999999</v>
      </c>
      <c r="U73" s="832">
        <v>121</v>
      </c>
      <c r="V73" s="847">
        <v>8.8000000000000007</v>
      </c>
      <c r="W73" s="832">
        <v>146</v>
      </c>
      <c r="X73" s="847">
        <v>10.6</v>
      </c>
      <c r="Y73" s="832">
        <v>33</v>
      </c>
      <c r="Z73" s="847">
        <v>2.4</v>
      </c>
      <c r="AA73" s="832">
        <v>27</v>
      </c>
      <c r="AB73" s="847">
        <v>2</v>
      </c>
      <c r="AC73" s="832">
        <v>6</v>
      </c>
      <c r="AD73" s="847">
        <v>0.4</v>
      </c>
      <c r="AE73" s="854" t="s">
        <v>57</v>
      </c>
      <c r="AF73" s="855" t="s">
        <v>57</v>
      </c>
      <c r="AG73" s="832">
        <v>7852</v>
      </c>
      <c r="AH73" s="847">
        <v>4.2</v>
      </c>
      <c r="AI73" s="832">
        <v>2986</v>
      </c>
      <c r="AJ73" s="838">
        <v>1.61</v>
      </c>
    </row>
    <row r="74" spans="2:36" ht="18" customHeight="1">
      <c r="B74" s="851"/>
      <c r="C74" s="857"/>
      <c r="D74" s="853"/>
      <c r="E74" s="853"/>
      <c r="F74" s="853"/>
      <c r="G74" s="832"/>
      <c r="H74" s="847"/>
      <c r="I74" s="832"/>
      <c r="J74" s="847"/>
      <c r="K74" s="848"/>
      <c r="L74" s="852"/>
      <c r="M74" s="832"/>
      <c r="N74" s="847"/>
      <c r="O74" s="832"/>
      <c r="P74" s="834"/>
      <c r="Q74" s="780"/>
      <c r="R74" s="780"/>
      <c r="S74" s="850"/>
      <c r="T74" s="847"/>
      <c r="U74" s="832"/>
      <c r="V74" s="847"/>
      <c r="W74" s="832"/>
      <c r="X74" s="847"/>
      <c r="Y74" s="832"/>
      <c r="Z74" s="847"/>
      <c r="AA74" s="832"/>
      <c r="AB74" s="847"/>
      <c r="AC74" s="832"/>
      <c r="AD74" s="847"/>
      <c r="AE74" s="854"/>
      <c r="AF74" s="855"/>
      <c r="AG74" s="832"/>
      <c r="AH74" s="847"/>
      <c r="AI74" s="832"/>
      <c r="AJ74" s="838"/>
    </row>
    <row r="75" spans="2:36" ht="18" customHeight="1">
      <c r="B75" s="851">
        <v>21</v>
      </c>
      <c r="C75" s="857">
        <v>3</v>
      </c>
      <c r="D75" s="875">
        <v>1847000</v>
      </c>
      <c r="E75" s="853">
        <v>888000</v>
      </c>
      <c r="F75" s="853">
        <v>959000</v>
      </c>
      <c r="G75" s="832">
        <v>13107</v>
      </c>
      <c r="H75" s="847">
        <v>7.1</v>
      </c>
      <c r="I75" s="832">
        <v>22857</v>
      </c>
      <c r="J75" s="847">
        <v>12.4</v>
      </c>
      <c r="K75" s="848">
        <v>-9750</v>
      </c>
      <c r="L75" s="852">
        <v>-5.3</v>
      </c>
      <c r="M75" s="832">
        <v>20</v>
      </c>
      <c r="N75" s="847">
        <v>1.5</v>
      </c>
      <c r="O75" s="832">
        <v>9</v>
      </c>
      <c r="P75" s="834">
        <v>0.7</v>
      </c>
      <c r="Q75" s="780"/>
      <c r="R75" s="780"/>
      <c r="S75" s="850">
        <v>251</v>
      </c>
      <c r="T75" s="847">
        <v>18.8</v>
      </c>
      <c r="U75" s="832">
        <v>113</v>
      </c>
      <c r="V75" s="847">
        <v>8.5</v>
      </c>
      <c r="W75" s="832">
        <v>138</v>
      </c>
      <c r="X75" s="847">
        <v>10.3</v>
      </c>
      <c r="Y75" s="832">
        <v>38</v>
      </c>
      <c r="Z75" s="847">
        <v>2.9</v>
      </c>
      <c r="AA75" s="832">
        <v>31</v>
      </c>
      <c r="AB75" s="847">
        <v>2.4</v>
      </c>
      <c r="AC75" s="832">
        <v>7</v>
      </c>
      <c r="AD75" s="847">
        <v>0.5</v>
      </c>
      <c r="AE75" s="854">
        <v>0</v>
      </c>
      <c r="AF75" s="855">
        <v>0</v>
      </c>
      <c r="AG75" s="832">
        <v>7399</v>
      </c>
      <c r="AH75" s="847">
        <v>4</v>
      </c>
      <c r="AI75" s="832">
        <v>2781</v>
      </c>
      <c r="AJ75" s="838">
        <v>1.51</v>
      </c>
    </row>
    <row r="76" spans="2:36" ht="18" customHeight="1">
      <c r="B76" s="851">
        <v>22</v>
      </c>
      <c r="C76" s="857">
        <v>4</v>
      </c>
      <c r="D76" s="853">
        <v>1832000</v>
      </c>
      <c r="E76" s="853">
        <v>881000</v>
      </c>
      <c r="F76" s="853">
        <v>951000</v>
      </c>
      <c r="G76" s="832">
        <v>12371</v>
      </c>
      <c r="H76" s="847">
        <v>6.8</v>
      </c>
      <c r="I76" s="832">
        <v>24901</v>
      </c>
      <c r="J76" s="847">
        <v>13.6</v>
      </c>
      <c r="K76" s="848">
        <v>-12530</v>
      </c>
      <c r="L76" s="852">
        <v>-6.8</v>
      </c>
      <c r="M76" s="832">
        <v>16</v>
      </c>
      <c r="N76" s="847">
        <v>1.3</v>
      </c>
      <c r="O76" s="832">
        <v>8</v>
      </c>
      <c r="P76" s="834">
        <v>0.6</v>
      </c>
      <c r="Q76" s="780"/>
      <c r="R76" s="780"/>
      <c r="S76" s="850">
        <v>239</v>
      </c>
      <c r="T76" s="847">
        <v>19</v>
      </c>
      <c r="U76" s="832">
        <v>124</v>
      </c>
      <c r="V76" s="847">
        <v>9.8000000000000007</v>
      </c>
      <c r="W76" s="832">
        <v>115</v>
      </c>
      <c r="X76" s="847">
        <v>9.1</v>
      </c>
      <c r="Y76" s="832">
        <v>44</v>
      </c>
      <c r="Z76" s="847">
        <v>3.5</v>
      </c>
      <c r="AA76" s="832">
        <v>38</v>
      </c>
      <c r="AB76" s="847">
        <v>3.1</v>
      </c>
      <c r="AC76" s="832">
        <v>6</v>
      </c>
      <c r="AD76" s="847">
        <v>0.5</v>
      </c>
      <c r="AE76" s="854">
        <v>0</v>
      </c>
      <c r="AF76" s="855">
        <v>0</v>
      </c>
      <c r="AG76" s="832">
        <v>7399</v>
      </c>
      <c r="AH76" s="847">
        <v>4</v>
      </c>
      <c r="AI76" s="832">
        <v>2787</v>
      </c>
      <c r="AJ76" s="838">
        <v>1.52</v>
      </c>
    </row>
    <row r="77" spans="2:36" ht="18" customHeight="1">
      <c r="B77" s="858">
        <v>23</v>
      </c>
      <c r="C77" s="859">
        <v>5</v>
      </c>
      <c r="D77" s="860">
        <v>1814000</v>
      </c>
      <c r="E77" s="860">
        <v>872000</v>
      </c>
      <c r="F77" s="860">
        <v>942000</v>
      </c>
      <c r="G77" s="861">
        <v>11575</v>
      </c>
      <c r="H77" s="862">
        <v>6.4</v>
      </c>
      <c r="I77" s="861">
        <v>25281</v>
      </c>
      <c r="J77" s="862">
        <v>13.9</v>
      </c>
      <c r="K77" s="863">
        <v>-13706</v>
      </c>
      <c r="L77" s="864">
        <v>-7.6</v>
      </c>
      <c r="M77" s="861">
        <v>12</v>
      </c>
      <c r="N77" s="862">
        <v>1</v>
      </c>
      <c r="O77" s="861">
        <v>6</v>
      </c>
      <c r="P77" s="865">
        <v>0.5</v>
      </c>
      <c r="Q77" s="866"/>
      <c r="R77" s="866"/>
      <c r="S77" s="867">
        <v>222</v>
      </c>
      <c r="T77" s="862">
        <v>18.8</v>
      </c>
      <c r="U77" s="861">
        <v>102</v>
      </c>
      <c r="V77" s="862">
        <v>8.6</v>
      </c>
      <c r="W77" s="861">
        <v>120</v>
      </c>
      <c r="X77" s="862">
        <v>10.199999999999999</v>
      </c>
      <c r="Y77" s="861">
        <v>40</v>
      </c>
      <c r="Z77" s="862">
        <v>3.4</v>
      </c>
      <c r="AA77" s="861">
        <v>34</v>
      </c>
      <c r="AB77" s="862">
        <v>2.9</v>
      </c>
      <c r="AC77" s="861">
        <v>6</v>
      </c>
      <c r="AD77" s="862">
        <v>0.5</v>
      </c>
      <c r="AE77" s="868">
        <v>1</v>
      </c>
      <c r="AF77" s="869">
        <v>8.5</v>
      </c>
      <c r="AG77" s="861">
        <v>6781</v>
      </c>
      <c r="AH77" s="862">
        <v>3.7</v>
      </c>
      <c r="AI77" s="861">
        <v>2750</v>
      </c>
      <c r="AJ77" s="870">
        <v>1.52</v>
      </c>
    </row>
    <row r="78" spans="2:36" ht="6" customHeight="1" thickBot="1">
      <c r="B78" s="77"/>
      <c r="C78" s="78"/>
      <c r="D78" s="79"/>
      <c r="E78" s="79"/>
      <c r="F78" s="79"/>
      <c r="G78" s="61"/>
      <c r="H78" s="62"/>
      <c r="I78" s="61"/>
      <c r="J78" s="62"/>
      <c r="K78" s="80"/>
      <c r="L78" s="81"/>
      <c r="M78" s="61"/>
      <c r="N78" s="62"/>
      <c r="O78" s="61"/>
      <c r="P78" s="63"/>
      <c r="S78" s="64"/>
      <c r="T78" s="62"/>
      <c r="U78" s="61"/>
      <c r="V78" s="62"/>
      <c r="W78" s="61"/>
      <c r="X78" s="62"/>
      <c r="Y78" s="61"/>
      <c r="Z78" s="62"/>
      <c r="AA78" s="61"/>
      <c r="AB78" s="62"/>
      <c r="AC78" s="61"/>
      <c r="AD78" s="62"/>
      <c r="AE78" s="82"/>
      <c r="AF78" s="82"/>
      <c r="AG78" s="61"/>
      <c r="AH78" s="62"/>
      <c r="AI78" s="61"/>
      <c r="AJ78" s="66"/>
    </row>
    <row r="79" spans="2:36" ht="6" customHeight="1">
      <c r="B79" s="83"/>
      <c r="C79" s="84"/>
      <c r="D79" s="85"/>
      <c r="E79" s="85"/>
      <c r="F79" s="85"/>
      <c r="G79" s="67"/>
      <c r="H79" s="53"/>
      <c r="I79" s="67"/>
      <c r="J79" s="53"/>
      <c r="K79" s="86"/>
      <c r="L79" s="87"/>
      <c r="M79" s="67"/>
      <c r="N79" s="53"/>
      <c r="O79" s="67"/>
      <c r="P79" s="53"/>
      <c r="S79" s="67"/>
      <c r="T79" s="53"/>
      <c r="U79" s="67"/>
      <c r="V79" s="53"/>
      <c r="W79" s="67"/>
      <c r="X79" s="53"/>
      <c r="Y79" s="67"/>
      <c r="Z79" s="53"/>
      <c r="AA79" s="67"/>
      <c r="AB79" s="53"/>
      <c r="AC79" s="67"/>
      <c r="AD79" s="53"/>
      <c r="AE79" s="88"/>
      <c r="AF79" s="88"/>
      <c r="AG79" s="67"/>
      <c r="AH79" s="53"/>
      <c r="AI79" s="67"/>
      <c r="AJ79" s="68"/>
    </row>
    <row r="80" spans="2:36" ht="18" customHeight="1">
      <c r="D80" s="89"/>
      <c r="F80" s="67"/>
      <c r="J80" s="90"/>
      <c r="K80" s="90"/>
      <c r="L80" s="90"/>
      <c r="M80" s="90"/>
      <c r="N80" s="90"/>
      <c r="O80" s="90"/>
    </row>
    <row r="81" spans="10:15" ht="18" customHeight="1">
      <c r="J81" s="90"/>
      <c r="K81" s="90"/>
      <c r="L81" s="90"/>
      <c r="M81" s="90"/>
      <c r="N81" s="90"/>
      <c r="O81" s="90"/>
    </row>
  </sheetData>
  <mergeCells count="3">
    <mergeCell ref="O3:P3"/>
    <mergeCell ref="AA4:AB4"/>
    <mergeCell ref="AA5:AB5"/>
  </mergeCells>
  <phoneticPr fontId="1"/>
  <printOptions gridLinesSet="0"/>
  <pageMargins left="0.51181102362204722" right="0.51181102362204722" top="0.55118110236220474" bottom="0.39370078740157483" header="0.51181102362204722" footer="0.43307086614173229"/>
  <pageSetup paperSize="9" scale="58" firstPageNumber="42" orientation="portrait" useFirstPageNumber="1" r:id="rId1"/>
  <headerFooter alignWithMargins="0"/>
  <colBreaks count="1" manualBreakCount="1">
    <brk id="17" max="7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5FC5-070C-453D-A1A9-8BA97F608002}">
  <sheetPr transitionEvaluation="1"/>
  <dimension ref="B1:AF141"/>
  <sheetViews>
    <sheetView view="pageBreakPreview" topLeftCell="A90" zoomScale="70" zoomScaleNormal="80" zoomScaleSheetLayoutView="70" workbookViewId="0">
      <selection activeCell="J77" sqref="J77"/>
    </sheetView>
  </sheetViews>
  <sheetFormatPr defaultColWidth="10.625" defaultRowHeight="18" customHeight="1"/>
  <cols>
    <col min="1" max="1" width="2.625" style="1" customWidth="1"/>
    <col min="2" max="2" width="19.125" style="1" customWidth="1"/>
    <col min="3" max="14" width="9.75" style="1" customWidth="1"/>
    <col min="15" max="15" width="9.75" style="70" customWidth="1"/>
    <col min="16" max="17" width="2.625" style="1" customWidth="1"/>
    <col min="18" max="21" width="9.75" style="1" customWidth="1"/>
    <col min="22" max="22" width="9.75" style="70" customWidth="1"/>
    <col min="23" max="28" width="9.75" style="1" customWidth="1"/>
    <col min="29" max="32" width="9.75" style="70" customWidth="1"/>
    <col min="33" max="33" width="2.625" style="1" customWidth="1"/>
    <col min="34" max="256" width="10.625" style="1"/>
    <col min="257" max="257" width="2.625" style="1" customWidth="1"/>
    <col min="258" max="258" width="19.125" style="1" customWidth="1"/>
    <col min="259" max="271" width="9.75" style="1" customWidth="1"/>
    <col min="272" max="273" width="2.625" style="1" customWidth="1"/>
    <col min="274" max="288" width="9.75" style="1" customWidth="1"/>
    <col min="289" max="289" width="2.625" style="1" customWidth="1"/>
    <col min="290" max="512" width="10.625" style="1"/>
    <col min="513" max="513" width="2.625" style="1" customWidth="1"/>
    <col min="514" max="514" width="19.125" style="1" customWidth="1"/>
    <col min="515" max="527" width="9.75" style="1" customWidth="1"/>
    <col min="528" max="529" width="2.625" style="1" customWidth="1"/>
    <col min="530" max="544" width="9.75" style="1" customWidth="1"/>
    <col min="545" max="545" width="2.625" style="1" customWidth="1"/>
    <col min="546" max="768" width="10.625" style="1"/>
    <col min="769" max="769" width="2.625" style="1" customWidth="1"/>
    <col min="770" max="770" width="19.125" style="1" customWidth="1"/>
    <col min="771" max="783" width="9.75" style="1" customWidth="1"/>
    <col min="784" max="785" width="2.625" style="1" customWidth="1"/>
    <col min="786" max="800" width="9.75" style="1" customWidth="1"/>
    <col min="801" max="801" width="2.625" style="1" customWidth="1"/>
    <col min="802" max="1024" width="10.625" style="1"/>
    <col min="1025" max="1025" width="2.625" style="1" customWidth="1"/>
    <col min="1026" max="1026" width="19.125" style="1" customWidth="1"/>
    <col min="1027" max="1039" width="9.75" style="1" customWidth="1"/>
    <col min="1040" max="1041" width="2.625" style="1" customWidth="1"/>
    <col min="1042" max="1056" width="9.75" style="1" customWidth="1"/>
    <col min="1057" max="1057" width="2.625" style="1" customWidth="1"/>
    <col min="1058" max="1280" width="10.625" style="1"/>
    <col min="1281" max="1281" width="2.625" style="1" customWidth="1"/>
    <col min="1282" max="1282" width="19.125" style="1" customWidth="1"/>
    <col min="1283" max="1295" width="9.75" style="1" customWidth="1"/>
    <col min="1296" max="1297" width="2.625" style="1" customWidth="1"/>
    <col min="1298" max="1312" width="9.75" style="1" customWidth="1"/>
    <col min="1313" max="1313" width="2.625" style="1" customWidth="1"/>
    <col min="1314" max="1536" width="10.625" style="1"/>
    <col min="1537" max="1537" width="2.625" style="1" customWidth="1"/>
    <col min="1538" max="1538" width="19.125" style="1" customWidth="1"/>
    <col min="1539" max="1551" width="9.75" style="1" customWidth="1"/>
    <col min="1552" max="1553" width="2.625" style="1" customWidth="1"/>
    <col min="1554" max="1568" width="9.75" style="1" customWidth="1"/>
    <col min="1569" max="1569" width="2.625" style="1" customWidth="1"/>
    <col min="1570" max="1792" width="10.625" style="1"/>
    <col min="1793" max="1793" width="2.625" style="1" customWidth="1"/>
    <col min="1794" max="1794" width="19.125" style="1" customWidth="1"/>
    <col min="1795" max="1807" width="9.75" style="1" customWidth="1"/>
    <col min="1808" max="1809" width="2.625" style="1" customWidth="1"/>
    <col min="1810" max="1824" width="9.75" style="1" customWidth="1"/>
    <col min="1825" max="1825" width="2.625" style="1" customWidth="1"/>
    <col min="1826" max="2048" width="10.625" style="1"/>
    <col min="2049" max="2049" width="2.625" style="1" customWidth="1"/>
    <col min="2050" max="2050" width="19.125" style="1" customWidth="1"/>
    <col min="2051" max="2063" width="9.75" style="1" customWidth="1"/>
    <col min="2064" max="2065" width="2.625" style="1" customWidth="1"/>
    <col min="2066" max="2080" width="9.75" style="1" customWidth="1"/>
    <col min="2081" max="2081" width="2.625" style="1" customWidth="1"/>
    <col min="2082" max="2304" width="10.625" style="1"/>
    <col min="2305" max="2305" width="2.625" style="1" customWidth="1"/>
    <col min="2306" max="2306" width="19.125" style="1" customWidth="1"/>
    <col min="2307" max="2319" width="9.75" style="1" customWidth="1"/>
    <col min="2320" max="2321" width="2.625" style="1" customWidth="1"/>
    <col min="2322" max="2336" width="9.75" style="1" customWidth="1"/>
    <col min="2337" max="2337" width="2.625" style="1" customWidth="1"/>
    <col min="2338" max="2560" width="10.625" style="1"/>
    <col min="2561" max="2561" width="2.625" style="1" customWidth="1"/>
    <col min="2562" max="2562" width="19.125" style="1" customWidth="1"/>
    <col min="2563" max="2575" width="9.75" style="1" customWidth="1"/>
    <col min="2576" max="2577" width="2.625" style="1" customWidth="1"/>
    <col min="2578" max="2592" width="9.75" style="1" customWidth="1"/>
    <col min="2593" max="2593" width="2.625" style="1" customWidth="1"/>
    <col min="2594" max="2816" width="10.625" style="1"/>
    <col min="2817" max="2817" width="2.625" style="1" customWidth="1"/>
    <col min="2818" max="2818" width="19.125" style="1" customWidth="1"/>
    <col min="2819" max="2831" width="9.75" style="1" customWidth="1"/>
    <col min="2832" max="2833" width="2.625" style="1" customWidth="1"/>
    <col min="2834" max="2848" width="9.75" style="1" customWidth="1"/>
    <col min="2849" max="2849" width="2.625" style="1" customWidth="1"/>
    <col min="2850" max="3072" width="10.625" style="1"/>
    <col min="3073" max="3073" width="2.625" style="1" customWidth="1"/>
    <col min="3074" max="3074" width="19.125" style="1" customWidth="1"/>
    <col min="3075" max="3087" width="9.75" style="1" customWidth="1"/>
    <col min="3088" max="3089" width="2.625" style="1" customWidth="1"/>
    <col min="3090" max="3104" width="9.75" style="1" customWidth="1"/>
    <col min="3105" max="3105" width="2.625" style="1" customWidth="1"/>
    <col min="3106" max="3328" width="10.625" style="1"/>
    <col min="3329" max="3329" width="2.625" style="1" customWidth="1"/>
    <col min="3330" max="3330" width="19.125" style="1" customWidth="1"/>
    <col min="3331" max="3343" width="9.75" style="1" customWidth="1"/>
    <col min="3344" max="3345" width="2.625" style="1" customWidth="1"/>
    <col min="3346" max="3360" width="9.75" style="1" customWidth="1"/>
    <col min="3361" max="3361" width="2.625" style="1" customWidth="1"/>
    <col min="3362" max="3584" width="10.625" style="1"/>
    <col min="3585" max="3585" width="2.625" style="1" customWidth="1"/>
    <col min="3586" max="3586" width="19.125" style="1" customWidth="1"/>
    <col min="3587" max="3599" width="9.75" style="1" customWidth="1"/>
    <col min="3600" max="3601" width="2.625" style="1" customWidth="1"/>
    <col min="3602" max="3616" width="9.75" style="1" customWidth="1"/>
    <col min="3617" max="3617" width="2.625" style="1" customWidth="1"/>
    <col min="3618" max="3840" width="10.625" style="1"/>
    <col min="3841" max="3841" width="2.625" style="1" customWidth="1"/>
    <col min="3842" max="3842" width="19.125" style="1" customWidth="1"/>
    <col min="3843" max="3855" width="9.75" style="1" customWidth="1"/>
    <col min="3856" max="3857" width="2.625" style="1" customWidth="1"/>
    <col min="3858" max="3872" width="9.75" style="1" customWidth="1"/>
    <col min="3873" max="3873" width="2.625" style="1" customWidth="1"/>
    <col min="3874" max="4096" width="10.625" style="1"/>
    <col min="4097" max="4097" width="2.625" style="1" customWidth="1"/>
    <col min="4098" max="4098" width="19.125" style="1" customWidth="1"/>
    <col min="4099" max="4111" width="9.75" style="1" customWidth="1"/>
    <col min="4112" max="4113" width="2.625" style="1" customWidth="1"/>
    <col min="4114" max="4128" width="9.75" style="1" customWidth="1"/>
    <col min="4129" max="4129" width="2.625" style="1" customWidth="1"/>
    <col min="4130" max="4352" width="10.625" style="1"/>
    <col min="4353" max="4353" width="2.625" style="1" customWidth="1"/>
    <col min="4354" max="4354" width="19.125" style="1" customWidth="1"/>
    <col min="4355" max="4367" width="9.75" style="1" customWidth="1"/>
    <col min="4368" max="4369" width="2.625" style="1" customWidth="1"/>
    <col min="4370" max="4384" width="9.75" style="1" customWidth="1"/>
    <col min="4385" max="4385" width="2.625" style="1" customWidth="1"/>
    <col min="4386" max="4608" width="10.625" style="1"/>
    <col min="4609" max="4609" width="2.625" style="1" customWidth="1"/>
    <col min="4610" max="4610" width="19.125" style="1" customWidth="1"/>
    <col min="4611" max="4623" width="9.75" style="1" customWidth="1"/>
    <col min="4624" max="4625" width="2.625" style="1" customWidth="1"/>
    <col min="4626" max="4640" width="9.75" style="1" customWidth="1"/>
    <col min="4641" max="4641" width="2.625" style="1" customWidth="1"/>
    <col min="4642" max="4864" width="10.625" style="1"/>
    <col min="4865" max="4865" width="2.625" style="1" customWidth="1"/>
    <col min="4866" max="4866" width="19.125" style="1" customWidth="1"/>
    <col min="4867" max="4879" width="9.75" style="1" customWidth="1"/>
    <col min="4880" max="4881" width="2.625" style="1" customWidth="1"/>
    <col min="4882" max="4896" width="9.75" style="1" customWidth="1"/>
    <col min="4897" max="4897" width="2.625" style="1" customWidth="1"/>
    <col min="4898" max="5120" width="10.625" style="1"/>
    <col min="5121" max="5121" width="2.625" style="1" customWidth="1"/>
    <col min="5122" max="5122" width="19.125" style="1" customWidth="1"/>
    <col min="5123" max="5135" width="9.75" style="1" customWidth="1"/>
    <col min="5136" max="5137" width="2.625" style="1" customWidth="1"/>
    <col min="5138" max="5152" width="9.75" style="1" customWidth="1"/>
    <col min="5153" max="5153" width="2.625" style="1" customWidth="1"/>
    <col min="5154" max="5376" width="10.625" style="1"/>
    <col min="5377" max="5377" width="2.625" style="1" customWidth="1"/>
    <col min="5378" max="5378" width="19.125" style="1" customWidth="1"/>
    <col min="5379" max="5391" width="9.75" style="1" customWidth="1"/>
    <col min="5392" max="5393" width="2.625" style="1" customWidth="1"/>
    <col min="5394" max="5408" width="9.75" style="1" customWidth="1"/>
    <col min="5409" max="5409" width="2.625" style="1" customWidth="1"/>
    <col min="5410" max="5632" width="10.625" style="1"/>
    <col min="5633" max="5633" width="2.625" style="1" customWidth="1"/>
    <col min="5634" max="5634" width="19.125" style="1" customWidth="1"/>
    <col min="5635" max="5647" width="9.75" style="1" customWidth="1"/>
    <col min="5648" max="5649" width="2.625" style="1" customWidth="1"/>
    <col min="5650" max="5664" width="9.75" style="1" customWidth="1"/>
    <col min="5665" max="5665" width="2.625" style="1" customWidth="1"/>
    <col min="5666" max="5888" width="10.625" style="1"/>
    <col min="5889" max="5889" width="2.625" style="1" customWidth="1"/>
    <col min="5890" max="5890" width="19.125" style="1" customWidth="1"/>
    <col min="5891" max="5903" width="9.75" style="1" customWidth="1"/>
    <col min="5904" max="5905" width="2.625" style="1" customWidth="1"/>
    <col min="5906" max="5920" width="9.75" style="1" customWidth="1"/>
    <col min="5921" max="5921" width="2.625" style="1" customWidth="1"/>
    <col min="5922" max="6144" width="10.625" style="1"/>
    <col min="6145" max="6145" width="2.625" style="1" customWidth="1"/>
    <col min="6146" max="6146" width="19.125" style="1" customWidth="1"/>
    <col min="6147" max="6159" width="9.75" style="1" customWidth="1"/>
    <col min="6160" max="6161" width="2.625" style="1" customWidth="1"/>
    <col min="6162" max="6176" width="9.75" style="1" customWidth="1"/>
    <col min="6177" max="6177" width="2.625" style="1" customWidth="1"/>
    <col min="6178" max="6400" width="10.625" style="1"/>
    <col min="6401" max="6401" width="2.625" style="1" customWidth="1"/>
    <col min="6402" max="6402" width="19.125" style="1" customWidth="1"/>
    <col min="6403" max="6415" width="9.75" style="1" customWidth="1"/>
    <col min="6416" max="6417" width="2.625" style="1" customWidth="1"/>
    <col min="6418" max="6432" width="9.75" style="1" customWidth="1"/>
    <col min="6433" max="6433" width="2.625" style="1" customWidth="1"/>
    <col min="6434" max="6656" width="10.625" style="1"/>
    <col min="6657" max="6657" width="2.625" style="1" customWidth="1"/>
    <col min="6658" max="6658" width="19.125" style="1" customWidth="1"/>
    <col min="6659" max="6671" width="9.75" style="1" customWidth="1"/>
    <col min="6672" max="6673" width="2.625" style="1" customWidth="1"/>
    <col min="6674" max="6688" width="9.75" style="1" customWidth="1"/>
    <col min="6689" max="6689" width="2.625" style="1" customWidth="1"/>
    <col min="6690" max="6912" width="10.625" style="1"/>
    <col min="6913" max="6913" width="2.625" style="1" customWidth="1"/>
    <col min="6914" max="6914" width="19.125" style="1" customWidth="1"/>
    <col min="6915" max="6927" width="9.75" style="1" customWidth="1"/>
    <col min="6928" max="6929" width="2.625" style="1" customWidth="1"/>
    <col min="6930" max="6944" width="9.75" style="1" customWidth="1"/>
    <col min="6945" max="6945" width="2.625" style="1" customWidth="1"/>
    <col min="6946" max="7168" width="10.625" style="1"/>
    <col min="7169" max="7169" width="2.625" style="1" customWidth="1"/>
    <col min="7170" max="7170" width="19.125" style="1" customWidth="1"/>
    <col min="7171" max="7183" width="9.75" style="1" customWidth="1"/>
    <col min="7184" max="7185" width="2.625" style="1" customWidth="1"/>
    <col min="7186" max="7200" width="9.75" style="1" customWidth="1"/>
    <col min="7201" max="7201" width="2.625" style="1" customWidth="1"/>
    <col min="7202" max="7424" width="10.625" style="1"/>
    <col min="7425" max="7425" width="2.625" style="1" customWidth="1"/>
    <col min="7426" max="7426" width="19.125" style="1" customWidth="1"/>
    <col min="7427" max="7439" width="9.75" style="1" customWidth="1"/>
    <col min="7440" max="7441" width="2.625" style="1" customWidth="1"/>
    <col min="7442" max="7456" width="9.75" style="1" customWidth="1"/>
    <col min="7457" max="7457" width="2.625" style="1" customWidth="1"/>
    <col min="7458" max="7680" width="10.625" style="1"/>
    <col min="7681" max="7681" width="2.625" style="1" customWidth="1"/>
    <col min="7682" max="7682" width="19.125" style="1" customWidth="1"/>
    <col min="7683" max="7695" width="9.75" style="1" customWidth="1"/>
    <col min="7696" max="7697" width="2.625" style="1" customWidth="1"/>
    <col min="7698" max="7712" width="9.75" style="1" customWidth="1"/>
    <col min="7713" max="7713" width="2.625" style="1" customWidth="1"/>
    <col min="7714" max="7936" width="10.625" style="1"/>
    <col min="7937" max="7937" width="2.625" style="1" customWidth="1"/>
    <col min="7938" max="7938" width="19.125" style="1" customWidth="1"/>
    <col min="7939" max="7951" width="9.75" style="1" customWidth="1"/>
    <col min="7952" max="7953" width="2.625" style="1" customWidth="1"/>
    <col min="7954" max="7968" width="9.75" style="1" customWidth="1"/>
    <col min="7969" max="7969" width="2.625" style="1" customWidth="1"/>
    <col min="7970" max="8192" width="10.625" style="1"/>
    <col min="8193" max="8193" width="2.625" style="1" customWidth="1"/>
    <col min="8194" max="8194" width="19.125" style="1" customWidth="1"/>
    <col min="8195" max="8207" width="9.75" style="1" customWidth="1"/>
    <col min="8208" max="8209" width="2.625" style="1" customWidth="1"/>
    <col min="8210" max="8224" width="9.75" style="1" customWidth="1"/>
    <col min="8225" max="8225" width="2.625" style="1" customWidth="1"/>
    <col min="8226" max="8448" width="10.625" style="1"/>
    <col min="8449" max="8449" width="2.625" style="1" customWidth="1"/>
    <col min="8450" max="8450" width="19.125" style="1" customWidth="1"/>
    <col min="8451" max="8463" width="9.75" style="1" customWidth="1"/>
    <col min="8464" max="8465" width="2.625" style="1" customWidth="1"/>
    <col min="8466" max="8480" width="9.75" style="1" customWidth="1"/>
    <col min="8481" max="8481" width="2.625" style="1" customWidth="1"/>
    <col min="8482" max="8704" width="10.625" style="1"/>
    <col min="8705" max="8705" width="2.625" style="1" customWidth="1"/>
    <col min="8706" max="8706" width="19.125" style="1" customWidth="1"/>
    <col min="8707" max="8719" width="9.75" style="1" customWidth="1"/>
    <col min="8720" max="8721" width="2.625" style="1" customWidth="1"/>
    <col min="8722" max="8736" width="9.75" style="1" customWidth="1"/>
    <col min="8737" max="8737" width="2.625" style="1" customWidth="1"/>
    <col min="8738" max="8960" width="10.625" style="1"/>
    <col min="8961" max="8961" width="2.625" style="1" customWidth="1"/>
    <col min="8962" max="8962" width="19.125" style="1" customWidth="1"/>
    <col min="8963" max="8975" width="9.75" style="1" customWidth="1"/>
    <col min="8976" max="8977" width="2.625" style="1" customWidth="1"/>
    <col min="8978" max="8992" width="9.75" style="1" customWidth="1"/>
    <col min="8993" max="8993" width="2.625" style="1" customWidth="1"/>
    <col min="8994" max="9216" width="10.625" style="1"/>
    <col min="9217" max="9217" width="2.625" style="1" customWidth="1"/>
    <col min="9218" max="9218" width="19.125" style="1" customWidth="1"/>
    <col min="9219" max="9231" width="9.75" style="1" customWidth="1"/>
    <col min="9232" max="9233" width="2.625" style="1" customWidth="1"/>
    <col min="9234" max="9248" width="9.75" style="1" customWidth="1"/>
    <col min="9249" max="9249" width="2.625" style="1" customWidth="1"/>
    <col min="9250" max="9472" width="10.625" style="1"/>
    <col min="9473" max="9473" width="2.625" style="1" customWidth="1"/>
    <col min="9474" max="9474" width="19.125" style="1" customWidth="1"/>
    <col min="9475" max="9487" width="9.75" style="1" customWidth="1"/>
    <col min="9488" max="9489" width="2.625" style="1" customWidth="1"/>
    <col min="9490" max="9504" width="9.75" style="1" customWidth="1"/>
    <col min="9505" max="9505" width="2.625" style="1" customWidth="1"/>
    <col min="9506" max="9728" width="10.625" style="1"/>
    <col min="9729" max="9729" width="2.625" style="1" customWidth="1"/>
    <col min="9730" max="9730" width="19.125" style="1" customWidth="1"/>
    <col min="9731" max="9743" width="9.75" style="1" customWidth="1"/>
    <col min="9744" max="9745" width="2.625" style="1" customWidth="1"/>
    <col min="9746" max="9760" width="9.75" style="1" customWidth="1"/>
    <col min="9761" max="9761" width="2.625" style="1" customWidth="1"/>
    <col min="9762" max="9984" width="10.625" style="1"/>
    <col min="9985" max="9985" width="2.625" style="1" customWidth="1"/>
    <col min="9986" max="9986" width="19.125" style="1" customWidth="1"/>
    <col min="9987" max="9999" width="9.75" style="1" customWidth="1"/>
    <col min="10000" max="10001" width="2.625" style="1" customWidth="1"/>
    <col min="10002" max="10016" width="9.75" style="1" customWidth="1"/>
    <col min="10017" max="10017" width="2.625" style="1" customWidth="1"/>
    <col min="10018" max="10240" width="10.625" style="1"/>
    <col min="10241" max="10241" width="2.625" style="1" customWidth="1"/>
    <col min="10242" max="10242" width="19.125" style="1" customWidth="1"/>
    <col min="10243" max="10255" width="9.75" style="1" customWidth="1"/>
    <col min="10256" max="10257" width="2.625" style="1" customWidth="1"/>
    <col min="10258" max="10272" width="9.75" style="1" customWidth="1"/>
    <col min="10273" max="10273" width="2.625" style="1" customWidth="1"/>
    <col min="10274" max="10496" width="10.625" style="1"/>
    <col min="10497" max="10497" width="2.625" style="1" customWidth="1"/>
    <col min="10498" max="10498" width="19.125" style="1" customWidth="1"/>
    <col min="10499" max="10511" width="9.75" style="1" customWidth="1"/>
    <col min="10512" max="10513" width="2.625" style="1" customWidth="1"/>
    <col min="10514" max="10528" width="9.75" style="1" customWidth="1"/>
    <col min="10529" max="10529" width="2.625" style="1" customWidth="1"/>
    <col min="10530" max="10752" width="10.625" style="1"/>
    <col min="10753" max="10753" width="2.625" style="1" customWidth="1"/>
    <col min="10754" max="10754" width="19.125" style="1" customWidth="1"/>
    <col min="10755" max="10767" width="9.75" style="1" customWidth="1"/>
    <col min="10768" max="10769" width="2.625" style="1" customWidth="1"/>
    <col min="10770" max="10784" width="9.75" style="1" customWidth="1"/>
    <col min="10785" max="10785" width="2.625" style="1" customWidth="1"/>
    <col min="10786" max="11008" width="10.625" style="1"/>
    <col min="11009" max="11009" width="2.625" style="1" customWidth="1"/>
    <col min="11010" max="11010" width="19.125" style="1" customWidth="1"/>
    <col min="11011" max="11023" width="9.75" style="1" customWidth="1"/>
    <col min="11024" max="11025" width="2.625" style="1" customWidth="1"/>
    <col min="11026" max="11040" width="9.75" style="1" customWidth="1"/>
    <col min="11041" max="11041" width="2.625" style="1" customWidth="1"/>
    <col min="11042" max="11264" width="10.625" style="1"/>
    <col min="11265" max="11265" width="2.625" style="1" customWidth="1"/>
    <col min="11266" max="11266" width="19.125" style="1" customWidth="1"/>
    <col min="11267" max="11279" width="9.75" style="1" customWidth="1"/>
    <col min="11280" max="11281" width="2.625" style="1" customWidth="1"/>
    <col min="11282" max="11296" width="9.75" style="1" customWidth="1"/>
    <col min="11297" max="11297" width="2.625" style="1" customWidth="1"/>
    <col min="11298" max="11520" width="10.625" style="1"/>
    <col min="11521" max="11521" width="2.625" style="1" customWidth="1"/>
    <col min="11522" max="11522" width="19.125" style="1" customWidth="1"/>
    <col min="11523" max="11535" width="9.75" style="1" customWidth="1"/>
    <col min="11536" max="11537" width="2.625" style="1" customWidth="1"/>
    <col min="11538" max="11552" width="9.75" style="1" customWidth="1"/>
    <col min="11553" max="11553" width="2.625" style="1" customWidth="1"/>
    <col min="11554" max="11776" width="10.625" style="1"/>
    <col min="11777" max="11777" width="2.625" style="1" customWidth="1"/>
    <col min="11778" max="11778" width="19.125" style="1" customWidth="1"/>
    <col min="11779" max="11791" width="9.75" style="1" customWidth="1"/>
    <col min="11792" max="11793" width="2.625" style="1" customWidth="1"/>
    <col min="11794" max="11808" width="9.75" style="1" customWidth="1"/>
    <col min="11809" max="11809" width="2.625" style="1" customWidth="1"/>
    <col min="11810" max="12032" width="10.625" style="1"/>
    <col min="12033" max="12033" width="2.625" style="1" customWidth="1"/>
    <col min="12034" max="12034" width="19.125" style="1" customWidth="1"/>
    <col min="12035" max="12047" width="9.75" style="1" customWidth="1"/>
    <col min="12048" max="12049" width="2.625" style="1" customWidth="1"/>
    <col min="12050" max="12064" width="9.75" style="1" customWidth="1"/>
    <col min="12065" max="12065" width="2.625" style="1" customWidth="1"/>
    <col min="12066" max="12288" width="10.625" style="1"/>
    <col min="12289" max="12289" width="2.625" style="1" customWidth="1"/>
    <col min="12290" max="12290" width="19.125" style="1" customWidth="1"/>
    <col min="12291" max="12303" width="9.75" style="1" customWidth="1"/>
    <col min="12304" max="12305" width="2.625" style="1" customWidth="1"/>
    <col min="12306" max="12320" width="9.75" style="1" customWidth="1"/>
    <col min="12321" max="12321" width="2.625" style="1" customWidth="1"/>
    <col min="12322" max="12544" width="10.625" style="1"/>
    <col min="12545" max="12545" width="2.625" style="1" customWidth="1"/>
    <col min="12546" max="12546" width="19.125" style="1" customWidth="1"/>
    <col min="12547" max="12559" width="9.75" style="1" customWidth="1"/>
    <col min="12560" max="12561" width="2.625" style="1" customWidth="1"/>
    <col min="12562" max="12576" width="9.75" style="1" customWidth="1"/>
    <col min="12577" max="12577" width="2.625" style="1" customWidth="1"/>
    <col min="12578" max="12800" width="10.625" style="1"/>
    <col min="12801" max="12801" width="2.625" style="1" customWidth="1"/>
    <col min="12802" max="12802" width="19.125" style="1" customWidth="1"/>
    <col min="12803" max="12815" width="9.75" style="1" customWidth="1"/>
    <col min="12816" max="12817" width="2.625" style="1" customWidth="1"/>
    <col min="12818" max="12832" width="9.75" style="1" customWidth="1"/>
    <col min="12833" max="12833" width="2.625" style="1" customWidth="1"/>
    <col min="12834" max="13056" width="10.625" style="1"/>
    <col min="13057" max="13057" width="2.625" style="1" customWidth="1"/>
    <col min="13058" max="13058" width="19.125" style="1" customWidth="1"/>
    <col min="13059" max="13071" width="9.75" style="1" customWidth="1"/>
    <col min="13072" max="13073" width="2.625" style="1" customWidth="1"/>
    <col min="13074" max="13088" width="9.75" style="1" customWidth="1"/>
    <col min="13089" max="13089" width="2.625" style="1" customWidth="1"/>
    <col min="13090" max="13312" width="10.625" style="1"/>
    <col min="13313" max="13313" width="2.625" style="1" customWidth="1"/>
    <col min="13314" max="13314" width="19.125" style="1" customWidth="1"/>
    <col min="13315" max="13327" width="9.75" style="1" customWidth="1"/>
    <col min="13328" max="13329" width="2.625" style="1" customWidth="1"/>
    <col min="13330" max="13344" width="9.75" style="1" customWidth="1"/>
    <col min="13345" max="13345" width="2.625" style="1" customWidth="1"/>
    <col min="13346" max="13568" width="10.625" style="1"/>
    <col min="13569" max="13569" width="2.625" style="1" customWidth="1"/>
    <col min="13570" max="13570" width="19.125" style="1" customWidth="1"/>
    <col min="13571" max="13583" width="9.75" style="1" customWidth="1"/>
    <col min="13584" max="13585" width="2.625" style="1" customWidth="1"/>
    <col min="13586" max="13600" width="9.75" style="1" customWidth="1"/>
    <col min="13601" max="13601" width="2.625" style="1" customWidth="1"/>
    <col min="13602" max="13824" width="10.625" style="1"/>
    <col min="13825" max="13825" width="2.625" style="1" customWidth="1"/>
    <col min="13826" max="13826" width="19.125" style="1" customWidth="1"/>
    <col min="13827" max="13839" width="9.75" style="1" customWidth="1"/>
    <col min="13840" max="13841" width="2.625" style="1" customWidth="1"/>
    <col min="13842" max="13856" width="9.75" style="1" customWidth="1"/>
    <col min="13857" max="13857" width="2.625" style="1" customWidth="1"/>
    <col min="13858" max="14080" width="10.625" style="1"/>
    <col min="14081" max="14081" width="2.625" style="1" customWidth="1"/>
    <col min="14082" max="14082" width="19.125" style="1" customWidth="1"/>
    <col min="14083" max="14095" width="9.75" style="1" customWidth="1"/>
    <col min="14096" max="14097" width="2.625" style="1" customWidth="1"/>
    <col min="14098" max="14112" width="9.75" style="1" customWidth="1"/>
    <col min="14113" max="14113" width="2.625" style="1" customWidth="1"/>
    <col min="14114" max="14336" width="10.625" style="1"/>
    <col min="14337" max="14337" width="2.625" style="1" customWidth="1"/>
    <col min="14338" max="14338" width="19.125" style="1" customWidth="1"/>
    <col min="14339" max="14351" width="9.75" style="1" customWidth="1"/>
    <col min="14352" max="14353" width="2.625" style="1" customWidth="1"/>
    <col min="14354" max="14368" width="9.75" style="1" customWidth="1"/>
    <col min="14369" max="14369" width="2.625" style="1" customWidth="1"/>
    <col min="14370" max="14592" width="10.625" style="1"/>
    <col min="14593" max="14593" width="2.625" style="1" customWidth="1"/>
    <col min="14594" max="14594" width="19.125" style="1" customWidth="1"/>
    <col min="14595" max="14607" width="9.75" style="1" customWidth="1"/>
    <col min="14608" max="14609" width="2.625" style="1" customWidth="1"/>
    <col min="14610" max="14624" width="9.75" style="1" customWidth="1"/>
    <col min="14625" max="14625" width="2.625" style="1" customWidth="1"/>
    <col min="14626" max="14848" width="10.625" style="1"/>
    <col min="14849" max="14849" width="2.625" style="1" customWidth="1"/>
    <col min="14850" max="14850" width="19.125" style="1" customWidth="1"/>
    <col min="14851" max="14863" width="9.75" style="1" customWidth="1"/>
    <col min="14864" max="14865" width="2.625" style="1" customWidth="1"/>
    <col min="14866" max="14880" width="9.75" style="1" customWidth="1"/>
    <col min="14881" max="14881" width="2.625" style="1" customWidth="1"/>
    <col min="14882" max="15104" width="10.625" style="1"/>
    <col min="15105" max="15105" width="2.625" style="1" customWidth="1"/>
    <col min="15106" max="15106" width="19.125" style="1" customWidth="1"/>
    <col min="15107" max="15119" width="9.75" style="1" customWidth="1"/>
    <col min="15120" max="15121" width="2.625" style="1" customWidth="1"/>
    <col min="15122" max="15136" width="9.75" style="1" customWidth="1"/>
    <col min="15137" max="15137" width="2.625" style="1" customWidth="1"/>
    <col min="15138" max="15360" width="10.625" style="1"/>
    <col min="15361" max="15361" width="2.625" style="1" customWidth="1"/>
    <col min="15362" max="15362" width="19.125" style="1" customWidth="1"/>
    <col min="15363" max="15375" width="9.75" style="1" customWidth="1"/>
    <col min="15376" max="15377" width="2.625" style="1" customWidth="1"/>
    <col min="15378" max="15392" width="9.75" style="1" customWidth="1"/>
    <col min="15393" max="15393" width="2.625" style="1" customWidth="1"/>
    <col min="15394" max="15616" width="10.625" style="1"/>
    <col min="15617" max="15617" width="2.625" style="1" customWidth="1"/>
    <col min="15618" max="15618" width="19.125" style="1" customWidth="1"/>
    <col min="15619" max="15631" width="9.75" style="1" customWidth="1"/>
    <col min="15632" max="15633" width="2.625" style="1" customWidth="1"/>
    <col min="15634" max="15648" width="9.75" style="1" customWidth="1"/>
    <col min="15649" max="15649" width="2.625" style="1" customWidth="1"/>
    <col min="15650" max="15872" width="10.625" style="1"/>
    <col min="15873" max="15873" width="2.625" style="1" customWidth="1"/>
    <col min="15874" max="15874" width="19.125" style="1" customWidth="1"/>
    <col min="15875" max="15887" width="9.75" style="1" customWidth="1"/>
    <col min="15888" max="15889" width="2.625" style="1" customWidth="1"/>
    <col min="15890" max="15904" width="9.75" style="1" customWidth="1"/>
    <col min="15905" max="15905" width="2.625" style="1" customWidth="1"/>
    <col min="15906" max="16128" width="10.625" style="1"/>
    <col min="16129" max="16129" width="2.625" style="1" customWidth="1"/>
    <col min="16130" max="16130" width="19.125" style="1" customWidth="1"/>
    <col min="16131" max="16143" width="9.75" style="1" customWidth="1"/>
    <col min="16144" max="16145" width="2.625" style="1" customWidth="1"/>
    <col min="16146" max="16160" width="9.75" style="1" customWidth="1"/>
    <col min="16161" max="16161" width="2.625" style="1" customWidth="1"/>
    <col min="16162" max="16384" width="10.625" style="1"/>
  </cols>
  <sheetData>
    <row r="1" spans="2:32" ht="18" customHeight="1">
      <c r="B1" s="2" t="s">
        <v>61</v>
      </c>
      <c r="R1" s="2" t="s">
        <v>62</v>
      </c>
    </row>
    <row r="2" spans="2:32" ht="6" customHeight="1" thickBot="1">
      <c r="B2" s="3"/>
    </row>
    <row r="3" spans="2:32" ht="18" customHeight="1">
      <c r="B3" s="725"/>
      <c r="C3" s="728" t="s">
        <v>63</v>
      </c>
      <c r="D3" s="729"/>
      <c r="E3" s="729"/>
      <c r="F3" s="730"/>
      <c r="G3" s="92"/>
      <c r="H3" s="5"/>
      <c r="I3" s="5"/>
      <c r="J3" s="5"/>
      <c r="K3" s="5"/>
      <c r="L3" s="5"/>
      <c r="M3" s="5"/>
      <c r="N3" s="5"/>
      <c r="O3" s="93"/>
      <c r="P3" s="10"/>
      <c r="R3" s="734"/>
      <c r="S3" s="729"/>
      <c r="T3" s="735"/>
      <c r="U3" s="6"/>
      <c r="V3" s="95"/>
      <c r="W3" s="5"/>
      <c r="X3" s="5"/>
      <c r="Y3" s="5"/>
      <c r="Z3" s="5"/>
      <c r="AA3" s="5"/>
      <c r="AB3" s="5"/>
      <c r="AC3" s="95"/>
      <c r="AD3" s="95"/>
      <c r="AE3" s="95"/>
      <c r="AF3" s="93"/>
    </row>
    <row r="4" spans="2:32" ht="18" customHeight="1">
      <c r="B4" s="726"/>
      <c r="C4" s="731"/>
      <c r="D4" s="732"/>
      <c r="E4" s="732"/>
      <c r="F4" s="733"/>
      <c r="G4" s="96" t="s">
        <v>64</v>
      </c>
      <c r="H4" s="10"/>
      <c r="I4" s="10"/>
      <c r="J4" s="10"/>
      <c r="K4" s="10"/>
      <c r="L4" s="10"/>
      <c r="M4" s="10"/>
      <c r="N4" s="10"/>
      <c r="O4" s="97"/>
      <c r="P4" s="10"/>
      <c r="R4" s="736"/>
      <c r="S4" s="732"/>
      <c r="T4" s="737"/>
      <c r="U4" s="44"/>
      <c r="V4" s="98" t="s">
        <v>65</v>
      </c>
      <c r="X4" s="22"/>
      <c r="Y4" s="24"/>
      <c r="Z4" s="24"/>
      <c r="AA4" s="24"/>
      <c r="AB4" s="24"/>
      <c r="AC4" s="99"/>
      <c r="AD4" s="99"/>
      <c r="AE4" s="99"/>
      <c r="AF4" s="100"/>
    </row>
    <row r="5" spans="2:32" ht="18" customHeight="1">
      <c r="B5" s="726"/>
      <c r="C5" s="731"/>
      <c r="D5" s="732"/>
      <c r="E5" s="732"/>
      <c r="F5" s="733"/>
      <c r="G5" s="101"/>
      <c r="H5" s="10"/>
      <c r="I5" s="10"/>
      <c r="J5" s="723" t="s">
        <v>66</v>
      </c>
      <c r="K5" s="723"/>
      <c r="L5" s="723"/>
      <c r="M5" s="723" t="s">
        <v>67</v>
      </c>
      <c r="N5" s="723"/>
      <c r="O5" s="724"/>
      <c r="P5" s="10"/>
      <c r="R5" s="738" t="s">
        <v>68</v>
      </c>
      <c r="S5" s="739"/>
      <c r="T5" s="740"/>
      <c r="U5" s="25"/>
      <c r="V5" s="99"/>
      <c r="W5" s="24"/>
      <c r="X5" s="103"/>
      <c r="Y5" s="723" t="s">
        <v>69</v>
      </c>
      <c r="Z5" s="723"/>
      <c r="AA5" s="723"/>
      <c r="AB5" s="723"/>
      <c r="AC5" s="723" t="s">
        <v>70</v>
      </c>
      <c r="AD5" s="723"/>
      <c r="AE5" s="723"/>
      <c r="AF5" s="724"/>
    </row>
    <row r="6" spans="2:32" ht="18" customHeight="1">
      <c r="B6" s="727"/>
      <c r="C6" s="102" t="s">
        <v>71</v>
      </c>
      <c r="D6" s="102" t="s">
        <v>72</v>
      </c>
      <c r="E6" s="102" t="s">
        <v>73</v>
      </c>
      <c r="F6" s="104" t="s">
        <v>74</v>
      </c>
      <c r="G6" s="105" t="s">
        <v>71</v>
      </c>
      <c r="H6" s="102" t="s">
        <v>72</v>
      </c>
      <c r="I6" s="102" t="s">
        <v>73</v>
      </c>
      <c r="J6" s="102" t="s">
        <v>71</v>
      </c>
      <c r="K6" s="102" t="s">
        <v>72</v>
      </c>
      <c r="L6" s="102" t="s">
        <v>73</v>
      </c>
      <c r="M6" s="102" t="s">
        <v>71</v>
      </c>
      <c r="N6" s="102" t="s">
        <v>72</v>
      </c>
      <c r="O6" s="106" t="s">
        <v>73</v>
      </c>
      <c r="P6" s="22"/>
      <c r="Q6" s="30"/>
      <c r="R6" s="107" t="s">
        <v>71</v>
      </c>
      <c r="S6" s="102" t="s">
        <v>72</v>
      </c>
      <c r="T6" s="102" t="s">
        <v>73</v>
      </c>
      <c r="U6" s="102" t="s">
        <v>71</v>
      </c>
      <c r="V6" s="108" t="s">
        <v>72</v>
      </c>
      <c r="W6" s="102" t="s">
        <v>73</v>
      </c>
      <c r="X6" s="102" t="s">
        <v>74</v>
      </c>
      <c r="Y6" s="102" t="s">
        <v>71</v>
      </c>
      <c r="Z6" s="102" t="s">
        <v>72</v>
      </c>
      <c r="AA6" s="102" t="s">
        <v>73</v>
      </c>
      <c r="AB6" s="102" t="s">
        <v>74</v>
      </c>
      <c r="AC6" s="108" t="s">
        <v>71</v>
      </c>
      <c r="AD6" s="108" t="s">
        <v>72</v>
      </c>
      <c r="AE6" s="108" t="s">
        <v>73</v>
      </c>
      <c r="AF6" s="106" t="s">
        <v>74</v>
      </c>
    </row>
    <row r="7" spans="2:32" ht="18" hidden="1" customHeight="1">
      <c r="B7" s="33" t="s">
        <v>75</v>
      </c>
      <c r="C7" s="109">
        <v>40475</v>
      </c>
      <c r="D7" s="109">
        <v>1547</v>
      </c>
      <c r="E7" s="109">
        <v>34516</v>
      </c>
      <c r="F7" s="109">
        <v>4412</v>
      </c>
      <c r="G7" s="110">
        <v>1168</v>
      </c>
      <c r="H7" s="109">
        <v>622</v>
      </c>
      <c r="I7" s="109">
        <v>546</v>
      </c>
      <c r="J7" s="109">
        <v>744</v>
      </c>
      <c r="K7" s="109">
        <v>278</v>
      </c>
      <c r="L7" s="109">
        <v>466</v>
      </c>
      <c r="M7" s="109">
        <v>363</v>
      </c>
      <c r="N7" s="109">
        <v>342</v>
      </c>
      <c r="O7" s="111">
        <v>21</v>
      </c>
      <c r="P7" s="112"/>
      <c r="Q7" s="112"/>
      <c r="R7" s="113">
        <v>61</v>
      </c>
      <c r="S7" s="114">
        <v>2</v>
      </c>
      <c r="T7" s="114">
        <v>59</v>
      </c>
      <c r="U7" s="114">
        <v>39307</v>
      </c>
      <c r="V7" s="115">
        <v>925</v>
      </c>
      <c r="W7" s="114">
        <v>33970</v>
      </c>
      <c r="X7" s="114">
        <v>4412</v>
      </c>
      <c r="Y7" s="114">
        <v>39307</v>
      </c>
      <c r="Z7" s="114">
        <v>925</v>
      </c>
      <c r="AA7" s="114">
        <v>33970</v>
      </c>
      <c r="AB7" s="114">
        <v>4412</v>
      </c>
      <c r="AC7" s="116" t="s">
        <v>33</v>
      </c>
      <c r="AD7" s="116" t="s">
        <v>33</v>
      </c>
      <c r="AE7" s="116" t="s">
        <v>33</v>
      </c>
      <c r="AF7" s="117" t="s">
        <v>33</v>
      </c>
    </row>
    <row r="8" spans="2:32" ht="18" hidden="1" customHeight="1">
      <c r="B8" s="33" t="s">
        <v>76</v>
      </c>
      <c r="C8" s="109">
        <v>28475</v>
      </c>
      <c r="D8" s="109">
        <v>6388</v>
      </c>
      <c r="E8" s="109">
        <v>20052</v>
      </c>
      <c r="F8" s="109">
        <v>2035</v>
      </c>
      <c r="G8" s="110">
        <v>6415</v>
      </c>
      <c r="H8" s="109">
        <v>5672</v>
      </c>
      <c r="I8" s="109">
        <v>743</v>
      </c>
      <c r="J8" s="109">
        <v>4579</v>
      </c>
      <c r="K8" s="109">
        <v>4523</v>
      </c>
      <c r="L8" s="109">
        <v>56</v>
      </c>
      <c r="M8" s="109">
        <v>1181</v>
      </c>
      <c r="N8" s="109">
        <v>1145</v>
      </c>
      <c r="O8" s="111">
        <v>36</v>
      </c>
      <c r="P8" s="112"/>
      <c r="Q8" s="112"/>
      <c r="R8" s="113">
        <v>655</v>
      </c>
      <c r="S8" s="114">
        <v>4</v>
      </c>
      <c r="T8" s="114">
        <v>651</v>
      </c>
      <c r="U8" s="114">
        <v>22060</v>
      </c>
      <c r="V8" s="115">
        <v>716</v>
      </c>
      <c r="W8" s="114">
        <v>19309</v>
      </c>
      <c r="X8" s="114">
        <v>2035</v>
      </c>
      <c r="Y8" s="114">
        <v>20876</v>
      </c>
      <c r="Z8" s="114">
        <v>647</v>
      </c>
      <c r="AA8" s="114">
        <v>18283</v>
      </c>
      <c r="AB8" s="114">
        <v>1946</v>
      </c>
      <c r="AC8" s="115">
        <v>1184</v>
      </c>
      <c r="AD8" s="115">
        <v>69</v>
      </c>
      <c r="AE8" s="115">
        <v>1026</v>
      </c>
      <c r="AF8" s="111">
        <v>89</v>
      </c>
    </row>
    <row r="9" spans="2:32" ht="18" hidden="1" customHeight="1">
      <c r="B9" s="33" t="s">
        <v>77</v>
      </c>
      <c r="C9" s="109">
        <v>25315</v>
      </c>
      <c r="D9" s="109">
        <v>11976</v>
      </c>
      <c r="E9" s="109">
        <v>12784</v>
      </c>
      <c r="F9" s="109">
        <v>555</v>
      </c>
      <c r="G9" s="110">
        <v>15719</v>
      </c>
      <c r="H9" s="109">
        <v>11584</v>
      </c>
      <c r="I9" s="109">
        <v>4135</v>
      </c>
      <c r="J9" s="109">
        <v>8131</v>
      </c>
      <c r="K9" s="109">
        <v>8086</v>
      </c>
      <c r="L9" s="109">
        <v>45</v>
      </c>
      <c r="M9" s="109">
        <v>3544</v>
      </c>
      <c r="N9" s="109">
        <v>3475</v>
      </c>
      <c r="O9" s="111">
        <v>69</v>
      </c>
      <c r="P9" s="112"/>
      <c r="Q9" s="112"/>
      <c r="R9" s="113">
        <v>4044</v>
      </c>
      <c r="S9" s="114">
        <v>23</v>
      </c>
      <c r="T9" s="114">
        <v>4021</v>
      </c>
      <c r="U9" s="114">
        <v>9596</v>
      </c>
      <c r="V9" s="115">
        <v>392</v>
      </c>
      <c r="W9" s="114">
        <v>8649</v>
      </c>
      <c r="X9" s="114">
        <v>555</v>
      </c>
      <c r="Y9" s="114">
        <v>8926</v>
      </c>
      <c r="Z9" s="114">
        <v>357</v>
      </c>
      <c r="AA9" s="114">
        <v>8048</v>
      </c>
      <c r="AB9" s="114">
        <v>521</v>
      </c>
      <c r="AC9" s="115">
        <v>670</v>
      </c>
      <c r="AD9" s="115">
        <v>35</v>
      </c>
      <c r="AE9" s="115">
        <v>601</v>
      </c>
      <c r="AF9" s="111">
        <v>34</v>
      </c>
    </row>
    <row r="10" spans="2:32" ht="18" hidden="1" customHeight="1">
      <c r="B10" s="33" t="s">
        <v>78</v>
      </c>
      <c r="C10" s="109">
        <v>25451</v>
      </c>
      <c r="D10" s="109">
        <v>18827</v>
      </c>
      <c r="E10" s="109">
        <v>6529</v>
      </c>
      <c r="F10" s="109">
        <v>95</v>
      </c>
      <c r="G10" s="110">
        <v>23716</v>
      </c>
      <c r="H10" s="109">
        <v>18712</v>
      </c>
      <c r="I10" s="109">
        <v>5004</v>
      </c>
      <c r="J10" s="109">
        <v>13069</v>
      </c>
      <c r="K10" s="109">
        <v>12983</v>
      </c>
      <c r="L10" s="109">
        <v>86</v>
      </c>
      <c r="M10" s="109">
        <v>5714</v>
      </c>
      <c r="N10" s="109">
        <v>5692</v>
      </c>
      <c r="O10" s="111">
        <v>22</v>
      </c>
      <c r="P10" s="112"/>
      <c r="Q10" s="112"/>
      <c r="R10" s="113">
        <v>4933</v>
      </c>
      <c r="S10" s="114">
        <v>37</v>
      </c>
      <c r="T10" s="114">
        <v>4896</v>
      </c>
      <c r="U10" s="114">
        <v>1735</v>
      </c>
      <c r="V10" s="115">
        <v>115</v>
      </c>
      <c r="W10" s="114">
        <v>1525</v>
      </c>
      <c r="X10" s="114">
        <v>95</v>
      </c>
      <c r="Y10" s="114">
        <v>1601</v>
      </c>
      <c r="Z10" s="114">
        <v>103</v>
      </c>
      <c r="AA10" s="114">
        <v>1412</v>
      </c>
      <c r="AB10" s="114">
        <v>86</v>
      </c>
      <c r="AC10" s="115">
        <v>134</v>
      </c>
      <c r="AD10" s="115">
        <v>12</v>
      </c>
      <c r="AE10" s="115">
        <v>113</v>
      </c>
      <c r="AF10" s="111">
        <v>9</v>
      </c>
    </row>
    <row r="11" spans="2:32" ht="18" hidden="1" customHeight="1">
      <c r="B11" s="33" t="s">
        <v>79</v>
      </c>
      <c r="C11" s="109">
        <v>28717</v>
      </c>
      <c r="D11" s="109">
        <v>24925</v>
      </c>
      <c r="E11" s="109">
        <v>3758</v>
      </c>
      <c r="F11" s="109">
        <v>34</v>
      </c>
      <c r="G11" s="110">
        <v>28416</v>
      </c>
      <c r="H11" s="109">
        <v>24891</v>
      </c>
      <c r="I11" s="109">
        <v>3525</v>
      </c>
      <c r="J11" s="109">
        <v>16743</v>
      </c>
      <c r="K11" s="109">
        <v>16580</v>
      </c>
      <c r="L11" s="109">
        <v>163</v>
      </c>
      <c r="M11" s="109">
        <v>8286</v>
      </c>
      <c r="N11" s="109">
        <v>8241</v>
      </c>
      <c r="O11" s="111">
        <v>45</v>
      </c>
      <c r="P11" s="112"/>
      <c r="Q11" s="112"/>
      <c r="R11" s="113">
        <v>3387</v>
      </c>
      <c r="S11" s="114">
        <v>70</v>
      </c>
      <c r="T11" s="114">
        <v>3317</v>
      </c>
      <c r="U11" s="114">
        <v>301</v>
      </c>
      <c r="V11" s="115">
        <v>34</v>
      </c>
      <c r="W11" s="114">
        <v>233</v>
      </c>
      <c r="X11" s="114">
        <v>34</v>
      </c>
      <c r="Y11" s="114">
        <v>244</v>
      </c>
      <c r="Z11" s="114">
        <v>26</v>
      </c>
      <c r="AA11" s="114">
        <v>191</v>
      </c>
      <c r="AB11" s="114">
        <v>27</v>
      </c>
      <c r="AC11" s="115">
        <v>57</v>
      </c>
      <c r="AD11" s="115">
        <v>8</v>
      </c>
      <c r="AE11" s="115">
        <v>42</v>
      </c>
      <c r="AF11" s="111">
        <v>7</v>
      </c>
    </row>
    <row r="12" spans="2:32" ht="18" customHeight="1">
      <c r="B12" s="33" t="s">
        <v>80</v>
      </c>
      <c r="C12" s="109">
        <v>30102</v>
      </c>
      <c r="D12" s="109">
        <v>28061</v>
      </c>
      <c r="E12" s="109">
        <v>2027</v>
      </c>
      <c r="F12" s="109">
        <v>14</v>
      </c>
      <c r="G12" s="110">
        <v>29984</v>
      </c>
      <c r="H12" s="109">
        <v>28027</v>
      </c>
      <c r="I12" s="109">
        <v>1957</v>
      </c>
      <c r="J12" s="109">
        <v>18064</v>
      </c>
      <c r="K12" s="109">
        <v>17886</v>
      </c>
      <c r="L12" s="109">
        <v>178</v>
      </c>
      <c r="M12" s="109">
        <v>10106</v>
      </c>
      <c r="N12" s="109">
        <v>10078</v>
      </c>
      <c r="O12" s="111">
        <v>28</v>
      </c>
      <c r="P12" s="112"/>
      <c r="Q12" s="112"/>
      <c r="R12" s="113">
        <v>1814</v>
      </c>
      <c r="S12" s="114">
        <v>63</v>
      </c>
      <c r="T12" s="114">
        <v>1751</v>
      </c>
      <c r="U12" s="114">
        <v>118</v>
      </c>
      <c r="V12" s="115">
        <v>34</v>
      </c>
      <c r="W12" s="114">
        <v>70</v>
      </c>
      <c r="X12" s="114">
        <v>14</v>
      </c>
      <c r="Y12" s="114">
        <v>83</v>
      </c>
      <c r="Z12" s="114">
        <v>21</v>
      </c>
      <c r="AA12" s="114">
        <v>51</v>
      </c>
      <c r="AB12" s="114">
        <v>11</v>
      </c>
      <c r="AC12" s="115">
        <v>35</v>
      </c>
      <c r="AD12" s="115">
        <v>13</v>
      </c>
      <c r="AE12" s="115">
        <v>19</v>
      </c>
      <c r="AF12" s="111">
        <v>3</v>
      </c>
    </row>
    <row r="13" spans="2:32" ht="18" customHeight="1">
      <c r="B13" s="33" t="s">
        <v>81</v>
      </c>
      <c r="C13" s="109">
        <v>24463</v>
      </c>
      <c r="D13" s="109">
        <v>23780</v>
      </c>
      <c r="E13" s="109">
        <v>675</v>
      </c>
      <c r="F13" s="109">
        <v>8</v>
      </c>
      <c r="G13" s="110">
        <v>24399</v>
      </c>
      <c r="H13" s="109">
        <v>23740</v>
      </c>
      <c r="I13" s="109">
        <v>659</v>
      </c>
      <c r="J13" s="109">
        <v>14837</v>
      </c>
      <c r="K13" s="109">
        <v>14819</v>
      </c>
      <c r="L13" s="109">
        <v>18</v>
      </c>
      <c r="M13" s="109">
        <v>8885</v>
      </c>
      <c r="N13" s="109">
        <v>8875</v>
      </c>
      <c r="O13" s="111">
        <v>10</v>
      </c>
      <c r="P13" s="112"/>
      <c r="Q13" s="112"/>
      <c r="R13" s="113">
        <v>677</v>
      </c>
      <c r="S13" s="114">
        <v>46</v>
      </c>
      <c r="T13" s="114">
        <v>631</v>
      </c>
      <c r="U13" s="114">
        <v>64</v>
      </c>
      <c r="V13" s="115">
        <v>40</v>
      </c>
      <c r="W13" s="114">
        <v>16</v>
      </c>
      <c r="X13" s="114">
        <v>8</v>
      </c>
      <c r="Y13" s="114">
        <v>26</v>
      </c>
      <c r="Z13" s="114">
        <v>10</v>
      </c>
      <c r="AA13" s="114">
        <v>11</v>
      </c>
      <c r="AB13" s="114">
        <v>5</v>
      </c>
      <c r="AC13" s="115">
        <v>38</v>
      </c>
      <c r="AD13" s="115">
        <v>30</v>
      </c>
      <c r="AE13" s="115">
        <v>5</v>
      </c>
      <c r="AF13" s="111">
        <v>3</v>
      </c>
    </row>
    <row r="14" spans="2:32" ht="18" customHeight="1">
      <c r="B14" s="33" t="s">
        <v>82</v>
      </c>
      <c r="C14" s="109">
        <v>22698</v>
      </c>
      <c r="D14" s="109">
        <v>21963</v>
      </c>
      <c r="E14" s="109">
        <v>730</v>
      </c>
      <c r="F14" s="109">
        <v>5</v>
      </c>
      <c r="G14" s="110">
        <v>22675</v>
      </c>
      <c r="H14" s="109">
        <v>21948</v>
      </c>
      <c r="I14" s="109">
        <v>727</v>
      </c>
      <c r="J14" s="109">
        <v>13287</v>
      </c>
      <c r="K14" s="109">
        <v>13270</v>
      </c>
      <c r="L14" s="109">
        <v>17</v>
      </c>
      <c r="M14" s="109">
        <v>8628</v>
      </c>
      <c r="N14" s="109">
        <v>8613</v>
      </c>
      <c r="O14" s="111">
        <v>15</v>
      </c>
      <c r="P14" s="112"/>
      <c r="Q14" s="112"/>
      <c r="R14" s="113">
        <v>760</v>
      </c>
      <c r="S14" s="114">
        <v>65</v>
      </c>
      <c r="T14" s="114">
        <v>695</v>
      </c>
      <c r="U14" s="114">
        <v>23</v>
      </c>
      <c r="V14" s="115">
        <v>15</v>
      </c>
      <c r="W14" s="114">
        <v>3</v>
      </c>
      <c r="X14" s="114">
        <v>5</v>
      </c>
      <c r="Y14" s="114">
        <v>16</v>
      </c>
      <c r="Z14" s="114">
        <v>9</v>
      </c>
      <c r="AA14" s="114">
        <v>3</v>
      </c>
      <c r="AB14" s="114">
        <v>4</v>
      </c>
      <c r="AC14" s="115">
        <v>7</v>
      </c>
      <c r="AD14" s="115">
        <v>6</v>
      </c>
      <c r="AE14" s="116" t="s">
        <v>57</v>
      </c>
      <c r="AF14" s="111">
        <v>1</v>
      </c>
    </row>
    <row r="15" spans="2:32" ht="18" hidden="1" customHeight="1">
      <c r="B15" s="33" t="s">
        <v>83</v>
      </c>
      <c r="C15" s="109">
        <v>19404</v>
      </c>
      <c r="D15" s="109">
        <v>18828</v>
      </c>
      <c r="E15" s="109">
        <v>570</v>
      </c>
      <c r="F15" s="109">
        <v>6</v>
      </c>
      <c r="G15" s="110">
        <v>19387</v>
      </c>
      <c r="H15" s="109">
        <v>18819</v>
      </c>
      <c r="I15" s="109">
        <v>568</v>
      </c>
      <c r="J15" s="109">
        <v>11242</v>
      </c>
      <c r="K15" s="109">
        <v>11234</v>
      </c>
      <c r="L15" s="109">
        <v>8</v>
      </c>
      <c r="M15" s="109">
        <v>7569</v>
      </c>
      <c r="N15" s="109">
        <v>7563</v>
      </c>
      <c r="O15" s="111">
        <v>6</v>
      </c>
      <c r="P15" s="112"/>
      <c r="Q15" s="112"/>
      <c r="R15" s="113">
        <v>576</v>
      </c>
      <c r="S15" s="114">
        <v>22</v>
      </c>
      <c r="T15" s="114">
        <v>554</v>
      </c>
      <c r="U15" s="114">
        <v>17</v>
      </c>
      <c r="V15" s="115">
        <v>9</v>
      </c>
      <c r="W15" s="114">
        <v>2</v>
      </c>
      <c r="X15" s="114">
        <v>6</v>
      </c>
      <c r="Y15" s="114">
        <v>16</v>
      </c>
      <c r="Z15" s="114">
        <v>9</v>
      </c>
      <c r="AA15" s="114">
        <v>2</v>
      </c>
      <c r="AB15" s="114">
        <v>5</v>
      </c>
      <c r="AC15" s="115">
        <v>1</v>
      </c>
      <c r="AD15" s="116" t="s">
        <v>57</v>
      </c>
      <c r="AE15" s="116" t="s">
        <v>57</v>
      </c>
      <c r="AF15" s="111">
        <v>1</v>
      </c>
    </row>
    <row r="16" spans="2:32" ht="18" customHeight="1">
      <c r="B16" s="33" t="s">
        <v>84</v>
      </c>
      <c r="C16" s="109">
        <v>19117</v>
      </c>
      <c r="D16" s="109">
        <v>18672</v>
      </c>
      <c r="E16" s="109">
        <v>443</v>
      </c>
      <c r="F16" s="109">
        <v>2</v>
      </c>
      <c r="G16" s="110">
        <v>19105</v>
      </c>
      <c r="H16" s="109">
        <v>18663</v>
      </c>
      <c r="I16" s="109">
        <v>442</v>
      </c>
      <c r="J16" s="109">
        <v>11202</v>
      </c>
      <c r="K16" s="109">
        <v>11197</v>
      </c>
      <c r="L16" s="109">
        <v>5</v>
      </c>
      <c r="M16" s="109">
        <v>7421</v>
      </c>
      <c r="N16" s="109">
        <v>7413</v>
      </c>
      <c r="O16" s="111">
        <v>8</v>
      </c>
      <c r="P16" s="112"/>
      <c r="Q16" s="112"/>
      <c r="R16" s="113">
        <v>482</v>
      </c>
      <c r="S16" s="114">
        <v>53</v>
      </c>
      <c r="T16" s="114">
        <v>429</v>
      </c>
      <c r="U16" s="114">
        <v>12</v>
      </c>
      <c r="V16" s="115">
        <v>9</v>
      </c>
      <c r="W16" s="114">
        <v>1</v>
      </c>
      <c r="X16" s="114">
        <v>2</v>
      </c>
      <c r="Y16" s="114">
        <v>11</v>
      </c>
      <c r="Z16" s="114">
        <v>9</v>
      </c>
      <c r="AA16" s="114">
        <v>1</v>
      </c>
      <c r="AB16" s="114">
        <v>1</v>
      </c>
      <c r="AC16" s="115">
        <v>1</v>
      </c>
      <c r="AD16" s="116" t="s">
        <v>57</v>
      </c>
      <c r="AE16" s="116" t="s">
        <v>57</v>
      </c>
      <c r="AF16" s="111">
        <v>1</v>
      </c>
    </row>
    <row r="17" spans="2:32" ht="18" hidden="1" customHeight="1">
      <c r="B17" s="33" t="s">
        <v>85</v>
      </c>
      <c r="C17" s="109">
        <v>18768</v>
      </c>
      <c r="D17" s="109">
        <v>18347</v>
      </c>
      <c r="E17" s="109">
        <v>417</v>
      </c>
      <c r="F17" s="109">
        <v>4</v>
      </c>
      <c r="G17" s="110">
        <v>18755</v>
      </c>
      <c r="H17" s="109">
        <v>18340</v>
      </c>
      <c r="I17" s="109">
        <v>415</v>
      </c>
      <c r="J17" s="109">
        <v>10837</v>
      </c>
      <c r="K17" s="109">
        <v>10826</v>
      </c>
      <c r="L17" s="109">
        <v>11</v>
      </c>
      <c r="M17" s="109">
        <v>7492</v>
      </c>
      <c r="N17" s="109">
        <v>7483</v>
      </c>
      <c r="O17" s="111">
        <v>9</v>
      </c>
      <c r="P17" s="112"/>
      <c r="Q17" s="112"/>
      <c r="R17" s="113">
        <v>426</v>
      </c>
      <c r="S17" s="114">
        <v>31</v>
      </c>
      <c r="T17" s="114">
        <v>395</v>
      </c>
      <c r="U17" s="114">
        <v>13</v>
      </c>
      <c r="V17" s="115">
        <v>7</v>
      </c>
      <c r="W17" s="114">
        <v>2</v>
      </c>
      <c r="X17" s="114">
        <v>4</v>
      </c>
      <c r="Y17" s="114">
        <v>13</v>
      </c>
      <c r="Z17" s="114">
        <v>7</v>
      </c>
      <c r="AA17" s="114">
        <v>2</v>
      </c>
      <c r="AB17" s="114">
        <v>4</v>
      </c>
      <c r="AC17" s="116" t="s">
        <v>57</v>
      </c>
      <c r="AD17" s="116" t="s">
        <v>57</v>
      </c>
      <c r="AE17" s="116" t="s">
        <v>57</v>
      </c>
      <c r="AF17" s="117" t="s">
        <v>57</v>
      </c>
    </row>
    <row r="18" spans="2:32" ht="18" hidden="1" customHeight="1">
      <c r="B18" s="33" t="s">
        <v>86</v>
      </c>
      <c r="C18" s="109">
        <v>18823</v>
      </c>
      <c r="D18" s="109">
        <v>17887</v>
      </c>
      <c r="E18" s="109">
        <v>932</v>
      </c>
      <c r="F18" s="109">
        <v>4</v>
      </c>
      <c r="G18" s="110">
        <v>18812</v>
      </c>
      <c r="H18" s="109">
        <v>17882</v>
      </c>
      <c r="I18" s="109">
        <v>930</v>
      </c>
      <c r="J18" s="109">
        <v>10830</v>
      </c>
      <c r="K18" s="109">
        <v>10816</v>
      </c>
      <c r="L18" s="109">
        <v>14</v>
      </c>
      <c r="M18" s="109">
        <v>7580</v>
      </c>
      <c r="N18" s="109">
        <v>7041</v>
      </c>
      <c r="O18" s="111">
        <v>539</v>
      </c>
      <c r="P18" s="112"/>
      <c r="Q18" s="112"/>
      <c r="R18" s="113">
        <v>402</v>
      </c>
      <c r="S18" s="114">
        <v>25</v>
      </c>
      <c r="T18" s="114">
        <v>377</v>
      </c>
      <c r="U18" s="114">
        <v>11</v>
      </c>
      <c r="V18" s="115">
        <v>5</v>
      </c>
      <c r="W18" s="114">
        <v>2</v>
      </c>
      <c r="X18" s="114">
        <v>4</v>
      </c>
      <c r="Y18" s="114">
        <v>7</v>
      </c>
      <c r="Z18" s="114">
        <v>3</v>
      </c>
      <c r="AA18" s="118" t="s">
        <v>57</v>
      </c>
      <c r="AB18" s="114">
        <v>4</v>
      </c>
      <c r="AC18" s="115">
        <v>4</v>
      </c>
      <c r="AD18" s="115">
        <v>2</v>
      </c>
      <c r="AE18" s="115">
        <v>2</v>
      </c>
      <c r="AF18" s="117" t="s">
        <v>57</v>
      </c>
    </row>
    <row r="19" spans="2:32" ht="18" hidden="1" customHeight="1">
      <c r="B19" s="33" t="s">
        <v>87</v>
      </c>
      <c r="C19" s="109">
        <v>18348</v>
      </c>
      <c r="D19" s="109">
        <v>17243</v>
      </c>
      <c r="E19" s="109">
        <v>1105</v>
      </c>
      <c r="F19" s="119" t="s">
        <v>57</v>
      </c>
      <c r="G19" s="110">
        <v>18346</v>
      </c>
      <c r="H19" s="109">
        <v>17242</v>
      </c>
      <c r="I19" s="109">
        <v>1104</v>
      </c>
      <c r="J19" s="109">
        <v>10339</v>
      </c>
      <c r="K19" s="109">
        <v>10322</v>
      </c>
      <c r="L19" s="109">
        <v>17</v>
      </c>
      <c r="M19" s="109">
        <v>7657</v>
      </c>
      <c r="N19" s="109">
        <v>6898</v>
      </c>
      <c r="O19" s="111">
        <v>759</v>
      </c>
      <c r="P19" s="112"/>
      <c r="Q19" s="112"/>
      <c r="R19" s="113">
        <v>350</v>
      </c>
      <c r="S19" s="114">
        <v>22</v>
      </c>
      <c r="T19" s="114">
        <v>328</v>
      </c>
      <c r="U19" s="114">
        <v>2</v>
      </c>
      <c r="V19" s="115">
        <v>1</v>
      </c>
      <c r="W19" s="114">
        <v>1</v>
      </c>
      <c r="X19" s="118" t="s">
        <v>57</v>
      </c>
      <c r="Y19" s="114">
        <v>2</v>
      </c>
      <c r="Z19" s="114">
        <v>1</v>
      </c>
      <c r="AA19" s="118">
        <v>1</v>
      </c>
      <c r="AB19" s="118" t="s">
        <v>57</v>
      </c>
      <c r="AC19" s="116" t="s">
        <v>57</v>
      </c>
      <c r="AD19" s="116" t="s">
        <v>57</v>
      </c>
      <c r="AE19" s="116" t="s">
        <v>57</v>
      </c>
      <c r="AF19" s="117" t="s">
        <v>57</v>
      </c>
    </row>
    <row r="20" spans="2:32" ht="18" hidden="1" customHeight="1">
      <c r="B20" s="120" t="s">
        <v>88</v>
      </c>
      <c r="C20" s="114">
        <v>19085</v>
      </c>
      <c r="D20" s="114">
        <v>17887</v>
      </c>
      <c r="E20" s="114">
        <v>1194</v>
      </c>
      <c r="F20" s="118">
        <v>4</v>
      </c>
      <c r="G20" s="121">
        <v>19068</v>
      </c>
      <c r="H20" s="114">
        <v>17875</v>
      </c>
      <c r="I20" s="114">
        <v>1193</v>
      </c>
      <c r="J20" s="114">
        <v>10597</v>
      </c>
      <c r="K20" s="114">
        <v>10572</v>
      </c>
      <c r="L20" s="114">
        <v>25</v>
      </c>
      <c r="M20" s="114">
        <v>8118</v>
      </c>
      <c r="N20" s="114">
        <v>7297</v>
      </c>
      <c r="O20" s="111">
        <v>821</v>
      </c>
      <c r="P20" s="112"/>
      <c r="Q20" s="112"/>
      <c r="R20" s="113">
        <v>353</v>
      </c>
      <c r="S20" s="114">
        <v>6</v>
      </c>
      <c r="T20" s="114">
        <v>347</v>
      </c>
      <c r="U20" s="114">
        <v>17</v>
      </c>
      <c r="V20" s="115">
        <v>12</v>
      </c>
      <c r="W20" s="114">
        <v>1</v>
      </c>
      <c r="X20" s="114">
        <v>4</v>
      </c>
      <c r="Y20" s="114">
        <v>16</v>
      </c>
      <c r="Z20" s="114">
        <v>11</v>
      </c>
      <c r="AA20" s="118">
        <v>1</v>
      </c>
      <c r="AB20" s="118">
        <v>4</v>
      </c>
      <c r="AC20" s="115">
        <v>1</v>
      </c>
      <c r="AD20" s="116">
        <v>1</v>
      </c>
      <c r="AE20" s="116" t="s">
        <v>57</v>
      </c>
      <c r="AF20" s="117" t="s">
        <v>57</v>
      </c>
    </row>
    <row r="21" spans="2:32" ht="18" customHeight="1">
      <c r="B21" s="120" t="s">
        <v>89</v>
      </c>
      <c r="C21" s="114">
        <v>18622</v>
      </c>
      <c r="D21" s="114">
        <v>17488</v>
      </c>
      <c r="E21" s="114">
        <v>1129</v>
      </c>
      <c r="F21" s="118">
        <v>5</v>
      </c>
      <c r="G21" s="121">
        <v>18610</v>
      </c>
      <c r="H21" s="114">
        <v>17482</v>
      </c>
      <c r="I21" s="114">
        <v>1128</v>
      </c>
      <c r="J21" s="114">
        <v>9841</v>
      </c>
      <c r="K21" s="114">
        <v>9826</v>
      </c>
      <c r="L21" s="114">
        <v>15</v>
      </c>
      <c r="M21" s="114">
        <v>8463</v>
      </c>
      <c r="N21" s="114">
        <v>7639</v>
      </c>
      <c r="O21" s="111">
        <v>824</v>
      </c>
      <c r="P21" s="112"/>
      <c r="Q21" s="112"/>
      <c r="R21" s="113">
        <v>306</v>
      </c>
      <c r="S21" s="114">
        <v>17</v>
      </c>
      <c r="T21" s="114">
        <v>289</v>
      </c>
      <c r="U21" s="114">
        <v>12</v>
      </c>
      <c r="V21" s="115">
        <v>6</v>
      </c>
      <c r="W21" s="114">
        <v>1</v>
      </c>
      <c r="X21" s="114">
        <v>5</v>
      </c>
      <c r="Y21" s="114">
        <v>11</v>
      </c>
      <c r="Z21" s="114">
        <v>6</v>
      </c>
      <c r="AA21" s="118">
        <v>1</v>
      </c>
      <c r="AB21" s="118">
        <v>4</v>
      </c>
      <c r="AC21" s="115">
        <v>1</v>
      </c>
      <c r="AD21" s="116" t="s">
        <v>57</v>
      </c>
      <c r="AE21" s="116" t="s">
        <v>57</v>
      </c>
      <c r="AF21" s="117">
        <v>1</v>
      </c>
    </row>
    <row r="22" spans="2:32" ht="18" hidden="1" customHeight="1">
      <c r="B22" s="120">
        <v>10</v>
      </c>
      <c r="C22" s="114">
        <v>19204</v>
      </c>
      <c r="D22" s="114">
        <v>17955</v>
      </c>
      <c r="E22" s="114">
        <v>1244</v>
      </c>
      <c r="F22" s="118">
        <v>5</v>
      </c>
      <c r="G22" s="121">
        <v>19180</v>
      </c>
      <c r="H22" s="114">
        <v>17938</v>
      </c>
      <c r="I22" s="114">
        <v>1242</v>
      </c>
      <c r="J22" s="114">
        <v>10185</v>
      </c>
      <c r="K22" s="114">
        <v>10160</v>
      </c>
      <c r="L22" s="114">
        <v>25</v>
      </c>
      <c r="M22" s="114">
        <v>8643</v>
      </c>
      <c r="N22" s="114">
        <v>7755</v>
      </c>
      <c r="O22" s="111">
        <v>888</v>
      </c>
      <c r="P22" s="112"/>
      <c r="Q22" s="112"/>
      <c r="R22" s="113">
        <v>352</v>
      </c>
      <c r="S22" s="114">
        <v>23</v>
      </c>
      <c r="T22" s="114">
        <v>329</v>
      </c>
      <c r="U22" s="114">
        <v>24</v>
      </c>
      <c r="V22" s="115">
        <v>17</v>
      </c>
      <c r="W22" s="114">
        <v>2</v>
      </c>
      <c r="X22" s="114">
        <v>5</v>
      </c>
      <c r="Y22" s="114">
        <v>22</v>
      </c>
      <c r="Z22" s="114">
        <v>15</v>
      </c>
      <c r="AA22" s="118">
        <v>2</v>
      </c>
      <c r="AB22" s="118">
        <v>5</v>
      </c>
      <c r="AC22" s="116">
        <v>2</v>
      </c>
      <c r="AD22" s="116">
        <v>2</v>
      </c>
      <c r="AE22" s="116" t="s">
        <v>57</v>
      </c>
      <c r="AF22" s="117" t="s">
        <v>57</v>
      </c>
    </row>
    <row r="23" spans="2:32" ht="18" hidden="1" customHeight="1">
      <c r="B23" s="120" t="s">
        <v>90</v>
      </c>
      <c r="C23" s="114">
        <v>18771</v>
      </c>
      <c r="D23" s="114">
        <v>17638</v>
      </c>
      <c r="E23" s="114">
        <v>1129</v>
      </c>
      <c r="F23" s="118">
        <v>4</v>
      </c>
      <c r="G23" s="121">
        <v>18755</v>
      </c>
      <c r="H23" s="114">
        <v>17632</v>
      </c>
      <c r="I23" s="114">
        <v>1123</v>
      </c>
      <c r="J23" s="114">
        <v>9859</v>
      </c>
      <c r="K23" s="114">
        <v>9828</v>
      </c>
      <c r="L23" s="114">
        <v>31</v>
      </c>
      <c r="M23" s="114">
        <v>8643</v>
      </c>
      <c r="N23" s="114">
        <v>7794</v>
      </c>
      <c r="O23" s="111">
        <v>849</v>
      </c>
      <c r="P23" s="112"/>
      <c r="Q23" s="112"/>
      <c r="R23" s="113">
        <v>253</v>
      </c>
      <c r="S23" s="114">
        <v>10</v>
      </c>
      <c r="T23" s="114">
        <v>243</v>
      </c>
      <c r="U23" s="114">
        <v>16</v>
      </c>
      <c r="V23" s="115">
        <v>6</v>
      </c>
      <c r="W23" s="114">
        <v>6</v>
      </c>
      <c r="X23" s="114">
        <v>4</v>
      </c>
      <c r="Y23" s="114">
        <v>13</v>
      </c>
      <c r="Z23" s="114">
        <v>5</v>
      </c>
      <c r="AA23" s="118">
        <v>4</v>
      </c>
      <c r="AB23" s="118">
        <v>4</v>
      </c>
      <c r="AC23" s="116">
        <v>3</v>
      </c>
      <c r="AD23" s="116">
        <v>1</v>
      </c>
      <c r="AE23" s="116">
        <v>2</v>
      </c>
      <c r="AF23" s="117" t="s">
        <v>57</v>
      </c>
    </row>
    <row r="24" spans="2:32" ht="18" customHeight="1">
      <c r="B24" s="120" t="s">
        <v>91</v>
      </c>
      <c r="C24" s="114">
        <v>19059</v>
      </c>
      <c r="D24" s="114">
        <v>17969</v>
      </c>
      <c r="E24" s="114">
        <v>1087</v>
      </c>
      <c r="F24" s="118">
        <v>3</v>
      </c>
      <c r="G24" s="121">
        <v>19039</v>
      </c>
      <c r="H24" s="114">
        <v>17963</v>
      </c>
      <c r="I24" s="114">
        <v>1076</v>
      </c>
      <c r="J24" s="114">
        <v>9941</v>
      </c>
      <c r="K24" s="114">
        <v>9923</v>
      </c>
      <c r="L24" s="114">
        <v>18</v>
      </c>
      <c r="M24" s="114">
        <v>8845</v>
      </c>
      <c r="N24" s="114">
        <v>8026</v>
      </c>
      <c r="O24" s="111">
        <v>819</v>
      </c>
      <c r="P24" s="112"/>
      <c r="Q24" s="112"/>
      <c r="R24" s="113">
        <v>253</v>
      </c>
      <c r="S24" s="114">
        <v>14</v>
      </c>
      <c r="T24" s="114">
        <v>239</v>
      </c>
      <c r="U24" s="114">
        <v>20</v>
      </c>
      <c r="V24" s="115">
        <v>6</v>
      </c>
      <c r="W24" s="114">
        <v>11</v>
      </c>
      <c r="X24" s="114">
        <v>3</v>
      </c>
      <c r="Y24" s="114">
        <v>14</v>
      </c>
      <c r="Z24" s="114">
        <v>4</v>
      </c>
      <c r="AA24" s="118">
        <v>9</v>
      </c>
      <c r="AB24" s="118">
        <v>1</v>
      </c>
      <c r="AC24" s="116">
        <v>6</v>
      </c>
      <c r="AD24" s="116">
        <v>2</v>
      </c>
      <c r="AE24" s="116">
        <v>2</v>
      </c>
      <c r="AF24" s="117">
        <v>2</v>
      </c>
    </row>
    <row r="25" spans="2:32" ht="18" hidden="1" customHeight="1">
      <c r="B25" s="120" t="s">
        <v>92</v>
      </c>
      <c r="C25" s="114">
        <v>18797</v>
      </c>
      <c r="D25" s="114">
        <v>17635</v>
      </c>
      <c r="E25" s="114">
        <v>1160</v>
      </c>
      <c r="F25" s="118">
        <v>2</v>
      </c>
      <c r="G25" s="121">
        <v>18779</v>
      </c>
      <c r="H25" s="114">
        <v>17630</v>
      </c>
      <c r="I25" s="114">
        <v>1149</v>
      </c>
      <c r="J25" s="114">
        <v>9694</v>
      </c>
      <c r="K25" s="114">
        <v>9657</v>
      </c>
      <c r="L25" s="114">
        <v>37</v>
      </c>
      <c r="M25" s="114">
        <v>8831</v>
      </c>
      <c r="N25" s="114">
        <v>7963</v>
      </c>
      <c r="O25" s="111">
        <v>868</v>
      </c>
      <c r="P25" s="112"/>
      <c r="Q25" s="112"/>
      <c r="R25" s="113">
        <v>254</v>
      </c>
      <c r="S25" s="114">
        <v>10</v>
      </c>
      <c r="T25" s="114">
        <v>244</v>
      </c>
      <c r="U25" s="114">
        <v>18</v>
      </c>
      <c r="V25" s="115">
        <v>5</v>
      </c>
      <c r="W25" s="114">
        <v>11</v>
      </c>
      <c r="X25" s="114">
        <v>2</v>
      </c>
      <c r="Y25" s="114">
        <v>16</v>
      </c>
      <c r="Z25" s="114">
        <v>4</v>
      </c>
      <c r="AA25" s="118">
        <v>10</v>
      </c>
      <c r="AB25" s="118">
        <v>2</v>
      </c>
      <c r="AC25" s="116">
        <v>2</v>
      </c>
      <c r="AD25" s="116">
        <v>1</v>
      </c>
      <c r="AE25" s="116">
        <v>1</v>
      </c>
      <c r="AF25" s="122" t="s">
        <v>48</v>
      </c>
    </row>
    <row r="26" spans="2:32" ht="18" hidden="1" customHeight="1">
      <c r="B26" s="120" t="s">
        <v>93</v>
      </c>
      <c r="C26" s="114">
        <v>18509</v>
      </c>
      <c r="D26" s="114">
        <v>17331</v>
      </c>
      <c r="E26" s="114">
        <v>1177</v>
      </c>
      <c r="F26" s="118">
        <v>1</v>
      </c>
      <c r="G26" s="121">
        <v>18490</v>
      </c>
      <c r="H26" s="114">
        <v>17321</v>
      </c>
      <c r="I26" s="114">
        <v>1169</v>
      </c>
      <c r="J26" s="114">
        <v>9502</v>
      </c>
      <c r="K26" s="114">
        <v>9482</v>
      </c>
      <c r="L26" s="114">
        <v>20</v>
      </c>
      <c r="M26" s="114">
        <v>8707</v>
      </c>
      <c r="N26" s="114">
        <v>7835</v>
      </c>
      <c r="O26" s="111">
        <v>872</v>
      </c>
      <c r="P26" s="112"/>
      <c r="Q26" s="112"/>
      <c r="R26" s="113">
        <v>281</v>
      </c>
      <c r="S26" s="114">
        <v>4</v>
      </c>
      <c r="T26" s="114">
        <v>277</v>
      </c>
      <c r="U26" s="114">
        <v>19</v>
      </c>
      <c r="V26" s="115">
        <v>10</v>
      </c>
      <c r="W26" s="114">
        <v>8</v>
      </c>
      <c r="X26" s="114">
        <v>1</v>
      </c>
      <c r="Y26" s="114">
        <v>17</v>
      </c>
      <c r="Z26" s="114">
        <v>9</v>
      </c>
      <c r="AA26" s="118">
        <v>8</v>
      </c>
      <c r="AB26" s="118" t="s">
        <v>48</v>
      </c>
      <c r="AC26" s="116">
        <v>2</v>
      </c>
      <c r="AD26" s="116">
        <v>1</v>
      </c>
      <c r="AE26" s="116" t="s">
        <v>48</v>
      </c>
      <c r="AF26" s="122">
        <v>1</v>
      </c>
    </row>
    <row r="27" spans="2:32" ht="18" hidden="1" customHeight="1">
      <c r="B27" s="120" t="s">
        <v>94</v>
      </c>
      <c r="C27" s="114">
        <v>17770</v>
      </c>
      <c r="D27" s="114">
        <v>16537</v>
      </c>
      <c r="E27" s="114">
        <v>1230</v>
      </c>
      <c r="F27" s="118">
        <v>3</v>
      </c>
      <c r="G27" s="121">
        <v>17752</v>
      </c>
      <c r="H27" s="114">
        <v>16526</v>
      </c>
      <c r="I27" s="114">
        <v>1226</v>
      </c>
      <c r="J27" s="114">
        <v>9028</v>
      </c>
      <c r="K27" s="114">
        <v>9006</v>
      </c>
      <c r="L27" s="114">
        <v>22</v>
      </c>
      <c r="M27" s="114">
        <v>8432</v>
      </c>
      <c r="N27" s="114">
        <v>7510</v>
      </c>
      <c r="O27" s="111">
        <v>922</v>
      </c>
      <c r="P27" s="112"/>
      <c r="Q27" s="112"/>
      <c r="R27" s="113">
        <v>292</v>
      </c>
      <c r="S27" s="114">
        <v>10</v>
      </c>
      <c r="T27" s="114">
        <v>282</v>
      </c>
      <c r="U27" s="114">
        <v>18</v>
      </c>
      <c r="V27" s="115">
        <v>11</v>
      </c>
      <c r="W27" s="114">
        <v>4</v>
      </c>
      <c r="X27" s="114">
        <v>3</v>
      </c>
      <c r="Y27" s="114">
        <v>16</v>
      </c>
      <c r="Z27" s="114">
        <v>11</v>
      </c>
      <c r="AA27" s="118">
        <v>4</v>
      </c>
      <c r="AB27" s="118">
        <v>1</v>
      </c>
      <c r="AC27" s="116">
        <v>2</v>
      </c>
      <c r="AD27" s="116" t="s">
        <v>48</v>
      </c>
      <c r="AE27" s="116" t="s">
        <v>48</v>
      </c>
      <c r="AF27" s="122">
        <v>2</v>
      </c>
    </row>
    <row r="28" spans="2:32" ht="18" hidden="1" customHeight="1">
      <c r="B28" s="120" t="s">
        <v>95</v>
      </c>
      <c r="C28" s="114">
        <v>17655</v>
      </c>
      <c r="D28" s="114">
        <v>16435</v>
      </c>
      <c r="E28" s="114">
        <v>1216</v>
      </c>
      <c r="F28" s="118">
        <v>4</v>
      </c>
      <c r="G28" s="121">
        <v>17634</v>
      </c>
      <c r="H28" s="114">
        <v>16431</v>
      </c>
      <c r="I28" s="114">
        <v>1203</v>
      </c>
      <c r="J28" s="114">
        <v>8996</v>
      </c>
      <c r="K28" s="114">
        <v>8973</v>
      </c>
      <c r="L28" s="114">
        <v>23</v>
      </c>
      <c r="M28" s="114">
        <v>8309</v>
      </c>
      <c r="N28" s="114">
        <v>7443</v>
      </c>
      <c r="O28" s="111">
        <v>866</v>
      </c>
      <c r="P28" s="112"/>
      <c r="Q28" s="112"/>
      <c r="R28" s="113">
        <v>329</v>
      </c>
      <c r="S28" s="114">
        <v>15</v>
      </c>
      <c r="T28" s="114">
        <v>314</v>
      </c>
      <c r="U28" s="114">
        <v>21</v>
      </c>
      <c r="V28" s="115">
        <v>4</v>
      </c>
      <c r="W28" s="114">
        <v>13</v>
      </c>
      <c r="X28" s="114">
        <v>4</v>
      </c>
      <c r="Y28" s="114">
        <v>15</v>
      </c>
      <c r="Z28" s="114">
        <v>2</v>
      </c>
      <c r="AA28" s="118">
        <v>10</v>
      </c>
      <c r="AB28" s="118">
        <v>3</v>
      </c>
      <c r="AC28" s="116">
        <v>6</v>
      </c>
      <c r="AD28" s="116">
        <v>2</v>
      </c>
      <c r="AE28" s="116">
        <v>3</v>
      </c>
      <c r="AF28" s="122">
        <v>1</v>
      </c>
    </row>
    <row r="29" spans="2:32" ht="18" customHeight="1">
      <c r="B29" s="123" t="s">
        <v>96</v>
      </c>
      <c r="C29" s="114">
        <v>16688</v>
      </c>
      <c r="D29" s="114">
        <v>15601</v>
      </c>
      <c r="E29" s="114">
        <v>1086</v>
      </c>
      <c r="F29" s="118">
        <v>1</v>
      </c>
      <c r="G29" s="121">
        <v>16671</v>
      </c>
      <c r="H29" s="114">
        <v>15594</v>
      </c>
      <c r="I29" s="114">
        <v>1077</v>
      </c>
      <c r="J29" s="114">
        <v>8755</v>
      </c>
      <c r="K29" s="114">
        <v>8729</v>
      </c>
      <c r="L29" s="114">
        <v>26</v>
      </c>
      <c r="M29" s="114">
        <v>7595</v>
      </c>
      <c r="N29" s="114">
        <v>6838</v>
      </c>
      <c r="O29" s="111">
        <v>757</v>
      </c>
      <c r="P29" s="112"/>
      <c r="Q29" s="112"/>
      <c r="R29" s="113">
        <v>321</v>
      </c>
      <c r="S29" s="114">
        <v>27</v>
      </c>
      <c r="T29" s="114">
        <v>294</v>
      </c>
      <c r="U29" s="114">
        <v>17</v>
      </c>
      <c r="V29" s="115">
        <v>7</v>
      </c>
      <c r="W29" s="114">
        <v>9</v>
      </c>
      <c r="X29" s="114">
        <v>1</v>
      </c>
      <c r="Y29" s="114">
        <v>14</v>
      </c>
      <c r="Z29" s="114">
        <v>6</v>
      </c>
      <c r="AA29" s="118">
        <v>7</v>
      </c>
      <c r="AB29" s="118">
        <v>1</v>
      </c>
      <c r="AC29" s="116">
        <v>3</v>
      </c>
      <c r="AD29" s="116">
        <v>1</v>
      </c>
      <c r="AE29" s="116">
        <v>2</v>
      </c>
      <c r="AF29" s="122" t="s">
        <v>48</v>
      </c>
    </row>
    <row r="30" spans="2:32" ht="18" customHeight="1">
      <c r="B30" s="123" t="s">
        <v>97</v>
      </c>
      <c r="C30" s="114">
        <v>17279</v>
      </c>
      <c r="D30" s="114">
        <v>16159</v>
      </c>
      <c r="E30" s="114">
        <v>1117</v>
      </c>
      <c r="F30" s="119">
        <v>3</v>
      </c>
      <c r="G30" s="121">
        <v>17259</v>
      </c>
      <c r="H30" s="114">
        <v>16148</v>
      </c>
      <c r="I30" s="114">
        <v>1111</v>
      </c>
      <c r="J30" s="114">
        <v>8965</v>
      </c>
      <c r="K30" s="114">
        <v>8912</v>
      </c>
      <c r="L30" s="114">
        <v>53</v>
      </c>
      <c r="M30" s="114">
        <v>7953</v>
      </c>
      <c r="N30" s="114">
        <v>7207</v>
      </c>
      <c r="O30" s="111">
        <v>746</v>
      </c>
      <c r="P30" s="112"/>
      <c r="Q30" s="112"/>
      <c r="R30" s="113">
        <v>341</v>
      </c>
      <c r="S30" s="114">
        <v>29</v>
      </c>
      <c r="T30" s="114">
        <v>312</v>
      </c>
      <c r="U30" s="114">
        <v>20</v>
      </c>
      <c r="V30" s="115">
        <v>11</v>
      </c>
      <c r="W30" s="114">
        <v>6</v>
      </c>
      <c r="X30" s="114">
        <v>3</v>
      </c>
      <c r="Y30" s="114">
        <v>18</v>
      </c>
      <c r="Z30" s="114">
        <v>11</v>
      </c>
      <c r="AA30" s="118">
        <v>4</v>
      </c>
      <c r="AB30" s="118">
        <v>3</v>
      </c>
      <c r="AC30" s="116">
        <v>2</v>
      </c>
      <c r="AD30" s="124" t="s">
        <v>48</v>
      </c>
      <c r="AE30" s="116">
        <v>2</v>
      </c>
      <c r="AF30" s="122" t="s">
        <v>57</v>
      </c>
    </row>
    <row r="31" spans="2:32" ht="18" customHeight="1">
      <c r="B31" s="123" t="s">
        <v>98</v>
      </c>
      <c r="C31" s="114">
        <v>17099</v>
      </c>
      <c r="D31" s="114">
        <v>15916</v>
      </c>
      <c r="E31" s="114">
        <v>1181</v>
      </c>
      <c r="F31" s="119">
        <v>2</v>
      </c>
      <c r="G31" s="121">
        <v>17078</v>
      </c>
      <c r="H31" s="114">
        <v>15908</v>
      </c>
      <c r="I31" s="114">
        <v>1170</v>
      </c>
      <c r="J31" s="114">
        <v>8758</v>
      </c>
      <c r="K31" s="114">
        <v>8694</v>
      </c>
      <c r="L31" s="114">
        <v>64</v>
      </c>
      <c r="M31" s="114">
        <v>7935</v>
      </c>
      <c r="N31" s="114">
        <v>7191</v>
      </c>
      <c r="O31" s="111">
        <v>744</v>
      </c>
      <c r="P31" s="112"/>
      <c r="Q31" s="112"/>
      <c r="R31" s="113">
        <v>385</v>
      </c>
      <c r="S31" s="114">
        <v>23</v>
      </c>
      <c r="T31" s="114">
        <v>362</v>
      </c>
      <c r="U31" s="114">
        <v>21</v>
      </c>
      <c r="V31" s="115">
        <v>8</v>
      </c>
      <c r="W31" s="114">
        <v>11</v>
      </c>
      <c r="X31" s="114">
        <v>2</v>
      </c>
      <c r="Y31" s="114">
        <v>16</v>
      </c>
      <c r="Z31" s="114">
        <v>6</v>
      </c>
      <c r="AA31" s="118">
        <v>8</v>
      </c>
      <c r="AB31" s="118">
        <v>2</v>
      </c>
      <c r="AC31" s="116">
        <v>5</v>
      </c>
      <c r="AD31" s="124">
        <v>2</v>
      </c>
      <c r="AE31" s="116">
        <v>3</v>
      </c>
      <c r="AF31" s="122" t="s">
        <v>57</v>
      </c>
    </row>
    <row r="32" spans="2:32" ht="18" customHeight="1">
      <c r="B32" s="123" t="s">
        <v>99</v>
      </c>
      <c r="C32" s="114">
        <v>17044</v>
      </c>
      <c r="D32" s="114">
        <v>15751</v>
      </c>
      <c r="E32" s="114">
        <v>1288</v>
      </c>
      <c r="F32" s="119">
        <v>5</v>
      </c>
      <c r="G32" s="121">
        <v>17023</v>
      </c>
      <c r="H32" s="114">
        <v>15744</v>
      </c>
      <c r="I32" s="114">
        <v>1279</v>
      </c>
      <c r="J32" s="114">
        <v>8517</v>
      </c>
      <c r="K32" s="114">
        <v>8455</v>
      </c>
      <c r="L32" s="114">
        <v>62</v>
      </c>
      <c r="M32" s="114">
        <v>8117</v>
      </c>
      <c r="N32" s="114">
        <v>7253</v>
      </c>
      <c r="O32" s="111">
        <v>864</v>
      </c>
      <c r="P32" s="112"/>
      <c r="Q32" s="112"/>
      <c r="R32" s="113">
        <v>389</v>
      </c>
      <c r="S32" s="114">
        <v>36</v>
      </c>
      <c r="T32" s="114">
        <v>353</v>
      </c>
      <c r="U32" s="114">
        <v>21</v>
      </c>
      <c r="V32" s="115">
        <v>7</v>
      </c>
      <c r="W32" s="114">
        <v>9</v>
      </c>
      <c r="X32" s="114">
        <v>5</v>
      </c>
      <c r="Y32" s="114">
        <v>19</v>
      </c>
      <c r="Z32" s="114">
        <v>7</v>
      </c>
      <c r="AA32" s="118">
        <v>7</v>
      </c>
      <c r="AB32" s="118">
        <v>5</v>
      </c>
      <c r="AC32" s="116">
        <v>2</v>
      </c>
      <c r="AD32" s="124">
        <v>0</v>
      </c>
      <c r="AE32" s="116">
        <v>2</v>
      </c>
      <c r="AF32" s="122" t="s">
        <v>57</v>
      </c>
    </row>
    <row r="33" spans="2:32" ht="18" customHeight="1">
      <c r="B33" s="123" t="s">
        <v>100</v>
      </c>
      <c r="C33" s="114">
        <v>16387</v>
      </c>
      <c r="D33" s="114">
        <v>15242</v>
      </c>
      <c r="E33" s="114">
        <v>1142</v>
      </c>
      <c r="F33" s="125">
        <v>3</v>
      </c>
      <c r="G33" s="112">
        <v>16369</v>
      </c>
      <c r="H33" s="114">
        <v>15233</v>
      </c>
      <c r="I33" s="114">
        <v>1136</v>
      </c>
      <c r="J33" s="114">
        <v>8179</v>
      </c>
      <c r="K33" s="114">
        <v>8143</v>
      </c>
      <c r="L33" s="114">
        <v>36</v>
      </c>
      <c r="M33" s="114">
        <v>7808</v>
      </c>
      <c r="N33" s="114">
        <v>7060</v>
      </c>
      <c r="O33" s="111">
        <v>748</v>
      </c>
      <c r="P33" s="126"/>
      <c r="Q33" s="126"/>
      <c r="R33" s="127">
        <v>382</v>
      </c>
      <c r="S33" s="128">
        <v>30</v>
      </c>
      <c r="T33" s="128">
        <v>352</v>
      </c>
      <c r="U33" s="129">
        <v>18</v>
      </c>
      <c r="V33" s="115">
        <v>9</v>
      </c>
      <c r="W33" s="129">
        <v>6</v>
      </c>
      <c r="X33" s="129">
        <v>3</v>
      </c>
      <c r="Y33" s="128">
        <v>14</v>
      </c>
      <c r="Z33" s="128">
        <v>7</v>
      </c>
      <c r="AA33" s="128">
        <v>5</v>
      </c>
      <c r="AB33" s="128">
        <v>2</v>
      </c>
      <c r="AC33" s="116">
        <v>4</v>
      </c>
      <c r="AD33" s="116">
        <v>2</v>
      </c>
      <c r="AE33" s="116">
        <v>1</v>
      </c>
      <c r="AF33" s="117">
        <v>1</v>
      </c>
    </row>
    <row r="34" spans="2:32" ht="18" customHeight="1">
      <c r="B34" s="123" t="s">
        <v>101</v>
      </c>
      <c r="C34" s="114">
        <v>16759</v>
      </c>
      <c r="D34" s="114">
        <v>15505</v>
      </c>
      <c r="E34" s="114">
        <v>1250</v>
      </c>
      <c r="F34" s="125">
        <v>4</v>
      </c>
      <c r="G34" s="112">
        <v>16743</v>
      </c>
      <c r="H34" s="114">
        <v>15497</v>
      </c>
      <c r="I34" s="114">
        <v>1246</v>
      </c>
      <c r="J34" s="114">
        <v>8316</v>
      </c>
      <c r="K34" s="114">
        <v>8273</v>
      </c>
      <c r="L34" s="114">
        <v>43</v>
      </c>
      <c r="M34" s="114">
        <v>8058</v>
      </c>
      <c r="N34" s="114">
        <v>7198</v>
      </c>
      <c r="O34" s="111">
        <v>860</v>
      </c>
      <c r="P34" s="126"/>
      <c r="Q34" s="126"/>
      <c r="R34" s="127">
        <v>369</v>
      </c>
      <c r="S34" s="128">
        <v>26</v>
      </c>
      <c r="T34" s="128">
        <v>343</v>
      </c>
      <c r="U34" s="129">
        <v>16</v>
      </c>
      <c r="V34" s="115">
        <v>8</v>
      </c>
      <c r="W34" s="129">
        <v>4</v>
      </c>
      <c r="X34" s="129">
        <v>4</v>
      </c>
      <c r="Y34" s="128">
        <v>14</v>
      </c>
      <c r="Z34" s="128">
        <v>6</v>
      </c>
      <c r="AA34" s="128">
        <v>4</v>
      </c>
      <c r="AB34" s="128">
        <v>4</v>
      </c>
      <c r="AC34" s="116">
        <v>2</v>
      </c>
      <c r="AD34" s="116">
        <v>2</v>
      </c>
      <c r="AE34" s="124" t="s">
        <v>48</v>
      </c>
      <c r="AF34" s="117" t="s">
        <v>48</v>
      </c>
    </row>
    <row r="35" spans="2:32" ht="18" customHeight="1">
      <c r="B35" s="123" t="s">
        <v>102</v>
      </c>
      <c r="C35" s="114">
        <v>16635</v>
      </c>
      <c r="D35" s="114">
        <v>15482</v>
      </c>
      <c r="E35" s="114">
        <v>1145</v>
      </c>
      <c r="F35" s="125">
        <v>8</v>
      </c>
      <c r="G35" s="112">
        <v>16613</v>
      </c>
      <c r="H35" s="114">
        <v>15475</v>
      </c>
      <c r="I35" s="114">
        <v>1138</v>
      </c>
      <c r="J35" s="114">
        <v>8225</v>
      </c>
      <c r="K35" s="114">
        <v>8184</v>
      </c>
      <c r="L35" s="114">
        <v>41</v>
      </c>
      <c r="M35" s="114">
        <v>8023</v>
      </c>
      <c r="N35" s="114">
        <v>7269</v>
      </c>
      <c r="O35" s="111">
        <v>754</v>
      </c>
      <c r="P35" s="126"/>
      <c r="Q35" s="126"/>
      <c r="R35" s="127">
        <v>365</v>
      </c>
      <c r="S35" s="128">
        <v>22</v>
      </c>
      <c r="T35" s="128">
        <v>343</v>
      </c>
      <c r="U35" s="129">
        <v>22</v>
      </c>
      <c r="V35" s="115">
        <v>7</v>
      </c>
      <c r="W35" s="129">
        <v>7</v>
      </c>
      <c r="X35" s="129">
        <v>8</v>
      </c>
      <c r="Y35" s="128">
        <v>21</v>
      </c>
      <c r="Z35" s="128">
        <v>6</v>
      </c>
      <c r="AA35" s="128">
        <v>7</v>
      </c>
      <c r="AB35" s="128">
        <v>8</v>
      </c>
      <c r="AC35" s="116">
        <v>1</v>
      </c>
      <c r="AD35" s="116">
        <v>1</v>
      </c>
      <c r="AE35" s="124" t="s">
        <v>57</v>
      </c>
      <c r="AF35" s="117" t="s">
        <v>57</v>
      </c>
    </row>
    <row r="36" spans="2:32" ht="18" customHeight="1">
      <c r="B36" s="123" t="s">
        <v>103</v>
      </c>
      <c r="C36" s="114">
        <v>16279</v>
      </c>
      <c r="D36" s="114">
        <v>15193</v>
      </c>
      <c r="E36" s="114">
        <v>1083</v>
      </c>
      <c r="F36" s="125">
        <v>3</v>
      </c>
      <c r="G36" s="112">
        <v>16251</v>
      </c>
      <c r="H36" s="114">
        <v>15177</v>
      </c>
      <c r="I36" s="112">
        <v>1074</v>
      </c>
      <c r="J36" s="114">
        <v>8138</v>
      </c>
      <c r="K36" s="114">
        <v>8019</v>
      </c>
      <c r="L36" s="114">
        <v>119</v>
      </c>
      <c r="M36" s="114">
        <v>7809</v>
      </c>
      <c r="N36" s="114">
        <v>7141</v>
      </c>
      <c r="O36" s="111">
        <v>668</v>
      </c>
      <c r="P36" s="126"/>
      <c r="Q36" s="126"/>
      <c r="R36" s="127">
        <v>304</v>
      </c>
      <c r="S36" s="128">
        <v>17</v>
      </c>
      <c r="T36" s="128">
        <v>287</v>
      </c>
      <c r="U36" s="129">
        <v>28</v>
      </c>
      <c r="V36" s="115">
        <v>16</v>
      </c>
      <c r="W36" s="129">
        <v>9</v>
      </c>
      <c r="X36" s="129">
        <v>3</v>
      </c>
      <c r="Y36" s="128">
        <v>23</v>
      </c>
      <c r="Z36" s="128">
        <v>11</v>
      </c>
      <c r="AA36" s="128">
        <v>9</v>
      </c>
      <c r="AB36" s="128">
        <v>3</v>
      </c>
      <c r="AC36" s="116">
        <v>5</v>
      </c>
      <c r="AD36" s="116">
        <v>5</v>
      </c>
      <c r="AE36" s="124" t="s">
        <v>48</v>
      </c>
      <c r="AF36" s="117" t="s">
        <v>57</v>
      </c>
    </row>
    <row r="37" spans="2:32" ht="18" customHeight="1">
      <c r="B37" s="123" t="s">
        <v>104</v>
      </c>
      <c r="C37" s="114">
        <v>16210</v>
      </c>
      <c r="D37" s="114">
        <v>14894</v>
      </c>
      <c r="E37" s="114">
        <v>1309</v>
      </c>
      <c r="F37" s="125">
        <v>7</v>
      </c>
      <c r="G37" s="121">
        <v>16186</v>
      </c>
      <c r="H37" s="114">
        <v>14884</v>
      </c>
      <c r="I37" s="112">
        <v>1302</v>
      </c>
      <c r="J37" s="114">
        <v>8076</v>
      </c>
      <c r="K37" s="114">
        <v>7878</v>
      </c>
      <c r="L37" s="114">
        <v>198</v>
      </c>
      <c r="M37" s="114">
        <v>7782</v>
      </c>
      <c r="N37" s="114">
        <v>6996</v>
      </c>
      <c r="O37" s="111">
        <v>786</v>
      </c>
      <c r="P37" s="126"/>
      <c r="Q37" s="126"/>
      <c r="R37" s="127">
        <v>328</v>
      </c>
      <c r="S37" s="128">
        <v>10</v>
      </c>
      <c r="T37" s="128">
        <v>318</v>
      </c>
      <c r="U37" s="129">
        <v>24</v>
      </c>
      <c r="V37" s="115">
        <v>10</v>
      </c>
      <c r="W37" s="129">
        <v>7</v>
      </c>
      <c r="X37" s="129">
        <v>7</v>
      </c>
      <c r="Y37" s="128">
        <v>23</v>
      </c>
      <c r="Z37" s="128">
        <v>9</v>
      </c>
      <c r="AA37" s="128">
        <v>7</v>
      </c>
      <c r="AB37" s="128">
        <v>7</v>
      </c>
      <c r="AC37" s="116">
        <v>1</v>
      </c>
      <c r="AD37" s="116">
        <v>1</v>
      </c>
      <c r="AE37" s="124" t="s">
        <v>48</v>
      </c>
      <c r="AF37" s="122" t="s">
        <v>48</v>
      </c>
    </row>
    <row r="38" spans="2:32" ht="18" customHeight="1">
      <c r="B38" s="123" t="s">
        <v>105</v>
      </c>
      <c r="C38" s="114">
        <v>15837</v>
      </c>
      <c r="D38" s="114">
        <v>14676</v>
      </c>
      <c r="E38" s="114">
        <v>1149</v>
      </c>
      <c r="F38" s="125">
        <v>12</v>
      </c>
      <c r="G38" s="121">
        <v>15808</v>
      </c>
      <c r="H38" s="114">
        <v>14666</v>
      </c>
      <c r="I38" s="114">
        <v>1142</v>
      </c>
      <c r="J38" s="114">
        <v>7932</v>
      </c>
      <c r="K38" s="114">
        <v>7753</v>
      </c>
      <c r="L38" s="114">
        <v>179</v>
      </c>
      <c r="M38" s="114">
        <v>7584</v>
      </c>
      <c r="N38" s="114">
        <v>6898</v>
      </c>
      <c r="O38" s="97">
        <v>686</v>
      </c>
      <c r="P38" s="126"/>
      <c r="Q38" s="126"/>
      <c r="R38" s="51">
        <v>292</v>
      </c>
      <c r="S38" s="129">
        <v>15</v>
      </c>
      <c r="T38" s="128">
        <v>277</v>
      </c>
      <c r="U38" s="129">
        <v>29</v>
      </c>
      <c r="V38" s="115">
        <v>10</v>
      </c>
      <c r="W38" s="129">
        <v>7</v>
      </c>
      <c r="X38" s="129">
        <v>12</v>
      </c>
      <c r="Y38" s="128">
        <v>27</v>
      </c>
      <c r="Z38" s="128">
        <v>10</v>
      </c>
      <c r="AA38" s="128">
        <v>7</v>
      </c>
      <c r="AB38" s="128">
        <v>10</v>
      </c>
      <c r="AC38" s="116">
        <v>2</v>
      </c>
      <c r="AD38" s="124" t="s">
        <v>48</v>
      </c>
      <c r="AE38" s="124" t="s">
        <v>48</v>
      </c>
      <c r="AF38" s="122">
        <v>2</v>
      </c>
    </row>
    <row r="39" spans="2:32" ht="18" customHeight="1">
      <c r="B39" s="123" t="s">
        <v>106</v>
      </c>
      <c r="C39" s="114">
        <v>15599</v>
      </c>
      <c r="D39" s="114">
        <v>14379</v>
      </c>
      <c r="E39" s="114">
        <v>1215</v>
      </c>
      <c r="F39" s="125">
        <v>5</v>
      </c>
      <c r="G39" s="121">
        <v>15585</v>
      </c>
      <c r="H39" s="114">
        <v>14371</v>
      </c>
      <c r="I39" s="114">
        <v>1214</v>
      </c>
      <c r="J39" s="114">
        <v>8026</v>
      </c>
      <c r="K39" s="114">
        <v>7790</v>
      </c>
      <c r="L39" s="114">
        <v>236</v>
      </c>
      <c r="M39" s="114">
        <v>7337</v>
      </c>
      <c r="N39" s="114">
        <v>6563</v>
      </c>
      <c r="O39" s="97">
        <v>774</v>
      </c>
      <c r="P39" s="126"/>
      <c r="Q39" s="126"/>
      <c r="R39" s="51">
        <v>222</v>
      </c>
      <c r="S39" s="129">
        <v>18</v>
      </c>
      <c r="T39" s="128">
        <v>204</v>
      </c>
      <c r="U39" s="129">
        <v>14</v>
      </c>
      <c r="V39" s="115">
        <v>8</v>
      </c>
      <c r="W39" s="129">
        <v>1</v>
      </c>
      <c r="X39" s="129">
        <v>5</v>
      </c>
      <c r="Y39" s="128">
        <v>12</v>
      </c>
      <c r="Z39" s="128">
        <v>7</v>
      </c>
      <c r="AA39" s="128">
        <v>1</v>
      </c>
      <c r="AB39" s="128">
        <v>4</v>
      </c>
      <c r="AC39" s="116">
        <v>2</v>
      </c>
      <c r="AD39" s="124">
        <v>1</v>
      </c>
      <c r="AE39" s="124" t="s">
        <v>48</v>
      </c>
      <c r="AF39" s="122">
        <v>1</v>
      </c>
    </row>
    <row r="40" spans="2:32" ht="18" customHeight="1">
      <c r="B40" s="123" t="s">
        <v>107</v>
      </c>
      <c r="C40" s="114">
        <v>15477</v>
      </c>
      <c r="D40" s="114">
        <v>14261</v>
      </c>
      <c r="E40" s="114">
        <v>1212</v>
      </c>
      <c r="F40" s="125">
        <v>4</v>
      </c>
      <c r="G40" s="121">
        <v>15458</v>
      </c>
      <c r="H40" s="114">
        <v>14251</v>
      </c>
      <c r="I40" s="114">
        <v>1207</v>
      </c>
      <c r="J40" s="114">
        <v>8131</v>
      </c>
      <c r="K40" s="114">
        <v>7884</v>
      </c>
      <c r="L40" s="114">
        <v>247</v>
      </c>
      <c r="M40" s="114">
        <v>7120</v>
      </c>
      <c r="N40" s="114">
        <v>6350</v>
      </c>
      <c r="O40" s="97">
        <v>770</v>
      </c>
      <c r="P40" s="126"/>
      <c r="Q40" s="126"/>
      <c r="R40" s="130">
        <v>207</v>
      </c>
      <c r="S40" s="129">
        <v>17</v>
      </c>
      <c r="T40" s="128">
        <v>190</v>
      </c>
      <c r="U40" s="129">
        <v>19</v>
      </c>
      <c r="V40" s="115">
        <v>10</v>
      </c>
      <c r="W40" s="129">
        <v>5</v>
      </c>
      <c r="X40" s="129">
        <v>4</v>
      </c>
      <c r="Y40" s="128">
        <v>14</v>
      </c>
      <c r="Z40" s="128">
        <v>7</v>
      </c>
      <c r="AA40" s="128">
        <v>4</v>
      </c>
      <c r="AB40" s="128">
        <v>3</v>
      </c>
      <c r="AC40" s="116">
        <v>5</v>
      </c>
      <c r="AD40" s="124">
        <v>3</v>
      </c>
      <c r="AE40" s="124">
        <v>1</v>
      </c>
      <c r="AF40" s="122">
        <v>1</v>
      </c>
    </row>
    <row r="41" spans="2:32" ht="18" customHeight="1">
      <c r="B41" s="123" t="s">
        <v>108</v>
      </c>
      <c r="C41" s="114">
        <v>14910</v>
      </c>
      <c r="D41" s="114">
        <v>13660</v>
      </c>
      <c r="E41" s="114">
        <v>1246</v>
      </c>
      <c r="F41" s="125">
        <v>4</v>
      </c>
      <c r="G41" s="121">
        <v>14897</v>
      </c>
      <c r="H41" s="114">
        <v>13654</v>
      </c>
      <c r="I41" s="114">
        <v>1243</v>
      </c>
      <c r="J41" s="114">
        <v>7971</v>
      </c>
      <c r="K41" s="114">
        <v>7703</v>
      </c>
      <c r="L41" s="114">
        <v>268</v>
      </c>
      <c r="M41" s="114">
        <v>6755</v>
      </c>
      <c r="N41" s="114">
        <v>5945</v>
      </c>
      <c r="O41" s="97">
        <v>810</v>
      </c>
      <c r="P41" s="126"/>
      <c r="Q41" s="126"/>
      <c r="R41" s="130">
        <v>171</v>
      </c>
      <c r="S41" s="129">
        <v>6</v>
      </c>
      <c r="T41" s="128">
        <v>165</v>
      </c>
      <c r="U41" s="129">
        <v>13</v>
      </c>
      <c r="V41" s="115">
        <v>6</v>
      </c>
      <c r="W41" s="129">
        <v>3</v>
      </c>
      <c r="X41" s="129">
        <v>4</v>
      </c>
      <c r="Y41" s="128">
        <v>13</v>
      </c>
      <c r="Z41" s="128">
        <v>6</v>
      </c>
      <c r="AA41" s="128">
        <v>3</v>
      </c>
      <c r="AB41" s="128">
        <v>4</v>
      </c>
      <c r="AC41" s="116">
        <v>0</v>
      </c>
      <c r="AD41" s="124">
        <v>0</v>
      </c>
      <c r="AE41" s="124">
        <v>0</v>
      </c>
      <c r="AF41" s="122">
        <v>0</v>
      </c>
    </row>
    <row r="42" spans="2:32" ht="18" customHeight="1">
      <c r="B42" s="123" t="s">
        <v>109</v>
      </c>
      <c r="C42" s="114">
        <v>14485</v>
      </c>
      <c r="D42" s="114">
        <v>13320</v>
      </c>
      <c r="E42" s="114">
        <v>1157</v>
      </c>
      <c r="F42" s="125">
        <v>8</v>
      </c>
      <c r="G42" s="121">
        <v>14468</v>
      </c>
      <c r="H42" s="114">
        <v>13317</v>
      </c>
      <c r="I42" s="114">
        <v>1151</v>
      </c>
      <c r="J42" s="114">
        <v>8047</v>
      </c>
      <c r="K42" s="114">
        <v>7806</v>
      </c>
      <c r="L42" s="114">
        <v>241</v>
      </c>
      <c r="M42" s="114">
        <v>6259</v>
      </c>
      <c r="N42" s="114">
        <v>5498</v>
      </c>
      <c r="O42" s="97">
        <v>761</v>
      </c>
      <c r="P42" s="126"/>
      <c r="Q42" s="126"/>
      <c r="R42" s="130">
        <v>162</v>
      </c>
      <c r="S42" s="129">
        <v>13</v>
      </c>
      <c r="T42" s="128">
        <v>149</v>
      </c>
      <c r="U42" s="129">
        <v>17</v>
      </c>
      <c r="V42" s="115">
        <v>3</v>
      </c>
      <c r="W42" s="129">
        <v>6</v>
      </c>
      <c r="X42" s="129">
        <v>8</v>
      </c>
      <c r="Y42" s="128">
        <v>14</v>
      </c>
      <c r="Z42" s="128">
        <v>1</v>
      </c>
      <c r="AA42" s="128">
        <v>6</v>
      </c>
      <c r="AB42" s="128">
        <v>7</v>
      </c>
      <c r="AC42" s="116">
        <v>3</v>
      </c>
      <c r="AD42" s="124">
        <v>2</v>
      </c>
      <c r="AE42" s="124">
        <v>0</v>
      </c>
      <c r="AF42" s="122">
        <v>1</v>
      </c>
    </row>
    <row r="43" spans="2:32" ht="18" customHeight="1">
      <c r="B43" s="123" t="s">
        <v>110</v>
      </c>
      <c r="C43" s="114">
        <v>13695</v>
      </c>
      <c r="D43" s="114">
        <v>12744</v>
      </c>
      <c r="E43" s="114">
        <v>948</v>
      </c>
      <c r="F43" s="125">
        <v>3</v>
      </c>
      <c r="G43" s="121">
        <v>13678</v>
      </c>
      <c r="H43" s="114">
        <v>12734</v>
      </c>
      <c r="I43" s="114">
        <v>944</v>
      </c>
      <c r="J43" s="114">
        <v>7424</v>
      </c>
      <c r="K43" s="114">
        <v>7248</v>
      </c>
      <c r="L43" s="114">
        <v>176</v>
      </c>
      <c r="M43" s="114">
        <v>6123</v>
      </c>
      <c r="N43" s="114">
        <v>5471</v>
      </c>
      <c r="O43" s="97">
        <v>652</v>
      </c>
      <c r="P43" s="126"/>
      <c r="Q43" s="126"/>
      <c r="R43" s="130">
        <v>131</v>
      </c>
      <c r="S43" s="129">
        <v>15</v>
      </c>
      <c r="T43" s="128">
        <v>116</v>
      </c>
      <c r="U43" s="129">
        <v>17</v>
      </c>
      <c r="V43" s="115">
        <v>10</v>
      </c>
      <c r="W43" s="129">
        <v>4</v>
      </c>
      <c r="X43" s="129">
        <v>3</v>
      </c>
      <c r="Y43" s="128">
        <v>12</v>
      </c>
      <c r="Z43" s="128">
        <v>7</v>
      </c>
      <c r="AA43" s="128">
        <v>4</v>
      </c>
      <c r="AB43" s="128">
        <v>1</v>
      </c>
      <c r="AC43" s="116">
        <v>5</v>
      </c>
      <c r="AD43" s="124">
        <v>3</v>
      </c>
      <c r="AE43" s="124">
        <v>0</v>
      </c>
      <c r="AF43" s="122">
        <v>2</v>
      </c>
    </row>
    <row r="44" spans="2:32" ht="18" customHeight="1">
      <c r="B44" s="123" t="s">
        <v>111</v>
      </c>
      <c r="C44" s="114">
        <v>13521</v>
      </c>
      <c r="D44" s="114">
        <v>12454</v>
      </c>
      <c r="E44" s="114">
        <v>1061</v>
      </c>
      <c r="F44" s="125">
        <v>6</v>
      </c>
      <c r="G44" s="121">
        <v>13507</v>
      </c>
      <c r="H44" s="114">
        <v>12449</v>
      </c>
      <c r="I44" s="114">
        <v>1058</v>
      </c>
      <c r="J44" s="114">
        <v>7339</v>
      </c>
      <c r="K44" s="114">
        <v>7113</v>
      </c>
      <c r="L44" s="114">
        <v>226</v>
      </c>
      <c r="M44" s="114">
        <v>6025</v>
      </c>
      <c r="N44" s="114">
        <v>5328</v>
      </c>
      <c r="O44" s="97">
        <v>697</v>
      </c>
      <c r="P44" s="126"/>
      <c r="Q44" s="126"/>
      <c r="R44" s="130">
        <v>143</v>
      </c>
      <c r="S44" s="129">
        <v>8</v>
      </c>
      <c r="T44" s="128">
        <v>135</v>
      </c>
      <c r="U44" s="129">
        <v>14</v>
      </c>
      <c r="V44" s="115">
        <v>5</v>
      </c>
      <c r="W44" s="129">
        <v>3</v>
      </c>
      <c r="X44" s="129">
        <v>6</v>
      </c>
      <c r="Y44" s="128">
        <v>11</v>
      </c>
      <c r="Z44" s="128">
        <v>4</v>
      </c>
      <c r="AA44" s="128">
        <v>3</v>
      </c>
      <c r="AB44" s="128">
        <v>4</v>
      </c>
      <c r="AC44" s="116">
        <v>3</v>
      </c>
      <c r="AD44" s="124">
        <v>1</v>
      </c>
      <c r="AE44" s="124">
        <v>0</v>
      </c>
      <c r="AF44" s="122">
        <v>2</v>
      </c>
    </row>
    <row r="45" spans="2:32" ht="18" customHeight="1">
      <c r="B45" s="123" t="s">
        <v>112</v>
      </c>
      <c r="C45" s="114">
        <v>13107</v>
      </c>
      <c r="D45" s="114">
        <v>11967</v>
      </c>
      <c r="E45" s="114">
        <v>1138</v>
      </c>
      <c r="F45" s="125">
        <v>2</v>
      </c>
      <c r="G45" s="121">
        <v>13094</v>
      </c>
      <c r="H45" s="114">
        <v>11960</v>
      </c>
      <c r="I45" s="114">
        <v>1134</v>
      </c>
      <c r="J45" s="114">
        <v>6753</v>
      </c>
      <c r="K45" s="114">
        <v>6530</v>
      </c>
      <c r="L45" s="114">
        <v>223</v>
      </c>
      <c r="M45" s="114">
        <v>6177</v>
      </c>
      <c r="N45" s="114">
        <v>5412</v>
      </c>
      <c r="O45" s="97">
        <v>765</v>
      </c>
      <c r="P45" s="126"/>
      <c r="Q45" s="126"/>
      <c r="R45" s="130">
        <v>164</v>
      </c>
      <c r="S45" s="129">
        <v>18</v>
      </c>
      <c r="T45" s="128">
        <v>146</v>
      </c>
      <c r="U45" s="129">
        <v>13</v>
      </c>
      <c r="V45" s="115">
        <v>7</v>
      </c>
      <c r="W45" s="129">
        <v>4</v>
      </c>
      <c r="X45" s="129">
        <v>2</v>
      </c>
      <c r="Y45" s="128">
        <v>9</v>
      </c>
      <c r="Z45" s="128">
        <v>3</v>
      </c>
      <c r="AA45" s="128">
        <v>4</v>
      </c>
      <c r="AB45" s="128">
        <v>2</v>
      </c>
      <c r="AC45" s="116">
        <v>4</v>
      </c>
      <c r="AD45" s="124">
        <v>4</v>
      </c>
      <c r="AE45" s="124">
        <v>0</v>
      </c>
      <c r="AF45" s="122">
        <v>0</v>
      </c>
    </row>
    <row r="46" spans="2:32" ht="18" customHeight="1">
      <c r="B46" s="123" t="s">
        <v>113</v>
      </c>
      <c r="C46" s="114">
        <v>12371</v>
      </c>
      <c r="D46" s="114">
        <v>11337</v>
      </c>
      <c r="E46" s="114">
        <v>1031</v>
      </c>
      <c r="F46" s="125">
        <v>3</v>
      </c>
      <c r="G46" s="121">
        <v>12359</v>
      </c>
      <c r="H46" s="114">
        <v>11333</v>
      </c>
      <c r="I46" s="114">
        <v>1026</v>
      </c>
      <c r="J46" s="114">
        <v>6343</v>
      </c>
      <c r="K46" s="114">
        <v>6144</v>
      </c>
      <c r="L46" s="114">
        <v>199</v>
      </c>
      <c r="M46" s="114">
        <v>5877</v>
      </c>
      <c r="N46" s="114">
        <v>5176</v>
      </c>
      <c r="O46" s="97">
        <v>701</v>
      </c>
      <c r="P46" s="126"/>
      <c r="Q46" s="126"/>
      <c r="R46" s="130">
        <v>139</v>
      </c>
      <c r="S46" s="129">
        <v>13</v>
      </c>
      <c r="T46" s="128">
        <v>126</v>
      </c>
      <c r="U46" s="129">
        <v>12</v>
      </c>
      <c r="V46" s="115">
        <v>4</v>
      </c>
      <c r="W46" s="129">
        <v>5</v>
      </c>
      <c r="X46" s="129">
        <v>3</v>
      </c>
      <c r="Y46" s="128">
        <v>11</v>
      </c>
      <c r="Z46" s="128">
        <v>4</v>
      </c>
      <c r="AA46" s="128">
        <v>5</v>
      </c>
      <c r="AB46" s="128">
        <v>2</v>
      </c>
      <c r="AC46" s="116">
        <v>1</v>
      </c>
      <c r="AD46" s="124">
        <v>0</v>
      </c>
      <c r="AE46" s="124">
        <v>0</v>
      </c>
      <c r="AF46" s="122">
        <v>1</v>
      </c>
    </row>
    <row r="47" spans="2:32" s="554" customFormat="1" ht="18" customHeight="1">
      <c r="B47" s="555" t="s">
        <v>114</v>
      </c>
      <c r="C47" s="556">
        <v>11575</v>
      </c>
      <c r="D47" s="556">
        <v>10579</v>
      </c>
      <c r="E47" s="556">
        <v>992</v>
      </c>
      <c r="F47" s="557">
        <v>4</v>
      </c>
      <c r="G47" s="558">
        <v>11566</v>
      </c>
      <c r="H47" s="556">
        <v>10575</v>
      </c>
      <c r="I47" s="556">
        <v>991</v>
      </c>
      <c r="J47" s="556">
        <v>6137</v>
      </c>
      <c r="K47" s="556">
        <v>5953</v>
      </c>
      <c r="L47" s="556">
        <v>184</v>
      </c>
      <c r="M47" s="556">
        <v>5330</v>
      </c>
      <c r="N47" s="556">
        <v>4616</v>
      </c>
      <c r="O47" s="559">
        <v>714</v>
      </c>
      <c r="P47" s="560"/>
      <c r="Q47" s="560"/>
      <c r="R47" s="561">
        <v>99</v>
      </c>
      <c r="S47" s="562">
        <v>6</v>
      </c>
      <c r="T47" s="563">
        <v>93</v>
      </c>
      <c r="U47" s="562">
        <v>9</v>
      </c>
      <c r="V47" s="564">
        <v>4</v>
      </c>
      <c r="W47" s="562">
        <v>1</v>
      </c>
      <c r="X47" s="562">
        <v>4</v>
      </c>
      <c r="Y47" s="563">
        <v>9</v>
      </c>
      <c r="Z47" s="563">
        <v>4</v>
      </c>
      <c r="AA47" s="563">
        <v>1</v>
      </c>
      <c r="AB47" s="563">
        <v>4</v>
      </c>
      <c r="AC47" s="565">
        <v>0</v>
      </c>
      <c r="AD47" s="566">
        <v>0</v>
      </c>
      <c r="AE47" s="566">
        <v>0</v>
      </c>
      <c r="AF47" s="567">
        <v>0</v>
      </c>
    </row>
    <row r="48" spans="2:32" ht="6" customHeight="1" thickBot="1">
      <c r="B48" s="131"/>
      <c r="C48" s="132"/>
      <c r="D48" s="132"/>
      <c r="E48" s="132"/>
      <c r="F48" s="133"/>
      <c r="G48" s="134"/>
      <c r="H48" s="132"/>
      <c r="I48" s="132"/>
      <c r="J48" s="132"/>
      <c r="K48" s="132"/>
      <c r="L48" s="132"/>
      <c r="M48" s="132"/>
      <c r="N48" s="132"/>
      <c r="O48" s="135"/>
      <c r="P48" s="126"/>
      <c r="Q48" s="126"/>
      <c r="R48" s="136"/>
      <c r="S48" s="137"/>
      <c r="T48" s="138"/>
      <c r="U48" s="137"/>
      <c r="V48" s="139"/>
      <c r="W48" s="137"/>
      <c r="X48" s="137"/>
      <c r="Y48" s="138"/>
      <c r="Z48" s="138"/>
      <c r="AA48" s="138"/>
      <c r="AB48" s="138"/>
      <c r="AC48" s="140"/>
      <c r="AD48" s="141"/>
      <c r="AE48" s="141"/>
      <c r="AF48" s="142"/>
    </row>
    <row r="49" spans="2:32" ht="6" customHeight="1">
      <c r="B49" s="143"/>
      <c r="C49" s="112"/>
      <c r="D49" s="112"/>
      <c r="E49" s="112"/>
      <c r="F49" s="144"/>
      <c r="G49" s="112"/>
      <c r="H49" s="112"/>
      <c r="I49" s="112"/>
      <c r="J49" s="112"/>
      <c r="K49" s="112"/>
      <c r="L49" s="112"/>
      <c r="M49" s="112"/>
      <c r="N49" s="112"/>
      <c r="O49" s="145"/>
      <c r="P49" s="126"/>
      <c r="Q49" s="126"/>
      <c r="R49" s="146"/>
      <c r="S49" s="147"/>
      <c r="T49" s="148"/>
      <c r="U49" s="147"/>
      <c r="V49" s="145"/>
      <c r="W49" s="147"/>
      <c r="X49" s="147"/>
      <c r="Y49" s="148"/>
      <c r="Z49" s="148"/>
      <c r="AA49" s="148"/>
      <c r="AB49" s="148"/>
      <c r="AC49" s="149"/>
      <c r="AD49" s="150"/>
      <c r="AE49" s="150"/>
      <c r="AF49" s="150"/>
    </row>
    <row r="50" spans="2:32" ht="18" customHeight="1">
      <c r="B50" s="69" t="s">
        <v>115</v>
      </c>
      <c r="J50" s="67"/>
    </row>
    <row r="51" spans="2:32" ht="18" customHeight="1">
      <c r="B51" s="69"/>
      <c r="J51" s="67"/>
    </row>
    <row r="52" spans="2:32" ht="8.25" customHeight="1">
      <c r="B52" s="69"/>
      <c r="J52" s="67"/>
    </row>
    <row r="53" spans="2:32" ht="18" customHeight="1">
      <c r="B53" s="2" t="s">
        <v>116</v>
      </c>
      <c r="R53" s="2" t="s">
        <v>117</v>
      </c>
    </row>
    <row r="54" spans="2:32" ht="6" customHeight="1" thickBot="1">
      <c r="B54" s="3"/>
      <c r="R54" s="3"/>
      <c r="S54" s="151"/>
    </row>
    <row r="55" spans="2:32" ht="18" customHeight="1">
      <c r="B55" s="152"/>
      <c r="C55" s="71" t="s">
        <v>118</v>
      </c>
      <c r="D55" s="153"/>
      <c r="E55" s="154" t="s">
        <v>119</v>
      </c>
      <c r="F55" s="8"/>
      <c r="G55" s="7" t="s">
        <v>120</v>
      </c>
      <c r="H55" s="8"/>
      <c r="I55" s="7" t="s">
        <v>121</v>
      </c>
      <c r="J55" s="8"/>
      <c r="K55" s="7" t="s">
        <v>122</v>
      </c>
      <c r="L55" s="8"/>
      <c r="M55" s="7" t="s">
        <v>123</v>
      </c>
      <c r="N55" s="8"/>
      <c r="O55" s="155"/>
      <c r="P55" s="22"/>
      <c r="Q55" s="69"/>
      <c r="R55" s="152"/>
      <c r="T55" s="156"/>
      <c r="U55" s="71" t="s">
        <v>71</v>
      </c>
      <c r="V55" s="157" t="s">
        <v>124</v>
      </c>
      <c r="W55" s="71" t="s">
        <v>125</v>
      </c>
      <c r="X55" s="71" t="s">
        <v>126</v>
      </c>
      <c r="Y55" s="71" t="s">
        <v>127</v>
      </c>
      <c r="Z55" s="71" t="s">
        <v>128</v>
      </c>
      <c r="AA55" s="71" t="s">
        <v>129</v>
      </c>
      <c r="AB55" s="71" t="s">
        <v>130</v>
      </c>
      <c r="AC55" s="158" t="s">
        <v>131</v>
      </c>
      <c r="AD55" s="159" t="s">
        <v>132</v>
      </c>
    </row>
    <row r="56" spans="2:32" ht="16.5" customHeight="1">
      <c r="B56" s="15"/>
      <c r="C56" s="10"/>
      <c r="D56" s="10"/>
      <c r="E56" s="10"/>
      <c r="F56" s="10"/>
      <c r="G56" s="18" t="s">
        <v>133</v>
      </c>
      <c r="H56" s="10"/>
      <c r="I56" s="10"/>
      <c r="J56" s="10"/>
      <c r="K56" s="18" t="s">
        <v>134</v>
      </c>
      <c r="L56" s="10"/>
      <c r="M56" s="10"/>
      <c r="N56" s="10"/>
      <c r="O56" s="160"/>
      <c r="P56" s="144"/>
      <c r="Q56" s="18"/>
      <c r="R56" s="15"/>
      <c r="S56" s="161"/>
      <c r="U56" s="10"/>
      <c r="V56" s="145"/>
      <c r="W56" s="10"/>
      <c r="X56" s="18" t="s">
        <v>135</v>
      </c>
      <c r="Y56" s="10"/>
      <c r="Z56" s="10"/>
      <c r="AA56" s="18" t="s">
        <v>134</v>
      </c>
      <c r="AB56" s="10"/>
      <c r="AC56" s="145"/>
      <c r="AD56" s="97"/>
    </row>
    <row r="57" spans="2:32" ht="16.5" hidden="1" customHeight="1">
      <c r="B57" s="33" t="s">
        <v>136</v>
      </c>
      <c r="C57" s="16"/>
      <c r="D57" s="162">
        <v>28475</v>
      </c>
      <c r="E57" s="163"/>
      <c r="F57" s="162">
        <v>10239</v>
      </c>
      <c r="G57" s="164"/>
      <c r="H57" s="162">
        <v>8394</v>
      </c>
      <c r="I57" s="164"/>
      <c r="J57" s="162">
        <v>5571</v>
      </c>
      <c r="K57" s="164"/>
      <c r="L57" s="162">
        <v>2582</v>
      </c>
      <c r="M57" s="164"/>
      <c r="N57" s="162">
        <v>1689</v>
      </c>
      <c r="O57" s="160"/>
      <c r="P57" s="144"/>
      <c r="Q57" s="144"/>
      <c r="R57" s="165" t="s">
        <v>137</v>
      </c>
      <c r="S57" s="720" t="s">
        <v>138</v>
      </c>
      <c r="T57" s="721"/>
      <c r="U57" s="109">
        <v>28475</v>
      </c>
      <c r="V57" s="168" t="s">
        <v>57</v>
      </c>
      <c r="W57" s="109">
        <v>440</v>
      </c>
      <c r="X57" s="109">
        <v>9765</v>
      </c>
      <c r="Y57" s="109">
        <v>11320</v>
      </c>
      <c r="Z57" s="109">
        <v>5170</v>
      </c>
      <c r="AA57" s="109">
        <v>1492</v>
      </c>
      <c r="AB57" s="109">
        <v>266</v>
      </c>
      <c r="AC57" s="72">
        <v>22</v>
      </c>
      <c r="AD57" s="117" t="s">
        <v>57</v>
      </c>
    </row>
    <row r="58" spans="2:32" ht="16.5" hidden="1" customHeight="1">
      <c r="B58" s="33" t="s">
        <v>77</v>
      </c>
      <c r="C58" s="16"/>
      <c r="D58" s="162">
        <v>25315</v>
      </c>
      <c r="E58" s="163"/>
      <c r="F58" s="162">
        <v>11277</v>
      </c>
      <c r="G58" s="164"/>
      <c r="H58" s="162">
        <v>9235</v>
      </c>
      <c r="I58" s="164"/>
      <c r="J58" s="162">
        <v>3342</v>
      </c>
      <c r="K58" s="164"/>
      <c r="L58" s="162">
        <v>916</v>
      </c>
      <c r="M58" s="164"/>
      <c r="N58" s="162">
        <v>545</v>
      </c>
      <c r="O58" s="160"/>
      <c r="P58" s="144"/>
      <c r="Q58" s="144"/>
      <c r="R58" s="165">
        <v>35</v>
      </c>
      <c r="S58" s="720" t="s">
        <v>139</v>
      </c>
      <c r="T58" s="721"/>
      <c r="U58" s="109">
        <v>25315</v>
      </c>
      <c r="V58" s="168" t="s">
        <v>57</v>
      </c>
      <c r="W58" s="109">
        <v>272</v>
      </c>
      <c r="X58" s="109">
        <v>9043</v>
      </c>
      <c r="Y58" s="109">
        <v>11616</v>
      </c>
      <c r="Z58" s="109">
        <v>3525</v>
      </c>
      <c r="AA58" s="109">
        <v>741</v>
      </c>
      <c r="AB58" s="109">
        <v>113</v>
      </c>
      <c r="AC58" s="72">
        <v>5</v>
      </c>
      <c r="AD58" s="117" t="s">
        <v>57</v>
      </c>
    </row>
    <row r="59" spans="2:32" ht="16.5" hidden="1" customHeight="1">
      <c r="B59" s="33" t="s">
        <v>78</v>
      </c>
      <c r="C59" s="16"/>
      <c r="D59" s="162">
        <v>25450</v>
      </c>
      <c r="E59" s="163"/>
      <c r="F59" s="162">
        <v>11466</v>
      </c>
      <c r="G59" s="164"/>
      <c r="H59" s="162">
        <v>10524</v>
      </c>
      <c r="I59" s="164"/>
      <c r="J59" s="162">
        <v>2748</v>
      </c>
      <c r="K59" s="164"/>
      <c r="L59" s="162">
        <v>509</v>
      </c>
      <c r="M59" s="164"/>
      <c r="N59" s="162">
        <v>203</v>
      </c>
      <c r="O59" s="169"/>
      <c r="P59" s="112"/>
      <c r="Q59" s="112"/>
      <c r="R59" s="165">
        <v>40</v>
      </c>
      <c r="S59" s="720" t="s">
        <v>140</v>
      </c>
      <c r="T59" s="721"/>
      <c r="U59" s="109">
        <v>25451</v>
      </c>
      <c r="V59" s="168" t="s">
        <v>57</v>
      </c>
      <c r="W59" s="109">
        <v>241</v>
      </c>
      <c r="X59" s="109">
        <v>8975</v>
      </c>
      <c r="Y59" s="109">
        <v>11606</v>
      </c>
      <c r="Z59" s="109">
        <v>3817</v>
      </c>
      <c r="AA59" s="109">
        <v>713</v>
      </c>
      <c r="AB59" s="109">
        <v>96</v>
      </c>
      <c r="AC59" s="72">
        <v>3</v>
      </c>
      <c r="AD59" s="117" t="s">
        <v>57</v>
      </c>
    </row>
    <row r="60" spans="2:32" ht="16.5" hidden="1" customHeight="1">
      <c r="B60" s="33" t="s">
        <v>141</v>
      </c>
      <c r="C60" s="16"/>
      <c r="D60" s="162">
        <v>28717</v>
      </c>
      <c r="E60" s="163"/>
      <c r="F60" s="162">
        <v>13002</v>
      </c>
      <c r="G60" s="164"/>
      <c r="H60" s="162">
        <v>11617</v>
      </c>
      <c r="I60" s="164"/>
      <c r="J60" s="162">
        <v>3430</v>
      </c>
      <c r="K60" s="164"/>
      <c r="L60" s="162">
        <v>482</v>
      </c>
      <c r="M60" s="164"/>
      <c r="N60" s="162">
        <v>186</v>
      </c>
      <c r="O60" s="160"/>
      <c r="P60" s="144"/>
      <c r="Q60" s="144"/>
      <c r="R60" s="165">
        <v>45</v>
      </c>
      <c r="S60" s="720" t="s">
        <v>142</v>
      </c>
      <c r="T60" s="721"/>
      <c r="U60" s="109">
        <v>28717</v>
      </c>
      <c r="V60" s="168" t="s">
        <v>57</v>
      </c>
      <c r="W60" s="109">
        <v>340</v>
      </c>
      <c r="X60" s="109">
        <v>9629</v>
      </c>
      <c r="Y60" s="109">
        <v>14045</v>
      </c>
      <c r="Z60" s="109">
        <v>3760</v>
      </c>
      <c r="AA60" s="109">
        <v>832</v>
      </c>
      <c r="AB60" s="109">
        <v>104</v>
      </c>
      <c r="AC60" s="72">
        <v>5</v>
      </c>
      <c r="AD60" s="111">
        <v>2</v>
      </c>
    </row>
    <row r="61" spans="2:32" ht="16.5" customHeight="1">
      <c r="B61" s="33" t="s">
        <v>80</v>
      </c>
      <c r="C61" s="16"/>
      <c r="D61" s="162">
        <v>30102</v>
      </c>
      <c r="E61" s="163"/>
      <c r="F61" s="162">
        <v>12893</v>
      </c>
      <c r="G61" s="164"/>
      <c r="H61" s="162">
        <v>12531</v>
      </c>
      <c r="I61" s="164"/>
      <c r="J61" s="162">
        <v>3979</v>
      </c>
      <c r="K61" s="164"/>
      <c r="L61" s="162">
        <v>535</v>
      </c>
      <c r="M61" s="164"/>
      <c r="N61" s="162">
        <v>164</v>
      </c>
      <c r="O61" s="160"/>
      <c r="P61" s="144"/>
      <c r="Q61" s="144"/>
      <c r="R61" s="165" t="s">
        <v>143</v>
      </c>
      <c r="S61" s="720" t="s">
        <v>144</v>
      </c>
      <c r="T61" s="721"/>
      <c r="U61" s="109">
        <v>30102</v>
      </c>
      <c r="V61" s="170">
        <v>1</v>
      </c>
      <c r="W61" s="109">
        <v>249</v>
      </c>
      <c r="X61" s="109">
        <v>8605</v>
      </c>
      <c r="Y61" s="109">
        <v>16541</v>
      </c>
      <c r="Z61" s="109">
        <v>4015</v>
      </c>
      <c r="AA61" s="109">
        <v>584</v>
      </c>
      <c r="AB61" s="109">
        <v>102</v>
      </c>
      <c r="AC61" s="72">
        <v>5</v>
      </c>
      <c r="AD61" s="117" t="s">
        <v>57</v>
      </c>
    </row>
    <row r="62" spans="2:32" ht="16.5" customHeight="1">
      <c r="B62" s="33" t="s">
        <v>81</v>
      </c>
      <c r="C62" s="16"/>
      <c r="D62" s="162">
        <v>24463</v>
      </c>
      <c r="E62" s="163"/>
      <c r="F62" s="162">
        <v>9907</v>
      </c>
      <c r="G62" s="164"/>
      <c r="H62" s="162">
        <v>10000</v>
      </c>
      <c r="I62" s="164"/>
      <c r="J62" s="162">
        <v>3912</v>
      </c>
      <c r="K62" s="164"/>
      <c r="L62" s="162">
        <v>502</v>
      </c>
      <c r="M62" s="164"/>
      <c r="N62" s="162">
        <v>142</v>
      </c>
      <c r="O62" s="160"/>
      <c r="P62" s="144"/>
      <c r="Q62" s="144"/>
      <c r="R62" s="165">
        <v>55</v>
      </c>
      <c r="S62" s="720" t="s">
        <v>145</v>
      </c>
      <c r="T62" s="721"/>
      <c r="U62" s="109">
        <v>24463</v>
      </c>
      <c r="V62" s="168" t="s">
        <v>57</v>
      </c>
      <c r="W62" s="109">
        <v>220</v>
      </c>
      <c r="X62" s="109">
        <v>5711</v>
      </c>
      <c r="Y62" s="109">
        <v>12717</v>
      </c>
      <c r="Z62" s="109">
        <v>5076</v>
      </c>
      <c r="AA62" s="109">
        <v>669</v>
      </c>
      <c r="AB62" s="109">
        <v>68</v>
      </c>
      <c r="AC62" s="72">
        <v>1</v>
      </c>
      <c r="AD62" s="111">
        <v>1</v>
      </c>
    </row>
    <row r="63" spans="2:32" ht="16.5" customHeight="1">
      <c r="B63" s="33" t="s">
        <v>82</v>
      </c>
      <c r="C63" s="16"/>
      <c r="D63" s="162">
        <v>22698</v>
      </c>
      <c r="E63" s="163"/>
      <c r="F63" s="162">
        <v>9114</v>
      </c>
      <c r="G63" s="164"/>
      <c r="H63" s="162">
        <v>8890</v>
      </c>
      <c r="I63" s="164"/>
      <c r="J63" s="162">
        <v>3943</v>
      </c>
      <c r="K63" s="164"/>
      <c r="L63" s="162">
        <v>589</v>
      </c>
      <c r="M63" s="164"/>
      <c r="N63" s="162">
        <v>162</v>
      </c>
      <c r="O63" s="160"/>
      <c r="P63" s="144"/>
      <c r="Q63" s="144"/>
      <c r="R63" s="165">
        <v>60</v>
      </c>
      <c r="S63" s="720" t="s">
        <v>146</v>
      </c>
      <c r="T63" s="721"/>
      <c r="U63" s="109">
        <v>22698</v>
      </c>
      <c r="V63" s="170">
        <v>1</v>
      </c>
      <c r="W63" s="109">
        <v>316</v>
      </c>
      <c r="X63" s="109">
        <v>4503</v>
      </c>
      <c r="Y63" s="109">
        <v>11768</v>
      </c>
      <c r="Z63" s="109">
        <v>4905</v>
      </c>
      <c r="AA63" s="109">
        <v>1121</v>
      </c>
      <c r="AB63" s="109">
        <v>77</v>
      </c>
      <c r="AC63" s="72">
        <v>7</v>
      </c>
      <c r="AD63" s="117" t="s">
        <v>57</v>
      </c>
    </row>
    <row r="64" spans="2:32" ht="17.25" hidden="1" customHeight="1">
      <c r="B64" s="33">
        <v>60</v>
      </c>
      <c r="C64" s="16"/>
      <c r="D64" s="162">
        <v>19404</v>
      </c>
      <c r="E64" s="163"/>
      <c r="F64" s="162">
        <v>7762</v>
      </c>
      <c r="G64" s="164"/>
      <c r="H64" s="162">
        <v>7323</v>
      </c>
      <c r="I64" s="164"/>
      <c r="J64" s="162">
        <v>3620</v>
      </c>
      <c r="K64" s="164"/>
      <c r="L64" s="162">
        <v>560</v>
      </c>
      <c r="M64" s="164"/>
      <c r="N64" s="162">
        <v>139</v>
      </c>
      <c r="O64" s="160"/>
      <c r="P64" s="144"/>
      <c r="Q64" s="144"/>
      <c r="R64" s="165">
        <v>60</v>
      </c>
      <c r="S64" s="722"/>
      <c r="T64" s="716"/>
      <c r="U64" s="109">
        <v>19404</v>
      </c>
      <c r="V64" s="168" t="s">
        <v>57</v>
      </c>
      <c r="W64" s="109">
        <v>308</v>
      </c>
      <c r="X64" s="109">
        <v>3656</v>
      </c>
      <c r="Y64" s="109">
        <v>9407</v>
      </c>
      <c r="Z64" s="109">
        <v>4891</v>
      </c>
      <c r="AA64" s="109">
        <v>1005</v>
      </c>
      <c r="AB64" s="109">
        <v>132</v>
      </c>
      <c r="AC64" s="72">
        <v>5</v>
      </c>
      <c r="AD64" s="117" t="s">
        <v>57</v>
      </c>
    </row>
    <row r="65" spans="2:30" ht="17.25" customHeight="1">
      <c r="B65" s="33" t="s">
        <v>84</v>
      </c>
      <c r="C65" s="16"/>
      <c r="D65" s="162">
        <v>19117</v>
      </c>
      <c r="E65" s="163"/>
      <c r="F65" s="162">
        <v>7676</v>
      </c>
      <c r="G65" s="164"/>
      <c r="H65" s="162">
        <v>7204</v>
      </c>
      <c r="I65" s="164"/>
      <c r="J65" s="162">
        <v>3532</v>
      </c>
      <c r="K65" s="164"/>
      <c r="L65" s="162">
        <v>572</v>
      </c>
      <c r="M65" s="164"/>
      <c r="N65" s="162">
        <v>133</v>
      </c>
      <c r="O65" s="160"/>
      <c r="P65" s="144"/>
      <c r="Q65" s="144"/>
      <c r="R65" s="165" t="s">
        <v>147</v>
      </c>
      <c r="S65" s="720" t="s">
        <v>148</v>
      </c>
      <c r="T65" s="721"/>
      <c r="U65" s="109">
        <v>19117</v>
      </c>
      <c r="V65" s="168" t="s">
        <v>57</v>
      </c>
      <c r="W65" s="109">
        <v>326</v>
      </c>
      <c r="X65" s="109">
        <v>3501</v>
      </c>
      <c r="Y65" s="109">
        <v>9044</v>
      </c>
      <c r="Z65" s="109">
        <v>5061</v>
      </c>
      <c r="AA65" s="109">
        <v>1042</v>
      </c>
      <c r="AB65" s="109">
        <v>140</v>
      </c>
      <c r="AC65" s="72">
        <v>3</v>
      </c>
      <c r="AD65" s="117" t="s">
        <v>57</v>
      </c>
    </row>
    <row r="66" spans="2:30" ht="17.25" hidden="1" customHeight="1">
      <c r="B66" s="171" t="s">
        <v>85</v>
      </c>
      <c r="C66" s="16"/>
      <c r="D66" s="162">
        <v>18768</v>
      </c>
      <c r="E66" s="163"/>
      <c r="F66" s="162">
        <v>8107</v>
      </c>
      <c r="G66" s="164"/>
      <c r="H66" s="162">
        <v>6762</v>
      </c>
      <c r="I66" s="164"/>
      <c r="J66" s="162">
        <v>3248</v>
      </c>
      <c r="K66" s="164"/>
      <c r="L66" s="162">
        <v>518</v>
      </c>
      <c r="M66" s="164"/>
      <c r="N66" s="162">
        <v>133</v>
      </c>
      <c r="O66" s="160"/>
      <c r="P66" s="144"/>
      <c r="Q66" s="144"/>
      <c r="R66" s="165" t="s">
        <v>85</v>
      </c>
      <c r="S66" s="720"/>
      <c r="T66" s="721"/>
      <c r="U66" s="109">
        <v>18768</v>
      </c>
      <c r="V66" s="168" t="s">
        <v>57</v>
      </c>
      <c r="W66" s="109">
        <v>370</v>
      </c>
      <c r="X66" s="109">
        <v>3596</v>
      </c>
      <c r="Y66" s="109">
        <v>8656</v>
      </c>
      <c r="Z66" s="109">
        <v>4926</v>
      </c>
      <c r="AA66" s="109">
        <v>1058</v>
      </c>
      <c r="AB66" s="109">
        <v>155</v>
      </c>
      <c r="AC66" s="72">
        <v>7</v>
      </c>
      <c r="AD66" s="117" t="s">
        <v>57</v>
      </c>
    </row>
    <row r="67" spans="2:30" ht="17.25" hidden="1" customHeight="1">
      <c r="B67" s="171" t="s">
        <v>86</v>
      </c>
      <c r="C67" s="16"/>
      <c r="D67" s="162">
        <v>18823</v>
      </c>
      <c r="E67" s="163"/>
      <c r="F67" s="162">
        <v>8231</v>
      </c>
      <c r="G67" s="164"/>
      <c r="H67" s="162">
        <v>6842</v>
      </c>
      <c r="I67" s="164"/>
      <c r="J67" s="162">
        <v>3174</v>
      </c>
      <c r="K67" s="164"/>
      <c r="L67" s="162">
        <v>450</v>
      </c>
      <c r="M67" s="164"/>
      <c r="N67" s="162">
        <v>126</v>
      </c>
      <c r="O67" s="160"/>
      <c r="P67" s="144"/>
      <c r="Q67" s="144"/>
      <c r="R67" s="165" t="s">
        <v>86</v>
      </c>
      <c r="S67" s="720"/>
      <c r="T67" s="721"/>
      <c r="U67" s="109">
        <v>18823</v>
      </c>
      <c r="V67" s="168" t="s">
        <v>57</v>
      </c>
      <c r="W67" s="109">
        <v>351</v>
      </c>
      <c r="X67" s="109">
        <v>3757</v>
      </c>
      <c r="Y67" s="109">
        <v>8477</v>
      </c>
      <c r="Z67" s="109">
        <v>5004</v>
      </c>
      <c r="AA67" s="109">
        <v>1102</v>
      </c>
      <c r="AB67" s="109">
        <v>129</v>
      </c>
      <c r="AC67" s="72">
        <v>3</v>
      </c>
      <c r="AD67" s="117" t="s">
        <v>57</v>
      </c>
    </row>
    <row r="68" spans="2:30" ht="17.25" hidden="1" customHeight="1">
      <c r="B68" s="171" t="s">
        <v>87</v>
      </c>
      <c r="C68" s="16"/>
      <c r="D68" s="162">
        <v>18348</v>
      </c>
      <c r="E68" s="163"/>
      <c r="F68" s="162">
        <v>8131</v>
      </c>
      <c r="G68" s="164"/>
      <c r="H68" s="162">
        <v>6721</v>
      </c>
      <c r="I68" s="164"/>
      <c r="J68" s="162">
        <v>2888</v>
      </c>
      <c r="K68" s="164"/>
      <c r="L68" s="162">
        <v>486</v>
      </c>
      <c r="M68" s="164"/>
      <c r="N68" s="162">
        <v>122</v>
      </c>
      <c r="O68" s="160"/>
      <c r="P68" s="144"/>
      <c r="Q68" s="144"/>
      <c r="R68" s="165" t="s">
        <v>87</v>
      </c>
      <c r="S68" s="720"/>
      <c r="T68" s="721"/>
      <c r="U68" s="109">
        <v>18348</v>
      </c>
      <c r="V68" s="168" t="s">
        <v>57</v>
      </c>
      <c r="W68" s="109">
        <v>342</v>
      </c>
      <c r="X68" s="109">
        <v>3560</v>
      </c>
      <c r="Y68" s="109">
        <v>8244</v>
      </c>
      <c r="Z68" s="109">
        <v>4953</v>
      </c>
      <c r="AA68" s="109">
        <v>1061</v>
      </c>
      <c r="AB68" s="109">
        <v>181</v>
      </c>
      <c r="AC68" s="72">
        <v>7</v>
      </c>
      <c r="AD68" s="117" t="s">
        <v>57</v>
      </c>
    </row>
    <row r="69" spans="2:30" ht="17.25" hidden="1" customHeight="1">
      <c r="B69" s="172" t="s">
        <v>88</v>
      </c>
      <c r="C69" s="16"/>
      <c r="D69" s="162">
        <v>19085</v>
      </c>
      <c r="E69" s="163"/>
      <c r="F69" s="162">
        <v>8729</v>
      </c>
      <c r="G69" s="164"/>
      <c r="H69" s="162">
        <v>6869</v>
      </c>
      <c r="I69" s="164"/>
      <c r="J69" s="162">
        <v>2847</v>
      </c>
      <c r="K69" s="164"/>
      <c r="L69" s="162">
        <v>521</v>
      </c>
      <c r="M69" s="164"/>
      <c r="N69" s="162">
        <v>119</v>
      </c>
      <c r="O69" s="160"/>
      <c r="P69" s="144"/>
      <c r="Q69" s="144"/>
      <c r="R69" s="173" t="s">
        <v>88</v>
      </c>
      <c r="S69" s="720"/>
      <c r="T69" s="721"/>
      <c r="U69" s="109">
        <v>19085</v>
      </c>
      <c r="V69" s="168" t="s">
        <v>57</v>
      </c>
      <c r="W69" s="109">
        <v>348</v>
      </c>
      <c r="X69" s="109">
        <v>3786</v>
      </c>
      <c r="Y69" s="109">
        <v>8448</v>
      </c>
      <c r="Z69" s="109">
        <v>5068</v>
      </c>
      <c r="AA69" s="109">
        <v>1299</v>
      </c>
      <c r="AB69" s="109">
        <v>133</v>
      </c>
      <c r="AC69" s="72">
        <v>3</v>
      </c>
      <c r="AD69" s="117" t="s">
        <v>57</v>
      </c>
    </row>
    <row r="70" spans="2:30" ht="16.5" customHeight="1">
      <c r="B70" s="120" t="s">
        <v>149</v>
      </c>
      <c r="C70" s="16"/>
      <c r="D70" s="162">
        <v>18622</v>
      </c>
      <c r="E70" s="163"/>
      <c r="F70" s="162">
        <v>8493</v>
      </c>
      <c r="G70" s="164"/>
      <c r="H70" s="162">
        <v>6654</v>
      </c>
      <c r="I70" s="164"/>
      <c r="J70" s="162">
        <v>2862</v>
      </c>
      <c r="K70" s="164"/>
      <c r="L70" s="162">
        <v>488</v>
      </c>
      <c r="M70" s="164"/>
      <c r="N70" s="162">
        <v>125</v>
      </c>
      <c r="O70" s="160"/>
      <c r="P70" s="144"/>
      <c r="Q70" s="144"/>
      <c r="R70" s="173">
        <v>7</v>
      </c>
      <c r="S70" s="720" t="s">
        <v>150</v>
      </c>
      <c r="T70" s="721"/>
      <c r="U70" s="109">
        <v>18622</v>
      </c>
      <c r="V70" s="168" t="s">
        <v>57</v>
      </c>
      <c r="W70" s="114">
        <v>325</v>
      </c>
      <c r="X70" s="174">
        <v>3578</v>
      </c>
      <c r="Y70" s="174">
        <v>7972</v>
      </c>
      <c r="Z70" s="174">
        <v>5318</v>
      </c>
      <c r="AA70" s="174">
        <v>1271</v>
      </c>
      <c r="AB70" s="174">
        <v>148</v>
      </c>
      <c r="AC70" s="175">
        <v>10</v>
      </c>
      <c r="AD70" s="176" t="s">
        <v>57</v>
      </c>
    </row>
    <row r="71" spans="2:30" ht="16.5" hidden="1" customHeight="1">
      <c r="B71" s="120" t="s">
        <v>90</v>
      </c>
      <c r="C71" s="16"/>
      <c r="D71" s="162">
        <v>18771</v>
      </c>
      <c r="E71" s="163"/>
      <c r="F71" s="162">
        <v>8787</v>
      </c>
      <c r="G71" s="164"/>
      <c r="H71" s="162">
        <v>6844</v>
      </c>
      <c r="I71" s="164"/>
      <c r="J71" s="162">
        <v>2556</v>
      </c>
      <c r="K71" s="164"/>
      <c r="L71" s="162">
        <v>446</v>
      </c>
      <c r="M71" s="164"/>
      <c r="N71" s="162">
        <v>138</v>
      </c>
      <c r="O71" s="160"/>
      <c r="P71" s="144"/>
      <c r="Q71" s="144"/>
      <c r="R71" s="173">
        <v>11</v>
      </c>
      <c r="S71" s="720" t="s">
        <v>151</v>
      </c>
      <c r="T71" s="721"/>
      <c r="U71" s="109">
        <v>18771</v>
      </c>
      <c r="V71" s="168" t="s">
        <v>57</v>
      </c>
      <c r="W71" s="109">
        <v>320</v>
      </c>
      <c r="X71" s="109">
        <v>3137</v>
      </c>
      <c r="Y71" s="109">
        <v>8079</v>
      </c>
      <c r="Z71" s="109">
        <v>5558</v>
      </c>
      <c r="AA71" s="109">
        <v>1482</v>
      </c>
      <c r="AB71" s="109">
        <v>189</v>
      </c>
      <c r="AC71" s="72">
        <v>6</v>
      </c>
      <c r="AD71" s="117" t="s">
        <v>57</v>
      </c>
    </row>
    <row r="72" spans="2:30" ht="16.5" customHeight="1">
      <c r="B72" s="120" t="s">
        <v>91</v>
      </c>
      <c r="C72" s="16"/>
      <c r="D72" s="162">
        <v>19059</v>
      </c>
      <c r="E72" s="163"/>
      <c r="F72" s="162">
        <v>8943</v>
      </c>
      <c r="G72" s="164"/>
      <c r="H72" s="162">
        <v>6908</v>
      </c>
      <c r="I72" s="164"/>
      <c r="J72" s="162">
        <v>2608</v>
      </c>
      <c r="K72" s="164"/>
      <c r="L72" s="162">
        <v>481</v>
      </c>
      <c r="M72" s="164"/>
      <c r="N72" s="162">
        <v>119</v>
      </c>
      <c r="O72" s="160"/>
      <c r="P72" s="144"/>
      <c r="Q72" s="144"/>
      <c r="R72" s="173">
        <v>12</v>
      </c>
      <c r="S72" s="720" t="s">
        <v>152</v>
      </c>
      <c r="T72" s="721"/>
      <c r="U72" s="109">
        <v>19059</v>
      </c>
      <c r="V72" s="168" t="s">
        <v>57</v>
      </c>
      <c r="W72" s="109">
        <v>346</v>
      </c>
      <c r="X72" s="109">
        <v>3035</v>
      </c>
      <c r="Y72" s="109">
        <v>8183</v>
      </c>
      <c r="Z72" s="109">
        <v>5719</v>
      </c>
      <c r="AA72" s="109">
        <v>1587</v>
      </c>
      <c r="AB72" s="109">
        <v>183</v>
      </c>
      <c r="AC72" s="72">
        <v>6</v>
      </c>
      <c r="AD72" s="117" t="s">
        <v>57</v>
      </c>
    </row>
    <row r="73" spans="2:30" ht="16.5" hidden="1" customHeight="1">
      <c r="B73" s="120" t="s">
        <v>92</v>
      </c>
      <c r="C73" s="16"/>
      <c r="D73" s="162">
        <v>18797</v>
      </c>
      <c r="E73" s="163"/>
      <c r="F73" s="162">
        <v>8714</v>
      </c>
      <c r="G73" s="164"/>
      <c r="H73" s="162">
        <v>6948</v>
      </c>
      <c r="I73" s="164"/>
      <c r="J73" s="162">
        <v>2520</v>
      </c>
      <c r="K73" s="164"/>
      <c r="L73" s="162">
        <v>468</v>
      </c>
      <c r="M73" s="164"/>
      <c r="N73" s="162">
        <v>147</v>
      </c>
      <c r="O73" s="160"/>
      <c r="P73" s="144"/>
      <c r="Q73" s="144"/>
      <c r="R73" s="173">
        <v>13</v>
      </c>
      <c r="S73" s="720" t="s">
        <v>153</v>
      </c>
      <c r="T73" s="721"/>
      <c r="U73" s="109">
        <v>18797</v>
      </c>
      <c r="V73" s="168">
        <v>1</v>
      </c>
      <c r="W73" s="109">
        <v>347</v>
      </c>
      <c r="X73" s="109">
        <v>2900</v>
      </c>
      <c r="Y73" s="109">
        <v>7890</v>
      </c>
      <c r="Z73" s="109">
        <v>5782</v>
      </c>
      <c r="AA73" s="109">
        <v>1686</v>
      </c>
      <c r="AB73" s="109">
        <v>182</v>
      </c>
      <c r="AC73" s="72">
        <v>9</v>
      </c>
      <c r="AD73" s="117" t="s">
        <v>57</v>
      </c>
    </row>
    <row r="74" spans="2:30" ht="16.5" hidden="1" customHeight="1">
      <c r="B74" s="120" t="s">
        <v>93</v>
      </c>
      <c r="C74" s="16"/>
      <c r="D74" s="162">
        <v>18509</v>
      </c>
      <c r="E74" s="163"/>
      <c r="F74" s="162">
        <v>8711</v>
      </c>
      <c r="G74" s="164"/>
      <c r="H74" s="162">
        <v>6822</v>
      </c>
      <c r="I74" s="164"/>
      <c r="J74" s="162">
        <v>2419</v>
      </c>
      <c r="K74" s="164"/>
      <c r="L74" s="162">
        <v>426</v>
      </c>
      <c r="M74" s="164"/>
      <c r="N74" s="162">
        <v>131</v>
      </c>
      <c r="O74" s="160"/>
      <c r="P74" s="144"/>
      <c r="Q74" s="144"/>
      <c r="R74" s="173">
        <v>14</v>
      </c>
      <c r="S74" s="720" t="s">
        <v>154</v>
      </c>
      <c r="T74" s="721"/>
      <c r="U74" s="109">
        <v>18509</v>
      </c>
      <c r="V74" s="168" t="s">
        <v>57</v>
      </c>
      <c r="W74" s="109">
        <v>352</v>
      </c>
      <c r="X74" s="109">
        <v>2757</v>
      </c>
      <c r="Y74" s="109">
        <v>7514</v>
      </c>
      <c r="Z74" s="109">
        <v>6036</v>
      </c>
      <c r="AA74" s="109">
        <v>1646</v>
      </c>
      <c r="AB74" s="109">
        <v>197</v>
      </c>
      <c r="AC74" s="72">
        <v>6</v>
      </c>
      <c r="AD74" s="117">
        <v>1</v>
      </c>
    </row>
    <row r="75" spans="2:30" ht="16.5" hidden="1" customHeight="1">
      <c r="B75" s="120" t="s">
        <v>94</v>
      </c>
      <c r="C75" s="16"/>
      <c r="D75" s="162">
        <v>17770</v>
      </c>
      <c r="E75" s="163"/>
      <c r="F75" s="162">
        <v>8170</v>
      </c>
      <c r="G75" s="164"/>
      <c r="H75" s="162">
        <v>6773</v>
      </c>
      <c r="I75" s="164"/>
      <c r="J75" s="162">
        <v>2294</v>
      </c>
      <c r="K75" s="164"/>
      <c r="L75" s="162">
        <v>421</v>
      </c>
      <c r="M75" s="164"/>
      <c r="N75" s="162">
        <v>112</v>
      </c>
      <c r="O75" s="160"/>
      <c r="P75" s="144"/>
      <c r="Q75" s="144"/>
      <c r="R75" s="173">
        <v>15</v>
      </c>
      <c r="S75" s="720" t="s">
        <v>155</v>
      </c>
      <c r="T75" s="721"/>
      <c r="U75" s="109">
        <v>17770</v>
      </c>
      <c r="V75" s="168" t="s">
        <v>57</v>
      </c>
      <c r="W75" s="109">
        <v>377</v>
      </c>
      <c r="X75" s="109">
        <v>2524</v>
      </c>
      <c r="Y75" s="109">
        <v>6872</v>
      </c>
      <c r="Z75" s="109">
        <v>6054</v>
      </c>
      <c r="AA75" s="109">
        <v>1731</v>
      </c>
      <c r="AB75" s="109">
        <v>205</v>
      </c>
      <c r="AC75" s="72">
        <v>7</v>
      </c>
      <c r="AD75" s="117" t="s">
        <v>48</v>
      </c>
    </row>
    <row r="76" spans="2:30" ht="16.5" hidden="1" customHeight="1">
      <c r="B76" s="120" t="s">
        <v>95</v>
      </c>
      <c r="C76" s="16"/>
      <c r="D76" s="162">
        <v>17655</v>
      </c>
      <c r="E76" s="163"/>
      <c r="F76" s="162">
        <v>7999</v>
      </c>
      <c r="G76" s="164"/>
      <c r="H76" s="162">
        <v>6758</v>
      </c>
      <c r="I76" s="164"/>
      <c r="J76" s="162">
        <v>2351</v>
      </c>
      <c r="K76" s="164"/>
      <c r="L76" s="162">
        <v>412</v>
      </c>
      <c r="M76" s="164"/>
      <c r="N76" s="162">
        <v>135</v>
      </c>
      <c r="O76" s="160"/>
      <c r="P76" s="144"/>
      <c r="Q76" s="144"/>
      <c r="R76" s="173">
        <v>16</v>
      </c>
      <c r="S76" s="720" t="s">
        <v>156</v>
      </c>
      <c r="T76" s="721"/>
      <c r="U76" s="109">
        <v>17655</v>
      </c>
      <c r="V76" s="168" t="s">
        <v>57</v>
      </c>
      <c r="W76" s="109">
        <v>344</v>
      </c>
      <c r="X76" s="109">
        <v>2491</v>
      </c>
      <c r="Y76" s="109">
        <v>6409</v>
      </c>
      <c r="Z76" s="109">
        <v>6265</v>
      </c>
      <c r="AA76" s="109">
        <v>1915</v>
      </c>
      <c r="AB76" s="109">
        <v>226</v>
      </c>
      <c r="AC76" s="72">
        <v>5</v>
      </c>
      <c r="AD76" s="117" t="s">
        <v>48</v>
      </c>
    </row>
    <row r="77" spans="2:30" ht="16.5" customHeight="1">
      <c r="B77" s="123" t="s">
        <v>96</v>
      </c>
      <c r="C77" s="16"/>
      <c r="D77" s="162">
        <v>16688</v>
      </c>
      <c r="E77" s="163"/>
      <c r="F77" s="162">
        <v>7579</v>
      </c>
      <c r="G77" s="164"/>
      <c r="H77" s="162">
        <v>6278</v>
      </c>
      <c r="I77" s="164"/>
      <c r="J77" s="162">
        <v>2250</v>
      </c>
      <c r="K77" s="164"/>
      <c r="L77" s="162">
        <v>449</v>
      </c>
      <c r="M77" s="164"/>
      <c r="N77" s="162">
        <v>132</v>
      </c>
      <c r="O77" s="160"/>
      <c r="P77" s="144"/>
      <c r="Q77" s="144"/>
      <c r="R77" s="173">
        <v>17</v>
      </c>
      <c r="S77" s="166" t="s">
        <v>157</v>
      </c>
      <c r="T77" s="167"/>
      <c r="U77" s="109">
        <v>16688</v>
      </c>
      <c r="V77" s="168">
        <v>1</v>
      </c>
      <c r="W77" s="109">
        <v>304</v>
      </c>
      <c r="X77" s="109">
        <v>2275</v>
      </c>
      <c r="Y77" s="109">
        <v>5727</v>
      </c>
      <c r="Z77" s="109">
        <v>6158</v>
      </c>
      <c r="AA77" s="109">
        <v>1965</v>
      </c>
      <c r="AB77" s="109">
        <v>251</v>
      </c>
      <c r="AC77" s="72">
        <v>7</v>
      </c>
      <c r="AD77" s="117" t="s">
        <v>48</v>
      </c>
    </row>
    <row r="78" spans="2:30" ht="16.5" customHeight="1">
      <c r="B78" s="123" t="s">
        <v>97</v>
      </c>
      <c r="C78" s="16"/>
      <c r="D78" s="162">
        <v>17279</v>
      </c>
      <c r="E78" s="163"/>
      <c r="F78" s="162">
        <v>7826</v>
      </c>
      <c r="G78" s="164"/>
      <c r="H78" s="177">
        <v>6436</v>
      </c>
      <c r="I78" s="162"/>
      <c r="J78" s="162">
        <v>2464</v>
      </c>
      <c r="K78" s="164"/>
      <c r="L78" s="177">
        <v>442</v>
      </c>
      <c r="M78" s="162"/>
      <c r="N78" s="162">
        <v>111</v>
      </c>
      <c r="O78" s="178"/>
      <c r="P78" s="144"/>
      <c r="Q78" s="144"/>
      <c r="R78" s="173">
        <v>18</v>
      </c>
      <c r="S78" s="166" t="s">
        <v>158</v>
      </c>
      <c r="T78" s="167"/>
      <c r="U78" s="109">
        <v>17279</v>
      </c>
      <c r="V78" s="179">
        <v>2</v>
      </c>
      <c r="W78" s="174">
        <v>307</v>
      </c>
      <c r="X78" s="114">
        <v>2393</v>
      </c>
      <c r="Y78" s="114">
        <v>5526</v>
      </c>
      <c r="Z78" s="114">
        <v>6548</v>
      </c>
      <c r="AA78" s="114">
        <v>2239</v>
      </c>
      <c r="AB78" s="114">
        <v>251</v>
      </c>
      <c r="AC78" s="115">
        <v>13</v>
      </c>
      <c r="AD78" s="180" t="s">
        <v>48</v>
      </c>
    </row>
    <row r="79" spans="2:30" ht="16.5" customHeight="1">
      <c r="B79" s="123" t="s">
        <v>98</v>
      </c>
      <c r="C79" s="16"/>
      <c r="D79" s="162">
        <v>17099</v>
      </c>
      <c r="E79" s="163"/>
      <c r="F79" s="162">
        <v>7594</v>
      </c>
      <c r="G79" s="164"/>
      <c r="H79" s="177">
        <v>6406</v>
      </c>
      <c r="I79" s="162"/>
      <c r="J79" s="162">
        <v>2475</v>
      </c>
      <c r="K79" s="164"/>
      <c r="L79" s="177">
        <v>471</v>
      </c>
      <c r="M79" s="162"/>
      <c r="N79" s="162">
        <v>153</v>
      </c>
      <c r="O79" s="178"/>
      <c r="P79" s="144"/>
      <c r="Q79" s="144"/>
      <c r="R79" s="173">
        <v>19</v>
      </c>
      <c r="S79" s="166" t="s">
        <v>159</v>
      </c>
      <c r="T79" s="167"/>
      <c r="U79" s="109">
        <v>17099</v>
      </c>
      <c r="V79" s="179" t="s">
        <v>57</v>
      </c>
      <c r="W79" s="174">
        <v>315</v>
      </c>
      <c r="X79" s="114">
        <v>2389</v>
      </c>
      <c r="Y79" s="114">
        <v>5331</v>
      </c>
      <c r="Z79" s="114">
        <v>6326</v>
      </c>
      <c r="AA79" s="114">
        <v>2442</v>
      </c>
      <c r="AB79" s="114">
        <v>288</v>
      </c>
      <c r="AC79" s="115">
        <v>7</v>
      </c>
      <c r="AD79" s="180">
        <v>1</v>
      </c>
    </row>
    <row r="80" spans="2:30" ht="16.5" customHeight="1">
      <c r="B80" s="123" t="s">
        <v>99</v>
      </c>
      <c r="C80" s="16"/>
      <c r="D80" s="162">
        <v>17044</v>
      </c>
      <c r="E80" s="163"/>
      <c r="F80" s="162">
        <v>7650</v>
      </c>
      <c r="G80" s="164"/>
      <c r="H80" s="177">
        <v>6309</v>
      </c>
      <c r="I80" s="162"/>
      <c r="J80" s="162">
        <v>2438</v>
      </c>
      <c r="K80" s="164"/>
      <c r="L80" s="177">
        <v>495</v>
      </c>
      <c r="M80" s="162"/>
      <c r="N80" s="162">
        <v>152</v>
      </c>
      <c r="O80" s="178"/>
      <c r="P80" s="144"/>
      <c r="Q80" s="144"/>
      <c r="R80" s="173">
        <v>20</v>
      </c>
      <c r="S80" s="166" t="s">
        <v>160</v>
      </c>
      <c r="T80" s="167"/>
      <c r="U80" s="109">
        <v>17044</v>
      </c>
      <c r="V80" s="179" t="s">
        <v>57</v>
      </c>
      <c r="W80" s="174">
        <v>265</v>
      </c>
      <c r="X80" s="114">
        <v>2305</v>
      </c>
      <c r="Y80" s="114">
        <v>5303</v>
      </c>
      <c r="Z80" s="114">
        <v>6088</v>
      </c>
      <c r="AA80" s="114">
        <v>2734</v>
      </c>
      <c r="AB80" s="114">
        <v>344</v>
      </c>
      <c r="AC80" s="115">
        <v>5</v>
      </c>
      <c r="AD80" s="180" t="s">
        <v>48</v>
      </c>
    </row>
    <row r="81" spans="2:32" ht="16.5" customHeight="1">
      <c r="B81" s="123" t="s">
        <v>100</v>
      </c>
      <c r="C81" s="10"/>
      <c r="D81" s="181">
        <v>16387</v>
      </c>
      <c r="E81" s="162"/>
      <c r="F81" s="182">
        <v>7353</v>
      </c>
      <c r="G81" s="183"/>
      <c r="H81" s="184">
        <v>6072</v>
      </c>
      <c r="I81" s="126"/>
      <c r="J81" s="182">
        <v>2305</v>
      </c>
      <c r="K81" s="183"/>
      <c r="L81" s="184">
        <v>508</v>
      </c>
      <c r="M81" s="126"/>
      <c r="N81" s="182">
        <v>149</v>
      </c>
      <c r="O81" s="160"/>
      <c r="P81" s="144"/>
      <c r="Q81" s="144"/>
      <c r="R81" s="173">
        <v>21</v>
      </c>
      <c r="S81" s="166" t="s">
        <v>161</v>
      </c>
      <c r="T81" s="167"/>
      <c r="U81" s="109">
        <v>16387</v>
      </c>
      <c r="V81" s="179">
        <v>2</v>
      </c>
      <c r="W81" s="185">
        <v>264</v>
      </c>
      <c r="X81" s="118">
        <v>2143</v>
      </c>
      <c r="Y81" s="144">
        <v>5002</v>
      </c>
      <c r="Z81" s="118">
        <v>5825</v>
      </c>
      <c r="AA81" s="144">
        <v>2785</v>
      </c>
      <c r="AB81" s="118">
        <v>358</v>
      </c>
      <c r="AC81" s="115">
        <v>8</v>
      </c>
      <c r="AD81" s="180" t="s">
        <v>48</v>
      </c>
    </row>
    <row r="82" spans="2:32" ht="16.5" customHeight="1">
      <c r="B82" s="123" t="s">
        <v>101</v>
      </c>
      <c r="C82" s="10"/>
      <c r="D82" s="181">
        <v>16759</v>
      </c>
      <c r="E82" s="162"/>
      <c r="F82" s="182">
        <v>7430</v>
      </c>
      <c r="G82" s="183"/>
      <c r="H82" s="184">
        <v>6210</v>
      </c>
      <c r="I82" s="126"/>
      <c r="J82" s="182">
        <v>2507</v>
      </c>
      <c r="K82" s="183"/>
      <c r="L82" s="184">
        <v>456</v>
      </c>
      <c r="M82" s="126"/>
      <c r="N82" s="182">
        <v>156</v>
      </c>
      <c r="O82" s="160"/>
      <c r="P82" s="144"/>
      <c r="Q82" s="144"/>
      <c r="R82" s="173">
        <v>22</v>
      </c>
      <c r="S82" s="166" t="s">
        <v>162</v>
      </c>
      <c r="T82" s="167"/>
      <c r="U82" s="109">
        <v>16759</v>
      </c>
      <c r="V82" s="179">
        <v>2</v>
      </c>
      <c r="W82" s="185">
        <v>230</v>
      </c>
      <c r="X82" s="118">
        <v>2025</v>
      </c>
      <c r="Y82" s="144">
        <v>5300</v>
      </c>
      <c r="Z82" s="118">
        <v>5767</v>
      </c>
      <c r="AA82" s="144">
        <v>3032</v>
      </c>
      <c r="AB82" s="118">
        <v>394</v>
      </c>
      <c r="AC82" s="115">
        <v>9</v>
      </c>
      <c r="AD82" s="176" t="s">
        <v>48</v>
      </c>
    </row>
    <row r="83" spans="2:32" ht="16.5" customHeight="1">
      <c r="B83" s="123" t="s">
        <v>102</v>
      </c>
      <c r="C83" s="10"/>
      <c r="D83" s="181">
        <v>16635</v>
      </c>
      <c r="E83" s="162"/>
      <c r="F83" s="182">
        <v>7309</v>
      </c>
      <c r="G83" s="183"/>
      <c r="H83" s="184">
        <v>6160</v>
      </c>
      <c r="I83" s="126"/>
      <c r="J83" s="182">
        <v>2460</v>
      </c>
      <c r="K83" s="183"/>
      <c r="L83" s="184">
        <v>536</v>
      </c>
      <c r="M83" s="126"/>
      <c r="N83" s="182">
        <v>170</v>
      </c>
      <c r="O83" s="160"/>
      <c r="P83" s="144"/>
      <c r="Q83" s="144"/>
      <c r="R83" s="173">
        <v>23</v>
      </c>
      <c r="S83" s="166" t="s">
        <v>163</v>
      </c>
      <c r="T83" s="167"/>
      <c r="U83" s="109">
        <v>16635</v>
      </c>
      <c r="V83" s="179">
        <v>1</v>
      </c>
      <c r="W83" s="185">
        <v>215</v>
      </c>
      <c r="X83" s="118">
        <v>1983</v>
      </c>
      <c r="Y83" s="144">
        <v>5201</v>
      </c>
      <c r="Z83" s="118">
        <v>5610</v>
      </c>
      <c r="AA83" s="144">
        <v>3150</v>
      </c>
      <c r="AB83" s="118">
        <v>465</v>
      </c>
      <c r="AC83" s="115">
        <v>10</v>
      </c>
      <c r="AD83" s="176" t="s">
        <v>48</v>
      </c>
    </row>
    <row r="84" spans="2:32" ht="16.5" customHeight="1">
      <c r="B84" s="123" t="s">
        <v>103</v>
      </c>
      <c r="C84" s="10"/>
      <c r="D84" s="181">
        <v>16279</v>
      </c>
      <c r="E84" s="162"/>
      <c r="F84" s="182">
        <v>7109</v>
      </c>
      <c r="G84" s="183"/>
      <c r="H84" s="184">
        <v>6059</v>
      </c>
      <c r="I84" s="126"/>
      <c r="J84" s="182">
        <v>2426</v>
      </c>
      <c r="K84" s="183"/>
      <c r="L84" s="184">
        <v>518</v>
      </c>
      <c r="M84" s="126"/>
      <c r="N84" s="182">
        <v>167</v>
      </c>
      <c r="O84" s="160"/>
      <c r="P84" s="144"/>
      <c r="Q84" s="144"/>
      <c r="R84" s="173">
        <v>24</v>
      </c>
      <c r="S84" s="166" t="s">
        <v>164</v>
      </c>
      <c r="T84" s="167"/>
      <c r="U84" s="109">
        <v>16279</v>
      </c>
      <c r="V84" s="179" t="s">
        <v>57</v>
      </c>
      <c r="W84" s="185">
        <v>225</v>
      </c>
      <c r="X84" s="118">
        <v>1726</v>
      </c>
      <c r="Y84" s="144">
        <v>5102</v>
      </c>
      <c r="Z84" s="118">
        <v>5496</v>
      </c>
      <c r="AA84" s="144">
        <v>3165</v>
      </c>
      <c r="AB84" s="118">
        <v>552</v>
      </c>
      <c r="AC84" s="115">
        <v>13</v>
      </c>
      <c r="AD84" s="176" t="s">
        <v>48</v>
      </c>
    </row>
    <row r="85" spans="2:32" ht="16.5" customHeight="1">
      <c r="B85" s="123" t="s">
        <v>104</v>
      </c>
      <c r="C85" s="16"/>
      <c r="D85" s="162">
        <v>16210</v>
      </c>
      <c r="E85" s="163"/>
      <c r="F85" s="182">
        <v>7143</v>
      </c>
      <c r="G85" s="183"/>
      <c r="H85" s="182">
        <v>5980</v>
      </c>
      <c r="I85" s="183"/>
      <c r="J85" s="182">
        <v>2445</v>
      </c>
      <c r="K85" s="183"/>
      <c r="L85" s="182">
        <v>483</v>
      </c>
      <c r="M85" s="183"/>
      <c r="N85" s="182">
        <v>159</v>
      </c>
      <c r="O85" s="160"/>
      <c r="P85" s="144"/>
      <c r="Q85" s="144"/>
      <c r="R85" s="173">
        <v>25</v>
      </c>
      <c r="S85" s="166" t="s">
        <v>165</v>
      </c>
      <c r="T85" s="167"/>
      <c r="U85" s="109">
        <v>16210</v>
      </c>
      <c r="V85" s="179" t="s">
        <v>166</v>
      </c>
      <c r="W85" s="185">
        <v>236</v>
      </c>
      <c r="X85" s="118">
        <v>1710</v>
      </c>
      <c r="Y85" s="144">
        <v>4879</v>
      </c>
      <c r="Z85" s="118">
        <v>5538</v>
      </c>
      <c r="AA85" s="144">
        <v>3192</v>
      </c>
      <c r="AB85" s="118">
        <v>640</v>
      </c>
      <c r="AC85" s="115">
        <v>15</v>
      </c>
      <c r="AD85" s="176" t="s">
        <v>48</v>
      </c>
    </row>
    <row r="86" spans="2:32" ht="16.5" customHeight="1">
      <c r="B86" s="123" t="s">
        <v>105</v>
      </c>
      <c r="C86" s="16"/>
      <c r="D86" s="162">
        <v>15837</v>
      </c>
      <c r="E86" s="163"/>
      <c r="F86" s="182">
        <v>7165</v>
      </c>
      <c r="G86" s="183"/>
      <c r="H86" s="182">
        <v>5672</v>
      </c>
      <c r="I86" s="183"/>
      <c r="J86" s="182">
        <v>2340</v>
      </c>
      <c r="K86" s="183"/>
      <c r="L86" s="182">
        <v>502</v>
      </c>
      <c r="M86" s="183"/>
      <c r="N86" s="182">
        <v>158</v>
      </c>
      <c r="O86" s="160"/>
      <c r="P86" s="144"/>
      <c r="Q86" s="144"/>
      <c r="R86" s="173">
        <v>26</v>
      </c>
      <c r="S86" s="166" t="s">
        <v>167</v>
      </c>
      <c r="T86" s="167"/>
      <c r="U86" s="109">
        <v>15837</v>
      </c>
      <c r="V86" s="179">
        <v>2</v>
      </c>
      <c r="W86" s="186">
        <v>257</v>
      </c>
      <c r="X86" s="118">
        <v>1594</v>
      </c>
      <c r="Y86" s="118">
        <v>4782</v>
      </c>
      <c r="Z86" s="118">
        <v>5462</v>
      </c>
      <c r="AA86" s="118">
        <v>3094</v>
      </c>
      <c r="AB86" s="118">
        <v>627</v>
      </c>
      <c r="AC86" s="115">
        <v>19</v>
      </c>
      <c r="AD86" s="176" t="s">
        <v>48</v>
      </c>
    </row>
    <row r="87" spans="2:32" ht="16.5" customHeight="1">
      <c r="B87" s="123" t="s">
        <v>106</v>
      </c>
      <c r="C87" s="16"/>
      <c r="D87" s="162">
        <v>15599</v>
      </c>
      <c r="E87" s="163"/>
      <c r="F87" s="182">
        <v>7066</v>
      </c>
      <c r="G87" s="183"/>
      <c r="H87" s="182">
        <v>5701</v>
      </c>
      <c r="I87" s="183"/>
      <c r="J87" s="182">
        <v>2194</v>
      </c>
      <c r="K87" s="183"/>
      <c r="L87" s="182">
        <v>481</v>
      </c>
      <c r="M87" s="183"/>
      <c r="N87" s="182">
        <v>157</v>
      </c>
      <c r="O87" s="160"/>
      <c r="P87" s="144"/>
      <c r="Q87" s="144"/>
      <c r="R87" s="173">
        <v>27</v>
      </c>
      <c r="S87" s="166" t="s">
        <v>168</v>
      </c>
      <c r="T87" s="167"/>
      <c r="U87" s="109">
        <v>15599</v>
      </c>
      <c r="V87" s="168" t="s">
        <v>57</v>
      </c>
      <c r="W87" s="186">
        <v>206</v>
      </c>
      <c r="X87" s="118">
        <v>1548</v>
      </c>
      <c r="Y87" s="118">
        <v>4653</v>
      </c>
      <c r="Z87" s="118">
        <v>5351</v>
      </c>
      <c r="AA87" s="118">
        <v>3144</v>
      </c>
      <c r="AB87" s="118">
        <v>680</v>
      </c>
      <c r="AC87" s="115">
        <v>17</v>
      </c>
      <c r="AD87" s="176" t="s">
        <v>48</v>
      </c>
    </row>
    <row r="88" spans="2:32" ht="16.5" customHeight="1">
      <c r="B88" s="123" t="s">
        <v>107</v>
      </c>
      <c r="C88" s="16"/>
      <c r="D88" s="162">
        <v>15477</v>
      </c>
      <c r="E88" s="163"/>
      <c r="F88" s="182">
        <v>6885</v>
      </c>
      <c r="G88" s="183"/>
      <c r="H88" s="182">
        <v>5722</v>
      </c>
      <c r="I88" s="183"/>
      <c r="J88" s="182">
        <v>2226</v>
      </c>
      <c r="K88" s="183"/>
      <c r="L88" s="182">
        <v>516</v>
      </c>
      <c r="M88" s="183"/>
      <c r="N88" s="182">
        <v>128</v>
      </c>
      <c r="O88" s="160"/>
      <c r="P88" s="144"/>
      <c r="Q88" s="144"/>
      <c r="R88" s="173">
        <v>28</v>
      </c>
      <c r="S88" s="166" t="s">
        <v>169</v>
      </c>
      <c r="T88" s="167"/>
      <c r="U88" s="109">
        <v>15477</v>
      </c>
      <c r="V88" s="168">
        <v>1</v>
      </c>
      <c r="W88" s="186">
        <v>210</v>
      </c>
      <c r="X88" s="118">
        <v>1572</v>
      </c>
      <c r="Y88" s="118">
        <v>4504</v>
      </c>
      <c r="Z88" s="118">
        <v>5422</v>
      </c>
      <c r="AA88" s="118">
        <v>2999</v>
      </c>
      <c r="AB88" s="118">
        <v>755</v>
      </c>
      <c r="AC88" s="115">
        <v>14</v>
      </c>
      <c r="AD88" s="176" t="s">
        <v>48</v>
      </c>
    </row>
    <row r="89" spans="2:32" ht="16.5" customHeight="1">
      <c r="B89" s="123" t="s">
        <v>108</v>
      </c>
      <c r="C89" s="10"/>
      <c r="D89" s="181">
        <v>14910</v>
      </c>
      <c r="E89" s="162"/>
      <c r="F89" s="182">
        <v>6480</v>
      </c>
      <c r="G89" s="183"/>
      <c r="H89" s="182">
        <v>5604</v>
      </c>
      <c r="I89" s="183"/>
      <c r="J89" s="182">
        <v>2212</v>
      </c>
      <c r="K89" s="183"/>
      <c r="L89" s="182">
        <v>436</v>
      </c>
      <c r="M89" s="183"/>
      <c r="N89" s="182">
        <v>178</v>
      </c>
      <c r="O89" s="160"/>
      <c r="P89" s="144"/>
      <c r="Q89" s="144"/>
      <c r="R89" s="173">
        <v>29</v>
      </c>
      <c r="S89" s="166" t="s">
        <v>170</v>
      </c>
      <c r="T89" s="167"/>
      <c r="U89" s="109">
        <v>14910</v>
      </c>
      <c r="V89" s="168" t="s">
        <v>57</v>
      </c>
      <c r="W89" s="186">
        <v>194</v>
      </c>
      <c r="X89" s="187">
        <v>1497</v>
      </c>
      <c r="Y89" s="187">
        <v>4234</v>
      </c>
      <c r="Z89" s="187">
        <v>5345</v>
      </c>
      <c r="AA89" s="187">
        <v>2928</v>
      </c>
      <c r="AB89" s="186">
        <v>694</v>
      </c>
      <c r="AC89" s="115">
        <v>18</v>
      </c>
      <c r="AD89" s="176" t="s">
        <v>48</v>
      </c>
    </row>
    <row r="90" spans="2:32" ht="16.5" customHeight="1">
      <c r="B90" s="123" t="s">
        <v>109</v>
      </c>
      <c r="C90" s="10"/>
      <c r="D90" s="181">
        <v>14485</v>
      </c>
      <c r="E90" s="162"/>
      <c r="F90" s="182">
        <v>6485</v>
      </c>
      <c r="G90" s="183"/>
      <c r="H90" s="182">
        <v>5271</v>
      </c>
      <c r="I90" s="183"/>
      <c r="J90" s="182">
        <v>2126</v>
      </c>
      <c r="K90" s="183"/>
      <c r="L90" s="182">
        <v>464</v>
      </c>
      <c r="M90" s="183"/>
      <c r="N90" s="182">
        <v>139</v>
      </c>
      <c r="O90" s="160"/>
      <c r="P90" s="144"/>
      <c r="Q90" s="144"/>
      <c r="R90" s="173">
        <v>30</v>
      </c>
      <c r="S90" s="166" t="s">
        <v>171</v>
      </c>
      <c r="T90" s="167"/>
      <c r="U90" s="109">
        <v>14485</v>
      </c>
      <c r="V90" s="168">
        <v>1</v>
      </c>
      <c r="W90" s="186">
        <v>193</v>
      </c>
      <c r="X90" s="187">
        <v>1499</v>
      </c>
      <c r="Y90" s="187">
        <v>4115</v>
      </c>
      <c r="Z90" s="187">
        <v>5085</v>
      </c>
      <c r="AA90" s="187">
        <v>2914</v>
      </c>
      <c r="AB90" s="186">
        <v>658</v>
      </c>
      <c r="AC90" s="115">
        <v>20</v>
      </c>
      <c r="AD90" s="176" t="s">
        <v>48</v>
      </c>
    </row>
    <row r="91" spans="2:32" ht="16.5" customHeight="1">
      <c r="B91" s="123" t="s">
        <v>110</v>
      </c>
      <c r="C91" s="10"/>
      <c r="D91" s="181">
        <v>13695</v>
      </c>
      <c r="E91" s="162"/>
      <c r="F91" s="182">
        <v>6096</v>
      </c>
      <c r="G91" s="183"/>
      <c r="H91" s="182">
        <v>5005</v>
      </c>
      <c r="I91" s="183"/>
      <c r="J91" s="182">
        <v>2005</v>
      </c>
      <c r="K91" s="183"/>
      <c r="L91" s="182">
        <v>433</v>
      </c>
      <c r="M91" s="183"/>
      <c r="N91" s="182">
        <v>156</v>
      </c>
      <c r="O91" s="160"/>
      <c r="P91" s="144"/>
      <c r="Q91" s="144"/>
      <c r="R91" s="173" t="s">
        <v>172</v>
      </c>
      <c r="S91" s="166" t="s">
        <v>173</v>
      </c>
      <c r="T91" s="167"/>
      <c r="U91" s="109">
        <v>13695</v>
      </c>
      <c r="V91" s="168" t="s">
        <v>57</v>
      </c>
      <c r="W91" s="186">
        <v>175</v>
      </c>
      <c r="X91" s="187">
        <v>1398</v>
      </c>
      <c r="Y91" s="187">
        <v>3943</v>
      </c>
      <c r="Z91" s="187">
        <v>4731</v>
      </c>
      <c r="AA91" s="187">
        <v>2805</v>
      </c>
      <c r="AB91" s="186">
        <v>621</v>
      </c>
      <c r="AC91" s="115">
        <v>22</v>
      </c>
      <c r="AD91" s="176" t="s">
        <v>48</v>
      </c>
    </row>
    <row r="92" spans="2:32" ht="16.5" customHeight="1">
      <c r="B92" s="123" t="s">
        <v>111</v>
      </c>
      <c r="C92" s="10"/>
      <c r="D92" s="181">
        <v>13521</v>
      </c>
      <c r="E92" s="162"/>
      <c r="F92" s="184">
        <v>6022</v>
      </c>
      <c r="G92" s="126"/>
      <c r="H92" s="184">
        <v>4889</v>
      </c>
      <c r="I92" s="126"/>
      <c r="J92" s="184">
        <v>1953</v>
      </c>
      <c r="K92" s="126"/>
      <c r="L92" s="184">
        <v>483</v>
      </c>
      <c r="M92" s="126"/>
      <c r="N92" s="182">
        <v>174</v>
      </c>
      <c r="O92" s="160"/>
      <c r="P92" s="144"/>
      <c r="Q92" s="144"/>
      <c r="R92" s="188" t="s">
        <v>174</v>
      </c>
      <c r="S92" s="166" t="s">
        <v>175</v>
      </c>
      <c r="T92" s="167"/>
      <c r="U92" s="189">
        <v>13521</v>
      </c>
      <c r="V92" s="149">
        <v>1</v>
      </c>
      <c r="W92" s="186">
        <v>145</v>
      </c>
      <c r="X92" s="187">
        <v>1385</v>
      </c>
      <c r="Y92" s="187">
        <v>3852</v>
      </c>
      <c r="Z92" s="187">
        <v>4597</v>
      </c>
      <c r="AA92" s="187">
        <v>2865</v>
      </c>
      <c r="AB92" s="186">
        <v>658</v>
      </c>
      <c r="AC92" s="115">
        <v>18</v>
      </c>
      <c r="AD92" s="176" t="s">
        <v>48</v>
      </c>
    </row>
    <row r="93" spans="2:32" ht="16.5" customHeight="1">
      <c r="B93" s="123" t="s">
        <v>112</v>
      </c>
      <c r="C93" s="10"/>
      <c r="D93" s="181">
        <v>13107</v>
      </c>
      <c r="E93" s="162"/>
      <c r="F93" s="184">
        <v>5651</v>
      </c>
      <c r="G93" s="126"/>
      <c r="H93" s="184">
        <v>4738</v>
      </c>
      <c r="I93" s="126"/>
      <c r="J93" s="184">
        <v>2073</v>
      </c>
      <c r="K93" s="126"/>
      <c r="L93" s="184">
        <v>470</v>
      </c>
      <c r="M93" s="126"/>
      <c r="N93" s="182">
        <v>175</v>
      </c>
      <c r="O93" s="160"/>
      <c r="P93" s="144"/>
      <c r="Q93" s="144"/>
      <c r="R93" s="188" t="s">
        <v>176</v>
      </c>
      <c r="S93" s="166" t="s">
        <v>177</v>
      </c>
      <c r="T93" s="167"/>
      <c r="U93" s="189">
        <v>13107</v>
      </c>
      <c r="V93" s="149">
        <v>1</v>
      </c>
      <c r="W93" s="186">
        <v>118</v>
      </c>
      <c r="X93" s="190">
        <v>1258</v>
      </c>
      <c r="Y93" s="190">
        <v>3807</v>
      </c>
      <c r="Z93" s="190">
        <v>4525</v>
      </c>
      <c r="AA93" s="190">
        <v>2668</v>
      </c>
      <c r="AB93" s="191">
        <v>704</v>
      </c>
      <c r="AC93" s="175">
        <v>26</v>
      </c>
      <c r="AD93" s="176">
        <v>0</v>
      </c>
    </row>
    <row r="94" spans="2:32" ht="16.5" customHeight="1">
      <c r="B94" s="123" t="s">
        <v>113</v>
      </c>
      <c r="C94" s="10"/>
      <c r="D94" s="181">
        <v>12371</v>
      </c>
      <c r="E94" s="162"/>
      <c r="F94" s="184">
        <v>5448</v>
      </c>
      <c r="G94" s="126"/>
      <c r="H94" s="184">
        <v>4516</v>
      </c>
      <c r="I94" s="126"/>
      <c r="J94" s="184">
        <v>1819</v>
      </c>
      <c r="K94" s="126"/>
      <c r="L94" s="184">
        <v>419</v>
      </c>
      <c r="M94" s="126"/>
      <c r="N94" s="182">
        <v>169</v>
      </c>
      <c r="O94" s="160"/>
      <c r="P94" s="144"/>
      <c r="Q94" s="144"/>
      <c r="R94" s="188" t="s">
        <v>178</v>
      </c>
      <c r="S94" s="166" t="s">
        <v>179</v>
      </c>
      <c r="T94" s="167"/>
      <c r="U94" s="189">
        <v>12371</v>
      </c>
      <c r="V94" s="149">
        <v>0</v>
      </c>
      <c r="W94" s="186">
        <v>102</v>
      </c>
      <c r="X94" s="190">
        <v>1118</v>
      </c>
      <c r="Y94" s="190">
        <v>3735</v>
      </c>
      <c r="Z94" s="190">
        <v>4266</v>
      </c>
      <c r="AA94" s="190">
        <v>2499</v>
      </c>
      <c r="AB94" s="191">
        <v>632</v>
      </c>
      <c r="AC94" s="175">
        <v>19</v>
      </c>
      <c r="AD94" s="176">
        <v>0</v>
      </c>
    </row>
    <row r="95" spans="2:32" s="554" customFormat="1" ht="16.5" customHeight="1">
      <c r="B95" s="555" t="s">
        <v>114</v>
      </c>
      <c r="C95" s="568"/>
      <c r="D95" s="569">
        <v>11575</v>
      </c>
      <c r="E95" s="570"/>
      <c r="F95" s="571">
        <v>5194</v>
      </c>
      <c r="G95" s="560"/>
      <c r="H95" s="571">
        <v>4199</v>
      </c>
      <c r="I95" s="560"/>
      <c r="J95" s="571">
        <v>1650</v>
      </c>
      <c r="K95" s="560"/>
      <c r="L95" s="571">
        <v>373</v>
      </c>
      <c r="M95" s="560"/>
      <c r="N95" s="572">
        <v>159</v>
      </c>
      <c r="O95" s="573"/>
      <c r="P95" s="574"/>
      <c r="Q95" s="574"/>
      <c r="R95" s="575" t="s">
        <v>180</v>
      </c>
      <c r="S95" s="576" t="s">
        <v>181</v>
      </c>
      <c r="T95" s="577"/>
      <c r="U95" s="578">
        <v>11575</v>
      </c>
      <c r="V95" s="579">
        <v>0</v>
      </c>
      <c r="W95" s="580">
        <v>81</v>
      </c>
      <c r="X95" s="581">
        <v>1022</v>
      </c>
      <c r="Y95" s="581">
        <v>3480</v>
      </c>
      <c r="Z95" s="581">
        <v>4046</v>
      </c>
      <c r="AA95" s="581">
        <v>2314</v>
      </c>
      <c r="AB95" s="582">
        <v>611</v>
      </c>
      <c r="AC95" s="583">
        <v>21</v>
      </c>
      <c r="AD95" s="584">
        <v>0</v>
      </c>
      <c r="AE95" s="585"/>
      <c r="AF95" s="585"/>
    </row>
    <row r="96" spans="2:32" ht="6" customHeight="1">
      <c r="B96" s="123"/>
      <c r="C96" s="10"/>
      <c r="D96" s="181"/>
      <c r="E96" s="162"/>
      <c r="F96" s="184"/>
      <c r="G96" s="126"/>
      <c r="H96" s="184"/>
      <c r="I96" s="126"/>
      <c r="J96" s="184"/>
      <c r="K96" s="126"/>
      <c r="L96" s="184"/>
      <c r="M96" s="126"/>
      <c r="N96" s="182"/>
      <c r="O96" s="160"/>
      <c r="P96" s="144"/>
      <c r="Q96" s="144"/>
      <c r="R96" s="188"/>
      <c r="S96" s="166"/>
      <c r="T96" s="167"/>
      <c r="U96" s="189"/>
      <c r="V96" s="149"/>
      <c r="W96" s="186"/>
      <c r="X96" s="190"/>
      <c r="Y96" s="190"/>
      <c r="Z96" s="190"/>
      <c r="AA96" s="190"/>
      <c r="AB96" s="191"/>
      <c r="AC96" s="175"/>
      <c r="AD96" s="176"/>
    </row>
    <row r="97" spans="2:30" ht="17.25" customHeight="1">
      <c r="B97" s="15"/>
      <c r="C97" s="10"/>
      <c r="D97" s="10"/>
      <c r="E97" s="10"/>
      <c r="F97" s="10"/>
      <c r="G97" s="18" t="s">
        <v>182</v>
      </c>
      <c r="H97" s="10"/>
      <c r="I97" s="10"/>
      <c r="J97" s="10"/>
      <c r="K97" s="10"/>
      <c r="L97" s="10"/>
      <c r="M97" s="10"/>
      <c r="N97" s="10"/>
      <c r="O97" s="169"/>
      <c r="P97" s="10"/>
      <c r="Q97" s="144"/>
      <c r="R97" s="165"/>
      <c r="S97" s="722"/>
      <c r="T97" s="722"/>
      <c r="U97" s="10"/>
      <c r="V97" s="145"/>
      <c r="W97" s="10"/>
      <c r="X97" s="18" t="s">
        <v>183</v>
      </c>
      <c r="Y97" s="10"/>
      <c r="Z97" s="10"/>
      <c r="AA97" s="10"/>
      <c r="AB97" s="10"/>
      <c r="AC97" s="145"/>
      <c r="AD97" s="97"/>
    </row>
    <row r="98" spans="2:30" ht="17.25" hidden="1" customHeight="1">
      <c r="B98" s="171" t="s">
        <v>184</v>
      </c>
      <c r="C98" s="16"/>
      <c r="D98" s="192">
        <v>100</v>
      </c>
      <c r="E98" s="193"/>
      <c r="F98" s="192">
        <v>35.957857769973664</v>
      </c>
      <c r="G98" s="194"/>
      <c r="H98" s="192">
        <v>29.478489903424055</v>
      </c>
      <c r="I98" s="194"/>
      <c r="J98" s="192">
        <v>19.564530289727834</v>
      </c>
      <c r="K98" s="194"/>
      <c r="L98" s="192">
        <v>9.067603160667252</v>
      </c>
      <c r="M98" s="194"/>
      <c r="N98" s="192">
        <v>5.9315188762071998</v>
      </c>
      <c r="O98" s="160"/>
      <c r="P98" s="144"/>
      <c r="Q98" s="144"/>
      <c r="R98" s="165" t="s">
        <v>137</v>
      </c>
      <c r="S98" s="720" t="s">
        <v>138</v>
      </c>
      <c r="T98" s="721"/>
      <c r="U98" s="194">
        <v>100</v>
      </c>
      <c r="V98" s="168" t="s">
        <v>57</v>
      </c>
      <c r="W98" s="194">
        <v>1.5452151009657595</v>
      </c>
      <c r="X98" s="194">
        <v>34.293239683933272</v>
      </c>
      <c r="Y98" s="194">
        <v>39.754170324846356</v>
      </c>
      <c r="Z98" s="194">
        <v>18.156277436347672</v>
      </c>
      <c r="AA98" s="194">
        <v>5.2396839332748026</v>
      </c>
      <c r="AB98" s="194">
        <v>0.93415276558384552</v>
      </c>
      <c r="AC98" s="72">
        <v>7.7260755048287971E-2</v>
      </c>
      <c r="AD98" s="117" t="s">
        <v>57</v>
      </c>
    </row>
    <row r="99" spans="2:30" ht="17.25" hidden="1" customHeight="1">
      <c r="B99" s="33" t="s">
        <v>77</v>
      </c>
      <c r="C99" s="16"/>
      <c r="D99" s="192">
        <v>100</v>
      </c>
      <c r="E99" s="193"/>
      <c r="F99" s="192">
        <v>44.546711435907568</v>
      </c>
      <c r="G99" s="194"/>
      <c r="H99" s="192">
        <v>36.480347619988152</v>
      </c>
      <c r="I99" s="194"/>
      <c r="J99" s="192">
        <v>13.201659095397986</v>
      </c>
      <c r="K99" s="194"/>
      <c r="L99" s="192">
        <v>3.6184080584633618</v>
      </c>
      <c r="M99" s="194"/>
      <c r="N99" s="192">
        <v>2.1528737902429391</v>
      </c>
      <c r="O99" s="160"/>
      <c r="P99" s="144"/>
      <c r="Q99" s="144"/>
      <c r="R99" s="165">
        <v>35</v>
      </c>
      <c r="S99" s="720" t="s">
        <v>139</v>
      </c>
      <c r="T99" s="721"/>
      <c r="U99" s="194">
        <v>100</v>
      </c>
      <c r="V99" s="168" t="s">
        <v>57</v>
      </c>
      <c r="W99" s="194">
        <v>1.0744617815524393</v>
      </c>
      <c r="X99" s="194">
        <v>35.721904009480539</v>
      </c>
      <c r="Y99" s="194">
        <v>45.885838435710049</v>
      </c>
      <c r="Z99" s="194">
        <v>13.924550661663046</v>
      </c>
      <c r="AA99" s="194">
        <v>2.9271183093027848</v>
      </c>
      <c r="AB99" s="194">
        <v>0.44637566660082956</v>
      </c>
      <c r="AC99" s="72">
        <v>1.9751135690302193E-2</v>
      </c>
      <c r="AD99" s="117" t="s">
        <v>57</v>
      </c>
    </row>
    <row r="100" spans="2:30" ht="17.25" hidden="1" customHeight="1">
      <c r="B100" s="33" t="s">
        <v>78</v>
      </c>
      <c r="C100" s="16"/>
      <c r="D100" s="192">
        <v>100</v>
      </c>
      <c r="E100" s="193"/>
      <c r="F100" s="192">
        <v>45.053045186640475</v>
      </c>
      <c r="G100" s="194"/>
      <c r="H100" s="192">
        <v>41.351669941060905</v>
      </c>
      <c r="I100" s="194"/>
      <c r="J100" s="192">
        <v>10.797642436149314</v>
      </c>
      <c r="K100" s="194"/>
      <c r="L100" s="192">
        <v>2</v>
      </c>
      <c r="M100" s="194"/>
      <c r="N100" s="192">
        <v>0.79764243614931229</v>
      </c>
      <c r="O100" s="169"/>
      <c r="P100" s="192"/>
      <c r="Q100" s="192"/>
      <c r="R100" s="165">
        <v>40</v>
      </c>
      <c r="S100" s="720" t="s">
        <v>140</v>
      </c>
      <c r="T100" s="721"/>
      <c r="U100" s="194">
        <v>100</v>
      </c>
      <c r="V100" s="168" t="s">
        <v>57</v>
      </c>
      <c r="W100" s="194">
        <v>0.94691760638088884</v>
      </c>
      <c r="X100" s="194">
        <v>35.263840320616083</v>
      </c>
      <c r="Y100" s="194">
        <v>45.601351616832339</v>
      </c>
      <c r="Z100" s="194">
        <v>14.997446072845861</v>
      </c>
      <c r="AA100" s="194">
        <v>2.8014616321559074</v>
      </c>
      <c r="AB100" s="194">
        <v>0.37719539507288513</v>
      </c>
      <c r="AC100" s="72">
        <v>1.178735609602766E-2</v>
      </c>
      <c r="AD100" s="117" t="s">
        <v>57</v>
      </c>
    </row>
    <row r="101" spans="2:30" ht="17.25" hidden="1" customHeight="1">
      <c r="B101" s="33" t="s">
        <v>141</v>
      </c>
      <c r="C101" s="16"/>
      <c r="D101" s="192">
        <v>100</v>
      </c>
      <c r="E101" s="193"/>
      <c r="F101" s="192">
        <v>45.276317164049168</v>
      </c>
      <c r="G101" s="194"/>
      <c r="H101" s="192">
        <v>40.453389978061779</v>
      </c>
      <c r="I101" s="194"/>
      <c r="J101" s="192">
        <v>11.944144583347843</v>
      </c>
      <c r="K101" s="194"/>
      <c r="L101" s="192">
        <v>1.6784483058815338</v>
      </c>
      <c r="M101" s="194"/>
      <c r="N101" s="192">
        <v>0.64769996865967894</v>
      </c>
      <c r="O101" s="160"/>
      <c r="P101" s="144"/>
      <c r="Q101" s="144"/>
      <c r="R101" s="165">
        <v>45</v>
      </c>
      <c r="S101" s="720" t="s">
        <v>142</v>
      </c>
      <c r="T101" s="721"/>
      <c r="U101" s="194">
        <v>100</v>
      </c>
      <c r="V101" s="168" t="s">
        <v>57</v>
      </c>
      <c r="W101" s="194">
        <v>1.1839676846467249</v>
      </c>
      <c r="X101" s="194">
        <v>33.530661280774453</v>
      </c>
      <c r="Y101" s="194">
        <v>48.908312149597798</v>
      </c>
      <c r="Z101" s="194">
        <v>13.093289689034371</v>
      </c>
      <c r="AA101" s="194">
        <v>2.8972385694884562</v>
      </c>
      <c r="AB101" s="194">
        <v>0.36215482118605702</v>
      </c>
      <c r="AC101" s="72">
        <v>1.7411289480098895E-2</v>
      </c>
      <c r="AD101" s="111">
        <v>6.9645157920395582E-3</v>
      </c>
    </row>
    <row r="102" spans="2:30" ht="17.25" customHeight="1">
      <c r="B102" s="33" t="s">
        <v>80</v>
      </c>
      <c r="C102" s="16"/>
      <c r="D102" s="192">
        <v>100</v>
      </c>
      <c r="E102" s="193"/>
      <c r="F102" s="192">
        <v>42.83104112683543</v>
      </c>
      <c r="G102" s="194"/>
      <c r="H102" s="192">
        <v>41.628463225034885</v>
      </c>
      <c r="I102" s="194"/>
      <c r="J102" s="192">
        <v>13.218390804597702</v>
      </c>
      <c r="K102" s="194"/>
      <c r="L102" s="192">
        <v>1.7772905454787058</v>
      </c>
      <c r="M102" s="194"/>
      <c r="N102" s="192">
        <v>0.54481429805328552</v>
      </c>
      <c r="O102" s="160"/>
      <c r="P102" s="144"/>
      <c r="Q102" s="144"/>
      <c r="R102" s="165" t="s">
        <v>143</v>
      </c>
      <c r="S102" s="720" t="s">
        <v>144</v>
      </c>
      <c r="T102" s="721"/>
      <c r="U102" s="194">
        <v>100</v>
      </c>
      <c r="V102" s="195">
        <v>3.3220384027639357E-3</v>
      </c>
      <c r="W102" s="194">
        <v>0.82718756228821999</v>
      </c>
      <c r="X102" s="194">
        <v>28.586140455783671</v>
      </c>
      <c r="Y102" s="194">
        <v>54.949837220118269</v>
      </c>
      <c r="Z102" s="194">
        <v>13.337984187097202</v>
      </c>
      <c r="AA102" s="194">
        <v>1.9400704272141387</v>
      </c>
      <c r="AB102" s="194">
        <v>0.33884791708192147</v>
      </c>
      <c r="AC102" s="196">
        <v>1.6610192013819681E-2</v>
      </c>
      <c r="AD102" s="197">
        <v>0</v>
      </c>
    </row>
    <row r="103" spans="2:30" ht="17.25" customHeight="1">
      <c r="B103" s="33" t="s">
        <v>81</v>
      </c>
      <c r="C103" s="16"/>
      <c r="D103" s="192">
        <v>100</v>
      </c>
      <c r="E103" s="193"/>
      <c r="F103" s="192">
        <v>40.497894779871643</v>
      </c>
      <c r="G103" s="194"/>
      <c r="H103" s="192">
        <v>40.878060744798269</v>
      </c>
      <c r="I103" s="194"/>
      <c r="J103" s="192">
        <v>15.991497363365081</v>
      </c>
      <c r="K103" s="194"/>
      <c r="L103" s="192">
        <v>2.0520786493888732</v>
      </c>
      <c r="M103" s="194"/>
      <c r="N103" s="192">
        <v>0.58046846257613538</v>
      </c>
      <c r="O103" s="160"/>
      <c r="P103" s="144"/>
      <c r="Q103" s="144"/>
      <c r="R103" s="165">
        <v>55</v>
      </c>
      <c r="S103" s="720" t="s">
        <v>145</v>
      </c>
      <c r="T103" s="721"/>
      <c r="U103" s="194">
        <v>100</v>
      </c>
      <c r="V103" s="195">
        <v>0</v>
      </c>
      <c r="W103" s="194">
        <v>0.89931733638556199</v>
      </c>
      <c r="X103" s="194">
        <v>23.345460491354288</v>
      </c>
      <c r="Y103" s="194">
        <v>51.984629849159958</v>
      </c>
      <c r="Z103" s="194">
        <v>20.7497036340596</v>
      </c>
      <c r="AA103" s="194">
        <v>2.734742263827004</v>
      </c>
      <c r="AB103" s="194">
        <v>0.27797081306462823</v>
      </c>
      <c r="AC103" s="196">
        <v>4.0878060744798271E-3</v>
      </c>
      <c r="AD103" s="197">
        <v>4.0878060744798271E-3</v>
      </c>
    </row>
    <row r="104" spans="2:30" ht="17.25" customHeight="1">
      <c r="B104" s="33" t="s">
        <v>82</v>
      </c>
      <c r="C104" s="16"/>
      <c r="D104" s="192">
        <v>100</v>
      </c>
      <c r="E104" s="193"/>
      <c r="F104" s="192">
        <v>40.153317472905101</v>
      </c>
      <c r="G104" s="194"/>
      <c r="H104" s="192">
        <v>39.166446382941231</v>
      </c>
      <c r="I104" s="194"/>
      <c r="J104" s="192">
        <v>17.371574588069432</v>
      </c>
      <c r="K104" s="194"/>
      <c r="L104" s="192">
        <v>2.5949422856639353</v>
      </c>
      <c r="M104" s="194"/>
      <c r="N104" s="192">
        <v>0.71371927042030137</v>
      </c>
      <c r="O104" s="160"/>
      <c r="P104" s="144"/>
      <c r="Q104" s="144"/>
      <c r="R104" s="165">
        <v>60</v>
      </c>
      <c r="S104" s="720" t="s">
        <v>146</v>
      </c>
      <c r="T104" s="721"/>
      <c r="U104" s="194">
        <v>100</v>
      </c>
      <c r="V104" s="195">
        <v>4.4056745087672922E-3</v>
      </c>
      <c r="W104" s="194">
        <v>1.3921931447704645</v>
      </c>
      <c r="X104" s="194">
        <v>19.838752312979118</v>
      </c>
      <c r="Y104" s="194">
        <v>51.845977619173503</v>
      </c>
      <c r="Z104" s="194">
        <v>21.60983346550357</v>
      </c>
      <c r="AA104" s="194">
        <v>4.9387611243281349</v>
      </c>
      <c r="AB104" s="194">
        <v>0.33923693717508152</v>
      </c>
      <c r="AC104" s="196">
        <v>3.0839721561371044E-2</v>
      </c>
      <c r="AD104" s="197">
        <v>0</v>
      </c>
    </row>
    <row r="105" spans="2:30" ht="17.25" hidden="1" customHeight="1">
      <c r="B105" s="33">
        <v>60</v>
      </c>
      <c r="C105" s="16"/>
      <c r="D105" s="192">
        <v>100</v>
      </c>
      <c r="E105" s="193"/>
      <c r="F105" s="192">
        <v>40.002061430632857</v>
      </c>
      <c r="G105" s="194"/>
      <c r="H105" s="192">
        <v>37.739641311069882</v>
      </c>
      <c r="I105" s="194"/>
      <c r="J105" s="192">
        <v>18.655947227375798</v>
      </c>
      <c r="K105" s="194"/>
      <c r="L105" s="192">
        <v>2.8860028860028861</v>
      </c>
      <c r="M105" s="194"/>
      <c r="N105" s="192">
        <v>0.71634714491857343</v>
      </c>
      <c r="O105" s="160"/>
      <c r="P105" s="144"/>
      <c r="Q105" s="144"/>
      <c r="R105" s="165">
        <v>60</v>
      </c>
      <c r="S105" s="720"/>
      <c r="T105" s="721"/>
      <c r="U105" s="194">
        <v>100</v>
      </c>
      <c r="V105" s="195">
        <v>0</v>
      </c>
      <c r="W105" s="194">
        <v>1.5873015873015872</v>
      </c>
      <c r="X105" s="194">
        <v>18.84147598433313</v>
      </c>
      <c r="Y105" s="194">
        <v>48.479694908266339</v>
      </c>
      <c r="Z105" s="194">
        <v>25.206143063285918</v>
      </c>
      <c r="AA105" s="194">
        <v>5.179344465058751</v>
      </c>
      <c r="AB105" s="194">
        <v>0.68027210884353739</v>
      </c>
      <c r="AC105" s="196">
        <v>2.5767882910740052E-2</v>
      </c>
      <c r="AD105" s="197">
        <v>0</v>
      </c>
    </row>
    <row r="106" spans="2:30" ht="17.25" customHeight="1">
      <c r="B106" s="33" t="s">
        <v>84</v>
      </c>
      <c r="C106" s="16"/>
      <c r="D106" s="192">
        <v>100</v>
      </c>
      <c r="E106" s="193"/>
      <c r="F106" s="192">
        <v>40.152743631322906</v>
      </c>
      <c r="G106" s="194"/>
      <c r="H106" s="192">
        <v>37.683736988021131</v>
      </c>
      <c r="I106" s="194"/>
      <c r="J106" s="192">
        <v>18.475702254537847</v>
      </c>
      <c r="K106" s="194"/>
      <c r="L106" s="192">
        <v>2.9921012711199459</v>
      </c>
      <c r="M106" s="194"/>
      <c r="N106" s="192">
        <v>0.69571585499816924</v>
      </c>
      <c r="O106" s="160"/>
      <c r="P106" s="144"/>
      <c r="Q106" s="144"/>
      <c r="R106" s="165" t="s">
        <v>147</v>
      </c>
      <c r="S106" s="720" t="s">
        <v>148</v>
      </c>
      <c r="T106" s="721"/>
      <c r="U106" s="194">
        <v>100</v>
      </c>
      <c r="V106" s="195">
        <v>0</v>
      </c>
      <c r="W106" s="194">
        <v>1.7052884866872418</v>
      </c>
      <c r="X106" s="194">
        <v>18.313542919914212</v>
      </c>
      <c r="Y106" s="194">
        <v>47.308678139875504</v>
      </c>
      <c r="Z106" s="194">
        <v>26.473819113877699</v>
      </c>
      <c r="AA106" s="194">
        <v>5.4506460218653556</v>
      </c>
      <c r="AB106" s="194">
        <v>0.73233247894544129</v>
      </c>
      <c r="AC106" s="196">
        <v>1.569283883454517E-2</v>
      </c>
      <c r="AD106" s="197">
        <v>0</v>
      </c>
    </row>
    <row r="107" spans="2:30" ht="17.25" hidden="1" customHeight="1">
      <c r="B107" s="171" t="s">
        <v>85</v>
      </c>
      <c r="C107" s="16"/>
      <c r="D107" s="192">
        <v>100</v>
      </c>
      <c r="E107" s="193"/>
      <c r="F107" s="192">
        <v>43.195865302642794</v>
      </c>
      <c r="G107" s="194"/>
      <c r="H107" s="192">
        <v>36.029411764705884</v>
      </c>
      <c r="I107" s="194"/>
      <c r="J107" s="192">
        <v>17.306052855924978</v>
      </c>
      <c r="K107" s="194"/>
      <c r="L107" s="192">
        <v>2.7600170502983801</v>
      </c>
      <c r="M107" s="194"/>
      <c r="N107" s="192">
        <v>0.70865302642796246</v>
      </c>
      <c r="O107" s="160"/>
      <c r="P107" s="144"/>
      <c r="Q107" s="144"/>
      <c r="R107" s="165" t="s">
        <v>85</v>
      </c>
      <c r="S107" s="720"/>
      <c r="T107" s="721"/>
      <c r="U107" s="194">
        <v>100</v>
      </c>
      <c r="V107" s="195">
        <v>0</v>
      </c>
      <c r="W107" s="194">
        <v>1.9714407502131288</v>
      </c>
      <c r="X107" s="194">
        <v>19.160272804774085</v>
      </c>
      <c r="Y107" s="194">
        <v>46.121057118499579</v>
      </c>
      <c r="Z107" s="194">
        <v>26.246803069053708</v>
      </c>
      <c r="AA107" s="194">
        <v>5.6372549019607847</v>
      </c>
      <c r="AB107" s="194">
        <v>0.82587382779198637</v>
      </c>
      <c r="AC107" s="196">
        <v>3.7297527706734869E-2</v>
      </c>
      <c r="AD107" s="197">
        <v>0</v>
      </c>
    </row>
    <row r="108" spans="2:30" ht="17.25" hidden="1" customHeight="1">
      <c r="B108" s="171" t="s">
        <v>86</v>
      </c>
      <c r="C108" s="16"/>
      <c r="D108" s="192">
        <v>100</v>
      </c>
      <c r="E108" s="193"/>
      <c r="F108" s="192">
        <v>43.728417361738295</v>
      </c>
      <c r="G108" s="194"/>
      <c r="H108" s="192">
        <v>36.34914731976837</v>
      </c>
      <c r="I108" s="194"/>
      <c r="J108" s="192">
        <v>16.862349253572756</v>
      </c>
      <c r="K108" s="194"/>
      <c r="L108" s="192">
        <v>2.3906922382192</v>
      </c>
      <c r="M108" s="194"/>
      <c r="N108" s="192">
        <v>0.66939382670137604</v>
      </c>
      <c r="O108" s="160"/>
      <c r="P108" s="144"/>
      <c r="Q108" s="144"/>
      <c r="R108" s="165" t="s">
        <v>86</v>
      </c>
      <c r="S108" s="720"/>
      <c r="T108" s="721"/>
      <c r="U108" s="194">
        <v>100</v>
      </c>
      <c r="V108" s="195">
        <v>0</v>
      </c>
      <c r="W108" s="194">
        <v>1.8647399458109761</v>
      </c>
      <c r="X108" s="194">
        <v>19.959623864421186</v>
      </c>
      <c r="Y108" s="194">
        <v>45.035329118631459</v>
      </c>
      <c r="Z108" s="194">
        <v>26.584497688997505</v>
      </c>
      <c r="AA108" s="194">
        <v>5.8545396589279077</v>
      </c>
      <c r="AB108" s="194">
        <v>0.68533177495617059</v>
      </c>
      <c r="AC108" s="196">
        <v>1.5937948254794665E-2</v>
      </c>
      <c r="AD108" s="197">
        <v>0</v>
      </c>
    </row>
    <row r="109" spans="2:30" ht="17.25" hidden="1" customHeight="1">
      <c r="B109" s="171" t="s">
        <v>87</v>
      </c>
      <c r="C109" s="16"/>
      <c r="D109" s="192">
        <v>100</v>
      </c>
      <c r="E109" s="193"/>
      <c r="F109" s="192">
        <v>44.315456725528669</v>
      </c>
      <c r="G109" s="194"/>
      <c r="H109" s="192">
        <v>36.630695443645081</v>
      </c>
      <c r="I109" s="194"/>
      <c r="J109" s="192">
        <v>15.740135164595594</v>
      </c>
      <c r="K109" s="194"/>
      <c r="L109" s="192">
        <v>2.648790058862001</v>
      </c>
      <c r="M109" s="194"/>
      <c r="N109" s="192">
        <v>0.6649226073686505</v>
      </c>
      <c r="O109" s="160"/>
      <c r="P109" s="144"/>
      <c r="Q109" s="144"/>
      <c r="R109" s="165" t="s">
        <v>87</v>
      </c>
      <c r="S109" s="720"/>
      <c r="T109" s="721"/>
      <c r="U109" s="194">
        <v>100</v>
      </c>
      <c r="V109" s="195">
        <v>0</v>
      </c>
      <c r="W109" s="194">
        <v>1.8639633747547415</v>
      </c>
      <c r="X109" s="194">
        <v>19.402659690429473</v>
      </c>
      <c r="Y109" s="194">
        <v>44.931327665140614</v>
      </c>
      <c r="Z109" s="194">
        <v>26.994767822105953</v>
      </c>
      <c r="AA109" s="194">
        <v>5.7826466099847398</v>
      </c>
      <c r="AB109" s="194">
        <v>0.9864835404403749</v>
      </c>
      <c r="AC109" s="196">
        <v>3.8151297144102897E-2</v>
      </c>
      <c r="AD109" s="197">
        <v>0</v>
      </c>
    </row>
    <row r="110" spans="2:30" ht="17.25" hidden="1" customHeight="1">
      <c r="B110" s="172" t="s">
        <v>88</v>
      </c>
      <c r="C110" s="16"/>
      <c r="D110" s="192">
        <v>100</v>
      </c>
      <c r="E110" s="193"/>
      <c r="F110" s="192">
        <v>45.737490175530517</v>
      </c>
      <c r="G110" s="194"/>
      <c r="H110" s="192">
        <v>35.991616452711554</v>
      </c>
      <c r="I110" s="194"/>
      <c r="J110" s="192">
        <v>14.917474456379356</v>
      </c>
      <c r="K110" s="194"/>
      <c r="L110" s="192">
        <v>2.7298925858003664</v>
      </c>
      <c r="M110" s="194"/>
      <c r="N110" s="192">
        <v>0.62352632957820275</v>
      </c>
      <c r="O110" s="160"/>
      <c r="P110" s="144"/>
      <c r="Q110" s="144"/>
      <c r="R110" s="173" t="s">
        <v>88</v>
      </c>
      <c r="S110" s="720"/>
      <c r="T110" s="721"/>
      <c r="U110" s="194">
        <v>100</v>
      </c>
      <c r="V110" s="195">
        <v>0</v>
      </c>
      <c r="W110" s="194">
        <v>1.823421535237097</v>
      </c>
      <c r="X110" s="194">
        <v>19.83756877128635</v>
      </c>
      <c r="Y110" s="194">
        <v>44.26512968299712</v>
      </c>
      <c r="Z110" s="194">
        <v>26.554886036154045</v>
      </c>
      <c r="AA110" s="194">
        <v>6.8063924548074404</v>
      </c>
      <c r="AB110" s="194">
        <v>0.69688236835210904</v>
      </c>
      <c r="AC110" s="196">
        <v>1.5719151165837046E-2</v>
      </c>
      <c r="AD110" s="197">
        <v>0</v>
      </c>
    </row>
    <row r="111" spans="2:30" ht="16.5" customHeight="1">
      <c r="B111" s="120" t="s">
        <v>149</v>
      </c>
      <c r="C111" s="16"/>
      <c r="D111" s="192">
        <v>100</v>
      </c>
      <c r="E111" s="193"/>
      <c r="F111" s="192">
        <v>45.60734614971539</v>
      </c>
      <c r="G111" s="194"/>
      <c r="H111" s="192">
        <v>34.865077285826565</v>
      </c>
      <c r="I111" s="194"/>
      <c r="J111" s="192">
        <v>14.99607021220854</v>
      </c>
      <c r="K111" s="194"/>
      <c r="L111" s="192">
        <v>2.556981922976159</v>
      </c>
      <c r="M111" s="194"/>
      <c r="N111" s="192">
        <v>0.65496463190987686</v>
      </c>
      <c r="O111" s="160"/>
      <c r="P111" s="144"/>
      <c r="Q111" s="144"/>
      <c r="R111" s="173">
        <v>7</v>
      </c>
      <c r="S111" s="720" t="s">
        <v>150</v>
      </c>
      <c r="T111" s="721"/>
      <c r="U111" s="194">
        <v>100</v>
      </c>
      <c r="V111" s="195">
        <v>0</v>
      </c>
      <c r="W111" s="194">
        <v>1.7452475566534207</v>
      </c>
      <c r="X111" s="194">
        <v>19.213833100633661</v>
      </c>
      <c r="Y111" s="194">
        <v>42.809580066587905</v>
      </c>
      <c r="Z111" s="194">
        <v>28.557620019331974</v>
      </c>
      <c r="AA111" s="194">
        <v>6.8252604446353784</v>
      </c>
      <c r="AB111" s="194">
        <v>0.79475888733755773</v>
      </c>
      <c r="AC111" s="196">
        <v>5.3699924820105251E-2</v>
      </c>
      <c r="AD111" s="197">
        <v>0</v>
      </c>
    </row>
    <row r="112" spans="2:30" ht="16.5" hidden="1" customHeight="1">
      <c r="B112" s="120">
        <v>10</v>
      </c>
      <c r="C112" s="16"/>
      <c r="D112" s="192">
        <v>100</v>
      </c>
      <c r="E112" s="193"/>
      <c r="F112" s="192">
        <v>46.041393764736704</v>
      </c>
      <c r="G112" s="194"/>
      <c r="H112" s="192">
        <v>35.860623526329576</v>
      </c>
      <c r="I112" s="194"/>
      <c r="J112" s="192">
        <v>13.392716793293163</v>
      </c>
      <c r="K112" s="194"/>
      <c r="L112" s="192">
        <v>2.3369138066544406</v>
      </c>
      <c r="M112" s="194"/>
      <c r="N112" s="192">
        <v>0.723080953628504</v>
      </c>
      <c r="O112" s="160"/>
      <c r="P112" s="144"/>
      <c r="Q112" s="144"/>
      <c r="R112" s="173">
        <v>10</v>
      </c>
      <c r="S112" s="720"/>
      <c r="T112" s="721"/>
      <c r="U112" s="194">
        <v>100</v>
      </c>
      <c r="V112" s="195">
        <v>0</v>
      </c>
      <c r="W112" s="194">
        <v>1.7047573384476056</v>
      </c>
      <c r="X112" s="194">
        <v>16.711949283469181</v>
      </c>
      <c r="Y112" s="194">
        <v>43.039795429119387</v>
      </c>
      <c r="Z112" s="194">
        <v>29.609504022161847</v>
      </c>
      <c r="AA112" s="194">
        <v>7.8951574236854727</v>
      </c>
      <c r="AB112" s="194">
        <v>1.0068723030206168</v>
      </c>
      <c r="AC112" s="196">
        <v>3.1964200095892598E-2</v>
      </c>
      <c r="AD112" s="197">
        <v>0</v>
      </c>
    </row>
    <row r="113" spans="2:30" ht="16.5" hidden="1" customHeight="1">
      <c r="B113" s="120" t="s">
        <v>90</v>
      </c>
      <c r="C113" s="16"/>
      <c r="D113" s="192">
        <v>100</v>
      </c>
      <c r="E113" s="193"/>
      <c r="F113" s="192">
        <v>46.811571040434714</v>
      </c>
      <c r="G113" s="194"/>
      <c r="H113" s="192">
        <v>36.460497576048162</v>
      </c>
      <c r="I113" s="194"/>
      <c r="J113" s="192">
        <v>13.616749240850249</v>
      </c>
      <c r="K113" s="194"/>
      <c r="L113" s="192">
        <v>2.37600554046135</v>
      </c>
      <c r="M113" s="194"/>
      <c r="N113" s="192">
        <v>0.73517660220552972</v>
      </c>
      <c r="O113" s="160"/>
      <c r="P113" s="144"/>
      <c r="Q113" s="144"/>
      <c r="R113" s="173">
        <v>11</v>
      </c>
      <c r="S113" s="720" t="s">
        <v>151</v>
      </c>
      <c r="T113" s="721"/>
      <c r="U113" s="194">
        <v>100</v>
      </c>
      <c r="V113" s="195">
        <v>0</v>
      </c>
      <c r="W113" s="194">
        <v>1.7047573384476056</v>
      </c>
      <c r="X113" s="194">
        <v>16.711949283469181</v>
      </c>
      <c r="Y113" s="194">
        <v>43.039795429119387</v>
      </c>
      <c r="Z113" s="194">
        <v>29.609504022161847</v>
      </c>
      <c r="AA113" s="194">
        <v>7.8951574236854727</v>
      </c>
      <c r="AB113" s="194">
        <v>1.0068723030206168</v>
      </c>
      <c r="AC113" s="198">
        <v>3.1964200095892598E-2</v>
      </c>
      <c r="AD113" s="197">
        <v>0</v>
      </c>
    </row>
    <row r="114" spans="2:30" ht="16.5" customHeight="1">
      <c r="B114" s="120" t="s">
        <v>91</v>
      </c>
      <c r="C114" s="16"/>
      <c r="D114" s="192">
        <v>100</v>
      </c>
      <c r="E114" s="193"/>
      <c r="F114" s="192">
        <v>46.922713678577047</v>
      </c>
      <c r="G114" s="194"/>
      <c r="H114" s="192">
        <v>36.245343407314131</v>
      </c>
      <c r="I114" s="194"/>
      <c r="J114" s="192">
        <v>13.683823915210661</v>
      </c>
      <c r="K114" s="194"/>
      <c r="L114" s="192">
        <v>2.5237420641166906</v>
      </c>
      <c r="M114" s="194"/>
      <c r="N114" s="192">
        <v>0.62437693478146805</v>
      </c>
      <c r="O114" s="160"/>
      <c r="P114" s="144"/>
      <c r="Q114" s="144"/>
      <c r="R114" s="173">
        <v>12</v>
      </c>
      <c r="S114" s="720" t="s">
        <v>152</v>
      </c>
      <c r="T114" s="721"/>
      <c r="U114" s="194">
        <v>100</v>
      </c>
      <c r="V114" s="195">
        <v>0</v>
      </c>
      <c r="W114" s="194">
        <v>1.8154152893646045</v>
      </c>
      <c r="X114" s="194">
        <v>15.924235269426518</v>
      </c>
      <c r="Y114" s="194">
        <v>42.935096279972718</v>
      </c>
      <c r="Z114" s="194">
        <v>30.006820924497614</v>
      </c>
      <c r="AA114" s="194">
        <v>8.3267747520856297</v>
      </c>
      <c r="AB114" s="194">
        <v>0.96017629466393828</v>
      </c>
      <c r="AC114" s="198">
        <v>3.1481189988981584E-2</v>
      </c>
      <c r="AD114" s="197">
        <v>0</v>
      </c>
    </row>
    <row r="115" spans="2:30" ht="16.5" hidden="1" customHeight="1">
      <c r="B115" s="120" t="s">
        <v>92</v>
      </c>
      <c r="C115" s="16"/>
      <c r="D115" s="192">
        <v>100</v>
      </c>
      <c r="E115" s="193"/>
      <c r="F115" s="192">
        <v>46.358461456615416</v>
      </c>
      <c r="G115" s="194"/>
      <c r="H115" s="192">
        <v>36.963345214661913</v>
      </c>
      <c r="I115" s="194"/>
      <c r="J115" s="192">
        <v>13.406394637442146</v>
      </c>
      <c r="K115" s="194"/>
      <c r="L115" s="192">
        <v>2.4897590040963982</v>
      </c>
      <c r="M115" s="194"/>
      <c r="N115" s="192">
        <v>0.78203968718412509</v>
      </c>
      <c r="O115" s="160"/>
      <c r="P115" s="144"/>
      <c r="Q115" s="144"/>
      <c r="R115" s="173">
        <v>13</v>
      </c>
      <c r="S115" s="720" t="s">
        <v>153</v>
      </c>
      <c r="T115" s="721"/>
      <c r="U115" s="194">
        <v>100.00008277915541</v>
      </c>
      <c r="V115" s="195">
        <v>0</v>
      </c>
      <c r="W115" s="194">
        <v>1.8460392615842953</v>
      </c>
      <c r="X115" s="194">
        <v>15.427993828802469</v>
      </c>
      <c r="Y115" s="194">
        <v>41.974783210086713</v>
      </c>
      <c r="Z115" s="194">
        <v>30.76022769590892</v>
      </c>
      <c r="AA115" s="194">
        <v>8.9695164121934354</v>
      </c>
      <c r="AB115" s="194">
        <v>0.96823961270415482</v>
      </c>
      <c r="AC115" s="198">
        <v>4.787998084800766E-2</v>
      </c>
      <c r="AD115" s="197">
        <v>5.4027770273920792E-3</v>
      </c>
    </row>
    <row r="116" spans="2:30" ht="16.5" hidden="1" customHeight="1">
      <c r="B116" s="120" t="s">
        <v>93</v>
      </c>
      <c r="C116" s="16"/>
      <c r="D116" s="192">
        <v>99.999999999999986</v>
      </c>
      <c r="E116" s="193"/>
      <c r="F116" s="192">
        <v>47.063590685612404</v>
      </c>
      <c r="G116" s="194"/>
      <c r="H116" s="192">
        <v>36.857744880868765</v>
      </c>
      <c r="I116" s="194"/>
      <c r="J116" s="192">
        <v>13.069317629261439</v>
      </c>
      <c r="K116" s="194"/>
      <c r="L116" s="192">
        <v>2.3015830136690258</v>
      </c>
      <c r="M116" s="194"/>
      <c r="N116" s="192">
        <v>0.70776379058836247</v>
      </c>
      <c r="O116" s="160"/>
      <c r="P116" s="144"/>
      <c r="Q116" s="144"/>
      <c r="R116" s="173">
        <v>14</v>
      </c>
      <c r="S116" s="720" t="s">
        <v>154</v>
      </c>
      <c r="T116" s="721"/>
      <c r="U116" s="194">
        <v>99.994597222972601</v>
      </c>
      <c r="V116" s="195">
        <v>0</v>
      </c>
      <c r="W116" s="194">
        <v>1.9017775136420119</v>
      </c>
      <c r="X116" s="194">
        <v>14.895456264519963</v>
      </c>
      <c r="Y116" s="194">
        <v>40.596466583824089</v>
      </c>
      <c r="Z116" s="194">
        <v>32.611162137338589</v>
      </c>
      <c r="AA116" s="194">
        <v>8.892970987087363</v>
      </c>
      <c r="AB116" s="194">
        <v>1.0643470743962398</v>
      </c>
      <c r="AC116" s="198">
        <v>3.2416662164352475E-2</v>
      </c>
      <c r="AD116" s="197">
        <v>0</v>
      </c>
    </row>
    <row r="117" spans="2:30" ht="16.5" hidden="1" customHeight="1">
      <c r="B117" s="120" t="s">
        <v>94</v>
      </c>
      <c r="C117" s="16"/>
      <c r="D117" s="192">
        <v>100</v>
      </c>
      <c r="E117" s="193"/>
      <c r="F117" s="192">
        <v>45.976364659538547</v>
      </c>
      <c r="G117" s="194"/>
      <c r="H117" s="192">
        <v>38.114800225098485</v>
      </c>
      <c r="I117" s="194"/>
      <c r="J117" s="192">
        <v>12.909397861564434</v>
      </c>
      <c r="K117" s="194"/>
      <c r="L117" s="192">
        <v>2.3691615081598201</v>
      </c>
      <c r="M117" s="194"/>
      <c r="N117" s="192">
        <v>0.63027574563871691</v>
      </c>
      <c r="O117" s="160"/>
      <c r="P117" s="144"/>
      <c r="Q117" s="144"/>
      <c r="R117" s="173">
        <v>15</v>
      </c>
      <c r="S117" s="720" t="s">
        <v>155</v>
      </c>
      <c r="T117" s="721"/>
      <c r="U117" s="194">
        <v>100</v>
      </c>
      <c r="V117" s="195">
        <v>0</v>
      </c>
      <c r="W117" s="194">
        <v>2.1215531795160381</v>
      </c>
      <c r="X117" s="194">
        <v>14.203714124929656</v>
      </c>
      <c r="Y117" s="194">
        <v>38.67191896454699</v>
      </c>
      <c r="Z117" s="194">
        <v>34.068655036578505</v>
      </c>
      <c r="AA117" s="194">
        <v>9.7411367473269568</v>
      </c>
      <c r="AB117" s="194">
        <v>1.1536297129994373</v>
      </c>
      <c r="AC117" s="198">
        <v>3.9392234102419807E-2</v>
      </c>
      <c r="AD117" s="197">
        <v>0</v>
      </c>
    </row>
    <row r="118" spans="2:30" ht="16.5" hidden="1" customHeight="1">
      <c r="B118" s="120" t="s">
        <v>95</v>
      </c>
      <c r="C118" s="16"/>
      <c r="D118" s="192">
        <v>100</v>
      </c>
      <c r="E118" s="193"/>
      <c r="F118" s="192">
        <v>45.30727839139054</v>
      </c>
      <c r="G118" s="194"/>
      <c r="H118" s="192">
        <v>38.278108184650236</v>
      </c>
      <c r="I118" s="194"/>
      <c r="J118" s="192">
        <v>13.316340979892383</v>
      </c>
      <c r="K118" s="194"/>
      <c r="L118" s="192">
        <v>2.3336165392240158</v>
      </c>
      <c r="M118" s="194"/>
      <c r="N118" s="192">
        <v>0.76465590484282076</v>
      </c>
      <c r="O118" s="160"/>
      <c r="P118" s="144"/>
      <c r="Q118" s="144"/>
      <c r="R118" s="173">
        <v>16</v>
      </c>
      <c r="S118" s="720" t="s">
        <v>156</v>
      </c>
      <c r="T118" s="721"/>
      <c r="U118" s="194">
        <v>100.00599232981784</v>
      </c>
      <c r="V118" s="195">
        <v>5.9923298178331729E-3</v>
      </c>
      <c r="W118" s="194">
        <v>1.9484565278957804</v>
      </c>
      <c r="X118" s="194">
        <v>14.109317473803454</v>
      </c>
      <c r="Y118" s="194">
        <v>36.301331067686213</v>
      </c>
      <c r="Z118" s="194">
        <v>35.48569810252053</v>
      </c>
      <c r="AA118" s="194">
        <v>10.846785613140755</v>
      </c>
      <c r="AB118" s="194">
        <v>1.2800906258850184</v>
      </c>
      <c r="AC118" s="198">
        <v>2.8320589068252619E-2</v>
      </c>
      <c r="AD118" s="197">
        <v>0</v>
      </c>
    </row>
    <row r="119" spans="2:30" ht="16.5" customHeight="1">
      <c r="B119" s="123" t="s">
        <v>96</v>
      </c>
      <c r="C119" s="16"/>
      <c r="D119" s="192">
        <v>99.999999999999986</v>
      </c>
      <c r="E119" s="193"/>
      <c r="F119" s="192">
        <v>45.415867689357619</v>
      </c>
      <c r="G119" s="194"/>
      <c r="H119" s="192">
        <v>37.619846596356666</v>
      </c>
      <c r="I119" s="194"/>
      <c r="J119" s="192">
        <v>13.482742090124642</v>
      </c>
      <c r="K119" s="194"/>
      <c r="L119" s="192">
        <v>2.6905560882070949</v>
      </c>
      <c r="M119" s="194"/>
      <c r="N119" s="192">
        <v>0.79098753595397886</v>
      </c>
      <c r="O119" s="160"/>
      <c r="P119" s="144"/>
      <c r="Q119" s="144"/>
      <c r="R119" s="173">
        <v>17</v>
      </c>
      <c r="S119" s="166" t="s">
        <v>157</v>
      </c>
      <c r="T119" s="167"/>
      <c r="U119" s="194">
        <v>100.00000000000001</v>
      </c>
      <c r="V119" s="195">
        <v>5.9923298178331729E-3</v>
      </c>
      <c r="W119" s="194">
        <v>1.8216682646212849</v>
      </c>
      <c r="X119" s="194">
        <v>13.632550335570471</v>
      </c>
      <c r="Y119" s="194">
        <v>34.318072866730589</v>
      </c>
      <c r="Z119" s="194">
        <v>36.900767018216683</v>
      </c>
      <c r="AA119" s="194">
        <v>11.774928092042186</v>
      </c>
      <c r="AB119" s="194">
        <v>1.5040747842761266</v>
      </c>
      <c r="AC119" s="198">
        <v>4.1946308724832217E-2</v>
      </c>
      <c r="AD119" s="197">
        <v>0</v>
      </c>
    </row>
    <row r="120" spans="2:30" ht="16.5" customHeight="1">
      <c r="B120" s="123" t="s">
        <v>97</v>
      </c>
      <c r="C120" s="16"/>
      <c r="D120" s="192">
        <v>100</v>
      </c>
      <c r="E120" s="193"/>
      <c r="F120" s="192">
        <v>45.291972915099251</v>
      </c>
      <c r="G120" s="194"/>
      <c r="H120" s="199">
        <v>37.247525898489499</v>
      </c>
      <c r="I120" s="192"/>
      <c r="J120" s="192">
        <v>14.260084495630535</v>
      </c>
      <c r="K120" s="194"/>
      <c r="L120" s="192">
        <v>2.5580184038428149</v>
      </c>
      <c r="M120" s="194"/>
      <c r="N120" s="192">
        <v>0.64239828693790146</v>
      </c>
      <c r="O120" s="160"/>
      <c r="P120" s="144"/>
      <c r="Q120" s="144"/>
      <c r="R120" s="173">
        <v>18</v>
      </c>
      <c r="S120" s="166" t="s">
        <v>158</v>
      </c>
      <c r="T120" s="167"/>
      <c r="U120" s="194">
        <v>100</v>
      </c>
      <c r="V120" s="195">
        <v>1.1574743908791018E-2</v>
      </c>
      <c r="W120" s="194">
        <v>1.7767231899994211</v>
      </c>
      <c r="X120" s="194">
        <v>13.849181086868454</v>
      </c>
      <c r="Y120" s="194">
        <v>31.981017419989584</v>
      </c>
      <c r="Z120" s="194">
        <v>37.895711557381794</v>
      </c>
      <c r="AA120" s="194">
        <v>12.957925805891545</v>
      </c>
      <c r="AB120" s="194">
        <v>1.4526303605532727</v>
      </c>
      <c r="AC120" s="198">
        <v>7.5235835407141613E-2</v>
      </c>
      <c r="AD120" s="197">
        <v>0</v>
      </c>
    </row>
    <row r="121" spans="2:30" ht="16.5" customHeight="1">
      <c r="B121" s="123" t="s">
        <v>98</v>
      </c>
      <c r="C121" s="16"/>
      <c r="D121" s="192">
        <v>100</v>
      </c>
      <c r="E121" s="193"/>
      <c r="F121" s="199">
        <v>44.411953915433649</v>
      </c>
      <c r="G121" s="192"/>
      <c r="H121" s="199">
        <v>37.464179191765602</v>
      </c>
      <c r="I121" s="192"/>
      <c r="J121" s="192">
        <v>14.47453067430844</v>
      </c>
      <c r="K121" s="194"/>
      <c r="L121" s="199">
        <v>2.7545470495350606</v>
      </c>
      <c r="M121" s="192"/>
      <c r="N121" s="192">
        <v>0.89478916895724891</v>
      </c>
      <c r="O121" s="160"/>
      <c r="P121" s="144"/>
      <c r="Q121" s="144"/>
      <c r="R121" s="173">
        <v>19</v>
      </c>
      <c r="S121" s="166" t="s">
        <v>159</v>
      </c>
      <c r="T121" s="167"/>
      <c r="U121" s="194">
        <v>99.999999999999986</v>
      </c>
      <c r="V121" s="195">
        <v>0</v>
      </c>
      <c r="W121" s="194">
        <v>1.842212994911983</v>
      </c>
      <c r="X121" s="194">
        <v>13.971577285221359</v>
      </c>
      <c r="Y121" s="194">
        <v>31.177261828177087</v>
      </c>
      <c r="Z121" s="194">
        <v>36.996315574010175</v>
      </c>
      <c r="AA121" s="194">
        <v>14.281536931984325</v>
      </c>
      <c r="AB121" s="194">
        <v>1.6843090239195275</v>
      </c>
      <c r="AC121" s="196">
        <v>4.0938066553599627E-2</v>
      </c>
      <c r="AD121" s="197">
        <v>5.8482952219428034E-3</v>
      </c>
    </row>
    <row r="122" spans="2:30" ht="16.5" customHeight="1">
      <c r="B122" s="123" t="s">
        <v>99</v>
      </c>
      <c r="C122" s="16"/>
      <c r="D122" s="192">
        <v>100.00000000000001</v>
      </c>
      <c r="E122" s="193"/>
      <c r="F122" s="199">
        <v>44.883830086834074</v>
      </c>
      <c r="G122" s="192"/>
      <c r="H122" s="199">
        <v>37.01595869514199</v>
      </c>
      <c r="I122" s="192"/>
      <c r="J122" s="199">
        <v>14.304153954470781</v>
      </c>
      <c r="K122" s="192"/>
      <c r="L122" s="199">
        <v>2.9042478291480873</v>
      </c>
      <c r="M122" s="192"/>
      <c r="N122" s="192">
        <v>0.89180943440506921</v>
      </c>
      <c r="O122" s="160"/>
      <c r="P122" s="144"/>
      <c r="Q122" s="144"/>
      <c r="R122" s="173">
        <v>20</v>
      </c>
      <c r="S122" s="166" t="s">
        <v>160</v>
      </c>
      <c r="T122" s="167"/>
      <c r="U122" s="194">
        <v>99.999999999999986</v>
      </c>
      <c r="V122" s="195">
        <v>0</v>
      </c>
      <c r="W122" s="194">
        <v>1.5547993428772588</v>
      </c>
      <c r="X122" s="194">
        <v>13.523820699366345</v>
      </c>
      <c r="Y122" s="194">
        <v>31.11358835954001</v>
      </c>
      <c r="Z122" s="194">
        <v>35.719314714855663</v>
      </c>
      <c r="AA122" s="194">
        <v>16.040835484628023</v>
      </c>
      <c r="AB122" s="194">
        <v>2.0183055620746302</v>
      </c>
      <c r="AC122" s="196">
        <v>2.9335836658061491E-2</v>
      </c>
      <c r="AD122" s="197">
        <v>0</v>
      </c>
    </row>
    <row r="123" spans="2:30" ht="16.5" customHeight="1">
      <c r="B123" s="123" t="s">
        <v>100</v>
      </c>
      <c r="C123" s="16"/>
      <c r="D123" s="192">
        <v>100</v>
      </c>
      <c r="E123" s="193"/>
      <c r="F123" s="199">
        <v>44.870934277170925</v>
      </c>
      <c r="G123" s="192"/>
      <c r="H123" s="199">
        <v>37.05376212851651</v>
      </c>
      <c r="I123" s="192"/>
      <c r="J123" s="199">
        <v>14.066027948983951</v>
      </c>
      <c r="K123" s="192"/>
      <c r="L123" s="199">
        <v>3.1000183071947274</v>
      </c>
      <c r="M123" s="192"/>
      <c r="N123" s="192">
        <v>0.90925733813388665</v>
      </c>
      <c r="O123" s="160"/>
      <c r="P123" s="144"/>
      <c r="Q123" s="144"/>
      <c r="R123" s="173">
        <v>21</v>
      </c>
      <c r="S123" s="166" t="s">
        <v>161</v>
      </c>
      <c r="T123" s="167"/>
      <c r="U123" s="194">
        <v>100</v>
      </c>
      <c r="V123" s="195">
        <v>1.2204796485018612E-2</v>
      </c>
      <c r="W123" s="194">
        <v>1.6110331360224568</v>
      </c>
      <c r="X123" s="194">
        <v>13.077439433697444</v>
      </c>
      <c r="Y123" s="194">
        <v>30.524196009031552</v>
      </c>
      <c r="Z123" s="194">
        <v>35.546469762616709</v>
      </c>
      <c r="AA123" s="194">
        <v>16.995179105388416</v>
      </c>
      <c r="AB123" s="194">
        <v>2.1846585708183315</v>
      </c>
      <c r="AC123" s="196">
        <v>4.881918594007445E-2</v>
      </c>
      <c r="AD123" s="197">
        <v>0</v>
      </c>
    </row>
    <row r="124" spans="2:30" ht="16.5" customHeight="1">
      <c r="B124" s="123" t="s">
        <v>101</v>
      </c>
      <c r="C124" s="16"/>
      <c r="D124" s="192">
        <v>100</v>
      </c>
      <c r="E124" s="193"/>
      <c r="F124" s="199">
        <v>44.334387493287188</v>
      </c>
      <c r="G124" s="192"/>
      <c r="H124" s="199">
        <v>37.05471686854824</v>
      </c>
      <c r="I124" s="192"/>
      <c r="J124" s="199">
        <v>14.959126439525031</v>
      </c>
      <c r="K124" s="192"/>
      <c r="L124" s="199">
        <v>2.7209260695745572</v>
      </c>
      <c r="M124" s="192"/>
      <c r="N124" s="192">
        <v>0.93084312906498001</v>
      </c>
      <c r="O124" s="160"/>
      <c r="P124" s="144"/>
      <c r="Q124" s="144"/>
      <c r="R124" s="173">
        <v>22</v>
      </c>
      <c r="S124" s="166" t="s">
        <v>162</v>
      </c>
      <c r="T124" s="167"/>
      <c r="U124" s="194">
        <v>100.00000000000001</v>
      </c>
      <c r="V124" s="195">
        <v>1.1933886270063847E-2</v>
      </c>
      <c r="W124" s="194">
        <v>1.3723969210573423</v>
      </c>
      <c r="X124" s="194">
        <v>12.083059848439644</v>
      </c>
      <c r="Y124" s="194">
        <v>31.624798615669192</v>
      </c>
      <c r="Z124" s="194">
        <v>34.411361059729103</v>
      </c>
      <c r="AA124" s="194">
        <v>18.09177158541679</v>
      </c>
      <c r="AB124" s="194">
        <v>2.3509755952025779</v>
      </c>
      <c r="AC124" s="196">
        <v>5.3702488215287308E-2</v>
      </c>
      <c r="AD124" s="197">
        <v>0</v>
      </c>
    </row>
    <row r="125" spans="2:30" ht="16.5" customHeight="1">
      <c r="B125" s="123" t="s">
        <v>102</v>
      </c>
      <c r="C125" s="16"/>
      <c r="D125" s="192">
        <v>100</v>
      </c>
      <c r="E125" s="193"/>
      <c r="F125" s="199">
        <v>43.937481214307184</v>
      </c>
      <c r="G125" s="192"/>
      <c r="H125" s="199">
        <v>37.030357679591226</v>
      </c>
      <c r="I125" s="192"/>
      <c r="J125" s="199">
        <v>14.788097385031559</v>
      </c>
      <c r="K125" s="192"/>
      <c r="L125" s="199">
        <v>3.2221220318605353</v>
      </c>
      <c r="M125" s="192"/>
      <c r="N125" s="192">
        <v>1.0219416892094979</v>
      </c>
      <c r="O125" s="160"/>
      <c r="P125" s="144"/>
      <c r="Q125" s="144"/>
      <c r="R125" s="173">
        <v>23</v>
      </c>
      <c r="S125" s="166" t="s">
        <v>163</v>
      </c>
      <c r="T125" s="167"/>
      <c r="U125" s="194">
        <v>99.993988578298783</v>
      </c>
      <c r="V125" s="195">
        <v>6.0114217012323416E-3</v>
      </c>
      <c r="W125" s="194">
        <v>1.2924556657649533</v>
      </c>
      <c r="X125" s="194">
        <v>11.920649233543733</v>
      </c>
      <c r="Y125" s="194">
        <v>31.26540426810941</v>
      </c>
      <c r="Z125" s="194">
        <v>33.724075743913431</v>
      </c>
      <c r="AA125" s="194">
        <v>18.935978358881876</v>
      </c>
      <c r="AB125" s="194">
        <v>2.7953110910730388</v>
      </c>
      <c r="AC125" s="196">
        <v>6.0114217012323411E-2</v>
      </c>
      <c r="AD125" s="197">
        <v>0</v>
      </c>
    </row>
    <row r="126" spans="2:30" ht="16.5" customHeight="1">
      <c r="B126" s="123" t="s">
        <v>103</v>
      </c>
      <c r="C126" s="16"/>
      <c r="D126" s="192">
        <v>99.999999999999957</v>
      </c>
      <c r="E126" s="193"/>
      <c r="F126" s="199">
        <v>43.669758584679649</v>
      </c>
      <c r="G126" s="192"/>
      <c r="H126" s="199">
        <v>37.219730941704</v>
      </c>
      <c r="I126" s="192"/>
      <c r="J126" s="199">
        <v>14.902635297008416</v>
      </c>
      <c r="K126" s="192"/>
      <c r="L126" s="199">
        <v>3.1820136372013024</v>
      </c>
      <c r="M126" s="192"/>
      <c r="N126" s="192">
        <v>1.0258615394065975</v>
      </c>
      <c r="O126" s="160"/>
      <c r="P126" s="144"/>
      <c r="Q126" s="144"/>
      <c r="R126" s="173">
        <v>24</v>
      </c>
      <c r="S126" s="166" t="s">
        <v>164</v>
      </c>
      <c r="T126" s="167"/>
      <c r="U126" s="194">
        <v>99.999999999999986</v>
      </c>
      <c r="V126" s="195">
        <v>0</v>
      </c>
      <c r="W126" s="194">
        <v>1.3821487806376314</v>
      </c>
      <c r="X126" s="194">
        <v>10.602616868358007</v>
      </c>
      <c r="Y126" s="194">
        <v>31.340991461391976</v>
      </c>
      <c r="Z126" s="194">
        <v>33.761287548375208</v>
      </c>
      <c r="AA126" s="194">
        <v>19.442226180969346</v>
      </c>
      <c r="AB126" s="194">
        <v>3.390871675164322</v>
      </c>
      <c r="AC126" s="196">
        <v>7.9857485103507583E-2</v>
      </c>
      <c r="AD126" s="197">
        <v>0</v>
      </c>
    </row>
    <row r="127" spans="2:30" ht="16.5" customHeight="1">
      <c r="B127" s="123" t="s">
        <v>104</v>
      </c>
      <c r="C127" s="16"/>
      <c r="D127" s="192">
        <v>100</v>
      </c>
      <c r="E127" s="193"/>
      <c r="F127" s="199">
        <v>44.06539173349784</v>
      </c>
      <c r="G127" s="192"/>
      <c r="H127" s="199">
        <v>36.890808143121525</v>
      </c>
      <c r="I127" s="192"/>
      <c r="J127" s="199">
        <v>15.083281924737815</v>
      </c>
      <c r="K127" s="192"/>
      <c r="L127" s="199">
        <v>2.9796421961752007</v>
      </c>
      <c r="M127" s="192"/>
      <c r="N127" s="192">
        <v>0.98087600246761253</v>
      </c>
      <c r="O127" s="160"/>
      <c r="P127" s="144"/>
      <c r="Q127" s="144"/>
      <c r="R127" s="173">
        <v>25</v>
      </c>
      <c r="S127" s="166" t="s">
        <v>165</v>
      </c>
      <c r="T127" s="167"/>
      <c r="U127" s="194">
        <v>99.999999999999986</v>
      </c>
      <c r="V127" s="195">
        <v>0</v>
      </c>
      <c r="W127" s="194">
        <v>1.4558914250462678</v>
      </c>
      <c r="X127" s="194">
        <v>10.549043800123382</v>
      </c>
      <c r="Y127" s="194">
        <v>30.098704503392966</v>
      </c>
      <c r="Z127" s="194">
        <v>34.164096236890806</v>
      </c>
      <c r="AA127" s="194">
        <v>19.691548426896976</v>
      </c>
      <c r="AB127" s="194">
        <v>3.9481801357186921</v>
      </c>
      <c r="AC127" s="196">
        <v>9.2535471930906846E-2</v>
      </c>
      <c r="AD127" s="197">
        <v>0</v>
      </c>
    </row>
    <row r="128" spans="2:30" ht="16.5" customHeight="1">
      <c r="B128" s="123" t="s">
        <v>105</v>
      </c>
      <c r="C128" s="16"/>
      <c r="D128" s="192">
        <v>100</v>
      </c>
      <c r="E128" s="193"/>
      <c r="F128" s="199">
        <v>45.242154448443515</v>
      </c>
      <c r="G128" s="192"/>
      <c r="H128" s="199">
        <v>35.814863926248655</v>
      </c>
      <c r="I128" s="192"/>
      <c r="J128" s="199">
        <v>14.775525667740103</v>
      </c>
      <c r="K128" s="192"/>
      <c r="L128" s="199">
        <v>3.1697922586348426</v>
      </c>
      <c r="M128" s="192"/>
      <c r="N128" s="192">
        <v>0.99766369893287876</v>
      </c>
      <c r="O128" s="160"/>
      <c r="P128" s="144"/>
      <c r="Q128" s="144"/>
      <c r="R128" s="173">
        <v>26</v>
      </c>
      <c r="S128" s="166" t="s">
        <v>167</v>
      </c>
      <c r="T128" s="167"/>
      <c r="U128" s="192">
        <v>99.999999999999986</v>
      </c>
      <c r="V128" s="195">
        <v>1.2628654416871882E-2</v>
      </c>
      <c r="W128" s="200">
        <v>1.622782092568037</v>
      </c>
      <c r="X128" s="200">
        <v>10.06503757024689</v>
      </c>
      <c r="Y128" s="200">
        <v>30.195112710740666</v>
      </c>
      <c r="Z128" s="200">
        <v>34.488855212477112</v>
      </c>
      <c r="AA128" s="200">
        <v>19.536528382900801</v>
      </c>
      <c r="AB128" s="200">
        <v>3.9590831596893352</v>
      </c>
      <c r="AC128" s="198">
        <v>0.11997221696028289</v>
      </c>
      <c r="AD128" s="197">
        <v>0</v>
      </c>
    </row>
    <row r="129" spans="2:32" ht="16.5" customHeight="1">
      <c r="B129" s="123" t="s">
        <v>106</v>
      </c>
      <c r="C129" s="16"/>
      <c r="D129" s="192">
        <v>100</v>
      </c>
      <c r="E129" s="193"/>
      <c r="F129" s="199">
        <v>45.297775498429388</v>
      </c>
      <c r="G129" s="192"/>
      <c r="H129" s="199">
        <v>36.547214565036221</v>
      </c>
      <c r="I129" s="192"/>
      <c r="J129" s="199">
        <v>14.065004166933779</v>
      </c>
      <c r="K129" s="192"/>
      <c r="L129" s="199">
        <v>3.0835309955766395</v>
      </c>
      <c r="M129" s="192"/>
      <c r="N129" s="192">
        <v>1.0064747740239759</v>
      </c>
      <c r="O129" s="160"/>
      <c r="P129" s="144"/>
      <c r="Q129" s="144"/>
      <c r="R129" s="173">
        <v>27</v>
      </c>
      <c r="S129" s="166" t="s">
        <v>168</v>
      </c>
      <c r="T129" s="167"/>
      <c r="U129" s="192">
        <v>100.00000000000001</v>
      </c>
      <c r="V129" s="195">
        <v>0</v>
      </c>
      <c r="W129" s="201">
        <v>1.3205974741970641</v>
      </c>
      <c r="X129" s="201">
        <v>9.923713058529394</v>
      </c>
      <c r="Y129" s="201">
        <v>29.82883518174242</v>
      </c>
      <c r="Z129" s="201">
        <v>34.303480992371306</v>
      </c>
      <c r="AA129" s="201">
        <v>20.155138149881402</v>
      </c>
      <c r="AB129" s="201">
        <v>4.3592537983204052</v>
      </c>
      <c r="AC129" s="202">
        <v>0.10898134495801012</v>
      </c>
      <c r="AD129" s="197">
        <v>0</v>
      </c>
    </row>
    <row r="130" spans="2:32" ht="16.5" customHeight="1">
      <c r="B130" s="123" t="s">
        <v>107</v>
      </c>
      <c r="C130" s="16"/>
      <c r="D130" s="192">
        <v>100</v>
      </c>
      <c r="E130" s="193"/>
      <c r="F130" s="199">
        <v>44.485365380887771</v>
      </c>
      <c r="G130" s="194"/>
      <c r="H130" s="199">
        <v>36.970989209795178</v>
      </c>
      <c r="I130" s="194"/>
      <c r="J130" s="199">
        <v>14.382632293080055</v>
      </c>
      <c r="K130" s="194"/>
      <c r="L130" s="199">
        <v>3.3339794533824385</v>
      </c>
      <c r="M130" s="194"/>
      <c r="N130" s="192">
        <v>0.82703366285455837</v>
      </c>
      <c r="O130" s="160"/>
      <c r="P130" s="144"/>
      <c r="Q130" s="144"/>
      <c r="R130" s="173">
        <v>28</v>
      </c>
      <c r="S130" s="166" t="s">
        <v>169</v>
      </c>
      <c r="T130" s="167"/>
      <c r="U130" s="192">
        <v>99.999999999999986</v>
      </c>
      <c r="V130" s="195">
        <v>6.4612004910512373E-3</v>
      </c>
      <c r="W130" s="201">
        <v>1.3568521031207599</v>
      </c>
      <c r="X130" s="201">
        <v>10.157007171932545</v>
      </c>
      <c r="Y130" s="201">
        <v>29.101247011694774</v>
      </c>
      <c r="Z130" s="201">
        <v>35.032629062479806</v>
      </c>
      <c r="AA130" s="201">
        <v>19.377140272662661</v>
      </c>
      <c r="AB130" s="201">
        <v>4.8782063707436842</v>
      </c>
      <c r="AC130" s="202">
        <v>9.0456806874717327E-2</v>
      </c>
      <c r="AD130" s="197">
        <v>0</v>
      </c>
    </row>
    <row r="131" spans="2:32" ht="16.5" customHeight="1">
      <c r="B131" s="123" t="s">
        <v>108</v>
      </c>
      <c r="C131" s="16"/>
      <c r="D131" s="192">
        <v>100</v>
      </c>
      <c r="E131" s="193"/>
      <c r="F131" s="199">
        <v>43.460764587525155</v>
      </c>
      <c r="G131" s="194"/>
      <c r="H131" s="199">
        <v>37.585513078470825</v>
      </c>
      <c r="I131" s="194"/>
      <c r="J131" s="199">
        <v>14.835680751173708</v>
      </c>
      <c r="K131" s="194"/>
      <c r="L131" s="199">
        <v>2.9242119382964451</v>
      </c>
      <c r="M131" s="194"/>
      <c r="N131" s="192">
        <v>1.1938296445338699</v>
      </c>
      <c r="O131" s="160"/>
      <c r="P131" s="144"/>
      <c r="Q131" s="144"/>
      <c r="R131" s="173">
        <v>29</v>
      </c>
      <c r="S131" s="166" t="s">
        <v>170</v>
      </c>
      <c r="T131" s="167"/>
      <c r="U131" s="192">
        <v>100</v>
      </c>
      <c r="V131" s="195">
        <v>0</v>
      </c>
      <c r="W131" s="201">
        <v>1.3011401743796109</v>
      </c>
      <c r="X131" s="201">
        <v>10.040241448692152</v>
      </c>
      <c r="Y131" s="201">
        <v>28.397048960429245</v>
      </c>
      <c r="Z131" s="201">
        <v>35.848423876592889</v>
      </c>
      <c r="AA131" s="201">
        <v>19.637826961770624</v>
      </c>
      <c r="AB131" s="201">
        <v>4.6545942320590203</v>
      </c>
      <c r="AC131" s="202">
        <v>0.12072434607645875</v>
      </c>
      <c r="AD131" s="197">
        <v>0</v>
      </c>
    </row>
    <row r="132" spans="2:32" ht="16.5" customHeight="1">
      <c r="B132" s="123" t="s">
        <v>109</v>
      </c>
      <c r="C132" s="16"/>
      <c r="D132" s="192">
        <v>100</v>
      </c>
      <c r="E132" s="193"/>
      <c r="F132" s="199">
        <v>44.770452191922679</v>
      </c>
      <c r="G132" s="194"/>
      <c r="H132" s="199">
        <v>36.38936831204694</v>
      </c>
      <c r="I132" s="194"/>
      <c r="J132" s="199">
        <v>14.677252329996548</v>
      </c>
      <c r="K132" s="194"/>
      <c r="L132" s="199">
        <v>3.2033137728684844</v>
      </c>
      <c r="M132" s="194"/>
      <c r="N132" s="192">
        <v>0.95961339316534344</v>
      </c>
      <c r="O132" s="160"/>
      <c r="P132" s="144"/>
      <c r="Q132" s="144"/>
      <c r="R132" s="173">
        <v>30</v>
      </c>
      <c r="S132" s="166" t="s">
        <v>171</v>
      </c>
      <c r="T132" s="167"/>
      <c r="U132" s="192">
        <v>99.999999999999986</v>
      </c>
      <c r="V132" s="195">
        <v>6.9036934760096647E-3</v>
      </c>
      <c r="W132" s="201">
        <v>1.3324128408698654</v>
      </c>
      <c r="X132" s="201">
        <v>10.348636520538488</v>
      </c>
      <c r="Y132" s="201">
        <v>28.408698653779773</v>
      </c>
      <c r="Z132" s="201">
        <v>35.105281325509146</v>
      </c>
      <c r="AA132" s="201">
        <v>20.117362789092162</v>
      </c>
      <c r="AB132" s="201">
        <v>4.5426303072143597</v>
      </c>
      <c r="AC132" s="202">
        <v>0.13807386952019329</v>
      </c>
      <c r="AD132" s="197">
        <v>0</v>
      </c>
    </row>
    <row r="133" spans="2:32" ht="16.5" customHeight="1">
      <c r="B133" s="123" t="s">
        <v>110</v>
      </c>
      <c r="C133" s="16"/>
      <c r="D133" s="192">
        <v>100</v>
      </c>
      <c r="E133" s="193"/>
      <c r="F133" s="199">
        <v>44.512595837897045</v>
      </c>
      <c r="G133" s="194"/>
      <c r="H133" s="199">
        <v>36.546184738955823</v>
      </c>
      <c r="I133" s="194"/>
      <c r="J133" s="199">
        <v>14.640379700620665</v>
      </c>
      <c r="K133" s="194"/>
      <c r="L133" s="199">
        <v>3.1617378605330413</v>
      </c>
      <c r="M133" s="194"/>
      <c r="N133" s="192">
        <v>1.1391018619934281</v>
      </c>
      <c r="O133" s="160"/>
      <c r="P133" s="144"/>
      <c r="Q133" s="203"/>
      <c r="R133" s="173" t="s">
        <v>185</v>
      </c>
      <c r="S133" s="166" t="s">
        <v>173</v>
      </c>
      <c r="T133" s="167"/>
      <c r="U133" s="194">
        <v>100</v>
      </c>
      <c r="V133" s="195">
        <v>0</v>
      </c>
      <c r="W133" s="201">
        <v>1.2778386272362174</v>
      </c>
      <c r="X133" s="201">
        <v>10.208105147864185</v>
      </c>
      <c r="Y133" s="201">
        <v>28.791529755385177</v>
      </c>
      <c r="Z133" s="201">
        <v>34.545454545454547</v>
      </c>
      <c r="AA133" s="201">
        <v>20.481927710843372</v>
      </c>
      <c r="AB133" s="201">
        <v>4.5345016429353775</v>
      </c>
      <c r="AC133" s="202">
        <v>0.1606425702811245</v>
      </c>
      <c r="AD133" s="197">
        <v>0</v>
      </c>
    </row>
    <row r="134" spans="2:32" ht="16.5" customHeight="1">
      <c r="B134" s="123" t="s">
        <v>111</v>
      </c>
      <c r="C134" s="16"/>
      <c r="D134" s="204">
        <v>100</v>
      </c>
      <c r="E134" s="193"/>
      <c r="F134" s="199">
        <v>44.5</v>
      </c>
      <c r="G134" s="192"/>
      <c r="H134" s="199">
        <v>36.200000000000003</v>
      </c>
      <c r="I134" s="192"/>
      <c r="J134" s="199">
        <v>14.4</v>
      </c>
      <c r="K134" s="192"/>
      <c r="L134" s="199">
        <v>3.6</v>
      </c>
      <c r="M134" s="192"/>
      <c r="N134" s="192">
        <v>1.3</v>
      </c>
      <c r="O134" s="160"/>
      <c r="P134" s="144"/>
      <c r="Q134" s="144"/>
      <c r="R134" s="188" t="s">
        <v>174</v>
      </c>
      <c r="S134" s="166" t="s">
        <v>175</v>
      </c>
      <c r="T134" s="167"/>
      <c r="U134" s="192">
        <v>100</v>
      </c>
      <c r="V134" s="195">
        <v>7.3959026699208638E-3</v>
      </c>
      <c r="W134" s="201">
        <v>1.0724058871385251</v>
      </c>
      <c r="X134" s="201">
        <v>10.243325197840395</v>
      </c>
      <c r="Y134" s="201">
        <v>28.489017084535167</v>
      </c>
      <c r="Z134" s="201">
        <v>33.99896457362621</v>
      </c>
      <c r="AA134" s="201">
        <v>21.189261149323276</v>
      </c>
      <c r="AB134" s="201">
        <v>4.8665039568079287</v>
      </c>
      <c r="AC134" s="202">
        <v>0.13312624805857556</v>
      </c>
      <c r="AD134" s="197">
        <v>0</v>
      </c>
    </row>
    <row r="135" spans="2:32" ht="16.5" customHeight="1">
      <c r="B135" s="123" t="s">
        <v>112</v>
      </c>
      <c r="C135" s="16"/>
      <c r="D135" s="204">
        <v>100</v>
      </c>
      <c r="E135" s="193"/>
      <c r="F135" s="199">
        <v>43.114366369115743</v>
      </c>
      <c r="G135" s="192"/>
      <c r="H135" s="199">
        <v>36.148622873273823</v>
      </c>
      <c r="I135" s="192"/>
      <c r="J135" s="199">
        <v>15.81597619592584</v>
      </c>
      <c r="K135" s="192"/>
      <c r="L135" s="199">
        <v>3.5858701457236588</v>
      </c>
      <c r="M135" s="192"/>
      <c r="N135" s="192">
        <v>1.3351644159609368</v>
      </c>
      <c r="O135" s="160"/>
      <c r="P135" s="144"/>
      <c r="Q135" s="144"/>
      <c r="R135" s="188" t="s">
        <v>176</v>
      </c>
      <c r="S135" s="166" t="s">
        <v>177</v>
      </c>
      <c r="T135" s="167"/>
      <c r="U135" s="194">
        <v>100</v>
      </c>
      <c r="V135" s="195">
        <v>7.6295109483482107E-3</v>
      </c>
      <c r="W135" s="201">
        <v>0.90028229190508879</v>
      </c>
      <c r="X135" s="201">
        <v>9.5979247730220507</v>
      </c>
      <c r="Y135" s="201">
        <v>29.045548180361642</v>
      </c>
      <c r="Z135" s="201">
        <v>34.523537041275652</v>
      </c>
      <c r="AA135" s="201">
        <v>20.355535210193025</v>
      </c>
      <c r="AB135" s="201">
        <v>5.3711757076371409</v>
      </c>
      <c r="AC135" s="202">
        <v>0.19836728465705347</v>
      </c>
      <c r="AD135" s="197">
        <v>0</v>
      </c>
    </row>
    <row r="136" spans="2:32" ht="16.5" customHeight="1">
      <c r="B136" s="123" t="s">
        <v>113</v>
      </c>
      <c r="C136" s="16"/>
      <c r="D136" s="204">
        <v>100</v>
      </c>
      <c r="E136" s="193"/>
      <c r="F136" s="199">
        <v>44.038477083501739</v>
      </c>
      <c r="G136" s="192"/>
      <c r="H136" s="199">
        <v>36.50472880122868</v>
      </c>
      <c r="I136" s="192"/>
      <c r="J136" s="199">
        <v>14.703742623878425</v>
      </c>
      <c r="K136" s="192"/>
      <c r="L136" s="199">
        <v>3.3869533586613856</v>
      </c>
      <c r="M136" s="192"/>
      <c r="N136" s="192">
        <v>1.3660981327297712</v>
      </c>
      <c r="O136" s="160"/>
      <c r="P136" s="144"/>
      <c r="Q136" s="144"/>
      <c r="R136" s="188" t="s">
        <v>178</v>
      </c>
      <c r="S136" s="166" t="s">
        <v>179</v>
      </c>
      <c r="T136" s="167"/>
      <c r="U136" s="194">
        <v>100</v>
      </c>
      <c r="V136" s="195">
        <v>0</v>
      </c>
      <c r="W136" s="201">
        <v>0.82450893218009857</v>
      </c>
      <c r="X136" s="201">
        <v>9.0372645703661778</v>
      </c>
      <c r="Y136" s="201">
        <v>30.191577075418319</v>
      </c>
      <c r="Z136" s="201">
        <v>34.483873575297061</v>
      </c>
      <c r="AA136" s="201">
        <v>20.200468838412416</v>
      </c>
      <c r="AB136" s="201">
        <v>5.1087220111551206</v>
      </c>
      <c r="AC136" s="202">
        <v>0.15358499717080268</v>
      </c>
      <c r="AD136" s="197">
        <v>0</v>
      </c>
    </row>
    <row r="137" spans="2:32" s="554" customFormat="1" ht="16.5" customHeight="1">
      <c r="B137" s="555" t="s">
        <v>114</v>
      </c>
      <c r="C137" s="586"/>
      <c r="D137" s="587">
        <v>100</v>
      </c>
      <c r="E137" s="588"/>
      <c r="F137" s="589">
        <v>44.872570194384451</v>
      </c>
      <c r="G137" s="590"/>
      <c r="H137" s="589">
        <v>36.276457883369332</v>
      </c>
      <c r="I137" s="590"/>
      <c r="J137" s="589">
        <v>14.254859611231103</v>
      </c>
      <c r="K137" s="590"/>
      <c r="L137" s="589">
        <v>3.222462203023758</v>
      </c>
      <c r="M137" s="590"/>
      <c r="N137" s="590">
        <v>1.3736501079913608</v>
      </c>
      <c r="O137" s="573"/>
      <c r="P137" s="574"/>
      <c r="Q137" s="574"/>
      <c r="R137" s="575" t="s">
        <v>180</v>
      </c>
      <c r="S137" s="576" t="s">
        <v>181</v>
      </c>
      <c r="T137" s="577"/>
      <c r="U137" s="591">
        <v>100</v>
      </c>
      <c r="V137" s="592">
        <v>0</v>
      </c>
      <c r="W137" s="593">
        <v>0.69978401727861772</v>
      </c>
      <c r="X137" s="593">
        <v>8.8293736501079909</v>
      </c>
      <c r="Y137" s="593">
        <v>30.064794816414686</v>
      </c>
      <c r="Z137" s="593">
        <v>34.954643628509722</v>
      </c>
      <c r="AA137" s="593">
        <v>19.991360691144706</v>
      </c>
      <c r="AB137" s="593">
        <v>5.2786177105831538</v>
      </c>
      <c r="AC137" s="594">
        <v>0.18142548596112312</v>
      </c>
      <c r="AD137" s="595">
        <v>0</v>
      </c>
      <c r="AE137" s="585"/>
      <c r="AF137" s="585"/>
    </row>
    <row r="138" spans="2:32" ht="6" customHeight="1" thickBot="1">
      <c r="B138" s="205"/>
      <c r="C138" s="206"/>
      <c r="D138" s="207"/>
      <c r="E138" s="208"/>
      <c r="F138" s="209"/>
      <c r="G138" s="210"/>
      <c r="H138" s="209"/>
      <c r="I138" s="210"/>
      <c r="J138" s="209"/>
      <c r="K138" s="210"/>
      <c r="L138" s="209"/>
      <c r="M138" s="210"/>
      <c r="N138" s="210"/>
      <c r="O138" s="160"/>
      <c r="P138" s="144"/>
      <c r="Q138" s="144"/>
      <c r="R138" s="211"/>
      <c r="S138" s="212"/>
      <c r="T138" s="213"/>
      <c r="U138" s="335"/>
      <c r="V138" s="214"/>
      <c r="W138" s="215"/>
      <c r="X138" s="216"/>
      <c r="Y138" s="216"/>
      <c r="Z138" s="216"/>
      <c r="AA138" s="216"/>
      <c r="AB138" s="216"/>
      <c r="AC138" s="214"/>
      <c r="AD138" s="217"/>
    </row>
    <row r="139" spans="2:32" ht="6" customHeight="1">
      <c r="B139" s="143"/>
      <c r="C139" s="10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49"/>
      <c r="P139" s="144"/>
      <c r="Q139" s="144"/>
      <c r="R139" s="218"/>
      <c r="S139" s="166"/>
      <c r="T139" s="166"/>
      <c r="U139" s="192"/>
      <c r="V139" s="149"/>
      <c r="W139" s="219"/>
      <c r="X139" s="219"/>
      <c r="Y139" s="219"/>
      <c r="Z139" s="219"/>
      <c r="AA139" s="219"/>
      <c r="AB139" s="219"/>
      <c r="AC139" s="149"/>
      <c r="AD139" s="149"/>
    </row>
    <row r="140" spans="2:32" ht="16.5" customHeight="1">
      <c r="B140" s="69" t="s">
        <v>115</v>
      </c>
      <c r="R140" s="69" t="s">
        <v>115</v>
      </c>
    </row>
    <row r="141" spans="2:32" ht="6" customHeight="1"/>
  </sheetData>
  <mergeCells count="50">
    <mergeCell ref="B3:B6"/>
    <mergeCell ref="C3:F5"/>
    <mergeCell ref="R3:T4"/>
    <mergeCell ref="J5:L5"/>
    <mergeCell ref="M5:O5"/>
    <mergeCell ref="R5:T5"/>
    <mergeCell ref="S66:T66"/>
    <mergeCell ref="Y5:AB5"/>
    <mergeCell ref="AC5:AF5"/>
    <mergeCell ref="S57:T57"/>
    <mergeCell ref="S58:T58"/>
    <mergeCell ref="S59:T59"/>
    <mergeCell ref="S60:T60"/>
    <mergeCell ref="S61:T61"/>
    <mergeCell ref="S62:T62"/>
    <mergeCell ref="S63:T63"/>
    <mergeCell ref="S64:T64"/>
    <mergeCell ref="S65:T65"/>
    <mergeCell ref="S98:T98"/>
    <mergeCell ref="S67:T67"/>
    <mergeCell ref="S68:T68"/>
    <mergeCell ref="S69:T69"/>
    <mergeCell ref="S70:T70"/>
    <mergeCell ref="S71:T71"/>
    <mergeCell ref="S72:T72"/>
    <mergeCell ref="S73:T73"/>
    <mergeCell ref="S74:T74"/>
    <mergeCell ref="S75:T75"/>
    <mergeCell ref="S76:T76"/>
    <mergeCell ref="S97:T97"/>
    <mergeCell ref="S110:T110"/>
    <mergeCell ref="S99:T99"/>
    <mergeCell ref="S100:T100"/>
    <mergeCell ref="S101:T101"/>
    <mergeCell ref="S102:T102"/>
    <mergeCell ref="S103:T103"/>
    <mergeCell ref="S104:T104"/>
    <mergeCell ref="S105:T105"/>
    <mergeCell ref="S106:T106"/>
    <mergeCell ref="S107:T107"/>
    <mergeCell ref="S108:T108"/>
    <mergeCell ref="S109:T109"/>
    <mergeCell ref="S117:T117"/>
    <mergeCell ref="S118:T118"/>
    <mergeCell ref="S111:T111"/>
    <mergeCell ref="S112:T112"/>
    <mergeCell ref="S113:T113"/>
    <mergeCell ref="S114:T114"/>
    <mergeCell ref="S115:T115"/>
    <mergeCell ref="S116:T116"/>
  </mergeCells>
  <phoneticPr fontId="1"/>
  <printOptions gridLinesSet="0"/>
  <pageMargins left="0.51181102362204722" right="0.51181102362204722" top="0.55118110236220474" bottom="0.28000000000000003" header="0.31496062992125984" footer="0.26"/>
  <pageSetup paperSize="9" scale="51" firstPageNumber="44" orientation="portrait" useFirstPageNumber="1" r:id="rId1"/>
  <headerFooter alignWithMargins="0"/>
  <colBreaks count="1" manualBreakCount="1">
    <brk id="16" max="1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585C-01E8-444C-8742-A8919D46707D}">
  <sheetPr transitionEvaluation="1"/>
  <dimension ref="B1:P50"/>
  <sheetViews>
    <sheetView showGridLines="0" view="pageBreakPreview" zoomScale="115" zoomScaleNormal="75" zoomScaleSheetLayoutView="115" workbookViewId="0">
      <pane ySplit="7" topLeftCell="A37" activePane="bottomLeft" state="frozen"/>
      <selection activeCell="K106" sqref="K106"/>
      <selection pane="bottomLeft" activeCell="K106" sqref="K106"/>
    </sheetView>
  </sheetViews>
  <sheetFormatPr defaultColWidth="10.625" defaultRowHeight="19.899999999999999" customHeight="1"/>
  <cols>
    <col min="1" max="1" width="2.625" style="1" customWidth="1"/>
    <col min="2" max="2" width="6.5" style="1" customWidth="1"/>
    <col min="3" max="3" width="11.375" style="166" customWidth="1"/>
    <col min="4" max="16" width="8.875" style="1" customWidth="1"/>
    <col min="17" max="17" width="5.625" style="1" customWidth="1"/>
    <col min="18" max="256" width="10.625" style="1"/>
    <col min="257" max="257" width="2.625" style="1" customWidth="1"/>
    <col min="258" max="258" width="6.5" style="1" customWidth="1"/>
    <col min="259" max="259" width="11.375" style="1" customWidth="1"/>
    <col min="260" max="272" width="8.875" style="1" customWidth="1"/>
    <col min="273" max="273" width="5.625" style="1" customWidth="1"/>
    <col min="274" max="512" width="10.625" style="1"/>
    <col min="513" max="513" width="2.625" style="1" customWidth="1"/>
    <col min="514" max="514" width="6.5" style="1" customWidth="1"/>
    <col min="515" max="515" width="11.375" style="1" customWidth="1"/>
    <col min="516" max="528" width="8.875" style="1" customWidth="1"/>
    <col min="529" max="529" width="5.625" style="1" customWidth="1"/>
    <col min="530" max="768" width="10.625" style="1"/>
    <col min="769" max="769" width="2.625" style="1" customWidth="1"/>
    <col min="770" max="770" width="6.5" style="1" customWidth="1"/>
    <col min="771" max="771" width="11.375" style="1" customWidth="1"/>
    <col min="772" max="784" width="8.875" style="1" customWidth="1"/>
    <col min="785" max="785" width="5.625" style="1" customWidth="1"/>
    <col min="786" max="1024" width="10.625" style="1"/>
    <col min="1025" max="1025" width="2.625" style="1" customWidth="1"/>
    <col min="1026" max="1026" width="6.5" style="1" customWidth="1"/>
    <col min="1027" max="1027" width="11.375" style="1" customWidth="1"/>
    <col min="1028" max="1040" width="8.875" style="1" customWidth="1"/>
    <col min="1041" max="1041" width="5.625" style="1" customWidth="1"/>
    <col min="1042" max="1280" width="10.625" style="1"/>
    <col min="1281" max="1281" width="2.625" style="1" customWidth="1"/>
    <col min="1282" max="1282" width="6.5" style="1" customWidth="1"/>
    <col min="1283" max="1283" width="11.375" style="1" customWidth="1"/>
    <col min="1284" max="1296" width="8.875" style="1" customWidth="1"/>
    <col min="1297" max="1297" width="5.625" style="1" customWidth="1"/>
    <col min="1298" max="1536" width="10.625" style="1"/>
    <col min="1537" max="1537" width="2.625" style="1" customWidth="1"/>
    <col min="1538" max="1538" width="6.5" style="1" customWidth="1"/>
    <col min="1539" max="1539" width="11.375" style="1" customWidth="1"/>
    <col min="1540" max="1552" width="8.875" style="1" customWidth="1"/>
    <col min="1553" max="1553" width="5.625" style="1" customWidth="1"/>
    <col min="1554" max="1792" width="10.625" style="1"/>
    <col min="1793" max="1793" width="2.625" style="1" customWidth="1"/>
    <col min="1794" max="1794" width="6.5" style="1" customWidth="1"/>
    <col min="1795" max="1795" width="11.375" style="1" customWidth="1"/>
    <col min="1796" max="1808" width="8.875" style="1" customWidth="1"/>
    <col min="1809" max="1809" width="5.625" style="1" customWidth="1"/>
    <col min="1810" max="2048" width="10.625" style="1"/>
    <col min="2049" max="2049" width="2.625" style="1" customWidth="1"/>
    <col min="2050" max="2050" width="6.5" style="1" customWidth="1"/>
    <col min="2051" max="2051" width="11.375" style="1" customWidth="1"/>
    <col min="2052" max="2064" width="8.875" style="1" customWidth="1"/>
    <col min="2065" max="2065" width="5.625" style="1" customWidth="1"/>
    <col min="2066" max="2304" width="10.625" style="1"/>
    <col min="2305" max="2305" width="2.625" style="1" customWidth="1"/>
    <col min="2306" max="2306" width="6.5" style="1" customWidth="1"/>
    <col min="2307" max="2307" width="11.375" style="1" customWidth="1"/>
    <col min="2308" max="2320" width="8.875" style="1" customWidth="1"/>
    <col min="2321" max="2321" width="5.625" style="1" customWidth="1"/>
    <col min="2322" max="2560" width="10.625" style="1"/>
    <col min="2561" max="2561" width="2.625" style="1" customWidth="1"/>
    <col min="2562" max="2562" width="6.5" style="1" customWidth="1"/>
    <col min="2563" max="2563" width="11.375" style="1" customWidth="1"/>
    <col min="2564" max="2576" width="8.875" style="1" customWidth="1"/>
    <col min="2577" max="2577" width="5.625" style="1" customWidth="1"/>
    <col min="2578" max="2816" width="10.625" style="1"/>
    <col min="2817" max="2817" width="2.625" style="1" customWidth="1"/>
    <col min="2818" max="2818" width="6.5" style="1" customWidth="1"/>
    <col min="2819" max="2819" width="11.375" style="1" customWidth="1"/>
    <col min="2820" max="2832" width="8.875" style="1" customWidth="1"/>
    <col min="2833" max="2833" width="5.625" style="1" customWidth="1"/>
    <col min="2834" max="3072" width="10.625" style="1"/>
    <col min="3073" max="3073" width="2.625" style="1" customWidth="1"/>
    <col min="3074" max="3074" width="6.5" style="1" customWidth="1"/>
    <col min="3075" max="3075" width="11.375" style="1" customWidth="1"/>
    <col min="3076" max="3088" width="8.875" style="1" customWidth="1"/>
    <col min="3089" max="3089" width="5.625" style="1" customWidth="1"/>
    <col min="3090" max="3328" width="10.625" style="1"/>
    <col min="3329" max="3329" width="2.625" style="1" customWidth="1"/>
    <col min="3330" max="3330" width="6.5" style="1" customWidth="1"/>
    <col min="3331" max="3331" width="11.375" style="1" customWidth="1"/>
    <col min="3332" max="3344" width="8.875" style="1" customWidth="1"/>
    <col min="3345" max="3345" width="5.625" style="1" customWidth="1"/>
    <col min="3346" max="3584" width="10.625" style="1"/>
    <col min="3585" max="3585" width="2.625" style="1" customWidth="1"/>
    <col min="3586" max="3586" width="6.5" style="1" customWidth="1"/>
    <col min="3587" max="3587" width="11.375" style="1" customWidth="1"/>
    <col min="3588" max="3600" width="8.875" style="1" customWidth="1"/>
    <col min="3601" max="3601" width="5.625" style="1" customWidth="1"/>
    <col min="3602" max="3840" width="10.625" style="1"/>
    <col min="3841" max="3841" width="2.625" style="1" customWidth="1"/>
    <col min="3842" max="3842" width="6.5" style="1" customWidth="1"/>
    <col min="3843" max="3843" width="11.375" style="1" customWidth="1"/>
    <col min="3844" max="3856" width="8.875" style="1" customWidth="1"/>
    <col min="3857" max="3857" width="5.625" style="1" customWidth="1"/>
    <col min="3858" max="4096" width="10.625" style="1"/>
    <col min="4097" max="4097" width="2.625" style="1" customWidth="1"/>
    <col min="4098" max="4098" width="6.5" style="1" customWidth="1"/>
    <col min="4099" max="4099" width="11.375" style="1" customWidth="1"/>
    <col min="4100" max="4112" width="8.875" style="1" customWidth="1"/>
    <col min="4113" max="4113" width="5.625" style="1" customWidth="1"/>
    <col min="4114" max="4352" width="10.625" style="1"/>
    <col min="4353" max="4353" width="2.625" style="1" customWidth="1"/>
    <col min="4354" max="4354" width="6.5" style="1" customWidth="1"/>
    <col min="4355" max="4355" width="11.375" style="1" customWidth="1"/>
    <col min="4356" max="4368" width="8.875" style="1" customWidth="1"/>
    <col min="4369" max="4369" width="5.625" style="1" customWidth="1"/>
    <col min="4370" max="4608" width="10.625" style="1"/>
    <col min="4609" max="4609" width="2.625" style="1" customWidth="1"/>
    <col min="4610" max="4610" width="6.5" style="1" customWidth="1"/>
    <col min="4611" max="4611" width="11.375" style="1" customWidth="1"/>
    <col min="4612" max="4624" width="8.875" style="1" customWidth="1"/>
    <col min="4625" max="4625" width="5.625" style="1" customWidth="1"/>
    <col min="4626" max="4864" width="10.625" style="1"/>
    <col min="4865" max="4865" width="2.625" style="1" customWidth="1"/>
    <col min="4866" max="4866" width="6.5" style="1" customWidth="1"/>
    <col min="4867" max="4867" width="11.375" style="1" customWidth="1"/>
    <col min="4868" max="4880" width="8.875" style="1" customWidth="1"/>
    <col min="4881" max="4881" width="5.625" style="1" customWidth="1"/>
    <col min="4882" max="5120" width="10.625" style="1"/>
    <col min="5121" max="5121" width="2.625" style="1" customWidth="1"/>
    <col min="5122" max="5122" width="6.5" style="1" customWidth="1"/>
    <col min="5123" max="5123" width="11.375" style="1" customWidth="1"/>
    <col min="5124" max="5136" width="8.875" style="1" customWidth="1"/>
    <col min="5137" max="5137" width="5.625" style="1" customWidth="1"/>
    <col min="5138" max="5376" width="10.625" style="1"/>
    <col min="5377" max="5377" width="2.625" style="1" customWidth="1"/>
    <col min="5378" max="5378" width="6.5" style="1" customWidth="1"/>
    <col min="5379" max="5379" width="11.375" style="1" customWidth="1"/>
    <col min="5380" max="5392" width="8.875" style="1" customWidth="1"/>
    <col min="5393" max="5393" width="5.625" style="1" customWidth="1"/>
    <col min="5394" max="5632" width="10.625" style="1"/>
    <col min="5633" max="5633" width="2.625" style="1" customWidth="1"/>
    <col min="5634" max="5634" width="6.5" style="1" customWidth="1"/>
    <col min="5635" max="5635" width="11.375" style="1" customWidth="1"/>
    <col min="5636" max="5648" width="8.875" style="1" customWidth="1"/>
    <col min="5649" max="5649" width="5.625" style="1" customWidth="1"/>
    <col min="5650" max="5888" width="10.625" style="1"/>
    <col min="5889" max="5889" width="2.625" style="1" customWidth="1"/>
    <col min="5890" max="5890" width="6.5" style="1" customWidth="1"/>
    <col min="5891" max="5891" width="11.375" style="1" customWidth="1"/>
    <col min="5892" max="5904" width="8.875" style="1" customWidth="1"/>
    <col min="5905" max="5905" width="5.625" style="1" customWidth="1"/>
    <col min="5906" max="6144" width="10.625" style="1"/>
    <col min="6145" max="6145" width="2.625" style="1" customWidth="1"/>
    <col min="6146" max="6146" width="6.5" style="1" customWidth="1"/>
    <col min="6147" max="6147" width="11.375" style="1" customWidth="1"/>
    <col min="6148" max="6160" width="8.875" style="1" customWidth="1"/>
    <col min="6161" max="6161" width="5.625" style="1" customWidth="1"/>
    <col min="6162" max="6400" width="10.625" style="1"/>
    <col min="6401" max="6401" width="2.625" style="1" customWidth="1"/>
    <col min="6402" max="6402" width="6.5" style="1" customWidth="1"/>
    <col min="6403" max="6403" width="11.375" style="1" customWidth="1"/>
    <col min="6404" max="6416" width="8.875" style="1" customWidth="1"/>
    <col min="6417" max="6417" width="5.625" style="1" customWidth="1"/>
    <col min="6418" max="6656" width="10.625" style="1"/>
    <col min="6657" max="6657" width="2.625" style="1" customWidth="1"/>
    <col min="6658" max="6658" width="6.5" style="1" customWidth="1"/>
    <col min="6659" max="6659" width="11.375" style="1" customWidth="1"/>
    <col min="6660" max="6672" width="8.875" style="1" customWidth="1"/>
    <col min="6673" max="6673" width="5.625" style="1" customWidth="1"/>
    <col min="6674" max="6912" width="10.625" style="1"/>
    <col min="6913" max="6913" width="2.625" style="1" customWidth="1"/>
    <col min="6914" max="6914" width="6.5" style="1" customWidth="1"/>
    <col min="6915" max="6915" width="11.375" style="1" customWidth="1"/>
    <col min="6916" max="6928" width="8.875" style="1" customWidth="1"/>
    <col min="6929" max="6929" width="5.625" style="1" customWidth="1"/>
    <col min="6930" max="7168" width="10.625" style="1"/>
    <col min="7169" max="7169" width="2.625" style="1" customWidth="1"/>
    <col min="7170" max="7170" width="6.5" style="1" customWidth="1"/>
    <col min="7171" max="7171" width="11.375" style="1" customWidth="1"/>
    <col min="7172" max="7184" width="8.875" style="1" customWidth="1"/>
    <col min="7185" max="7185" width="5.625" style="1" customWidth="1"/>
    <col min="7186" max="7424" width="10.625" style="1"/>
    <col min="7425" max="7425" width="2.625" style="1" customWidth="1"/>
    <col min="7426" max="7426" width="6.5" style="1" customWidth="1"/>
    <col min="7427" max="7427" width="11.375" style="1" customWidth="1"/>
    <col min="7428" max="7440" width="8.875" style="1" customWidth="1"/>
    <col min="7441" max="7441" width="5.625" style="1" customWidth="1"/>
    <col min="7442" max="7680" width="10.625" style="1"/>
    <col min="7681" max="7681" width="2.625" style="1" customWidth="1"/>
    <col min="7682" max="7682" width="6.5" style="1" customWidth="1"/>
    <col min="7683" max="7683" width="11.375" style="1" customWidth="1"/>
    <col min="7684" max="7696" width="8.875" style="1" customWidth="1"/>
    <col min="7697" max="7697" width="5.625" style="1" customWidth="1"/>
    <col min="7698" max="7936" width="10.625" style="1"/>
    <col min="7937" max="7937" width="2.625" style="1" customWidth="1"/>
    <col min="7938" max="7938" width="6.5" style="1" customWidth="1"/>
    <col min="7939" max="7939" width="11.375" style="1" customWidth="1"/>
    <col min="7940" max="7952" width="8.875" style="1" customWidth="1"/>
    <col min="7953" max="7953" width="5.625" style="1" customWidth="1"/>
    <col min="7954" max="8192" width="10.625" style="1"/>
    <col min="8193" max="8193" width="2.625" style="1" customWidth="1"/>
    <col min="8194" max="8194" width="6.5" style="1" customWidth="1"/>
    <col min="8195" max="8195" width="11.375" style="1" customWidth="1"/>
    <col min="8196" max="8208" width="8.875" style="1" customWidth="1"/>
    <col min="8209" max="8209" width="5.625" style="1" customWidth="1"/>
    <col min="8210" max="8448" width="10.625" style="1"/>
    <col min="8449" max="8449" width="2.625" style="1" customWidth="1"/>
    <col min="8450" max="8450" width="6.5" style="1" customWidth="1"/>
    <col min="8451" max="8451" width="11.375" style="1" customWidth="1"/>
    <col min="8452" max="8464" width="8.875" style="1" customWidth="1"/>
    <col min="8465" max="8465" width="5.625" style="1" customWidth="1"/>
    <col min="8466" max="8704" width="10.625" style="1"/>
    <col min="8705" max="8705" width="2.625" style="1" customWidth="1"/>
    <col min="8706" max="8706" width="6.5" style="1" customWidth="1"/>
    <col min="8707" max="8707" width="11.375" style="1" customWidth="1"/>
    <col min="8708" max="8720" width="8.875" style="1" customWidth="1"/>
    <col min="8721" max="8721" width="5.625" style="1" customWidth="1"/>
    <col min="8722" max="8960" width="10.625" style="1"/>
    <col min="8961" max="8961" width="2.625" style="1" customWidth="1"/>
    <col min="8962" max="8962" width="6.5" style="1" customWidth="1"/>
    <col min="8963" max="8963" width="11.375" style="1" customWidth="1"/>
    <col min="8964" max="8976" width="8.875" style="1" customWidth="1"/>
    <col min="8977" max="8977" width="5.625" style="1" customWidth="1"/>
    <col min="8978" max="9216" width="10.625" style="1"/>
    <col min="9217" max="9217" width="2.625" style="1" customWidth="1"/>
    <col min="9218" max="9218" width="6.5" style="1" customWidth="1"/>
    <col min="9219" max="9219" width="11.375" style="1" customWidth="1"/>
    <col min="9220" max="9232" width="8.875" style="1" customWidth="1"/>
    <col min="9233" max="9233" width="5.625" style="1" customWidth="1"/>
    <col min="9234" max="9472" width="10.625" style="1"/>
    <col min="9473" max="9473" width="2.625" style="1" customWidth="1"/>
    <col min="9474" max="9474" width="6.5" style="1" customWidth="1"/>
    <col min="9475" max="9475" width="11.375" style="1" customWidth="1"/>
    <col min="9476" max="9488" width="8.875" style="1" customWidth="1"/>
    <col min="9489" max="9489" width="5.625" style="1" customWidth="1"/>
    <col min="9490" max="9728" width="10.625" style="1"/>
    <col min="9729" max="9729" width="2.625" style="1" customWidth="1"/>
    <col min="9730" max="9730" width="6.5" style="1" customWidth="1"/>
    <col min="9731" max="9731" width="11.375" style="1" customWidth="1"/>
    <col min="9732" max="9744" width="8.875" style="1" customWidth="1"/>
    <col min="9745" max="9745" width="5.625" style="1" customWidth="1"/>
    <col min="9746" max="9984" width="10.625" style="1"/>
    <col min="9985" max="9985" width="2.625" style="1" customWidth="1"/>
    <col min="9986" max="9986" width="6.5" style="1" customWidth="1"/>
    <col min="9987" max="9987" width="11.375" style="1" customWidth="1"/>
    <col min="9988" max="10000" width="8.875" style="1" customWidth="1"/>
    <col min="10001" max="10001" width="5.625" style="1" customWidth="1"/>
    <col min="10002" max="10240" width="10.625" style="1"/>
    <col min="10241" max="10241" width="2.625" style="1" customWidth="1"/>
    <col min="10242" max="10242" width="6.5" style="1" customWidth="1"/>
    <col min="10243" max="10243" width="11.375" style="1" customWidth="1"/>
    <col min="10244" max="10256" width="8.875" style="1" customWidth="1"/>
    <col min="10257" max="10257" width="5.625" style="1" customWidth="1"/>
    <col min="10258" max="10496" width="10.625" style="1"/>
    <col min="10497" max="10497" width="2.625" style="1" customWidth="1"/>
    <col min="10498" max="10498" width="6.5" style="1" customWidth="1"/>
    <col min="10499" max="10499" width="11.375" style="1" customWidth="1"/>
    <col min="10500" max="10512" width="8.875" style="1" customWidth="1"/>
    <col min="10513" max="10513" width="5.625" style="1" customWidth="1"/>
    <col min="10514" max="10752" width="10.625" style="1"/>
    <col min="10753" max="10753" width="2.625" style="1" customWidth="1"/>
    <col min="10754" max="10754" width="6.5" style="1" customWidth="1"/>
    <col min="10755" max="10755" width="11.375" style="1" customWidth="1"/>
    <col min="10756" max="10768" width="8.875" style="1" customWidth="1"/>
    <col min="10769" max="10769" width="5.625" style="1" customWidth="1"/>
    <col min="10770" max="11008" width="10.625" style="1"/>
    <col min="11009" max="11009" width="2.625" style="1" customWidth="1"/>
    <col min="11010" max="11010" width="6.5" style="1" customWidth="1"/>
    <col min="11011" max="11011" width="11.375" style="1" customWidth="1"/>
    <col min="11012" max="11024" width="8.875" style="1" customWidth="1"/>
    <col min="11025" max="11025" width="5.625" style="1" customWidth="1"/>
    <col min="11026" max="11264" width="10.625" style="1"/>
    <col min="11265" max="11265" width="2.625" style="1" customWidth="1"/>
    <col min="11266" max="11266" width="6.5" style="1" customWidth="1"/>
    <col min="11267" max="11267" width="11.375" style="1" customWidth="1"/>
    <col min="11268" max="11280" width="8.875" style="1" customWidth="1"/>
    <col min="11281" max="11281" width="5.625" style="1" customWidth="1"/>
    <col min="11282" max="11520" width="10.625" style="1"/>
    <col min="11521" max="11521" width="2.625" style="1" customWidth="1"/>
    <col min="11522" max="11522" width="6.5" style="1" customWidth="1"/>
    <col min="11523" max="11523" width="11.375" style="1" customWidth="1"/>
    <col min="11524" max="11536" width="8.875" style="1" customWidth="1"/>
    <col min="11537" max="11537" width="5.625" style="1" customWidth="1"/>
    <col min="11538" max="11776" width="10.625" style="1"/>
    <col min="11777" max="11777" width="2.625" style="1" customWidth="1"/>
    <col min="11778" max="11778" width="6.5" style="1" customWidth="1"/>
    <col min="11779" max="11779" width="11.375" style="1" customWidth="1"/>
    <col min="11780" max="11792" width="8.875" style="1" customWidth="1"/>
    <col min="11793" max="11793" width="5.625" style="1" customWidth="1"/>
    <col min="11794" max="12032" width="10.625" style="1"/>
    <col min="12033" max="12033" width="2.625" style="1" customWidth="1"/>
    <col min="12034" max="12034" width="6.5" style="1" customWidth="1"/>
    <col min="12035" max="12035" width="11.375" style="1" customWidth="1"/>
    <col min="12036" max="12048" width="8.875" style="1" customWidth="1"/>
    <col min="12049" max="12049" width="5.625" style="1" customWidth="1"/>
    <col min="12050" max="12288" width="10.625" style="1"/>
    <col min="12289" max="12289" width="2.625" style="1" customWidth="1"/>
    <col min="12290" max="12290" width="6.5" style="1" customWidth="1"/>
    <col min="12291" max="12291" width="11.375" style="1" customWidth="1"/>
    <col min="12292" max="12304" width="8.875" style="1" customWidth="1"/>
    <col min="12305" max="12305" width="5.625" style="1" customWidth="1"/>
    <col min="12306" max="12544" width="10.625" style="1"/>
    <col min="12545" max="12545" width="2.625" style="1" customWidth="1"/>
    <col min="12546" max="12546" width="6.5" style="1" customWidth="1"/>
    <col min="12547" max="12547" width="11.375" style="1" customWidth="1"/>
    <col min="12548" max="12560" width="8.875" style="1" customWidth="1"/>
    <col min="12561" max="12561" width="5.625" style="1" customWidth="1"/>
    <col min="12562" max="12800" width="10.625" style="1"/>
    <col min="12801" max="12801" width="2.625" style="1" customWidth="1"/>
    <col min="12802" max="12802" width="6.5" style="1" customWidth="1"/>
    <col min="12803" max="12803" width="11.375" style="1" customWidth="1"/>
    <col min="12804" max="12816" width="8.875" style="1" customWidth="1"/>
    <col min="12817" max="12817" width="5.625" style="1" customWidth="1"/>
    <col min="12818" max="13056" width="10.625" style="1"/>
    <col min="13057" max="13057" width="2.625" style="1" customWidth="1"/>
    <col min="13058" max="13058" width="6.5" style="1" customWidth="1"/>
    <col min="13059" max="13059" width="11.375" style="1" customWidth="1"/>
    <col min="13060" max="13072" width="8.875" style="1" customWidth="1"/>
    <col min="13073" max="13073" width="5.625" style="1" customWidth="1"/>
    <col min="13074" max="13312" width="10.625" style="1"/>
    <col min="13313" max="13313" width="2.625" style="1" customWidth="1"/>
    <col min="13314" max="13314" width="6.5" style="1" customWidth="1"/>
    <col min="13315" max="13315" width="11.375" style="1" customWidth="1"/>
    <col min="13316" max="13328" width="8.875" style="1" customWidth="1"/>
    <col min="13329" max="13329" width="5.625" style="1" customWidth="1"/>
    <col min="13330" max="13568" width="10.625" style="1"/>
    <col min="13569" max="13569" width="2.625" style="1" customWidth="1"/>
    <col min="13570" max="13570" width="6.5" style="1" customWidth="1"/>
    <col min="13571" max="13571" width="11.375" style="1" customWidth="1"/>
    <col min="13572" max="13584" width="8.875" style="1" customWidth="1"/>
    <col min="13585" max="13585" width="5.625" style="1" customWidth="1"/>
    <col min="13586" max="13824" width="10.625" style="1"/>
    <col min="13825" max="13825" width="2.625" style="1" customWidth="1"/>
    <col min="13826" max="13826" width="6.5" style="1" customWidth="1"/>
    <col min="13827" max="13827" width="11.375" style="1" customWidth="1"/>
    <col min="13828" max="13840" width="8.875" style="1" customWidth="1"/>
    <col min="13841" max="13841" width="5.625" style="1" customWidth="1"/>
    <col min="13842" max="14080" width="10.625" style="1"/>
    <col min="14081" max="14081" width="2.625" style="1" customWidth="1"/>
    <col min="14082" max="14082" width="6.5" style="1" customWidth="1"/>
    <col min="14083" max="14083" width="11.375" style="1" customWidth="1"/>
    <col min="14084" max="14096" width="8.875" style="1" customWidth="1"/>
    <col min="14097" max="14097" width="5.625" style="1" customWidth="1"/>
    <col min="14098" max="14336" width="10.625" style="1"/>
    <col min="14337" max="14337" width="2.625" style="1" customWidth="1"/>
    <col min="14338" max="14338" width="6.5" style="1" customWidth="1"/>
    <col min="14339" max="14339" width="11.375" style="1" customWidth="1"/>
    <col min="14340" max="14352" width="8.875" style="1" customWidth="1"/>
    <col min="14353" max="14353" width="5.625" style="1" customWidth="1"/>
    <col min="14354" max="14592" width="10.625" style="1"/>
    <col min="14593" max="14593" width="2.625" style="1" customWidth="1"/>
    <col min="14594" max="14594" width="6.5" style="1" customWidth="1"/>
    <col min="14595" max="14595" width="11.375" style="1" customWidth="1"/>
    <col min="14596" max="14608" width="8.875" style="1" customWidth="1"/>
    <col min="14609" max="14609" width="5.625" style="1" customWidth="1"/>
    <col min="14610" max="14848" width="10.625" style="1"/>
    <col min="14849" max="14849" width="2.625" style="1" customWidth="1"/>
    <col min="14850" max="14850" width="6.5" style="1" customWidth="1"/>
    <col min="14851" max="14851" width="11.375" style="1" customWidth="1"/>
    <col min="14852" max="14864" width="8.875" style="1" customWidth="1"/>
    <col min="14865" max="14865" width="5.625" style="1" customWidth="1"/>
    <col min="14866" max="15104" width="10.625" style="1"/>
    <col min="15105" max="15105" width="2.625" style="1" customWidth="1"/>
    <col min="15106" max="15106" width="6.5" style="1" customWidth="1"/>
    <col min="15107" max="15107" width="11.375" style="1" customWidth="1"/>
    <col min="15108" max="15120" width="8.875" style="1" customWidth="1"/>
    <col min="15121" max="15121" width="5.625" style="1" customWidth="1"/>
    <col min="15122" max="15360" width="10.625" style="1"/>
    <col min="15361" max="15361" width="2.625" style="1" customWidth="1"/>
    <col min="15362" max="15362" width="6.5" style="1" customWidth="1"/>
    <col min="15363" max="15363" width="11.375" style="1" customWidth="1"/>
    <col min="15364" max="15376" width="8.875" style="1" customWidth="1"/>
    <col min="15377" max="15377" width="5.625" style="1" customWidth="1"/>
    <col min="15378" max="15616" width="10.625" style="1"/>
    <col min="15617" max="15617" width="2.625" style="1" customWidth="1"/>
    <col min="15618" max="15618" width="6.5" style="1" customWidth="1"/>
    <col min="15619" max="15619" width="11.375" style="1" customWidth="1"/>
    <col min="15620" max="15632" width="8.875" style="1" customWidth="1"/>
    <col min="15633" max="15633" width="5.625" style="1" customWidth="1"/>
    <col min="15634" max="15872" width="10.625" style="1"/>
    <col min="15873" max="15873" width="2.625" style="1" customWidth="1"/>
    <col min="15874" max="15874" width="6.5" style="1" customWidth="1"/>
    <col min="15875" max="15875" width="11.375" style="1" customWidth="1"/>
    <col min="15876" max="15888" width="8.875" style="1" customWidth="1"/>
    <col min="15889" max="15889" width="5.625" style="1" customWidth="1"/>
    <col min="15890" max="16128" width="10.625" style="1"/>
    <col min="16129" max="16129" width="2.625" style="1" customWidth="1"/>
    <col min="16130" max="16130" width="6.5" style="1" customWidth="1"/>
    <col min="16131" max="16131" width="11.375" style="1" customWidth="1"/>
    <col min="16132" max="16144" width="8.875" style="1" customWidth="1"/>
    <col min="16145" max="16145" width="5.625" style="1" customWidth="1"/>
    <col min="16146" max="16384" width="10.625" style="1"/>
  </cols>
  <sheetData>
    <row r="1" spans="2:16" ht="19.899999999999999" customHeight="1">
      <c r="B1" s="2" t="s">
        <v>186</v>
      </c>
      <c r="O1" s="220"/>
    </row>
    <row r="2" spans="2:16" ht="19.899999999999999" customHeight="1" thickBot="1">
      <c r="B2" s="18" t="s">
        <v>187</v>
      </c>
      <c r="C2" s="212"/>
    </row>
    <row r="3" spans="2:16" ht="19.899999999999999" customHeight="1">
      <c r="B3" s="4"/>
      <c r="D3" s="748" t="s">
        <v>188</v>
      </c>
      <c r="E3" s="719" t="s">
        <v>13</v>
      </c>
      <c r="F3" s="751"/>
      <c r="G3" s="751"/>
      <c r="H3" s="752"/>
      <c r="I3" s="222"/>
      <c r="J3" s="223"/>
      <c r="K3" s="224" t="s">
        <v>28</v>
      </c>
      <c r="L3" s="223"/>
      <c r="M3" s="222"/>
      <c r="N3" s="223"/>
      <c r="O3" s="224" t="s">
        <v>29</v>
      </c>
      <c r="P3" s="225"/>
    </row>
    <row r="4" spans="2:16" ht="19.899999999999999" customHeight="1">
      <c r="B4" s="15"/>
      <c r="D4" s="749"/>
      <c r="E4" s="749" t="s">
        <v>189</v>
      </c>
      <c r="F4" s="753" t="s">
        <v>190</v>
      </c>
      <c r="G4" s="754"/>
      <c r="H4" s="755" t="s">
        <v>926</v>
      </c>
      <c r="I4" s="16"/>
      <c r="J4" s="744" t="s">
        <v>190</v>
      </c>
      <c r="K4" s="740"/>
      <c r="L4" s="741" t="s">
        <v>927</v>
      </c>
      <c r="M4" s="10"/>
      <c r="N4" s="744" t="s">
        <v>190</v>
      </c>
      <c r="O4" s="740"/>
      <c r="P4" s="745" t="s">
        <v>927</v>
      </c>
    </row>
    <row r="5" spans="2:16" ht="47.25" customHeight="1">
      <c r="B5" s="15"/>
      <c r="D5" s="749"/>
      <c r="E5" s="749"/>
      <c r="F5" s="28" t="s">
        <v>191</v>
      </c>
      <c r="G5" s="74" t="s">
        <v>192</v>
      </c>
      <c r="H5" s="755"/>
      <c r="I5" s="28" t="s">
        <v>189</v>
      </c>
      <c r="J5" s="28" t="s">
        <v>191</v>
      </c>
      <c r="K5" s="74" t="s">
        <v>192</v>
      </c>
      <c r="L5" s="742"/>
      <c r="M5" s="22" t="s">
        <v>189</v>
      </c>
      <c r="N5" s="28" t="s">
        <v>191</v>
      </c>
      <c r="O5" s="74" t="s">
        <v>192</v>
      </c>
      <c r="P5" s="746"/>
    </row>
    <row r="6" spans="2:16" ht="15" customHeight="1">
      <c r="B6" s="15"/>
      <c r="D6" s="749"/>
      <c r="E6" s="749"/>
      <c r="F6" s="28" t="s">
        <v>193</v>
      </c>
      <c r="G6" s="74" t="s">
        <v>194</v>
      </c>
      <c r="H6" s="755"/>
      <c r="I6" s="16"/>
      <c r="J6" s="28" t="s">
        <v>193</v>
      </c>
      <c r="K6" s="74" t="s">
        <v>194</v>
      </c>
      <c r="L6" s="742"/>
      <c r="M6" s="10"/>
      <c r="N6" s="28" t="s">
        <v>193</v>
      </c>
      <c r="O6" s="74" t="s">
        <v>194</v>
      </c>
      <c r="P6" s="746"/>
    </row>
    <row r="7" spans="2:16" ht="19.899999999999999" customHeight="1">
      <c r="B7" s="23"/>
      <c r="C7" s="226"/>
      <c r="D7" s="750"/>
      <c r="E7" s="750"/>
      <c r="F7" s="25"/>
      <c r="G7" s="227"/>
      <c r="H7" s="756"/>
      <c r="I7" s="25"/>
      <c r="J7" s="25"/>
      <c r="K7" s="227"/>
      <c r="L7" s="743"/>
      <c r="M7" s="24"/>
      <c r="N7" s="25"/>
      <c r="O7" s="227"/>
      <c r="P7" s="747"/>
    </row>
    <row r="8" spans="2:16" ht="23.25" customHeight="1">
      <c r="B8" s="171" t="s">
        <v>195</v>
      </c>
      <c r="C8" s="166" t="s">
        <v>196</v>
      </c>
      <c r="D8" s="109">
        <v>28717</v>
      </c>
      <c r="E8" s="228">
        <v>3.16</v>
      </c>
      <c r="F8" s="109">
        <f t="shared" ref="F8:G11" si="0">J8+N8</f>
        <v>1874</v>
      </c>
      <c r="G8" s="109">
        <f t="shared" si="0"/>
        <v>209</v>
      </c>
      <c r="H8" s="194">
        <f>F8/D8*100</f>
        <v>6.5257512971410661</v>
      </c>
      <c r="I8" s="228">
        <v>3.2</v>
      </c>
      <c r="J8" s="16">
        <f>6+36+134+638+105</f>
        <v>919</v>
      </c>
      <c r="K8" s="109">
        <v>105</v>
      </c>
      <c r="L8" s="194">
        <f>J8/D8*100</f>
        <v>3.2001950064421769</v>
      </c>
      <c r="M8" s="228">
        <v>3.13</v>
      </c>
      <c r="N8" s="16">
        <f>4+54+122+671+104</f>
        <v>955</v>
      </c>
      <c r="O8" s="109">
        <v>104</v>
      </c>
      <c r="P8" s="229">
        <f>N8/D8*100</f>
        <v>3.3255562906988887</v>
      </c>
    </row>
    <row r="9" spans="2:16" ht="23.25" customHeight="1">
      <c r="B9" s="171" t="s">
        <v>197</v>
      </c>
      <c r="C9" s="166" t="s">
        <v>198</v>
      </c>
      <c r="D9" s="109">
        <v>30102</v>
      </c>
      <c r="E9" s="228">
        <v>3.19</v>
      </c>
      <c r="F9" s="109">
        <f t="shared" si="0"/>
        <v>1704</v>
      </c>
      <c r="G9" s="109">
        <f t="shared" si="0"/>
        <v>127</v>
      </c>
      <c r="H9" s="194">
        <f>F9/D9*100</f>
        <v>5.6607534383097473</v>
      </c>
      <c r="I9" s="228">
        <v>3.22</v>
      </c>
      <c r="J9" s="16">
        <f>6+43+120+610+53</f>
        <v>832</v>
      </c>
      <c r="K9" s="109">
        <v>53</v>
      </c>
      <c r="L9" s="194">
        <f>J9/D9*100</f>
        <v>2.7639359510995947</v>
      </c>
      <c r="M9" s="228">
        <v>3.15</v>
      </c>
      <c r="N9" s="16">
        <f>5+46+102+645+74</f>
        <v>872</v>
      </c>
      <c r="O9" s="109">
        <v>74</v>
      </c>
      <c r="P9" s="229">
        <f>N9/D9*100</f>
        <v>2.8968174872101522</v>
      </c>
    </row>
    <row r="10" spans="2:16" ht="23.25" customHeight="1">
      <c r="B10" s="171" t="s">
        <v>199</v>
      </c>
      <c r="C10" s="166" t="s">
        <v>145</v>
      </c>
      <c r="D10" s="109">
        <v>24399</v>
      </c>
      <c r="E10" s="228">
        <v>3.16</v>
      </c>
      <c r="F10" s="109">
        <f t="shared" si="0"/>
        <v>1404</v>
      </c>
      <c r="G10" s="109">
        <f t="shared" si="0"/>
        <v>90</v>
      </c>
      <c r="H10" s="194">
        <f>F10/D10*100</f>
        <v>5.7543341940243451</v>
      </c>
      <c r="I10" s="228">
        <v>3.2</v>
      </c>
      <c r="J10" s="16">
        <v>664</v>
      </c>
      <c r="K10" s="109">
        <v>45</v>
      </c>
      <c r="L10" s="194">
        <f>J10/D10*100</f>
        <v>2.7214230091397189</v>
      </c>
      <c r="M10" s="228">
        <v>3.12</v>
      </c>
      <c r="N10" s="16">
        <v>740</v>
      </c>
      <c r="O10" s="109">
        <v>45</v>
      </c>
      <c r="P10" s="229">
        <f>N10/D10*100</f>
        <v>3.0329111848846262</v>
      </c>
    </row>
    <row r="11" spans="2:16" ht="23.25" customHeight="1">
      <c r="B11" s="171" t="s">
        <v>200</v>
      </c>
      <c r="C11" s="166" t="s">
        <v>146</v>
      </c>
      <c r="D11" s="109">
        <v>22698</v>
      </c>
      <c r="E11" s="228">
        <v>3.15</v>
      </c>
      <c r="F11" s="109">
        <f t="shared" si="0"/>
        <v>1340</v>
      </c>
      <c r="G11" s="109">
        <f t="shared" si="0"/>
        <v>40</v>
      </c>
      <c r="H11" s="194">
        <f>F11/D11*100</f>
        <v>5.9036038417481711</v>
      </c>
      <c r="I11" s="228">
        <v>3.19</v>
      </c>
      <c r="J11" s="16">
        <v>612</v>
      </c>
      <c r="K11" s="109">
        <v>17</v>
      </c>
      <c r="L11" s="194">
        <f>J11/D11*100</f>
        <v>2.6962727993655831</v>
      </c>
      <c r="M11" s="228">
        <v>3.1</v>
      </c>
      <c r="N11" s="16">
        <f>20+36+89+560+23</f>
        <v>728</v>
      </c>
      <c r="O11" s="109">
        <v>23</v>
      </c>
      <c r="P11" s="229">
        <f>N11/D11*100</f>
        <v>3.2073310423825885</v>
      </c>
    </row>
    <row r="12" spans="2:16" ht="23.25" customHeight="1">
      <c r="B12" s="171" t="s">
        <v>201</v>
      </c>
      <c r="C12" s="166" t="s">
        <v>148</v>
      </c>
      <c r="D12" s="109">
        <v>19117</v>
      </c>
      <c r="E12" s="228">
        <v>3.12</v>
      </c>
      <c r="F12" s="109">
        <f>J12+N12</f>
        <v>1205</v>
      </c>
      <c r="G12" s="109">
        <f>K12+O12</f>
        <v>17</v>
      </c>
      <c r="H12" s="194">
        <f t="shared" ref="H12:H41" si="1">F12/D12*100</f>
        <v>6.3032902652089762</v>
      </c>
      <c r="I12" s="228">
        <v>3.16</v>
      </c>
      <c r="J12" s="16">
        <f>15+43+89+418+11</f>
        <v>576</v>
      </c>
      <c r="K12" s="109">
        <v>11</v>
      </c>
      <c r="L12" s="194">
        <f t="shared" ref="L12:L26" si="2">J12/D12*100</f>
        <v>3.0130250562326726</v>
      </c>
      <c r="M12" s="228">
        <v>3.08</v>
      </c>
      <c r="N12" s="16">
        <f>19+22+81+501+6</f>
        <v>629</v>
      </c>
      <c r="O12" s="109">
        <v>6</v>
      </c>
      <c r="P12" s="229">
        <f t="shared" ref="P12:P26" si="3">N12/D12*100</f>
        <v>3.2902652089763036</v>
      </c>
    </row>
    <row r="13" spans="2:16" ht="23.25" hidden="1" customHeight="1">
      <c r="B13" s="171" t="s">
        <v>86</v>
      </c>
      <c r="C13" s="166" t="s">
        <v>202</v>
      </c>
      <c r="D13" s="109">
        <v>18823</v>
      </c>
      <c r="E13" s="228">
        <v>3.1</v>
      </c>
      <c r="F13" s="109">
        <f>J13+N13</f>
        <v>1306</v>
      </c>
      <c r="G13" s="109">
        <v>33</v>
      </c>
      <c r="H13" s="194">
        <f t="shared" si="1"/>
        <v>6.9383201402539454</v>
      </c>
      <c r="I13" s="228">
        <v>3.13</v>
      </c>
      <c r="J13" s="16">
        <v>643</v>
      </c>
      <c r="K13" s="109">
        <v>13</v>
      </c>
      <c r="L13" s="194">
        <f t="shared" si="2"/>
        <v>3.4160335759443239</v>
      </c>
      <c r="M13" s="228">
        <v>3.06</v>
      </c>
      <c r="N13" s="16">
        <v>663</v>
      </c>
      <c r="O13" s="109">
        <v>20</v>
      </c>
      <c r="P13" s="229">
        <f t="shared" si="3"/>
        <v>3.5222865643096215</v>
      </c>
    </row>
    <row r="14" spans="2:16" ht="23.25" hidden="1" customHeight="1">
      <c r="B14" s="171" t="s">
        <v>87</v>
      </c>
      <c r="C14" s="166" t="s">
        <v>203</v>
      </c>
      <c r="D14" s="109">
        <v>18348</v>
      </c>
      <c r="E14" s="228">
        <v>3.09</v>
      </c>
      <c r="F14" s="109">
        <v>1230</v>
      </c>
      <c r="G14" s="109">
        <v>19</v>
      </c>
      <c r="H14" s="194">
        <f t="shared" si="1"/>
        <v>6.7037279267495098</v>
      </c>
      <c r="I14" s="228">
        <v>3.13</v>
      </c>
      <c r="J14" s="16">
        <v>564</v>
      </c>
      <c r="K14" s="109">
        <v>6</v>
      </c>
      <c r="L14" s="194">
        <f t="shared" si="2"/>
        <v>3.0739045127534337</v>
      </c>
      <c r="M14" s="228">
        <v>3.05</v>
      </c>
      <c r="N14" s="16">
        <v>666</v>
      </c>
      <c r="O14" s="109">
        <v>13</v>
      </c>
      <c r="P14" s="229">
        <f t="shared" si="3"/>
        <v>3.6298234139960757</v>
      </c>
    </row>
    <row r="15" spans="2:16" ht="23.25" hidden="1" customHeight="1">
      <c r="B15" s="172" t="s">
        <v>88</v>
      </c>
      <c r="C15" s="166" t="s">
        <v>204</v>
      </c>
      <c r="D15" s="114">
        <v>19085</v>
      </c>
      <c r="E15" s="230">
        <v>3.08</v>
      </c>
      <c r="F15" s="114">
        <v>1344</v>
      </c>
      <c r="G15" s="114">
        <v>29</v>
      </c>
      <c r="H15" s="200">
        <f t="shared" si="1"/>
        <v>7.0421797222949962</v>
      </c>
      <c r="I15" s="230">
        <v>3.12</v>
      </c>
      <c r="J15" s="73">
        <v>620</v>
      </c>
      <c r="K15" s="114">
        <v>11</v>
      </c>
      <c r="L15" s="200">
        <f t="shared" si="2"/>
        <v>3.2486245742729896</v>
      </c>
      <c r="M15" s="230">
        <v>3.03</v>
      </c>
      <c r="N15" s="73">
        <v>724</v>
      </c>
      <c r="O15" s="114">
        <v>18</v>
      </c>
      <c r="P15" s="229">
        <f t="shared" si="3"/>
        <v>3.7935551480220071</v>
      </c>
    </row>
    <row r="16" spans="2:16" ht="23.25" customHeight="1">
      <c r="B16" s="172" t="s">
        <v>205</v>
      </c>
      <c r="C16" s="166" t="s">
        <v>150</v>
      </c>
      <c r="D16" s="114">
        <v>18622</v>
      </c>
      <c r="E16" s="230">
        <v>3.07</v>
      </c>
      <c r="F16" s="114">
        <v>1347</v>
      </c>
      <c r="G16" s="114">
        <v>23</v>
      </c>
      <c r="H16" s="200">
        <f>F16/D16*100</f>
        <v>7.233379873268178</v>
      </c>
      <c r="I16" s="230">
        <v>3.11</v>
      </c>
      <c r="J16" s="73">
        <v>601</v>
      </c>
      <c r="K16" s="114">
        <v>6</v>
      </c>
      <c r="L16" s="200">
        <f t="shared" si="2"/>
        <v>3.2273654816883255</v>
      </c>
      <c r="M16" s="230">
        <v>3.02</v>
      </c>
      <c r="N16" s="73">
        <v>746</v>
      </c>
      <c r="O16" s="114">
        <v>17</v>
      </c>
      <c r="P16" s="229">
        <f t="shared" si="3"/>
        <v>4.0060143915798516</v>
      </c>
    </row>
    <row r="17" spans="2:16" ht="23.25" hidden="1" customHeight="1">
      <c r="B17" s="172" t="s">
        <v>206</v>
      </c>
      <c r="C17" s="166" t="s">
        <v>207</v>
      </c>
      <c r="D17" s="114">
        <v>19143</v>
      </c>
      <c r="E17" s="230">
        <v>3.06</v>
      </c>
      <c r="F17" s="114">
        <v>1463</v>
      </c>
      <c r="G17" s="114">
        <v>12</v>
      </c>
      <c r="H17" s="200">
        <f t="shared" si="1"/>
        <v>7.642480279997911</v>
      </c>
      <c r="I17" s="230">
        <v>3.1</v>
      </c>
      <c r="J17" s="73">
        <v>685</v>
      </c>
      <c r="K17" s="114">
        <v>6</v>
      </c>
      <c r="L17" s="200">
        <f t="shared" si="2"/>
        <v>3.5783315049887685</v>
      </c>
      <c r="M17" s="230">
        <v>3.02</v>
      </c>
      <c r="N17" s="73">
        <v>766</v>
      </c>
      <c r="O17" s="114">
        <v>6</v>
      </c>
      <c r="P17" s="229">
        <f t="shared" si="3"/>
        <v>4.0014626756516742</v>
      </c>
    </row>
    <row r="18" spans="2:16" ht="23.25" hidden="1" customHeight="1">
      <c r="B18" s="172" t="s">
        <v>208</v>
      </c>
      <c r="C18" s="166" t="s">
        <v>209</v>
      </c>
      <c r="D18" s="114">
        <v>19154</v>
      </c>
      <c r="E18" s="230">
        <v>3.05</v>
      </c>
      <c r="F18" s="114">
        <v>1590</v>
      </c>
      <c r="G18" s="114">
        <v>30</v>
      </c>
      <c r="H18" s="200">
        <f t="shared" si="1"/>
        <v>8.3011381434687266</v>
      </c>
      <c r="I18" s="230">
        <v>3.09</v>
      </c>
      <c r="J18" s="73">
        <v>718</v>
      </c>
      <c r="K18" s="114">
        <v>16</v>
      </c>
      <c r="L18" s="200">
        <f t="shared" si="2"/>
        <v>3.7485642685600915</v>
      </c>
      <c r="M18" s="230">
        <v>3</v>
      </c>
      <c r="N18" s="73">
        <v>872</v>
      </c>
      <c r="O18" s="114">
        <v>14</v>
      </c>
      <c r="P18" s="229">
        <f t="shared" si="3"/>
        <v>4.5525738749086351</v>
      </c>
    </row>
    <row r="19" spans="2:16" ht="23.25" hidden="1" customHeight="1">
      <c r="B19" s="172" t="s">
        <v>210</v>
      </c>
      <c r="C19" s="166" t="s">
        <v>211</v>
      </c>
      <c r="D19" s="114">
        <v>19204</v>
      </c>
      <c r="E19" s="230">
        <v>3.04</v>
      </c>
      <c r="F19" s="114">
        <v>1600</v>
      </c>
      <c r="G19" s="114">
        <v>26</v>
      </c>
      <c r="H19" s="200">
        <f t="shared" si="1"/>
        <v>8.3315975838367002</v>
      </c>
      <c r="I19" s="230">
        <v>3.08</v>
      </c>
      <c r="J19" s="73">
        <v>775</v>
      </c>
      <c r="K19" s="114">
        <v>11</v>
      </c>
      <c r="L19" s="200">
        <f t="shared" si="2"/>
        <v>4.0356175796709017</v>
      </c>
      <c r="M19" s="230">
        <v>3</v>
      </c>
      <c r="N19" s="73">
        <v>825</v>
      </c>
      <c r="O19" s="114">
        <v>15</v>
      </c>
      <c r="P19" s="229">
        <f t="shared" si="3"/>
        <v>4.2959800041657985</v>
      </c>
    </row>
    <row r="20" spans="2:16" ht="23.25" hidden="1" customHeight="1">
      <c r="B20" s="172" t="s">
        <v>212</v>
      </c>
      <c r="C20" s="166" t="s">
        <v>151</v>
      </c>
      <c r="D20" s="114">
        <v>18771</v>
      </c>
      <c r="E20" s="230">
        <v>3.03</v>
      </c>
      <c r="F20" s="114">
        <v>1634</v>
      </c>
      <c r="G20" s="114">
        <v>24</v>
      </c>
      <c r="H20" s="200">
        <f t="shared" si="1"/>
        <v>8.704917159448085</v>
      </c>
      <c r="I20" s="230">
        <v>3.08</v>
      </c>
      <c r="J20" s="73">
        <v>769</v>
      </c>
      <c r="K20" s="114">
        <v>13</v>
      </c>
      <c r="L20" s="200">
        <f t="shared" si="2"/>
        <v>4.0967449789569015</v>
      </c>
      <c r="M20" s="230">
        <v>2.99</v>
      </c>
      <c r="N20" s="73">
        <v>865</v>
      </c>
      <c r="O20" s="114">
        <v>11</v>
      </c>
      <c r="P20" s="229">
        <f t="shared" si="3"/>
        <v>4.6081721804911835</v>
      </c>
    </row>
    <row r="21" spans="2:16" ht="23.25" customHeight="1">
      <c r="B21" s="172" t="s">
        <v>213</v>
      </c>
      <c r="C21" s="166" t="s">
        <v>152</v>
      </c>
      <c r="D21" s="114">
        <v>19059</v>
      </c>
      <c r="E21" s="230">
        <v>3.03</v>
      </c>
      <c r="F21" s="114">
        <v>1656</v>
      </c>
      <c r="G21" s="114">
        <v>17</v>
      </c>
      <c r="H21" s="200">
        <f t="shared" si="1"/>
        <v>8.6888084369589169</v>
      </c>
      <c r="I21" s="230">
        <v>3.07</v>
      </c>
      <c r="J21" s="73">
        <v>802</v>
      </c>
      <c r="K21" s="114">
        <v>9</v>
      </c>
      <c r="L21" s="200">
        <f t="shared" si="2"/>
        <v>4.2079857285272046</v>
      </c>
      <c r="M21" s="230">
        <v>2.99</v>
      </c>
      <c r="N21" s="73">
        <v>854</v>
      </c>
      <c r="O21" s="114">
        <v>8</v>
      </c>
      <c r="P21" s="229">
        <f t="shared" si="3"/>
        <v>4.4808227084317123</v>
      </c>
    </row>
    <row r="22" spans="2:16" ht="23.25" customHeight="1">
      <c r="B22" s="172" t="s">
        <v>214</v>
      </c>
      <c r="C22" s="166" t="s">
        <v>153</v>
      </c>
      <c r="D22" s="114">
        <v>18797</v>
      </c>
      <c r="E22" s="230">
        <v>3.02</v>
      </c>
      <c r="F22" s="114">
        <v>1654</v>
      </c>
      <c r="G22" s="114">
        <v>26</v>
      </c>
      <c r="H22" s="200">
        <f t="shared" si="1"/>
        <v>8.799276480289409</v>
      </c>
      <c r="I22" s="230">
        <v>3.06</v>
      </c>
      <c r="J22" s="73">
        <v>765</v>
      </c>
      <c r="K22" s="114">
        <v>12</v>
      </c>
      <c r="L22" s="200">
        <f t="shared" si="2"/>
        <v>4.0697983720806512</v>
      </c>
      <c r="M22" s="230">
        <v>2.98</v>
      </c>
      <c r="N22" s="73">
        <v>889</v>
      </c>
      <c r="O22" s="114">
        <v>14</v>
      </c>
      <c r="P22" s="229">
        <f t="shared" si="3"/>
        <v>4.7294781082087569</v>
      </c>
    </row>
    <row r="23" spans="2:16" ht="23.25" customHeight="1">
      <c r="B23" s="172" t="s">
        <v>215</v>
      </c>
      <c r="C23" s="166" t="s">
        <v>154</v>
      </c>
      <c r="D23" s="114">
        <v>18509</v>
      </c>
      <c r="E23" s="230">
        <v>3.03</v>
      </c>
      <c r="F23" s="114">
        <v>1577</v>
      </c>
      <c r="G23" s="114">
        <f>K23+O23</f>
        <v>21</v>
      </c>
      <c r="H23" s="200">
        <f t="shared" si="1"/>
        <v>8.5201793721973083</v>
      </c>
      <c r="I23" s="230">
        <v>3.07</v>
      </c>
      <c r="J23" s="73">
        <v>704</v>
      </c>
      <c r="K23" s="114">
        <v>9</v>
      </c>
      <c r="L23" s="200">
        <f t="shared" si="2"/>
        <v>3.8035550272840237</v>
      </c>
      <c r="M23" s="230">
        <v>2.99</v>
      </c>
      <c r="N23" s="73">
        <v>873</v>
      </c>
      <c r="O23" s="114">
        <v>12</v>
      </c>
      <c r="P23" s="229">
        <f t="shared" si="3"/>
        <v>4.716624344913285</v>
      </c>
    </row>
    <row r="24" spans="2:16" ht="23.25" customHeight="1">
      <c r="B24" s="172" t="s">
        <v>216</v>
      </c>
      <c r="C24" s="166" t="s">
        <v>155</v>
      </c>
      <c r="D24" s="114">
        <v>17770</v>
      </c>
      <c r="E24" s="230">
        <v>3.03</v>
      </c>
      <c r="F24" s="114">
        <v>1564</v>
      </c>
      <c r="G24" s="114">
        <f>K24+O24</f>
        <v>19</v>
      </c>
      <c r="H24" s="200">
        <f t="shared" si="1"/>
        <v>8.8013505908835103</v>
      </c>
      <c r="I24" s="230">
        <v>3.07</v>
      </c>
      <c r="J24" s="73">
        <v>734</v>
      </c>
      <c r="K24" s="114">
        <v>7</v>
      </c>
      <c r="L24" s="200">
        <f t="shared" si="2"/>
        <v>4.130557118739449</v>
      </c>
      <c r="M24" s="230">
        <v>2.98</v>
      </c>
      <c r="N24" s="73">
        <v>830</v>
      </c>
      <c r="O24" s="114">
        <v>12</v>
      </c>
      <c r="P24" s="229">
        <f t="shared" si="3"/>
        <v>4.6707934721440632</v>
      </c>
    </row>
    <row r="25" spans="2:16" ht="23.25" customHeight="1">
      <c r="B25" s="172" t="s">
        <v>217</v>
      </c>
      <c r="C25" s="166" t="s">
        <v>156</v>
      </c>
      <c r="D25" s="114">
        <v>17655</v>
      </c>
      <c r="E25" s="230">
        <v>3.02</v>
      </c>
      <c r="F25" s="114">
        <v>1616</v>
      </c>
      <c r="G25" s="114">
        <v>17</v>
      </c>
      <c r="H25" s="200">
        <f t="shared" si="1"/>
        <v>9.153214386859247</v>
      </c>
      <c r="I25" s="230">
        <v>3.05</v>
      </c>
      <c r="J25" s="73">
        <v>747</v>
      </c>
      <c r="K25" s="114">
        <v>11</v>
      </c>
      <c r="L25" s="200">
        <f t="shared" si="2"/>
        <v>4.2310960067969416</v>
      </c>
      <c r="M25" s="230">
        <v>2.98</v>
      </c>
      <c r="N25" s="73">
        <v>869</v>
      </c>
      <c r="O25" s="114">
        <v>6</v>
      </c>
      <c r="P25" s="229">
        <f t="shared" si="3"/>
        <v>4.9221183800623054</v>
      </c>
    </row>
    <row r="26" spans="2:16" ht="23.25" customHeight="1">
      <c r="B26" s="172" t="s">
        <v>218</v>
      </c>
      <c r="C26" s="166" t="s">
        <v>157</v>
      </c>
      <c r="D26" s="114">
        <v>16688</v>
      </c>
      <c r="E26" s="230">
        <v>3.02</v>
      </c>
      <c r="F26" s="114">
        <v>1510</v>
      </c>
      <c r="G26" s="114">
        <v>17</v>
      </c>
      <c r="H26" s="200">
        <f t="shared" si="1"/>
        <v>9.0484180249280932</v>
      </c>
      <c r="I26" s="230">
        <v>3.06</v>
      </c>
      <c r="J26" s="73">
        <v>721</v>
      </c>
      <c r="K26" s="114">
        <v>6</v>
      </c>
      <c r="L26" s="200">
        <f t="shared" si="2"/>
        <v>4.3204697986577179</v>
      </c>
      <c r="M26" s="230">
        <v>2.97</v>
      </c>
      <c r="N26" s="73">
        <v>789</v>
      </c>
      <c r="O26" s="114">
        <v>11</v>
      </c>
      <c r="P26" s="229">
        <f t="shared" si="3"/>
        <v>4.7279482262703736</v>
      </c>
    </row>
    <row r="27" spans="2:16" ht="23.25" customHeight="1">
      <c r="B27" s="172" t="s">
        <v>219</v>
      </c>
      <c r="C27" s="166" t="s">
        <v>158</v>
      </c>
      <c r="D27" s="114">
        <v>17279</v>
      </c>
      <c r="E27" s="230">
        <v>3.02</v>
      </c>
      <c r="F27" s="114">
        <v>1549</v>
      </c>
      <c r="G27" s="114">
        <v>30</v>
      </c>
      <c r="H27" s="200">
        <f t="shared" si="1"/>
        <v>8.9646391573586435</v>
      </c>
      <c r="I27" s="230">
        <v>3.06</v>
      </c>
      <c r="J27" s="73">
        <v>733</v>
      </c>
      <c r="K27" s="114">
        <v>12</v>
      </c>
      <c r="L27" s="200">
        <f>J27/D27*100</f>
        <v>4.2421436425719081</v>
      </c>
      <c r="M27" s="230">
        <v>2.98</v>
      </c>
      <c r="N27" s="73">
        <v>816</v>
      </c>
      <c r="O27" s="114">
        <v>18</v>
      </c>
      <c r="P27" s="229">
        <f>N27/D27*100</f>
        <v>4.7224955147867353</v>
      </c>
    </row>
    <row r="28" spans="2:16" ht="23.25" customHeight="1">
      <c r="B28" s="172" t="s">
        <v>220</v>
      </c>
      <c r="C28" s="166" t="s">
        <v>159</v>
      </c>
      <c r="D28" s="114">
        <v>17099</v>
      </c>
      <c r="E28" s="230">
        <v>3.02</v>
      </c>
      <c r="F28" s="114">
        <v>1538</v>
      </c>
      <c r="G28" s="114">
        <v>15</v>
      </c>
      <c r="H28" s="200">
        <f t="shared" si="1"/>
        <v>8.994678051348032</v>
      </c>
      <c r="I28" s="230">
        <v>3.06</v>
      </c>
      <c r="J28" s="73">
        <v>714</v>
      </c>
      <c r="K28" s="114">
        <v>6</v>
      </c>
      <c r="L28" s="200">
        <f>J28/D28*100</f>
        <v>4.1756827884671619</v>
      </c>
      <c r="M28" s="230">
        <v>2.98</v>
      </c>
      <c r="N28" s="73">
        <v>824</v>
      </c>
      <c r="O28" s="114">
        <v>9</v>
      </c>
      <c r="P28" s="229">
        <f>N28/D28*100</f>
        <v>4.8189952628808701</v>
      </c>
    </row>
    <row r="29" spans="2:16" ht="23.25" customHeight="1">
      <c r="B29" s="172" t="s">
        <v>221</v>
      </c>
      <c r="C29" s="166" t="s">
        <v>160</v>
      </c>
      <c r="D29" s="114">
        <v>17044</v>
      </c>
      <c r="E29" s="230">
        <v>3.02</v>
      </c>
      <c r="F29" s="114">
        <v>1474</v>
      </c>
      <c r="G29" s="114">
        <v>10</v>
      </c>
      <c r="H29" s="200">
        <f t="shared" si="1"/>
        <v>8.6482046467965272</v>
      </c>
      <c r="I29" s="230">
        <v>3.06</v>
      </c>
      <c r="J29" s="73">
        <v>675</v>
      </c>
      <c r="K29" s="114">
        <v>4</v>
      </c>
      <c r="L29" s="200">
        <f>J29/D29*100</f>
        <v>3.9603379488383008</v>
      </c>
      <c r="M29" s="230">
        <v>2.98</v>
      </c>
      <c r="N29" s="73">
        <v>799</v>
      </c>
      <c r="O29" s="114">
        <v>6</v>
      </c>
      <c r="P29" s="229">
        <f>N29/D29*100</f>
        <v>4.6878666979582251</v>
      </c>
    </row>
    <row r="30" spans="2:16" ht="23.25" customHeight="1">
      <c r="B30" s="172" t="s">
        <v>222</v>
      </c>
      <c r="C30" s="166" t="s">
        <v>161</v>
      </c>
      <c r="D30" s="114">
        <v>16387</v>
      </c>
      <c r="E30" s="230">
        <v>3.01</v>
      </c>
      <c r="F30" s="114">
        <f>J30+N30</f>
        <v>1557</v>
      </c>
      <c r="G30" s="114">
        <f>K30+O30</f>
        <v>17</v>
      </c>
      <c r="H30" s="200">
        <f t="shared" si="1"/>
        <v>9.5014340635869896</v>
      </c>
      <c r="I30" s="230">
        <v>3.04</v>
      </c>
      <c r="J30" s="73">
        <v>744</v>
      </c>
      <c r="K30" s="114">
        <v>5</v>
      </c>
      <c r="L30" s="200">
        <f>J30/D30*100</f>
        <v>4.5401842924269236</v>
      </c>
      <c r="M30" s="230">
        <v>2.97</v>
      </c>
      <c r="N30" s="73">
        <v>813</v>
      </c>
      <c r="O30" s="114">
        <v>12</v>
      </c>
      <c r="P30" s="229">
        <f>N30/D30*100</f>
        <v>4.961249771160066</v>
      </c>
    </row>
    <row r="31" spans="2:16" ht="23.25" customHeight="1">
      <c r="B31" s="172" t="s">
        <v>223</v>
      </c>
      <c r="C31" s="166" t="s">
        <v>162</v>
      </c>
      <c r="D31" s="114">
        <v>16759</v>
      </c>
      <c r="E31" s="230">
        <v>3.01</v>
      </c>
      <c r="F31" s="114">
        <f t="shared" ref="F31:F36" si="4">J31+N31</f>
        <v>1494</v>
      </c>
      <c r="G31" s="114">
        <v>22</v>
      </c>
      <c r="H31" s="200">
        <f t="shared" si="1"/>
        <v>8.9146130437376936</v>
      </c>
      <c r="I31" s="230">
        <v>3.04</v>
      </c>
      <c r="J31" s="73">
        <v>681</v>
      </c>
      <c r="K31" s="114">
        <v>11</v>
      </c>
      <c r="L31" s="200">
        <f>J31/D31*100</f>
        <v>4.0634882749567396</v>
      </c>
      <c r="M31" s="230">
        <v>2.97</v>
      </c>
      <c r="N31" s="73">
        <v>813</v>
      </c>
      <c r="O31" s="114">
        <v>11</v>
      </c>
      <c r="P31" s="229">
        <f>N31/D31*100</f>
        <v>4.8511247687809531</v>
      </c>
    </row>
    <row r="32" spans="2:16" ht="23.25" customHeight="1">
      <c r="B32" s="172" t="s">
        <v>224</v>
      </c>
      <c r="C32" s="166" t="s">
        <v>163</v>
      </c>
      <c r="D32" s="114">
        <v>16635</v>
      </c>
      <c r="E32" s="230">
        <v>3.01</v>
      </c>
      <c r="F32" s="114">
        <f t="shared" si="4"/>
        <v>1462</v>
      </c>
      <c r="G32" s="114">
        <v>22</v>
      </c>
      <c r="H32" s="200">
        <v>8.7886985272016833</v>
      </c>
      <c r="I32" s="230">
        <v>3.06</v>
      </c>
      <c r="J32" s="73">
        <v>664</v>
      </c>
      <c r="K32" s="114">
        <v>12</v>
      </c>
      <c r="L32" s="200">
        <v>3.9915840096182751</v>
      </c>
      <c r="M32" s="230">
        <v>2.97</v>
      </c>
      <c r="N32" s="73">
        <v>798</v>
      </c>
      <c r="O32" s="114">
        <v>10</v>
      </c>
      <c r="P32" s="229">
        <v>4.7971145175834087</v>
      </c>
    </row>
    <row r="33" spans="2:16" ht="23.25" customHeight="1">
      <c r="B33" s="172" t="s">
        <v>225</v>
      </c>
      <c r="C33" s="166" t="s">
        <v>164</v>
      </c>
      <c r="D33" s="114">
        <v>16279</v>
      </c>
      <c r="E33" s="230">
        <v>3.01</v>
      </c>
      <c r="F33" s="114">
        <f t="shared" si="4"/>
        <v>1482</v>
      </c>
      <c r="G33" s="114">
        <f>SUM(K33,O33)</f>
        <v>25</v>
      </c>
      <c r="H33" s="200">
        <f>F33/D33*100</f>
        <v>9.1037533017998644</v>
      </c>
      <c r="I33" s="230">
        <v>3.05</v>
      </c>
      <c r="J33" s="73">
        <v>690</v>
      </c>
      <c r="K33" s="114">
        <v>9</v>
      </c>
      <c r="L33" s="200">
        <f t="shared" ref="L33:L44" si="5">J33/D33*100</f>
        <v>4.2385895939554024</v>
      </c>
      <c r="M33" s="230">
        <v>2.97</v>
      </c>
      <c r="N33" s="73">
        <v>792</v>
      </c>
      <c r="O33" s="114">
        <v>16</v>
      </c>
      <c r="P33" s="229">
        <f t="shared" ref="P33:P44" si="6">N33/D33*100</f>
        <v>4.8651637078444621</v>
      </c>
    </row>
    <row r="34" spans="2:16" ht="23.25" customHeight="1">
      <c r="B34" s="172" t="s">
        <v>226</v>
      </c>
      <c r="C34" s="166" t="s">
        <v>165</v>
      </c>
      <c r="D34" s="114">
        <v>16210</v>
      </c>
      <c r="E34" s="230">
        <v>3.01</v>
      </c>
      <c r="F34" s="114">
        <f t="shared" si="4"/>
        <v>1462</v>
      </c>
      <c r="G34" s="114">
        <f>SUM(K34,O34)</f>
        <v>16</v>
      </c>
      <c r="H34" s="200">
        <f>F34/D34*100</f>
        <v>9.0191239975323878</v>
      </c>
      <c r="I34" s="230">
        <v>3.05</v>
      </c>
      <c r="J34" s="73">
        <v>650</v>
      </c>
      <c r="K34" s="114">
        <v>9</v>
      </c>
      <c r="L34" s="200">
        <f t="shared" si="5"/>
        <v>4.0098704503392968</v>
      </c>
      <c r="M34" s="230">
        <v>2.97</v>
      </c>
      <c r="N34" s="73">
        <v>812</v>
      </c>
      <c r="O34" s="114">
        <v>7</v>
      </c>
      <c r="P34" s="229">
        <f t="shared" si="6"/>
        <v>5.0092535471930901</v>
      </c>
    </row>
    <row r="35" spans="2:16" ht="23.25" customHeight="1">
      <c r="B35" s="172" t="s">
        <v>227</v>
      </c>
      <c r="C35" s="166" t="s">
        <v>167</v>
      </c>
      <c r="D35" s="114">
        <v>15837</v>
      </c>
      <c r="E35" s="230">
        <v>3.01</v>
      </c>
      <c r="F35" s="114">
        <f t="shared" si="4"/>
        <v>1468</v>
      </c>
      <c r="G35" s="114">
        <f>SUM(K35,O35)</f>
        <v>19</v>
      </c>
      <c r="H35" s="200">
        <f t="shared" si="1"/>
        <v>9.2694323419839613</v>
      </c>
      <c r="I35" s="230">
        <v>3.05</v>
      </c>
      <c r="J35" s="73">
        <v>668</v>
      </c>
      <c r="K35" s="114">
        <v>8</v>
      </c>
      <c r="L35" s="200">
        <f>J35/D35*100</f>
        <v>4.217970575235209</v>
      </c>
      <c r="M35" s="230">
        <v>2.96</v>
      </c>
      <c r="N35" s="73">
        <v>800</v>
      </c>
      <c r="O35" s="114">
        <v>11</v>
      </c>
      <c r="P35" s="229">
        <f t="shared" si="6"/>
        <v>5.0514617667487531</v>
      </c>
    </row>
    <row r="36" spans="2:16" ht="23.25" customHeight="1">
      <c r="B36" s="172" t="s">
        <v>228</v>
      </c>
      <c r="C36" s="166" t="s">
        <v>168</v>
      </c>
      <c r="D36" s="114">
        <v>15599</v>
      </c>
      <c r="E36" s="230">
        <v>3</v>
      </c>
      <c r="F36" s="114">
        <f t="shared" si="4"/>
        <v>1429</v>
      </c>
      <c r="G36" s="114">
        <f>SUM(K36,O36)</f>
        <v>13</v>
      </c>
      <c r="H36" s="200">
        <f t="shared" si="1"/>
        <v>9.1608436438233216</v>
      </c>
      <c r="I36" s="230">
        <v>3.04</v>
      </c>
      <c r="J36" s="73">
        <v>658</v>
      </c>
      <c r="K36" s="114">
        <v>7</v>
      </c>
      <c r="L36" s="200">
        <f t="shared" si="5"/>
        <v>4.2182191166100393</v>
      </c>
      <c r="M36" s="230">
        <v>2.96</v>
      </c>
      <c r="N36" s="73">
        <v>771</v>
      </c>
      <c r="O36" s="114">
        <v>6</v>
      </c>
      <c r="P36" s="229">
        <f t="shared" si="6"/>
        <v>4.9426245272132832</v>
      </c>
    </row>
    <row r="37" spans="2:16" ht="23.25" customHeight="1">
      <c r="B37" s="172" t="s">
        <v>229</v>
      </c>
      <c r="C37" s="166" t="s">
        <v>169</v>
      </c>
      <c r="D37" s="114">
        <v>15477</v>
      </c>
      <c r="E37" s="230">
        <v>3.01</v>
      </c>
      <c r="F37" s="114">
        <v>1338</v>
      </c>
      <c r="G37" s="114">
        <f>SUM(K37,O37)</f>
        <v>16</v>
      </c>
      <c r="H37" s="200">
        <f t="shared" si="1"/>
        <v>8.6450862570265556</v>
      </c>
      <c r="I37" s="230">
        <v>3.05</v>
      </c>
      <c r="J37" s="73">
        <v>614</v>
      </c>
      <c r="K37" s="114">
        <v>7</v>
      </c>
      <c r="L37" s="200">
        <f t="shared" si="5"/>
        <v>3.96717710150546</v>
      </c>
      <c r="M37" s="230">
        <v>2.97</v>
      </c>
      <c r="N37" s="73">
        <v>724</v>
      </c>
      <c r="O37" s="114">
        <v>9</v>
      </c>
      <c r="P37" s="229">
        <f t="shared" si="6"/>
        <v>4.6779091555210952</v>
      </c>
    </row>
    <row r="38" spans="2:16" ht="23.25" customHeight="1">
      <c r="B38" s="172" t="s">
        <v>230</v>
      </c>
      <c r="C38" s="166" t="s">
        <v>170</v>
      </c>
      <c r="D38" s="114">
        <v>14910</v>
      </c>
      <c r="E38" s="230">
        <v>3.01</v>
      </c>
      <c r="F38" s="114">
        <v>1362</v>
      </c>
      <c r="G38" s="114">
        <v>13</v>
      </c>
      <c r="H38" s="200">
        <f t="shared" si="1"/>
        <v>9.1348088531187113</v>
      </c>
      <c r="I38" s="230">
        <v>3.05</v>
      </c>
      <c r="J38" s="73">
        <v>627</v>
      </c>
      <c r="K38" s="114">
        <v>2</v>
      </c>
      <c r="L38" s="200">
        <f t="shared" si="5"/>
        <v>4.2052313883299801</v>
      </c>
      <c r="M38" s="230">
        <v>2.97</v>
      </c>
      <c r="N38" s="73">
        <v>735</v>
      </c>
      <c r="O38" s="114">
        <v>11</v>
      </c>
      <c r="P38" s="229">
        <f t="shared" si="6"/>
        <v>4.929577464788732</v>
      </c>
    </row>
    <row r="39" spans="2:16" ht="23.25" customHeight="1">
      <c r="B39" s="172" t="s">
        <v>231</v>
      </c>
      <c r="C39" s="166" t="s">
        <v>171</v>
      </c>
      <c r="D39" s="114">
        <v>14485</v>
      </c>
      <c r="E39" s="230">
        <v>3.01</v>
      </c>
      <c r="F39" s="114">
        <f>J39+N39</f>
        <v>1308</v>
      </c>
      <c r="G39" s="114">
        <f>K39+O39</f>
        <v>14</v>
      </c>
      <c r="H39" s="200">
        <f t="shared" si="1"/>
        <v>9.0300310666206425</v>
      </c>
      <c r="I39" s="230">
        <v>3.05</v>
      </c>
      <c r="J39" s="73">
        <v>578</v>
      </c>
      <c r="K39" s="114">
        <v>4</v>
      </c>
      <c r="L39" s="200">
        <f t="shared" si="5"/>
        <v>3.9903348291335865</v>
      </c>
      <c r="M39" s="230">
        <v>2.97</v>
      </c>
      <c r="N39" s="73">
        <v>730</v>
      </c>
      <c r="O39" s="114">
        <v>10</v>
      </c>
      <c r="P39" s="229">
        <f t="shared" si="6"/>
        <v>5.0396962374870551</v>
      </c>
    </row>
    <row r="40" spans="2:16" ht="23.25" customHeight="1">
      <c r="B40" s="172" t="s">
        <v>172</v>
      </c>
      <c r="C40" s="167" t="s">
        <v>173</v>
      </c>
      <c r="D40" s="114">
        <v>13695</v>
      </c>
      <c r="E40" s="230">
        <v>3.02</v>
      </c>
      <c r="F40" s="114">
        <f>J40+N40</f>
        <v>1085</v>
      </c>
      <c r="G40" s="114">
        <f>K40+O40</f>
        <v>13</v>
      </c>
      <c r="H40" s="200">
        <f t="shared" si="1"/>
        <v>7.9225994888645488</v>
      </c>
      <c r="I40" s="230">
        <v>3.05</v>
      </c>
      <c r="J40" s="73">
        <v>507</v>
      </c>
      <c r="K40" s="114">
        <v>7</v>
      </c>
      <c r="L40" s="200">
        <f t="shared" si="5"/>
        <v>3.7020810514786415</v>
      </c>
      <c r="M40" s="230">
        <v>2.98</v>
      </c>
      <c r="N40" s="73">
        <v>578</v>
      </c>
      <c r="O40" s="114">
        <v>6</v>
      </c>
      <c r="P40" s="229">
        <f t="shared" si="6"/>
        <v>4.2205184373859073</v>
      </c>
    </row>
    <row r="41" spans="2:16" ht="23.25" customHeight="1">
      <c r="B41" s="188" t="s">
        <v>174</v>
      </c>
      <c r="C41" s="167" t="s">
        <v>175</v>
      </c>
      <c r="D41" s="114">
        <v>13521</v>
      </c>
      <c r="E41" s="230">
        <v>3.02</v>
      </c>
      <c r="F41" s="114">
        <v>1177</v>
      </c>
      <c r="G41" s="114">
        <v>15</v>
      </c>
      <c r="H41" s="200">
        <f t="shared" si="1"/>
        <v>8.7049774424968565</v>
      </c>
      <c r="I41" s="230">
        <v>3.05</v>
      </c>
      <c r="J41" s="73">
        <v>556</v>
      </c>
      <c r="K41" s="114">
        <v>6</v>
      </c>
      <c r="L41" s="200">
        <f t="shared" si="5"/>
        <v>4.112121884476001</v>
      </c>
      <c r="M41" s="230">
        <v>2.98</v>
      </c>
      <c r="N41" s="73">
        <v>621</v>
      </c>
      <c r="O41" s="114">
        <v>9</v>
      </c>
      <c r="P41" s="229">
        <f t="shared" si="6"/>
        <v>4.5928555580208563</v>
      </c>
    </row>
    <row r="42" spans="2:16" ht="23.25" customHeight="1">
      <c r="B42" s="188" t="s">
        <v>232</v>
      </c>
      <c r="C42" s="167" t="s">
        <v>177</v>
      </c>
      <c r="D42" s="114">
        <v>13107</v>
      </c>
      <c r="E42" s="230">
        <v>3.01</v>
      </c>
      <c r="F42" s="114">
        <v>1191</v>
      </c>
      <c r="G42" s="114">
        <v>16</v>
      </c>
      <c r="H42" s="200">
        <f>F42/D42*100</f>
        <v>9.0867475394827188</v>
      </c>
      <c r="I42" s="230">
        <v>3.05</v>
      </c>
      <c r="J42" s="73">
        <v>574</v>
      </c>
      <c r="K42" s="114">
        <v>9</v>
      </c>
      <c r="L42" s="200">
        <f t="shared" si="5"/>
        <v>4.3793392843518726</v>
      </c>
      <c r="M42" s="230">
        <v>2.97</v>
      </c>
      <c r="N42" s="73">
        <v>617</v>
      </c>
      <c r="O42" s="114">
        <v>7</v>
      </c>
      <c r="P42" s="229">
        <f t="shared" si="6"/>
        <v>4.7074082551308463</v>
      </c>
    </row>
    <row r="43" spans="2:16" ht="23.25" customHeight="1">
      <c r="B43" s="188" t="s">
        <v>178</v>
      </c>
      <c r="C43" s="167" t="s">
        <v>179</v>
      </c>
      <c r="D43" s="114">
        <v>12371</v>
      </c>
      <c r="E43" s="230">
        <v>3.01</v>
      </c>
      <c r="F43" s="114">
        <v>1123</v>
      </c>
      <c r="G43" s="114">
        <v>16</v>
      </c>
      <c r="H43" s="200">
        <f>F43/D43*100</f>
        <v>9.0776816748848113</v>
      </c>
      <c r="I43" s="230">
        <v>3.05</v>
      </c>
      <c r="J43" s="73">
        <v>534</v>
      </c>
      <c r="K43" s="114">
        <v>3</v>
      </c>
      <c r="L43" s="200">
        <f t="shared" si="5"/>
        <v>4.3165467625899279</v>
      </c>
      <c r="M43" s="230">
        <v>2.98</v>
      </c>
      <c r="N43" s="73">
        <v>589</v>
      </c>
      <c r="O43" s="114">
        <v>13</v>
      </c>
      <c r="P43" s="229">
        <f t="shared" si="6"/>
        <v>4.7611349122948825</v>
      </c>
    </row>
    <row r="44" spans="2:16" s="554" customFormat="1" ht="23.25" customHeight="1">
      <c r="B44" s="575" t="s">
        <v>233</v>
      </c>
      <c r="C44" s="577" t="s">
        <v>234</v>
      </c>
      <c r="D44" s="556">
        <v>11575</v>
      </c>
      <c r="E44" s="596">
        <v>3.02</v>
      </c>
      <c r="F44" s="556">
        <v>1025</v>
      </c>
      <c r="G44" s="556">
        <v>6</v>
      </c>
      <c r="H44" s="597">
        <f>F44/D44*100</f>
        <v>8.8552915766738654</v>
      </c>
      <c r="I44" s="596">
        <v>3.06</v>
      </c>
      <c r="J44" s="598">
        <v>482</v>
      </c>
      <c r="K44" s="556">
        <v>4</v>
      </c>
      <c r="L44" s="597">
        <f t="shared" si="5"/>
        <v>4.1641468682505405</v>
      </c>
      <c r="M44" s="596">
        <v>2.97</v>
      </c>
      <c r="N44" s="598">
        <v>543</v>
      </c>
      <c r="O44" s="556">
        <v>2</v>
      </c>
      <c r="P44" s="599">
        <f t="shared" si="6"/>
        <v>4.6911447084233258</v>
      </c>
    </row>
    <row r="45" spans="2:16" ht="6" customHeight="1" thickBot="1">
      <c r="B45" s="211"/>
      <c r="C45" s="213"/>
      <c r="D45" s="132"/>
      <c r="E45" s="231"/>
      <c r="F45" s="132"/>
      <c r="G45" s="132"/>
      <c r="H45" s="232"/>
      <c r="I45" s="231"/>
      <c r="J45" s="233"/>
      <c r="K45" s="132"/>
      <c r="L45" s="232"/>
      <c r="M45" s="231"/>
      <c r="N45" s="233"/>
      <c r="O45" s="132"/>
      <c r="P45" s="234"/>
    </row>
    <row r="46" spans="2:16" ht="6" customHeight="1">
      <c r="B46" s="235"/>
      <c r="C46" s="236"/>
      <c r="D46" s="237"/>
      <c r="E46" s="238"/>
      <c r="F46" s="112"/>
      <c r="G46" s="112"/>
      <c r="H46" s="192"/>
      <c r="I46" s="239"/>
      <c r="J46" s="10"/>
      <c r="K46" s="112"/>
      <c r="L46" s="192"/>
      <c r="M46" s="239"/>
      <c r="N46" s="10"/>
      <c r="O46" s="112"/>
      <c r="P46" s="192"/>
    </row>
    <row r="47" spans="2:16" ht="19.899999999999999" customHeight="1">
      <c r="B47" s="10" t="s">
        <v>235</v>
      </c>
      <c r="C47" s="240"/>
      <c r="D47" s="50"/>
      <c r="M47" s="67"/>
    </row>
    <row r="48" spans="2:16" ht="6" customHeight="1"/>
    <row r="49" spans="2:2" ht="70.5" customHeight="1">
      <c r="B49" s="241"/>
    </row>
    <row r="50" spans="2:2" ht="19.899999999999999" customHeight="1">
      <c r="B50" s="242"/>
    </row>
  </sheetData>
  <mergeCells count="9">
    <mergeCell ref="L4:L7"/>
    <mergeCell ref="N4:O4"/>
    <mergeCell ref="P4:P7"/>
    <mergeCell ref="D3:D7"/>
    <mergeCell ref="E3:H3"/>
    <mergeCell ref="E4:E7"/>
    <mergeCell ref="F4:G4"/>
    <mergeCell ref="H4:H7"/>
    <mergeCell ref="J4:K4"/>
  </mergeCells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59" firstPageNumber="46" orientation="portrait" useFirstPageNumber="1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2440-FEEC-448A-AF29-38C0AFDB43C7}">
  <sheetPr transitionEvaluation="1"/>
  <dimension ref="B1:H33"/>
  <sheetViews>
    <sheetView showGridLines="0" view="pageBreakPreview" zoomScale="75" zoomScaleNormal="85" zoomScaleSheetLayoutView="75" workbookViewId="0">
      <selection activeCell="B27" sqref="B27"/>
    </sheetView>
  </sheetViews>
  <sheetFormatPr defaultColWidth="10.625" defaultRowHeight="18" customHeight="1"/>
  <cols>
    <col min="1" max="1" width="2.625" style="10" customWidth="1"/>
    <col min="2" max="2" width="17.25" style="10" customWidth="1"/>
    <col min="3" max="3" width="18.625" style="10" customWidth="1"/>
    <col min="4" max="4" width="6.25" style="10" customWidth="1"/>
    <col min="5" max="5" width="17.125" style="10" customWidth="1"/>
    <col min="6" max="6" width="18.625" style="10" customWidth="1"/>
    <col min="7" max="7" width="6.25" style="10" customWidth="1"/>
    <col min="8" max="8" width="2.625" style="10" customWidth="1"/>
    <col min="9" max="256" width="10.625" style="10"/>
    <col min="257" max="257" width="2.625" style="10" customWidth="1"/>
    <col min="258" max="258" width="17.25" style="10" customWidth="1"/>
    <col min="259" max="259" width="18.625" style="10" customWidth="1"/>
    <col min="260" max="260" width="6.25" style="10" customWidth="1"/>
    <col min="261" max="261" width="17.125" style="10" customWidth="1"/>
    <col min="262" max="262" width="18.625" style="10" customWidth="1"/>
    <col min="263" max="263" width="6.25" style="10" customWidth="1"/>
    <col min="264" max="264" width="2.625" style="10" customWidth="1"/>
    <col min="265" max="512" width="10.625" style="10"/>
    <col min="513" max="513" width="2.625" style="10" customWidth="1"/>
    <col min="514" max="514" width="17.25" style="10" customWidth="1"/>
    <col min="515" max="515" width="18.625" style="10" customWidth="1"/>
    <col min="516" max="516" width="6.25" style="10" customWidth="1"/>
    <col min="517" max="517" width="17.125" style="10" customWidth="1"/>
    <col min="518" max="518" width="18.625" style="10" customWidth="1"/>
    <col min="519" max="519" width="6.25" style="10" customWidth="1"/>
    <col min="520" max="520" width="2.625" style="10" customWidth="1"/>
    <col min="521" max="768" width="10.625" style="10"/>
    <col min="769" max="769" width="2.625" style="10" customWidth="1"/>
    <col min="770" max="770" width="17.25" style="10" customWidth="1"/>
    <col min="771" max="771" width="18.625" style="10" customWidth="1"/>
    <col min="772" max="772" width="6.25" style="10" customWidth="1"/>
    <col min="773" max="773" width="17.125" style="10" customWidth="1"/>
    <col min="774" max="774" width="18.625" style="10" customWidth="1"/>
    <col min="775" max="775" width="6.25" style="10" customWidth="1"/>
    <col min="776" max="776" width="2.625" style="10" customWidth="1"/>
    <col min="777" max="1024" width="10.625" style="10"/>
    <col min="1025" max="1025" width="2.625" style="10" customWidth="1"/>
    <col min="1026" max="1026" width="17.25" style="10" customWidth="1"/>
    <col min="1027" max="1027" width="18.625" style="10" customWidth="1"/>
    <col min="1028" max="1028" width="6.25" style="10" customWidth="1"/>
    <col min="1029" max="1029" width="17.125" style="10" customWidth="1"/>
    <col min="1030" max="1030" width="18.625" style="10" customWidth="1"/>
    <col min="1031" max="1031" width="6.25" style="10" customWidth="1"/>
    <col min="1032" max="1032" width="2.625" style="10" customWidth="1"/>
    <col min="1033" max="1280" width="10.625" style="10"/>
    <col min="1281" max="1281" width="2.625" style="10" customWidth="1"/>
    <col min="1282" max="1282" width="17.25" style="10" customWidth="1"/>
    <col min="1283" max="1283" width="18.625" style="10" customWidth="1"/>
    <col min="1284" max="1284" width="6.25" style="10" customWidth="1"/>
    <col min="1285" max="1285" width="17.125" style="10" customWidth="1"/>
    <col min="1286" max="1286" width="18.625" style="10" customWidth="1"/>
    <col min="1287" max="1287" width="6.25" style="10" customWidth="1"/>
    <col min="1288" max="1288" width="2.625" style="10" customWidth="1"/>
    <col min="1289" max="1536" width="10.625" style="10"/>
    <col min="1537" max="1537" width="2.625" style="10" customWidth="1"/>
    <col min="1538" max="1538" width="17.25" style="10" customWidth="1"/>
    <col min="1539" max="1539" width="18.625" style="10" customWidth="1"/>
    <col min="1540" max="1540" width="6.25" style="10" customWidth="1"/>
    <col min="1541" max="1541" width="17.125" style="10" customWidth="1"/>
    <col min="1542" max="1542" width="18.625" style="10" customWidth="1"/>
    <col min="1543" max="1543" width="6.25" style="10" customWidth="1"/>
    <col min="1544" max="1544" width="2.625" style="10" customWidth="1"/>
    <col min="1545" max="1792" width="10.625" style="10"/>
    <col min="1793" max="1793" width="2.625" style="10" customWidth="1"/>
    <col min="1794" max="1794" width="17.25" style="10" customWidth="1"/>
    <col min="1795" max="1795" width="18.625" style="10" customWidth="1"/>
    <col min="1796" max="1796" width="6.25" style="10" customWidth="1"/>
    <col min="1797" max="1797" width="17.125" style="10" customWidth="1"/>
    <col min="1798" max="1798" width="18.625" style="10" customWidth="1"/>
    <col min="1799" max="1799" width="6.25" style="10" customWidth="1"/>
    <col min="1800" max="1800" width="2.625" style="10" customWidth="1"/>
    <col min="1801" max="2048" width="10.625" style="10"/>
    <col min="2049" max="2049" width="2.625" style="10" customWidth="1"/>
    <col min="2050" max="2050" width="17.25" style="10" customWidth="1"/>
    <col min="2051" max="2051" width="18.625" style="10" customWidth="1"/>
    <col min="2052" max="2052" width="6.25" style="10" customWidth="1"/>
    <col min="2053" max="2053" width="17.125" style="10" customWidth="1"/>
    <col min="2054" max="2054" width="18.625" style="10" customWidth="1"/>
    <col min="2055" max="2055" width="6.25" style="10" customWidth="1"/>
    <col min="2056" max="2056" width="2.625" style="10" customWidth="1"/>
    <col min="2057" max="2304" width="10.625" style="10"/>
    <col min="2305" max="2305" width="2.625" style="10" customWidth="1"/>
    <col min="2306" max="2306" width="17.25" style="10" customWidth="1"/>
    <col min="2307" max="2307" width="18.625" style="10" customWidth="1"/>
    <col min="2308" max="2308" width="6.25" style="10" customWidth="1"/>
    <col min="2309" max="2309" width="17.125" style="10" customWidth="1"/>
    <col min="2310" max="2310" width="18.625" style="10" customWidth="1"/>
    <col min="2311" max="2311" width="6.25" style="10" customWidth="1"/>
    <col min="2312" max="2312" width="2.625" style="10" customWidth="1"/>
    <col min="2313" max="2560" width="10.625" style="10"/>
    <col min="2561" max="2561" width="2.625" style="10" customWidth="1"/>
    <col min="2562" max="2562" width="17.25" style="10" customWidth="1"/>
    <col min="2563" max="2563" width="18.625" style="10" customWidth="1"/>
    <col min="2564" max="2564" width="6.25" style="10" customWidth="1"/>
    <col min="2565" max="2565" width="17.125" style="10" customWidth="1"/>
    <col min="2566" max="2566" width="18.625" style="10" customWidth="1"/>
    <col min="2567" max="2567" width="6.25" style="10" customWidth="1"/>
    <col min="2568" max="2568" width="2.625" style="10" customWidth="1"/>
    <col min="2569" max="2816" width="10.625" style="10"/>
    <col min="2817" max="2817" width="2.625" style="10" customWidth="1"/>
    <col min="2818" max="2818" width="17.25" style="10" customWidth="1"/>
    <col min="2819" max="2819" width="18.625" style="10" customWidth="1"/>
    <col min="2820" max="2820" width="6.25" style="10" customWidth="1"/>
    <col min="2821" max="2821" width="17.125" style="10" customWidth="1"/>
    <col min="2822" max="2822" width="18.625" style="10" customWidth="1"/>
    <col min="2823" max="2823" width="6.25" style="10" customWidth="1"/>
    <col min="2824" max="2824" width="2.625" style="10" customWidth="1"/>
    <col min="2825" max="3072" width="10.625" style="10"/>
    <col min="3073" max="3073" width="2.625" style="10" customWidth="1"/>
    <col min="3074" max="3074" width="17.25" style="10" customWidth="1"/>
    <col min="3075" max="3075" width="18.625" style="10" customWidth="1"/>
    <col min="3076" max="3076" width="6.25" style="10" customWidth="1"/>
    <col min="3077" max="3077" width="17.125" style="10" customWidth="1"/>
    <col min="3078" max="3078" width="18.625" style="10" customWidth="1"/>
    <col min="3079" max="3079" width="6.25" style="10" customWidth="1"/>
    <col min="3080" max="3080" width="2.625" style="10" customWidth="1"/>
    <col min="3081" max="3328" width="10.625" style="10"/>
    <col min="3329" max="3329" width="2.625" style="10" customWidth="1"/>
    <col min="3330" max="3330" width="17.25" style="10" customWidth="1"/>
    <col min="3331" max="3331" width="18.625" style="10" customWidth="1"/>
    <col min="3332" max="3332" width="6.25" style="10" customWidth="1"/>
    <col min="3333" max="3333" width="17.125" style="10" customWidth="1"/>
    <col min="3334" max="3334" width="18.625" style="10" customWidth="1"/>
    <col min="3335" max="3335" width="6.25" style="10" customWidth="1"/>
    <col min="3336" max="3336" width="2.625" style="10" customWidth="1"/>
    <col min="3337" max="3584" width="10.625" style="10"/>
    <col min="3585" max="3585" width="2.625" style="10" customWidth="1"/>
    <col min="3586" max="3586" width="17.25" style="10" customWidth="1"/>
    <col min="3587" max="3587" width="18.625" style="10" customWidth="1"/>
    <col min="3588" max="3588" width="6.25" style="10" customWidth="1"/>
    <col min="3589" max="3589" width="17.125" style="10" customWidth="1"/>
    <col min="3590" max="3590" width="18.625" style="10" customWidth="1"/>
    <col min="3591" max="3591" width="6.25" style="10" customWidth="1"/>
    <col min="3592" max="3592" width="2.625" style="10" customWidth="1"/>
    <col min="3593" max="3840" width="10.625" style="10"/>
    <col min="3841" max="3841" width="2.625" style="10" customWidth="1"/>
    <col min="3842" max="3842" width="17.25" style="10" customWidth="1"/>
    <col min="3843" max="3843" width="18.625" style="10" customWidth="1"/>
    <col min="3844" max="3844" width="6.25" style="10" customWidth="1"/>
    <col min="3845" max="3845" width="17.125" style="10" customWidth="1"/>
    <col min="3846" max="3846" width="18.625" style="10" customWidth="1"/>
    <col min="3847" max="3847" width="6.25" style="10" customWidth="1"/>
    <col min="3848" max="3848" width="2.625" style="10" customWidth="1"/>
    <col min="3849" max="4096" width="10.625" style="10"/>
    <col min="4097" max="4097" width="2.625" style="10" customWidth="1"/>
    <col min="4098" max="4098" width="17.25" style="10" customWidth="1"/>
    <col min="4099" max="4099" width="18.625" style="10" customWidth="1"/>
    <col min="4100" max="4100" width="6.25" style="10" customWidth="1"/>
    <col min="4101" max="4101" width="17.125" style="10" customWidth="1"/>
    <col min="4102" max="4102" width="18.625" style="10" customWidth="1"/>
    <col min="4103" max="4103" width="6.25" style="10" customWidth="1"/>
    <col min="4104" max="4104" width="2.625" style="10" customWidth="1"/>
    <col min="4105" max="4352" width="10.625" style="10"/>
    <col min="4353" max="4353" width="2.625" style="10" customWidth="1"/>
    <col min="4354" max="4354" width="17.25" style="10" customWidth="1"/>
    <col min="4355" max="4355" width="18.625" style="10" customWidth="1"/>
    <col min="4356" max="4356" width="6.25" style="10" customWidth="1"/>
    <col min="4357" max="4357" width="17.125" style="10" customWidth="1"/>
    <col min="4358" max="4358" width="18.625" style="10" customWidth="1"/>
    <col min="4359" max="4359" width="6.25" style="10" customWidth="1"/>
    <col min="4360" max="4360" width="2.625" style="10" customWidth="1"/>
    <col min="4361" max="4608" width="10.625" style="10"/>
    <col min="4609" max="4609" width="2.625" style="10" customWidth="1"/>
    <col min="4610" max="4610" width="17.25" style="10" customWidth="1"/>
    <col min="4611" max="4611" width="18.625" style="10" customWidth="1"/>
    <col min="4612" max="4612" width="6.25" style="10" customWidth="1"/>
    <col min="4613" max="4613" width="17.125" style="10" customWidth="1"/>
    <col min="4614" max="4614" width="18.625" style="10" customWidth="1"/>
    <col min="4615" max="4615" width="6.25" style="10" customWidth="1"/>
    <col min="4616" max="4616" width="2.625" style="10" customWidth="1"/>
    <col min="4617" max="4864" width="10.625" style="10"/>
    <col min="4865" max="4865" width="2.625" style="10" customWidth="1"/>
    <col min="4866" max="4866" width="17.25" style="10" customWidth="1"/>
    <col min="4867" max="4867" width="18.625" style="10" customWidth="1"/>
    <col min="4868" max="4868" width="6.25" style="10" customWidth="1"/>
    <col min="4869" max="4869" width="17.125" style="10" customWidth="1"/>
    <col min="4870" max="4870" width="18.625" style="10" customWidth="1"/>
    <col min="4871" max="4871" width="6.25" style="10" customWidth="1"/>
    <col min="4872" max="4872" width="2.625" style="10" customWidth="1"/>
    <col min="4873" max="5120" width="10.625" style="10"/>
    <col min="5121" max="5121" width="2.625" style="10" customWidth="1"/>
    <col min="5122" max="5122" width="17.25" style="10" customWidth="1"/>
    <col min="5123" max="5123" width="18.625" style="10" customWidth="1"/>
    <col min="5124" max="5124" width="6.25" style="10" customWidth="1"/>
    <col min="5125" max="5125" width="17.125" style="10" customWidth="1"/>
    <col min="5126" max="5126" width="18.625" style="10" customWidth="1"/>
    <col min="5127" max="5127" width="6.25" style="10" customWidth="1"/>
    <col min="5128" max="5128" width="2.625" style="10" customWidth="1"/>
    <col min="5129" max="5376" width="10.625" style="10"/>
    <col min="5377" max="5377" width="2.625" style="10" customWidth="1"/>
    <col min="5378" max="5378" width="17.25" style="10" customWidth="1"/>
    <col min="5379" max="5379" width="18.625" style="10" customWidth="1"/>
    <col min="5380" max="5380" width="6.25" style="10" customWidth="1"/>
    <col min="5381" max="5381" width="17.125" style="10" customWidth="1"/>
    <col min="5382" max="5382" width="18.625" style="10" customWidth="1"/>
    <col min="5383" max="5383" width="6.25" style="10" customWidth="1"/>
    <col min="5384" max="5384" width="2.625" style="10" customWidth="1"/>
    <col min="5385" max="5632" width="10.625" style="10"/>
    <col min="5633" max="5633" width="2.625" style="10" customWidth="1"/>
    <col min="5634" max="5634" width="17.25" style="10" customWidth="1"/>
    <col min="5635" max="5635" width="18.625" style="10" customWidth="1"/>
    <col min="5636" max="5636" width="6.25" style="10" customWidth="1"/>
    <col min="5637" max="5637" width="17.125" style="10" customWidth="1"/>
    <col min="5638" max="5638" width="18.625" style="10" customWidth="1"/>
    <col min="5639" max="5639" width="6.25" style="10" customWidth="1"/>
    <col min="5640" max="5640" width="2.625" style="10" customWidth="1"/>
    <col min="5641" max="5888" width="10.625" style="10"/>
    <col min="5889" max="5889" width="2.625" style="10" customWidth="1"/>
    <col min="5890" max="5890" width="17.25" style="10" customWidth="1"/>
    <col min="5891" max="5891" width="18.625" style="10" customWidth="1"/>
    <col min="5892" max="5892" width="6.25" style="10" customWidth="1"/>
    <col min="5893" max="5893" width="17.125" style="10" customWidth="1"/>
    <col min="5894" max="5894" width="18.625" style="10" customWidth="1"/>
    <col min="5895" max="5895" width="6.25" style="10" customWidth="1"/>
    <col min="5896" max="5896" width="2.625" style="10" customWidth="1"/>
    <col min="5897" max="6144" width="10.625" style="10"/>
    <col min="6145" max="6145" width="2.625" style="10" customWidth="1"/>
    <col min="6146" max="6146" width="17.25" style="10" customWidth="1"/>
    <col min="6147" max="6147" width="18.625" style="10" customWidth="1"/>
    <col min="6148" max="6148" width="6.25" style="10" customWidth="1"/>
    <col min="6149" max="6149" width="17.125" style="10" customWidth="1"/>
    <col min="6150" max="6150" width="18.625" style="10" customWidth="1"/>
    <col min="6151" max="6151" width="6.25" style="10" customWidth="1"/>
    <col min="6152" max="6152" width="2.625" style="10" customWidth="1"/>
    <col min="6153" max="6400" width="10.625" style="10"/>
    <col min="6401" max="6401" width="2.625" style="10" customWidth="1"/>
    <col min="6402" max="6402" width="17.25" style="10" customWidth="1"/>
    <col min="6403" max="6403" width="18.625" style="10" customWidth="1"/>
    <col min="6404" max="6404" width="6.25" style="10" customWidth="1"/>
    <col min="6405" max="6405" width="17.125" style="10" customWidth="1"/>
    <col min="6406" max="6406" width="18.625" style="10" customWidth="1"/>
    <col min="6407" max="6407" width="6.25" style="10" customWidth="1"/>
    <col min="6408" max="6408" width="2.625" style="10" customWidth="1"/>
    <col min="6409" max="6656" width="10.625" style="10"/>
    <col min="6657" max="6657" width="2.625" style="10" customWidth="1"/>
    <col min="6658" max="6658" width="17.25" style="10" customWidth="1"/>
    <col min="6659" max="6659" width="18.625" style="10" customWidth="1"/>
    <col min="6660" max="6660" width="6.25" style="10" customWidth="1"/>
    <col min="6661" max="6661" width="17.125" style="10" customWidth="1"/>
    <col min="6662" max="6662" width="18.625" style="10" customWidth="1"/>
    <col min="6663" max="6663" width="6.25" style="10" customWidth="1"/>
    <col min="6664" max="6664" width="2.625" style="10" customWidth="1"/>
    <col min="6665" max="6912" width="10.625" style="10"/>
    <col min="6913" max="6913" width="2.625" style="10" customWidth="1"/>
    <col min="6914" max="6914" width="17.25" style="10" customWidth="1"/>
    <col min="6915" max="6915" width="18.625" style="10" customWidth="1"/>
    <col min="6916" max="6916" width="6.25" style="10" customWidth="1"/>
    <col min="6917" max="6917" width="17.125" style="10" customWidth="1"/>
    <col min="6918" max="6918" width="18.625" style="10" customWidth="1"/>
    <col min="6919" max="6919" width="6.25" style="10" customWidth="1"/>
    <col min="6920" max="6920" width="2.625" style="10" customWidth="1"/>
    <col min="6921" max="7168" width="10.625" style="10"/>
    <col min="7169" max="7169" width="2.625" style="10" customWidth="1"/>
    <col min="7170" max="7170" width="17.25" style="10" customWidth="1"/>
    <col min="7171" max="7171" width="18.625" style="10" customWidth="1"/>
    <col min="7172" max="7172" width="6.25" style="10" customWidth="1"/>
    <col min="7173" max="7173" width="17.125" style="10" customWidth="1"/>
    <col min="7174" max="7174" width="18.625" style="10" customWidth="1"/>
    <col min="7175" max="7175" width="6.25" style="10" customWidth="1"/>
    <col min="7176" max="7176" width="2.625" style="10" customWidth="1"/>
    <col min="7177" max="7424" width="10.625" style="10"/>
    <col min="7425" max="7425" width="2.625" style="10" customWidth="1"/>
    <col min="7426" max="7426" width="17.25" style="10" customWidth="1"/>
    <col min="7427" max="7427" width="18.625" style="10" customWidth="1"/>
    <col min="7428" max="7428" width="6.25" style="10" customWidth="1"/>
    <col min="7429" max="7429" width="17.125" style="10" customWidth="1"/>
    <col min="7430" max="7430" width="18.625" style="10" customWidth="1"/>
    <col min="7431" max="7431" width="6.25" style="10" customWidth="1"/>
    <col min="7432" max="7432" width="2.625" style="10" customWidth="1"/>
    <col min="7433" max="7680" width="10.625" style="10"/>
    <col min="7681" max="7681" width="2.625" style="10" customWidth="1"/>
    <col min="7682" max="7682" width="17.25" style="10" customWidth="1"/>
    <col min="7683" max="7683" width="18.625" style="10" customWidth="1"/>
    <col min="7684" max="7684" width="6.25" style="10" customWidth="1"/>
    <col min="7685" max="7685" width="17.125" style="10" customWidth="1"/>
    <col min="7686" max="7686" width="18.625" style="10" customWidth="1"/>
    <col min="7687" max="7687" width="6.25" style="10" customWidth="1"/>
    <col min="7688" max="7688" width="2.625" style="10" customWidth="1"/>
    <col min="7689" max="7936" width="10.625" style="10"/>
    <col min="7937" max="7937" width="2.625" style="10" customWidth="1"/>
    <col min="7938" max="7938" width="17.25" style="10" customWidth="1"/>
    <col min="7939" max="7939" width="18.625" style="10" customWidth="1"/>
    <col min="7940" max="7940" width="6.25" style="10" customWidth="1"/>
    <col min="7941" max="7941" width="17.125" style="10" customWidth="1"/>
    <col min="7942" max="7942" width="18.625" style="10" customWidth="1"/>
    <col min="7943" max="7943" width="6.25" style="10" customWidth="1"/>
    <col min="7944" max="7944" width="2.625" style="10" customWidth="1"/>
    <col min="7945" max="8192" width="10.625" style="10"/>
    <col min="8193" max="8193" width="2.625" style="10" customWidth="1"/>
    <col min="8194" max="8194" width="17.25" style="10" customWidth="1"/>
    <col min="8195" max="8195" width="18.625" style="10" customWidth="1"/>
    <col min="8196" max="8196" width="6.25" style="10" customWidth="1"/>
    <col min="8197" max="8197" width="17.125" style="10" customWidth="1"/>
    <col min="8198" max="8198" width="18.625" style="10" customWidth="1"/>
    <col min="8199" max="8199" width="6.25" style="10" customWidth="1"/>
    <col min="8200" max="8200" width="2.625" style="10" customWidth="1"/>
    <col min="8201" max="8448" width="10.625" style="10"/>
    <col min="8449" max="8449" width="2.625" style="10" customWidth="1"/>
    <col min="8450" max="8450" width="17.25" style="10" customWidth="1"/>
    <col min="8451" max="8451" width="18.625" style="10" customWidth="1"/>
    <col min="8452" max="8452" width="6.25" style="10" customWidth="1"/>
    <col min="8453" max="8453" width="17.125" style="10" customWidth="1"/>
    <col min="8454" max="8454" width="18.625" style="10" customWidth="1"/>
    <col min="8455" max="8455" width="6.25" style="10" customWidth="1"/>
    <col min="8456" max="8456" width="2.625" style="10" customWidth="1"/>
    <col min="8457" max="8704" width="10.625" style="10"/>
    <col min="8705" max="8705" width="2.625" style="10" customWidth="1"/>
    <col min="8706" max="8706" width="17.25" style="10" customWidth="1"/>
    <col min="8707" max="8707" width="18.625" style="10" customWidth="1"/>
    <col min="8708" max="8708" width="6.25" style="10" customWidth="1"/>
    <col min="8709" max="8709" width="17.125" style="10" customWidth="1"/>
    <col min="8710" max="8710" width="18.625" style="10" customWidth="1"/>
    <col min="8711" max="8711" width="6.25" style="10" customWidth="1"/>
    <col min="8712" max="8712" width="2.625" style="10" customWidth="1"/>
    <col min="8713" max="8960" width="10.625" style="10"/>
    <col min="8961" max="8961" width="2.625" style="10" customWidth="1"/>
    <col min="8962" max="8962" width="17.25" style="10" customWidth="1"/>
    <col min="8963" max="8963" width="18.625" style="10" customWidth="1"/>
    <col min="8964" max="8964" width="6.25" style="10" customWidth="1"/>
    <col min="8965" max="8965" width="17.125" style="10" customWidth="1"/>
    <col min="8966" max="8966" width="18.625" style="10" customWidth="1"/>
    <col min="8967" max="8967" width="6.25" style="10" customWidth="1"/>
    <col min="8968" max="8968" width="2.625" style="10" customWidth="1"/>
    <col min="8969" max="9216" width="10.625" style="10"/>
    <col min="9217" max="9217" width="2.625" style="10" customWidth="1"/>
    <col min="9218" max="9218" width="17.25" style="10" customWidth="1"/>
    <col min="9219" max="9219" width="18.625" style="10" customWidth="1"/>
    <col min="9220" max="9220" width="6.25" style="10" customWidth="1"/>
    <col min="9221" max="9221" width="17.125" style="10" customWidth="1"/>
    <col min="9222" max="9222" width="18.625" style="10" customWidth="1"/>
    <col min="9223" max="9223" width="6.25" style="10" customWidth="1"/>
    <col min="9224" max="9224" width="2.625" style="10" customWidth="1"/>
    <col min="9225" max="9472" width="10.625" style="10"/>
    <col min="9473" max="9473" width="2.625" style="10" customWidth="1"/>
    <col min="9474" max="9474" width="17.25" style="10" customWidth="1"/>
    <col min="9475" max="9475" width="18.625" style="10" customWidth="1"/>
    <col min="9476" max="9476" width="6.25" style="10" customWidth="1"/>
    <col min="9477" max="9477" width="17.125" style="10" customWidth="1"/>
    <col min="9478" max="9478" width="18.625" style="10" customWidth="1"/>
    <col min="9479" max="9479" width="6.25" style="10" customWidth="1"/>
    <col min="9480" max="9480" width="2.625" style="10" customWidth="1"/>
    <col min="9481" max="9728" width="10.625" style="10"/>
    <col min="9729" max="9729" width="2.625" style="10" customWidth="1"/>
    <col min="9730" max="9730" width="17.25" style="10" customWidth="1"/>
    <col min="9731" max="9731" width="18.625" style="10" customWidth="1"/>
    <col min="9732" max="9732" width="6.25" style="10" customWidth="1"/>
    <col min="9733" max="9733" width="17.125" style="10" customWidth="1"/>
    <col min="9734" max="9734" width="18.625" style="10" customWidth="1"/>
    <col min="9735" max="9735" width="6.25" style="10" customWidth="1"/>
    <col min="9736" max="9736" width="2.625" style="10" customWidth="1"/>
    <col min="9737" max="9984" width="10.625" style="10"/>
    <col min="9985" max="9985" width="2.625" style="10" customWidth="1"/>
    <col min="9986" max="9986" width="17.25" style="10" customWidth="1"/>
    <col min="9987" max="9987" width="18.625" style="10" customWidth="1"/>
    <col min="9988" max="9988" width="6.25" style="10" customWidth="1"/>
    <col min="9989" max="9989" width="17.125" style="10" customWidth="1"/>
    <col min="9990" max="9990" width="18.625" style="10" customWidth="1"/>
    <col min="9991" max="9991" width="6.25" style="10" customWidth="1"/>
    <col min="9992" max="9992" width="2.625" style="10" customWidth="1"/>
    <col min="9993" max="10240" width="10.625" style="10"/>
    <col min="10241" max="10241" width="2.625" style="10" customWidth="1"/>
    <col min="10242" max="10242" width="17.25" style="10" customWidth="1"/>
    <col min="10243" max="10243" width="18.625" style="10" customWidth="1"/>
    <col min="10244" max="10244" width="6.25" style="10" customWidth="1"/>
    <col min="10245" max="10245" width="17.125" style="10" customWidth="1"/>
    <col min="10246" max="10246" width="18.625" style="10" customWidth="1"/>
    <col min="10247" max="10247" width="6.25" style="10" customWidth="1"/>
    <col min="10248" max="10248" width="2.625" style="10" customWidth="1"/>
    <col min="10249" max="10496" width="10.625" style="10"/>
    <col min="10497" max="10497" width="2.625" style="10" customWidth="1"/>
    <col min="10498" max="10498" width="17.25" style="10" customWidth="1"/>
    <col min="10499" max="10499" width="18.625" style="10" customWidth="1"/>
    <col min="10500" max="10500" width="6.25" style="10" customWidth="1"/>
    <col min="10501" max="10501" width="17.125" style="10" customWidth="1"/>
    <col min="10502" max="10502" width="18.625" style="10" customWidth="1"/>
    <col min="10503" max="10503" width="6.25" style="10" customWidth="1"/>
    <col min="10504" max="10504" width="2.625" style="10" customWidth="1"/>
    <col min="10505" max="10752" width="10.625" style="10"/>
    <col min="10753" max="10753" width="2.625" style="10" customWidth="1"/>
    <col min="10754" max="10754" width="17.25" style="10" customWidth="1"/>
    <col min="10755" max="10755" width="18.625" style="10" customWidth="1"/>
    <col min="10756" max="10756" width="6.25" style="10" customWidth="1"/>
    <col min="10757" max="10757" width="17.125" style="10" customWidth="1"/>
    <col min="10758" max="10758" width="18.625" style="10" customWidth="1"/>
    <col min="10759" max="10759" width="6.25" style="10" customWidth="1"/>
    <col min="10760" max="10760" width="2.625" style="10" customWidth="1"/>
    <col min="10761" max="11008" width="10.625" style="10"/>
    <col min="11009" max="11009" width="2.625" style="10" customWidth="1"/>
    <col min="11010" max="11010" width="17.25" style="10" customWidth="1"/>
    <col min="11011" max="11011" width="18.625" style="10" customWidth="1"/>
    <col min="11012" max="11012" width="6.25" style="10" customWidth="1"/>
    <col min="11013" max="11013" width="17.125" style="10" customWidth="1"/>
    <col min="11014" max="11014" width="18.625" style="10" customWidth="1"/>
    <col min="11015" max="11015" width="6.25" style="10" customWidth="1"/>
    <col min="11016" max="11016" width="2.625" style="10" customWidth="1"/>
    <col min="11017" max="11264" width="10.625" style="10"/>
    <col min="11265" max="11265" width="2.625" style="10" customWidth="1"/>
    <col min="11266" max="11266" width="17.25" style="10" customWidth="1"/>
    <col min="11267" max="11267" width="18.625" style="10" customWidth="1"/>
    <col min="11268" max="11268" width="6.25" style="10" customWidth="1"/>
    <col min="11269" max="11269" width="17.125" style="10" customWidth="1"/>
    <col min="11270" max="11270" width="18.625" style="10" customWidth="1"/>
    <col min="11271" max="11271" width="6.25" style="10" customWidth="1"/>
    <col min="11272" max="11272" width="2.625" style="10" customWidth="1"/>
    <col min="11273" max="11520" width="10.625" style="10"/>
    <col min="11521" max="11521" width="2.625" style="10" customWidth="1"/>
    <col min="11522" max="11522" width="17.25" style="10" customWidth="1"/>
    <col min="11523" max="11523" width="18.625" style="10" customWidth="1"/>
    <col min="11524" max="11524" width="6.25" style="10" customWidth="1"/>
    <col min="11525" max="11525" width="17.125" style="10" customWidth="1"/>
    <col min="11526" max="11526" width="18.625" style="10" customWidth="1"/>
    <col min="11527" max="11527" width="6.25" style="10" customWidth="1"/>
    <col min="11528" max="11528" width="2.625" style="10" customWidth="1"/>
    <col min="11529" max="11776" width="10.625" style="10"/>
    <col min="11777" max="11777" width="2.625" style="10" customWidth="1"/>
    <col min="11778" max="11778" width="17.25" style="10" customWidth="1"/>
    <col min="11779" max="11779" width="18.625" style="10" customWidth="1"/>
    <col min="11780" max="11780" width="6.25" style="10" customWidth="1"/>
    <col min="11781" max="11781" width="17.125" style="10" customWidth="1"/>
    <col min="11782" max="11782" width="18.625" style="10" customWidth="1"/>
    <col min="11783" max="11783" width="6.25" style="10" customWidth="1"/>
    <col min="11784" max="11784" width="2.625" style="10" customWidth="1"/>
    <col min="11785" max="12032" width="10.625" style="10"/>
    <col min="12033" max="12033" width="2.625" style="10" customWidth="1"/>
    <col min="12034" max="12034" width="17.25" style="10" customWidth="1"/>
    <col min="12035" max="12035" width="18.625" style="10" customWidth="1"/>
    <col min="12036" max="12036" width="6.25" style="10" customWidth="1"/>
    <col min="12037" max="12037" width="17.125" style="10" customWidth="1"/>
    <col min="12038" max="12038" width="18.625" style="10" customWidth="1"/>
    <col min="12039" max="12039" width="6.25" style="10" customWidth="1"/>
    <col min="12040" max="12040" width="2.625" style="10" customWidth="1"/>
    <col min="12041" max="12288" width="10.625" style="10"/>
    <col min="12289" max="12289" width="2.625" style="10" customWidth="1"/>
    <col min="12290" max="12290" width="17.25" style="10" customWidth="1"/>
    <col min="12291" max="12291" width="18.625" style="10" customWidth="1"/>
    <col min="12292" max="12292" width="6.25" style="10" customWidth="1"/>
    <col min="12293" max="12293" width="17.125" style="10" customWidth="1"/>
    <col min="12294" max="12294" width="18.625" style="10" customWidth="1"/>
    <col min="12295" max="12295" width="6.25" style="10" customWidth="1"/>
    <col min="12296" max="12296" width="2.625" style="10" customWidth="1"/>
    <col min="12297" max="12544" width="10.625" style="10"/>
    <col min="12545" max="12545" width="2.625" style="10" customWidth="1"/>
    <col min="12546" max="12546" width="17.25" style="10" customWidth="1"/>
    <col min="12547" max="12547" width="18.625" style="10" customWidth="1"/>
    <col min="12548" max="12548" width="6.25" style="10" customWidth="1"/>
    <col min="12549" max="12549" width="17.125" style="10" customWidth="1"/>
    <col min="12550" max="12550" width="18.625" style="10" customWidth="1"/>
    <col min="12551" max="12551" width="6.25" style="10" customWidth="1"/>
    <col min="12552" max="12552" width="2.625" style="10" customWidth="1"/>
    <col min="12553" max="12800" width="10.625" style="10"/>
    <col min="12801" max="12801" width="2.625" style="10" customWidth="1"/>
    <col min="12802" max="12802" width="17.25" style="10" customWidth="1"/>
    <col min="12803" max="12803" width="18.625" style="10" customWidth="1"/>
    <col min="12804" max="12804" width="6.25" style="10" customWidth="1"/>
    <col min="12805" max="12805" width="17.125" style="10" customWidth="1"/>
    <col min="12806" max="12806" width="18.625" style="10" customWidth="1"/>
    <col min="12807" max="12807" width="6.25" style="10" customWidth="1"/>
    <col min="12808" max="12808" width="2.625" style="10" customWidth="1"/>
    <col min="12809" max="13056" width="10.625" style="10"/>
    <col min="13057" max="13057" width="2.625" style="10" customWidth="1"/>
    <col min="13058" max="13058" width="17.25" style="10" customWidth="1"/>
    <col min="13059" max="13059" width="18.625" style="10" customWidth="1"/>
    <col min="13060" max="13060" width="6.25" style="10" customWidth="1"/>
    <col min="13061" max="13061" width="17.125" style="10" customWidth="1"/>
    <col min="13062" max="13062" width="18.625" style="10" customWidth="1"/>
    <col min="13063" max="13063" width="6.25" style="10" customWidth="1"/>
    <col min="13064" max="13064" width="2.625" style="10" customWidth="1"/>
    <col min="13065" max="13312" width="10.625" style="10"/>
    <col min="13313" max="13313" width="2.625" style="10" customWidth="1"/>
    <col min="13314" max="13314" width="17.25" style="10" customWidth="1"/>
    <col min="13315" max="13315" width="18.625" style="10" customWidth="1"/>
    <col min="13316" max="13316" width="6.25" style="10" customWidth="1"/>
    <col min="13317" max="13317" width="17.125" style="10" customWidth="1"/>
    <col min="13318" max="13318" width="18.625" style="10" customWidth="1"/>
    <col min="13319" max="13319" width="6.25" style="10" customWidth="1"/>
    <col min="13320" max="13320" width="2.625" style="10" customWidth="1"/>
    <col min="13321" max="13568" width="10.625" style="10"/>
    <col min="13569" max="13569" width="2.625" style="10" customWidth="1"/>
    <col min="13570" max="13570" width="17.25" style="10" customWidth="1"/>
    <col min="13571" max="13571" width="18.625" style="10" customWidth="1"/>
    <col min="13572" max="13572" width="6.25" style="10" customWidth="1"/>
    <col min="13573" max="13573" width="17.125" style="10" customWidth="1"/>
    <col min="13574" max="13574" width="18.625" style="10" customWidth="1"/>
    <col min="13575" max="13575" width="6.25" style="10" customWidth="1"/>
    <col min="13576" max="13576" width="2.625" style="10" customWidth="1"/>
    <col min="13577" max="13824" width="10.625" style="10"/>
    <col min="13825" max="13825" width="2.625" style="10" customWidth="1"/>
    <col min="13826" max="13826" width="17.25" style="10" customWidth="1"/>
    <col min="13827" max="13827" width="18.625" style="10" customWidth="1"/>
    <col min="13828" max="13828" width="6.25" style="10" customWidth="1"/>
    <col min="13829" max="13829" width="17.125" style="10" customWidth="1"/>
    <col min="13830" max="13830" width="18.625" style="10" customWidth="1"/>
    <col min="13831" max="13831" width="6.25" style="10" customWidth="1"/>
    <col min="13832" max="13832" width="2.625" style="10" customWidth="1"/>
    <col min="13833" max="14080" width="10.625" style="10"/>
    <col min="14081" max="14081" width="2.625" style="10" customWidth="1"/>
    <col min="14082" max="14082" width="17.25" style="10" customWidth="1"/>
    <col min="14083" max="14083" width="18.625" style="10" customWidth="1"/>
    <col min="14084" max="14084" width="6.25" style="10" customWidth="1"/>
    <col min="14085" max="14085" width="17.125" style="10" customWidth="1"/>
    <col min="14086" max="14086" width="18.625" style="10" customWidth="1"/>
    <col min="14087" max="14087" width="6.25" style="10" customWidth="1"/>
    <col min="14088" max="14088" width="2.625" style="10" customWidth="1"/>
    <col min="14089" max="14336" width="10.625" style="10"/>
    <col min="14337" max="14337" width="2.625" style="10" customWidth="1"/>
    <col min="14338" max="14338" width="17.25" style="10" customWidth="1"/>
    <col min="14339" max="14339" width="18.625" style="10" customWidth="1"/>
    <col min="14340" max="14340" width="6.25" style="10" customWidth="1"/>
    <col min="14341" max="14341" width="17.125" style="10" customWidth="1"/>
    <col min="14342" max="14342" width="18.625" style="10" customWidth="1"/>
    <col min="14343" max="14343" width="6.25" style="10" customWidth="1"/>
    <col min="14344" max="14344" width="2.625" style="10" customWidth="1"/>
    <col min="14345" max="14592" width="10.625" style="10"/>
    <col min="14593" max="14593" width="2.625" style="10" customWidth="1"/>
    <col min="14594" max="14594" width="17.25" style="10" customWidth="1"/>
    <col min="14595" max="14595" width="18.625" style="10" customWidth="1"/>
    <col min="14596" max="14596" width="6.25" style="10" customWidth="1"/>
    <col min="14597" max="14597" width="17.125" style="10" customWidth="1"/>
    <col min="14598" max="14598" width="18.625" style="10" customWidth="1"/>
    <col min="14599" max="14599" width="6.25" style="10" customWidth="1"/>
    <col min="14600" max="14600" width="2.625" style="10" customWidth="1"/>
    <col min="14601" max="14848" width="10.625" style="10"/>
    <col min="14849" max="14849" width="2.625" style="10" customWidth="1"/>
    <col min="14850" max="14850" width="17.25" style="10" customWidth="1"/>
    <col min="14851" max="14851" width="18.625" style="10" customWidth="1"/>
    <col min="14852" max="14852" width="6.25" style="10" customWidth="1"/>
    <col min="14853" max="14853" width="17.125" style="10" customWidth="1"/>
    <col min="14854" max="14854" width="18.625" style="10" customWidth="1"/>
    <col min="14855" max="14855" width="6.25" style="10" customWidth="1"/>
    <col min="14856" max="14856" width="2.625" style="10" customWidth="1"/>
    <col min="14857" max="15104" width="10.625" style="10"/>
    <col min="15105" max="15105" width="2.625" style="10" customWidth="1"/>
    <col min="15106" max="15106" width="17.25" style="10" customWidth="1"/>
    <col min="15107" max="15107" width="18.625" style="10" customWidth="1"/>
    <col min="15108" max="15108" width="6.25" style="10" customWidth="1"/>
    <col min="15109" max="15109" width="17.125" style="10" customWidth="1"/>
    <col min="15110" max="15110" width="18.625" style="10" customWidth="1"/>
    <col min="15111" max="15111" width="6.25" style="10" customWidth="1"/>
    <col min="15112" max="15112" width="2.625" style="10" customWidth="1"/>
    <col min="15113" max="15360" width="10.625" style="10"/>
    <col min="15361" max="15361" width="2.625" style="10" customWidth="1"/>
    <col min="15362" max="15362" width="17.25" style="10" customWidth="1"/>
    <col min="15363" max="15363" width="18.625" style="10" customWidth="1"/>
    <col min="15364" max="15364" width="6.25" style="10" customWidth="1"/>
    <col min="15365" max="15365" width="17.125" style="10" customWidth="1"/>
    <col min="15366" max="15366" width="18.625" style="10" customWidth="1"/>
    <col min="15367" max="15367" width="6.25" style="10" customWidth="1"/>
    <col min="15368" max="15368" width="2.625" style="10" customWidth="1"/>
    <col min="15369" max="15616" width="10.625" style="10"/>
    <col min="15617" max="15617" width="2.625" style="10" customWidth="1"/>
    <col min="15618" max="15618" width="17.25" style="10" customWidth="1"/>
    <col min="15619" max="15619" width="18.625" style="10" customWidth="1"/>
    <col min="15620" max="15620" width="6.25" style="10" customWidth="1"/>
    <col min="15621" max="15621" width="17.125" style="10" customWidth="1"/>
    <col min="15622" max="15622" width="18.625" style="10" customWidth="1"/>
    <col min="15623" max="15623" width="6.25" style="10" customWidth="1"/>
    <col min="15624" max="15624" width="2.625" style="10" customWidth="1"/>
    <col min="15625" max="15872" width="10.625" style="10"/>
    <col min="15873" max="15873" width="2.625" style="10" customWidth="1"/>
    <col min="15874" max="15874" width="17.25" style="10" customWidth="1"/>
    <col min="15875" max="15875" width="18.625" style="10" customWidth="1"/>
    <col min="15876" max="15876" width="6.25" style="10" customWidth="1"/>
    <col min="15877" max="15877" width="17.125" style="10" customWidth="1"/>
    <col min="15878" max="15878" width="18.625" style="10" customWidth="1"/>
    <col min="15879" max="15879" width="6.25" style="10" customWidth="1"/>
    <col min="15880" max="15880" width="2.625" style="10" customWidth="1"/>
    <col min="15881" max="16128" width="10.625" style="10"/>
    <col min="16129" max="16129" width="2.625" style="10" customWidth="1"/>
    <col min="16130" max="16130" width="17.25" style="10" customWidth="1"/>
    <col min="16131" max="16131" width="18.625" style="10" customWidth="1"/>
    <col min="16132" max="16132" width="6.25" style="10" customWidth="1"/>
    <col min="16133" max="16133" width="17.125" style="10" customWidth="1"/>
    <col min="16134" max="16134" width="18.625" style="10" customWidth="1"/>
    <col min="16135" max="16135" width="6.25" style="10" customWidth="1"/>
    <col min="16136" max="16136" width="2.625" style="10" customWidth="1"/>
    <col min="16137" max="16384" width="10.625" style="10"/>
  </cols>
  <sheetData>
    <row r="1" spans="2:8" ht="18" customHeight="1">
      <c r="B1" s="3" t="s">
        <v>236</v>
      </c>
      <c r="C1" s="243"/>
      <c r="D1" s="243"/>
      <c r="E1" s="243"/>
      <c r="F1" s="243"/>
      <c r="G1" s="243"/>
      <c r="H1" s="243"/>
    </row>
    <row r="2" spans="2:8" ht="10.5" customHeight="1" thickBot="1">
      <c r="B2" s="244"/>
      <c r="C2" s="243"/>
      <c r="D2" s="243"/>
      <c r="E2" s="243"/>
      <c r="F2" s="243"/>
      <c r="G2" s="243"/>
      <c r="H2" s="243"/>
    </row>
    <row r="3" spans="2:8" ht="18" customHeight="1">
      <c r="B3" s="245" t="s">
        <v>237</v>
      </c>
      <c r="C3" s="246" t="s">
        <v>238</v>
      </c>
      <c r="D3" s="247"/>
      <c r="E3" s="248" t="s">
        <v>237</v>
      </c>
      <c r="F3" s="757" t="s">
        <v>239</v>
      </c>
      <c r="G3" s="758"/>
      <c r="H3" s="249"/>
    </row>
    <row r="4" spans="2:8" ht="18" customHeight="1">
      <c r="B4" s="250" t="s">
        <v>240</v>
      </c>
      <c r="C4" s="251">
        <v>1.89</v>
      </c>
      <c r="D4" s="252"/>
      <c r="E4" s="253" t="s">
        <v>241</v>
      </c>
      <c r="F4" s="254">
        <v>1.49</v>
      </c>
      <c r="G4" s="255"/>
      <c r="H4" s="243"/>
    </row>
    <row r="5" spans="2:8" ht="18" customHeight="1">
      <c r="B5" s="250" t="s">
        <v>242</v>
      </c>
      <c r="C5" s="251">
        <v>1.99</v>
      </c>
      <c r="D5" s="252"/>
      <c r="E5" s="256" t="s">
        <v>90</v>
      </c>
      <c r="F5" s="254">
        <v>1.45</v>
      </c>
      <c r="G5" s="255"/>
      <c r="H5" s="243"/>
    </row>
    <row r="6" spans="2:8" ht="18" customHeight="1">
      <c r="B6" s="250" t="s">
        <v>243</v>
      </c>
      <c r="C6" s="251">
        <v>2.0299999999999998</v>
      </c>
      <c r="D6" s="252"/>
      <c r="E6" s="256" t="s">
        <v>91</v>
      </c>
      <c r="F6" s="254">
        <v>1.51</v>
      </c>
      <c r="G6" s="255"/>
      <c r="H6" s="243"/>
    </row>
    <row r="7" spans="2:8" ht="18" customHeight="1">
      <c r="B7" s="250" t="s">
        <v>244</v>
      </c>
      <c r="C7" s="251">
        <v>2.0499999999999998</v>
      </c>
      <c r="D7" s="252"/>
      <c r="E7" s="256" t="s">
        <v>92</v>
      </c>
      <c r="F7" s="254">
        <v>1.46</v>
      </c>
      <c r="G7" s="255"/>
      <c r="H7" s="243"/>
    </row>
    <row r="8" spans="2:8" ht="18" customHeight="1">
      <c r="B8" s="250" t="s">
        <v>245</v>
      </c>
      <c r="C8" s="251">
        <v>1.92</v>
      </c>
      <c r="D8" s="252"/>
      <c r="E8" s="256" t="s">
        <v>93</v>
      </c>
      <c r="F8" s="254">
        <v>1.44</v>
      </c>
      <c r="G8" s="255"/>
      <c r="H8" s="243"/>
    </row>
    <row r="9" spans="2:8" ht="18" customHeight="1">
      <c r="B9" s="250" t="s">
        <v>246</v>
      </c>
      <c r="C9" s="251">
        <v>1.85</v>
      </c>
      <c r="D9" s="252"/>
      <c r="E9" s="256" t="s">
        <v>94</v>
      </c>
      <c r="F9" s="254">
        <v>1.38</v>
      </c>
      <c r="G9" s="255"/>
      <c r="H9" s="243"/>
    </row>
    <row r="10" spans="2:8" ht="18" customHeight="1">
      <c r="B10" s="250" t="s">
        <v>247</v>
      </c>
      <c r="C10" s="251">
        <v>1.85</v>
      </c>
      <c r="D10" s="252"/>
      <c r="E10" s="256" t="s">
        <v>95</v>
      </c>
      <c r="F10" s="254">
        <v>1.38</v>
      </c>
      <c r="G10" s="255"/>
      <c r="H10" s="243"/>
    </row>
    <row r="11" spans="2:8" ht="18" customHeight="1">
      <c r="B11" s="250" t="s">
        <v>248</v>
      </c>
      <c r="C11" s="251">
        <v>1.82</v>
      </c>
      <c r="D11" s="252"/>
      <c r="E11" s="256" t="s">
        <v>96</v>
      </c>
      <c r="F11" s="254">
        <v>1.37</v>
      </c>
      <c r="G11" s="255"/>
      <c r="H11" s="243"/>
    </row>
    <row r="12" spans="2:8" ht="18" customHeight="1">
      <c r="B12" s="250" t="s">
        <v>249</v>
      </c>
      <c r="C12" s="251">
        <v>1.86</v>
      </c>
      <c r="D12" s="252"/>
      <c r="E12" s="256" t="s">
        <v>97</v>
      </c>
      <c r="F12" s="254">
        <v>1.4</v>
      </c>
      <c r="G12" s="255"/>
      <c r="H12" s="243"/>
    </row>
    <row r="13" spans="2:8" ht="18" customHeight="1">
      <c r="B13" s="250" t="s">
        <v>250</v>
      </c>
      <c r="C13" s="251">
        <v>1.82</v>
      </c>
      <c r="D13" s="252"/>
      <c r="E13" s="256" t="s">
        <v>98</v>
      </c>
      <c r="F13" s="254">
        <v>1.41</v>
      </c>
      <c r="G13" s="255"/>
      <c r="H13" s="243"/>
    </row>
    <row r="14" spans="2:8" ht="18" customHeight="1">
      <c r="B14" s="250" t="s">
        <v>251</v>
      </c>
      <c r="C14" s="251">
        <v>1.88</v>
      </c>
      <c r="D14" s="252"/>
      <c r="E14" s="256" t="s">
        <v>99</v>
      </c>
      <c r="F14" s="254">
        <v>1.43</v>
      </c>
      <c r="G14" s="255"/>
      <c r="H14" s="243"/>
    </row>
    <row r="15" spans="2:8" ht="18" customHeight="1">
      <c r="B15" s="250" t="s">
        <v>252</v>
      </c>
      <c r="C15" s="251">
        <v>1.95</v>
      </c>
      <c r="D15" s="252"/>
      <c r="E15" s="256" t="s">
        <v>100</v>
      </c>
      <c r="F15" s="254">
        <v>1.39</v>
      </c>
      <c r="G15" s="255"/>
      <c r="H15" s="243"/>
    </row>
    <row r="16" spans="2:8" ht="18" customHeight="1">
      <c r="B16" s="250" t="s">
        <v>253</v>
      </c>
      <c r="C16" s="251">
        <v>1.95</v>
      </c>
      <c r="D16" s="252"/>
      <c r="E16" s="256" t="s">
        <v>101</v>
      </c>
      <c r="F16" s="257">
        <v>1.5</v>
      </c>
      <c r="G16" s="255"/>
      <c r="H16" s="243"/>
    </row>
    <row r="17" spans="2:8" ht="18" customHeight="1">
      <c r="B17" s="258" t="s">
        <v>254</v>
      </c>
      <c r="C17" s="251">
        <v>1.89</v>
      </c>
      <c r="D17" s="252"/>
      <c r="E17" s="256" t="s">
        <v>102</v>
      </c>
      <c r="F17" s="257">
        <v>1.48</v>
      </c>
      <c r="G17" s="255"/>
      <c r="H17" s="243"/>
    </row>
    <row r="18" spans="2:8" ht="18" customHeight="1">
      <c r="B18" s="258" t="s">
        <v>255</v>
      </c>
      <c r="C18" s="251">
        <v>1.86</v>
      </c>
      <c r="D18" s="252"/>
      <c r="E18" s="256" t="s">
        <v>103</v>
      </c>
      <c r="F18" s="257">
        <v>1.47</v>
      </c>
      <c r="G18" s="255"/>
      <c r="H18" s="243"/>
    </row>
    <row r="19" spans="2:8" ht="18" customHeight="1">
      <c r="B19" s="258" t="s">
        <v>256</v>
      </c>
      <c r="C19" s="251">
        <v>1.8</v>
      </c>
      <c r="D19" s="252"/>
      <c r="E19" s="256" t="s">
        <v>104</v>
      </c>
      <c r="F19" s="257">
        <v>1.49</v>
      </c>
      <c r="G19" s="255"/>
      <c r="H19" s="243"/>
    </row>
    <row r="20" spans="2:8" ht="18" customHeight="1">
      <c r="B20" s="258" t="s">
        <v>257</v>
      </c>
      <c r="C20" s="251">
        <v>1.75</v>
      </c>
      <c r="D20" s="252"/>
      <c r="E20" s="256" t="s">
        <v>105</v>
      </c>
      <c r="F20" s="257">
        <v>1.49</v>
      </c>
      <c r="G20" s="255"/>
      <c r="H20" s="243"/>
    </row>
    <row r="21" spans="2:8" ht="18" customHeight="1">
      <c r="B21" s="259" t="s">
        <v>258</v>
      </c>
      <c r="C21" s="251">
        <v>1.67</v>
      </c>
      <c r="D21" s="252"/>
      <c r="E21" s="256" t="s">
        <v>106</v>
      </c>
      <c r="F21" s="257">
        <v>1.54</v>
      </c>
      <c r="G21" s="255"/>
      <c r="H21" s="243"/>
    </row>
    <row r="22" spans="2:8" ht="18" customHeight="1">
      <c r="B22" s="258" t="s">
        <v>259</v>
      </c>
      <c r="C22" s="251">
        <v>1.66</v>
      </c>
      <c r="D22" s="252"/>
      <c r="E22" s="256" t="s">
        <v>107</v>
      </c>
      <c r="F22" s="257">
        <v>1.56</v>
      </c>
      <c r="G22" s="255"/>
      <c r="H22" s="243"/>
    </row>
    <row r="23" spans="2:8" ht="18" customHeight="1">
      <c r="B23" s="258" t="s">
        <v>260</v>
      </c>
      <c r="C23" s="251">
        <v>1.62</v>
      </c>
      <c r="D23" s="252"/>
      <c r="E23" s="256" t="s">
        <v>261</v>
      </c>
      <c r="F23" s="257">
        <v>1.54</v>
      </c>
      <c r="G23" s="255"/>
      <c r="H23" s="243"/>
    </row>
    <row r="24" spans="2:8" ht="18" customHeight="1">
      <c r="B24" s="258" t="s">
        <v>262</v>
      </c>
      <c r="C24" s="251">
        <v>1.61</v>
      </c>
      <c r="D24" s="252"/>
      <c r="E24" s="256" t="s">
        <v>263</v>
      </c>
      <c r="F24" s="257">
        <v>1.53</v>
      </c>
      <c r="G24" s="255"/>
    </row>
    <row r="25" spans="2:8" ht="18" customHeight="1">
      <c r="B25" s="250" t="s">
        <v>264</v>
      </c>
      <c r="C25" s="251">
        <v>1.55</v>
      </c>
      <c r="D25" s="252"/>
      <c r="E25" s="253" t="s">
        <v>265</v>
      </c>
      <c r="F25" s="257">
        <v>1.47</v>
      </c>
      <c r="G25" s="255"/>
    </row>
    <row r="26" spans="2:8" ht="18" customHeight="1">
      <c r="B26" s="258" t="s">
        <v>266</v>
      </c>
      <c r="C26" s="251">
        <v>1.59</v>
      </c>
      <c r="D26" s="252"/>
      <c r="E26" s="260" t="s">
        <v>267</v>
      </c>
      <c r="F26" s="257">
        <v>1.48</v>
      </c>
      <c r="G26" s="255"/>
    </row>
    <row r="27" spans="2:8" ht="18" customHeight="1">
      <c r="B27" s="258" t="s">
        <v>268</v>
      </c>
      <c r="C27" s="251">
        <v>1.55</v>
      </c>
      <c r="D27" s="261"/>
      <c r="E27" s="260" t="s">
        <v>269</v>
      </c>
      <c r="F27" s="257">
        <v>1.45</v>
      </c>
      <c r="G27" s="255"/>
    </row>
    <row r="28" spans="2:8" ht="18" customHeight="1">
      <c r="B28" s="262" t="s">
        <v>270</v>
      </c>
      <c r="C28" s="251">
        <v>1.53</v>
      </c>
      <c r="D28" s="252"/>
      <c r="E28" s="260" t="s">
        <v>271</v>
      </c>
      <c r="F28" s="257">
        <v>1.39</v>
      </c>
      <c r="G28" s="255"/>
    </row>
    <row r="29" spans="2:8" ht="18" customHeight="1">
      <c r="B29" s="258" t="s">
        <v>272</v>
      </c>
      <c r="C29" s="251">
        <v>1.51</v>
      </c>
      <c r="D29" s="252"/>
      <c r="E29" s="600" t="s">
        <v>273</v>
      </c>
      <c r="F29" s="601">
        <v>1.32</v>
      </c>
      <c r="G29" s="255"/>
    </row>
    <row r="30" spans="2:8" ht="6" customHeight="1" thickBot="1">
      <c r="B30" s="263"/>
      <c r="C30" s="264"/>
      <c r="D30" s="265"/>
      <c r="E30" s="266"/>
      <c r="F30" s="267"/>
      <c r="G30" s="268"/>
    </row>
    <row r="31" spans="2:8" ht="6" customHeight="1">
      <c r="B31" s="269"/>
      <c r="C31" s="252"/>
      <c r="D31" s="252"/>
      <c r="E31" s="269"/>
      <c r="F31" s="270"/>
      <c r="G31" s="243"/>
    </row>
    <row r="32" spans="2:8" ht="18" customHeight="1">
      <c r="B32" s="271" t="s">
        <v>274</v>
      </c>
      <c r="C32" s="243"/>
      <c r="D32" s="243"/>
      <c r="E32" s="243"/>
      <c r="F32" s="243"/>
      <c r="G32" s="243"/>
    </row>
    <row r="33" spans="2:3" ht="18" customHeight="1">
      <c r="B33" s="271" t="s">
        <v>275</v>
      </c>
      <c r="C33" s="243"/>
    </row>
  </sheetData>
  <mergeCells count="1">
    <mergeCell ref="F3:G3"/>
  </mergeCells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98" firstPageNumber="47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C5DD-C7F8-4979-9F6D-B3516806F4FB}">
  <sheetPr>
    <pageSetUpPr fitToPage="1"/>
  </sheetPr>
  <dimension ref="A1:CX135"/>
  <sheetViews>
    <sheetView view="pageBreakPreview" topLeftCell="A113" zoomScaleNormal="100" zoomScaleSheetLayoutView="100" workbookViewId="0">
      <pane xSplit="1" topLeftCell="B1" activePane="topRight" state="frozen"/>
      <selection activeCell="A6" sqref="A6"/>
      <selection pane="topRight" activeCell="L18" sqref="L18"/>
    </sheetView>
  </sheetViews>
  <sheetFormatPr defaultColWidth="10.625" defaultRowHeight="14.25"/>
  <cols>
    <col min="1" max="1" width="2.625" style="273" customWidth="1"/>
    <col min="2" max="2" width="18.5" style="273" customWidth="1"/>
    <col min="3" max="13" width="10.625" style="273" customWidth="1"/>
    <col min="14" max="15" width="2.625" style="273" customWidth="1"/>
    <col min="16" max="26" width="10.625" style="273" customWidth="1"/>
    <col min="27" max="27" width="10.625" style="661" customWidth="1"/>
    <col min="28" max="29" width="2.625" style="273" customWidth="1"/>
    <col min="30" max="30" width="19.5" style="273" customWidth="1"/>
    <col min="31" max="41" width="10.625" style="273" customWidth="1"/>
    <col min="42" max="43" width="2.625" style="273" customWidth="1"/>
    <col min="44" max="50" width="10.625" style="273" customWidth="1"/>
    <col min="51" max="51" width="2.625" style="273" customWidth="1"/>
    <col min="52" max="256" width="10.625" style="273"/>
    <col min="257" max="257" width="2.625" style="273" customWidth="1"/>
    <col min="258" max="258" width="18.5" style="273" customWidth="1"/>
    <col min="259" max="259" width="14.875" style="273" customWidth="1"/>
    <col min="260" max="269" width="13.375" style="273" customWidth="1"/>
    <col min="270" max="271" width="2.625" style="273" customWidth="1"/>
    <col min="272" max="282" width="13.375" style="273" customWidth="1"/>
    <col min="283" max="283" width="9" style="273" customWidth="1"/>
    <col min="284" max="285" width="2.625" style="273" customWidth="1"/>
    <col min="286" max="286" width="19.5" style="273" customWidth="1"/>
    <col min="287" max="287" width="11.625" style="273" customWidth="1"/>
    <col min="288" max="295" width="16.5" style="273" customWidth="1"/>
    <col min="296" max="297" width="2.625" style="273" customWidth="1"/>
    <col min="298" max="306" width="16.75" style="273" customWidth="1"/>
    <col min="307" max="307" width="2.625" style="273" customWidth="1"/>
    <col min="308" max="512" width="10.625" style="273"/>
    <col min="513" max="513" width="2.625" style="273" customWidth="1"/>
    <col min="514" max="514" width="18.5" style="273" customWidth="1"/>
    <col min="515" max="515" width="14.875" style="273" customWidth="1"/>
    <col min="516" max="525" width="13.375" style="273" customWidth="1"/>
    <col min="526" max="527" width="2.625" style="273" customWidth="1"/>
    <col min="528" max="538" width="13.375" style="273" customWidth="1"/>
    <col min="539" max="539" width="9" style="273" customWidth="1"/>
    <col min="540" max="541" width="2.625" style="273" customWidth="1"/>
    <col min="542" max="542" width="19.5" style="273" customWidth="1"/>
    <col min="543" max="543" width="11.625" style="273" customWidth="1"/>
    <col min="544" max="551" width="16.5" style="273" customWidth="1"/>
    <col min="552" max="553" width="2.625" style="273" customWidth="1"/>
    <col min="554" max="562" width="16.75" style="273" customWidth="1"/>
    <col min="563" max="563" width="2.625" style="273" customWidth="1"/>
    <col min="564" max="768" width="10.625" style="273"/>
    <col min="769" max="769" width="2.625" style="273" customWidth="1"/>
    <col min="770" max="770" width="18.5" style="273" customWidth="1"/>
    <col min="771" max="771" width="14.875" style="273" customWidth="1"/>
    <col min="772" max="781" width="13.375" style="273" customWidth="1"/>
    <col min="782" max="783" width="2.625" style="273" customWidth="1"/>
    <col min="784" max="794" width="13.375" style="273" customWidth="1"/>
    <col min="795" max="795" width="9" style="273" customWidth="1"/>
    <col min="796" max="797" width="2.625" style="273" customWidth="1"/>
    <col min="798" max="798" width="19.5" style="273" customWidth="1"/>
    <col min="799" max="799" width="11.625" style="273" customWidth="1"/>
    <col min="800" max="807" width="16.5" style="273" customWidth="1"/>
    <col min="808" max="809" width="2.625" style="273" customWidth="1"/>
    <col min="810" max="818" width="16.75" style="273" customWidth="1"/>
    <col min="819" max="819" width="2.625" style="273" customWidth="1"/>
    <col min="820" max="1024" width="10.625" style="273"/>
    <col min="1025" max="1025" width="2.625" style="273" customWidth="1"/>
    <col min="1026" max="1026" width="18.5" style="273" customWidth="1"/>
    <col min="1027" max="1027" width="14.875" style="273" customWidth="1"/>
    <col min="1028" max="1037" width="13.375" style="273" customWidth="1"/>
    <col min="1038" max="1039" width="2.625" style="273" customWidth="1"/>
    <col min="1040" max="1050" width="13.375" style="273" customWidth="1"/>
    <col min="1051" max="1051" width="9" style="273" customWidth="1"/>
    <col min="1052" max="1053" width="2.625" style="273" customWidth="1"/>
    <col min="1054" max="1054" width="19.5" style="273" customWidth="1"/>
    <col min="1055" max="1055" width="11.625" style="273" customWidth="1"/>
    <col min="1056" max="1063" width="16.5" style="273" customWidth="1"/>
    <col min="1064" max="1065" width="2.625" style="273" customWidth="1"/>
    <col min="1066" max="1074" width="16.75" style="273" customWidth="1"/>
    <col min="1075" max="1075" width="2.625" style="273" customWidth="1"/>
    <col min="1076" max="1280" width="10.625" style="273"/>
    <col min="1281" max="1281" width="2.625" style="273" customWidth="1"/>
    <col min="1282" max="1282" width="18.5" style="273" customWidth="1"/>
    <col min="1283" max="1283" width="14.875" style="273" customWidth="1"/>
    <col min="1284" max="1293" width="13.375" style="273" customWidth="1"/>
    <col min="1294" max="1295" width="2.625" style="273" customWidth="1"/>
    <col min="1296" max="1306" width="13.375" style="273" customWidth="1"/>
    <col min="1307" max="1307" width="9" style="273" customWidth="1"/>
    <col min="1308" max="1309" width="2.625" style="273" customWidth="1"/>
    <col min="1310" max="1310" width="19.5" style="273" customWidth="1"/>
    <col min="1311" max="1311" width="11.625" style="273" customWidth="1"/>
    <col min="1312" max="1319" width="16.5" style="273" customWidth="1"/>
    <col min="1320" max="1321" width="2.625" style="273" customWidth="1"/>
    <col min="1322" max="1330" width="16.75" style="273" customWidth="1"/>
    <col min="1331" max="1331" width="2.625" style="273" customWidth="1"/>
    <col min="1332" max="1536" width="10.625" style="273"/>
    <col min="1537" max="1537" width="2.625" style="273" customWidth="1"/>
    <col min="1538" max="1538" width="18.5" style="273" customWidth="1"/>
    <col min="1539" max="1539" width="14.875" style="273" customWidth="1"/>
    <col min="1540" max="1549" width="13.375" style="273" customWidth="1"/>
    <col min="1550" max="1551" width="2.625" style="273" customWidth="1"/>
    <col min="1552" max="1562" width="13.375" style="273" customWidth="1"/>
    <col min="1563" max="1563" width="9" style="273" customWidth="1"/>
    <col min="1564" max="1565" width="2.625" style="273" customWidth="1"/>
    <col min="1566" max="1566" width="19.5" style="273" customWidth="1"/>
    <col min="1567" max="1567" width="11.625" style="273" customWidth="1"/>
    <col min="1568" max="1575" width="16.5" style="273" customWidth="1"/>
    <col min="1576" max="1577" width="2.625" style="273" customWidth="1"/>
    <col min="1578" max="1586" width="16.75" style="273" customWidth="1"/>
    <col min="1587" max="1587" width="2.625" style="273" customWidth="1"/>
    <col min="1588" max="1792" width="10.625" style="273"/>
    <col min="1793" max="1793" width="2.625" style="273" customWidth="1"/>
    <col min="1794" max="1794" width="18.5" style="273" customWidth="1"/>
    <col min="1795" max="1795" width="14.875" style="273" customWidth="1"/>
    <col min="1796" max="1805" width="13.375" style="273" customWidth="1"/>
    <col min="1806" max="1807" width="2.625" style="273" customWidth="1"/>
    <col min="1808" max="1818" width="13.375" style="273" customWidth="1"/>
    <col min="1819" max="1819" width="9" style="273" customWidth="1"/>
    <col min="1820" max="1821" width="2.625" style="273" customWidth="1"/>
    <col min="1822" max="1822" width="19.5" style="273" customWidth="1"/>
    <col min="1823" max="1823" width="11.625" style="273" customWidth="1"/>
    <col min="1824" max="1831" width="16.5" style="273" customWidth="1"/>
    <col min="1832" max="1833" width="2.625" style="273" customWidth="1"/>
    <col min="1834" max="1842" width="16.75" style="273" customWidth="1"/>
    <col min="1843" max="1843" width="2.625" style="273" customWidth="1"/>
    <col min="1844" max="2048" width="10.625" style="273"/>
    <col min="2049" max="2049" width="2.625" style="273" customWidth="1"/>
    <col min="2050" max="2050" width="18.5" style="273" customWidth="1"/>
    <col min="2051" max="2051" width="14.875" style="273" customWidth="1"/>
    <col min="2052" max="2061" width="13.375" style="273" customWidth="1"/>
    <col min="2062" max="2063" width="2.625" style="273" customWidth="1"/>
    <col min="2064" max="2074" width="13.375" style="273" customWidth="1"/>
    <col min="2075" max="2075" width="9" style="273" customWidth="1"/>
    <col min="2076" max="2077" width="2.625" style="273" customWidth="1"/>
    <col min="2078" max="2078" width="19.5" style="273" customWidth="1"/>
    <col min="2079" max="2079" width="11.625" style="273" customWidth="1"/>
    <col min="2080" max="2087" width="16.5" style="273" customWidth="1"/>
    <col min="2088" max="2089" width="2.625" style="273" customWidth="1"/>
    <col min="2090" max="2098" width="16.75" style="273" customWidth="1"/>
    <col min="2099" max="2099" width="2.625" style="273" customWidth="1"/>
    <col min="2100" max="2304" width="10.625" style="273"/>
    <col min="2305" max="2305" width="2.625" style="273" customWidth="1"/>
    <col min="2306" max="2306" width="18.5" style="273" customWidth="1"/>
    <col min="2307" max="2307" width="14.875" style="273" customWidth="1"/>
    <col min="2308" max="2317" width="13.375" style="273" customWidth="1"/>
    <col min="2318" max="2319" width="2.625" style="273" customWidth="1"/>
    <col min="2320" max="2330" width="13.375" style="273" customWidth="1"/>
    <col min="2331" max="2331" width="9" style="273" customWidth="1"/>
    <col min="2332" max="2333" width="2.625" style="273" customWidth="1"/>
    <col min="2334" max="2334" width="19.5" style="273" customWidth="1"/>
    <col min="2335" max="2335" width="11.625" style="273" customWidth="1"/>
    <col min="2336" max="2343" width="16.5" style="273" customWidth="1"/>
    <col min="2344" max="2345" width="2.625" style="273" customWidth="1"/>
    <col min="2346" max="2354" width="16.75" style="273" customWidth="1"/>
    <col min="2355" max="2355" width="2.625" style="273" customWidth="1"/>
    <col min="2356" max="2560" width="10.625" style="273"/>
    <col min="2561" max="2561" width="2.625" style="273" customWidth="1"/>
    <col min="2562" max="2562" width="18.5" style="273" customWidth="1"/>
    <col min="2563" max="2563" width="14.875" style="273" customWidth="1"/>
    <col min="2564" max="2573" width="13.375" style="273" customWidth="1"/>
    <col min="2574" max="2575" width="2.625" style="273" customWidth="1"/>
    <col min="2576" max="2586" width="13.375" style="273" customWidth="1"/>
    <col min="2587" max="2587" width="9" style="273" customWidth="1"/>
    <col min="2588" max="2589" width="2.625" style="273" customWidth="1"/>
    <col min="2590" max="2590" width="19.5" style="273" customWidth="1"/>
    <col min="2591" max="2591" width="11.625" style="273" customWidth="1"/>
    <col min="2592" max="2599" width="16.5" style="273" customWidth="1"/>
    <col min="2600" max="2601" width="2.625" style="273" customWidth="1"/>
    <col min="2602" max="2610" width="16.75" style="273" customWidth="1"/>
    <col min="2611" max="2611" width="2.625" style="273" customWidth="1"/>
    <col min="2612" max="2816" width="10.625" style="273"/>
    <col min="2817" max="2817" width="2.625" style="273" customWidth="1"/>
    <col min="2818" max="2818" width="18.5" style="273" customWidth="1"/>
    <col min="2819" max="2819" width="14.875" style="273" customWidth="1"/>
    <col min="2820" max="2829" width="13.375" style="273" customWidth="1"/>
    <col min="2830" max="2831" width="2.625" style="273" customWidth="1"/>
    <col min="2832" max="2842" width="13.375" style="273" customWidth="1"/>
    <col min="2843" max="2843" width="9" style="273" customWidth="1"/>
    <col min="2844" max="2845" width="2.625" style="273" customWidth="1"/>
    <col min="2846" max="2846" width="19.5" style="273" customWidth="1"/>
    <col min="2847" max="2847" width="11.625" style="273" customWidth="1"/>
    <col min="2848" max="2855" width="16.5" style="273" customWidth="1"/>
    <col min="2856" max="2857" width="2.625" style="273" customWidth="1"/>
    <col min="2858" max="2866" width="16.75" style="273" customWidth="1"/>
    <col min="2867" max="2867" width="2.625" style="273" customWidth="1"/>
    <col min="2868" max="3072" width="10.625" style="273"/>
    <col min="3073" max="3073" width="2.625" style="273" customWidth="1"/>
    <col min="3074" max="3074" width="18.5" style="273" customWidth="1"/>
    <col min="3075" max="3075" width="14.875" style="273" customWidth="1"/>
    <col min="3076" max="3085" width="13.375" style="273" customWidth="1"/>
    <col min="3086" max="3087" width="2.625" style="273" customWidth="1"/>
    <col min="3088" max="3098" width="13.375" style="273" customWidth="1"/>
    <col min="3099" max="3099" width="9" style="273" customWidth="1"/>
    <col min="3100" max="3101" width="2.625" style="273" customWidth="1"/>
    <col min="3102" max="3102" width="19.5" style="273" customWidth="1"/>
    <col min="3103" max="3103" width="11.625" style="273" customWidth="1"/>
    <col min="3104" max="3111" width="16.5" style="273" customWidth="1"/>
    <col min="3112" max="3113" width="2.625" style="273" customWidth="1"/>
    <col min="3114" max="3122" width="16.75" style="273" customWidth="1"/>
    <col min="3123" max="3123" width="2.625" style="273" customWidth="1"/>
    <col min="3124" max="3328" width="10.625" style="273"/>
    <col min="3329" max="3329" width="2.625" style="273" customWidth="1"/>
    <col min="3330" max="3330" width="18.5" style="273" customWidth="1"/>
    <col min="3331" max="3331" width="14.875" style="273" customWidth="1"/>
    <col min="3332" max="3341" width="13.375" style="273" customWidth="1"/>
    <col min="3342" max="3343" width="2.625" style="273" customWidth="1"/>
    <col min="3344" max="3354" width="13.375" style="273" customWidth="1"/>
    <col min="3355" max="3355" width="9" style="273" customWidth="1"/>
    <col min="3356" max="3357" width="2.625" style="273" customWidth="1"/>
    <col min="3358" max="3358" width="19.5" style="273" customWidth="1"/>
    <col min="3359" max="3359" width="11.625" style="273" customWidth="1"/>
    <col min="3360" max="3367" width="16.5" style="273" customWidth="1"/>
    <col min="3368" max="3369" width="2.625" style="273" customWidth="1"/>
    <col min="3370" max="3378" width="16.75" style="273" customWidth="1"/>
    <col min="3379" max="3379" width="2.625" style="273" customWidth="1"/>
    <col min="3380" max="3584" width="10.625" style="273"/>
    <col min="3585" max="3585" width="2.625" style="273" customWidth="1"/>
    <col min="3586" max="3586" width="18.5" style="273" customWidth="1"/>
    <col min="3587" max="3587" width="14.875" style="273" customWidth="1"/>
    <col min="3588" max="3597" width="13.375" style="273" customWidth="1"/>
    <col min="3598" max="3599" width="2.625" style="273" customWidth="1"/>
    <col min="3600" max="3610" width="13.375" style="273" customWidth="1"/>
    <col min="3611" max="3611" width="9" style="273" customWidth="1"/>
    <col min="3612" max="3613" width="2.625" style="273" customWidth="1"/>
    <col min="3614" max="3614" width="19.5" style="273" customWidth="1"/>
    <col min="3615" max="3615" width="11.625" style="273" customWidth="1"/>
    <col min="3616" max="3623" width="16.5" style="273" customWidth="1"/>
    <col min="3624" max="3625" width="2.625" style="273" customWidth="1"/>
    <col min="3626" max="3634" width="16.75" style="273" customWidth="1"/>
    <col min="3635" max="3635" width="2.625" style="273" customWidth="1"/>
    <col min="3636" max="3840" width="10.625" style="273"/>
    <col min="3841" max="3841" width="2.625" style="273" customWidth="1"/>
    <col min="3842" max="3842" width="18.5" style="273" customWidth="1"/>
    <col min="3843" max="3843" width="14.875" style="273" customWidth="1"/>
    <col min="3844" max="3853" width="13.375" style="273" customWidth="1"/>
    <col min="3854" max="3855" width="2.625" style="273" customWidth="1"/>
    <col min="3856" max="3866" width="13.375" style="273" customWidth="1"/>
    <col min="3867" max="3867" width="9" style="273" customWidth="1"/>
    <col min="3868" max="3869" width="2.625" style="273" customWidth="1"/>
    <col min="3870" max="3870" width="19.5" style="273" customWidth="1"/>
    <col min="3871" max="3871" width="11.625" style="273" customWidth="1"/>
    <col min="3872" max="3879" width="16.5" style="273" customWidth="1"/>
    <col min="3880" max="3881" width="2.625" style="273" customWidth="1"/>
    <col min="3882" max="3890" width="16.75" style="273" customWidth="1"/>
    <col min="3891" max="3891" width="2.625" style="273" customWidth="1"/>
    <col min="3892" max="4096" width="10.625" style="273"/>
    <col min="4097" max="4097" width="2.625" style="273" customWidth="1"/>
    <col min="4098" max="4098" width="18.5" style="273" customWidth="1"/>
    <col min="4099" max="4099" width="14.875" style="273" customWidth="1"/>
    <col min="4100" max="4109" width="13.375" style="273" customWidth="1"/>
    <col min="4110" max="4111" width="2.625" style="273" customWidth="1"/>
    <col min="4112" max="4122" width="13.375" style="273" customWidth="1"/>
    <col min="4123" max="4123" width="9" style="273" customWidth="1"/>
    <col min="4124" max="4125" width="2.625" style="273" customWidth="1"/>
    <col min="4126" max="4126" width="19.5" style="273" customWidth="1"/>
    <col min="4127" max="4127" width="11.625" style="273" customWidth="1"/>
    <col min="4128" max="4135" width="16.5" style="273" customWidth="1"/>
    <col min="4136" max="4137" width="2.625" style="273" customWidth="1"/>
    <col min="4138" max="4146" width="16.75" style="273" customWidth="1"/>
    <col min="4147" max="4147" width="2.625" style="273" customWidth="1"/>
    <col min="4148" max="4352" width="10.625" style="273"/>
    <col min="4353" max="4353" width="2.625" style="273" customWidth="1"/>
    <col min="4354" max="4354" width="18.5" style="273" customWidth="1"/>
    <col min="4355" max="4355" width="14.875" style="273" customWidth="1"/>
    <col min="4356" max="4365" width="13.375" style="273" customWidth="1"/>
    <col min="4366" max="4367" width="2.625" style="273" customWidth="1"/>
    <col min="4368" max="4378" width="13.375" style="273" customWidth="1"/>
    <col min="4379" max="4379" width="9" style="273" customWidth="1"/>
    <col min="4380" max="4381" width="2.625" style="273" customWidth="1"/>
    <col min="4382" max="4382" width="19.5" style="273" customWidth="1"/>
    <col min="4383" max="4383" width="11.625" style="273" customWidth="1"/>
    <col min="4384" max="4391" width="16.5" style="273" customWidth="1"/>
    <col min="4392" max="4393" width="2.625" style="273" customWidth="1"/>
    <col min="4394" max="4402" width="16.75" style="273" customWidth="1"/>
    <col min="4403" max="4403" width="2.625" style="273" customWidth="1"/>
    <col min="4404" max="4608" width="10.625" style="273"/>
    <col min="4609" max="4609" width="2.625" style="273" customWidth="1"/>
    <col min="4610" max="4610" width="18.5" style="273" customWidth="1"/>
    <col min="4611" max="4611" width="14.875" style="273" customWidth="1"/>
    <col min="4612" max="4621" width="13.375" style="273" customWidth="1"/>
    <col min="4622" max="4623" width="2.625" style="273" customWidth="1"/>
    <col min="4624" max="4634" width="13.375" style="273" customWidth="1"/>
    <col min="4635" max="4635" width="9" style="273" customWidth="1"/>
    <col min="4636" max="4637" width="2.625" style="273" customWidth="1"/>
    <col min="4638" max="4638" width="19.5" style="273" customWidth="1"/>
    <col min="4639" max="4639" width="11.625" style="273" customWidth="1"/>
    <col min="4640" max="4647" width="16.5" style="273" customWidth="1"/>
    <col min="4648" max="4649" width="2.625" style="273" customWidth="1"/>
    <col min="4650" max="4658" width="16.75" style="273" customWidth="1"/>
    <col min="4659" max="4659" width="2.625" style="273" customWidth="1"/>
    <col min="4660" max="4864" width="10.625" style="273"/>
    <col min="4865" max="4865" width="2.625" style="273" customWidth="1"/>
    <col min="4866" max="4866" width="18.5" style="273" customWidth="1"/>
    <col min="4867" max="4867" width="14.875" style="273" customWidth="1"/>
    <col min="4868" max="4877" width="13.375" style="273" customWidth="1"/>
    <col min="4878" max="4879" width="2.625" style="273" customWidth="1"/>
    <col min="4880" max="4890" width="13.375" style="273" customWidth="1"/>
    <col min="4891" max="4891" width="9" style="273" customWidth="1"/>
    <col min="4892" max="4893" width="2.625" style="273" customWidth="1"/>
    <col min="4894" max="4894" width="19.5" style="273" customWidth="1"/>
    <col min="4895" max="4895" width="11.625" style="273" customWidth="1"/>
    <col min="4896" max="4903" width="16.5" style="273" customWidth="1"/>
    <col min="4904" max="4905" width="2.625" style="273" customWidth="1"/>
    <col min="4906" max="4914" width="16.75" style="273" customWidth="1"/>
    <col min="4915" max="4915" width="2.625" style="273" customWidth="1"/>
    <col min="4916" max="5120" width="10.625" style="273"/>
    <col min="5121" max="5121" width="2.625" style="273" customWidth="1"/>
    <col min="5122" max="5122" width="18.5" style="273" customWidth="1"/>
    <col min="5123" max="5123" width="14.875" style="273" customWidth="1"/>
    <col min="5124" max="5133" width="13.375" style="273" customWidth="1"/>
    <col min="5134" max="5135" width="2.625" style="273" customWidth="1"/>
    <col min="5136" max="5146" width="13.375" style="273" customWidth="1"/>
    <col min="5147" max="5147" width="9" style="273" customWidth="1"/>
    <col min="5148" max="5149" width="2.625" style="273" customWidth="1"/>
    <col min="5150" max="5150" width="19.5" style="273" customWidth="1"/>
    <col min="5151" max="5151" width="11.625" style="273" customWidth="1"/>
    <col min="5152" max="5159" width="16.5" style="273" customWidth="1"/>
    <col min="5160" max="5161" width="2.625" style="273" customWidth="1"/>
    <col min="5162" max="5170" width="16.75" style="273" customWidth="1"/>
    <col min="5171" max="5171" width="2.625" style="273" customWidth="1"/>
    <col min="5172" max="5376" width="10.625" style="273"/>
    <col min="5377" max="5377" width="2.625" style="273" customWidth="1"/>
    <col min="5378" max="5378" width="18.5" style="273" customWidth="1"/>
    <col min="5379" max="5379" width="14.875" style="273" customWidth="1"/>
    <col min="5380" max="5389" width="13.375" style="273" customWidth="1"/>
    <col min="5390" max="5391" width="2.625" style="273" customWidth="1"/>
    <col min="5392" max="5402" width="13.375" style="273" customWidth="1"/>
    <col min="5403" max="5403" width="9" style="273" customWidth="1"/>
    <col min="5404" max="5405" width="2.625" style="273" customWidth="1"/>
    <col min="5406" max="5406" width="19.5" style="273" customWidth="1"/>
    <col min="5407" max="5407" width="11.625" style="273" customWidth="1"/>
    <col min="5408" max="5415" width="16.5" style="273" customWidth="1"/>
    <col min="5416" max="5417" width="2.625" style="273" customWidth="1"/>
    <col min="5418" max="5426" width="16.75" style="273" customWidth="1"/>
    <col min="5427" max="5427" width="2.625" style="273" customWidth="1"/>
    <col min="5428" max="5632" width="10.625" style="273"/>
    <col min="5633" max="5633" width="2.625" style="273" customWidth="1"/>
    <col min="5634" max="5634" width="18.5" style="273" customWidth="1"/>
    <col min="5635" max="5635" width="14.875" style="273" customWidth="1"/>
    <col min="5636" max="5645" width="13.375" style="273" customWidth="1"/>
    <col min="5646" max="5647" width="2.625" style="273" customWidth="1"/>
    <col min="5648" max="5658" width="13.375" style="273" customWidth="1"/>
    <col min="5659" max="5659" width="9" style="273" customWidth="1"/>
    <col min="5660" max="5661" width="2.625" style="273" customWidth="1"/>
    <col min="5662" max="5662" width="19.5" style="273" customWidth="1"/>
    <col min="5663" max="5663" width="11.625" style="273" customWidth="1"/>
    <col min="5664" max="5671" width="16.5" style="273" customWidth="1"/>
    <col min="5672" max="5673" width="2.625" style="273" customWidth="1"/>
    <col min="5674" max="5682" width="16.75" style="273" customWidth="1"/>
    <col min="5683" max="5683" width="2.625" style="273" customWidth="1"/>
    <col min="5684" max="5888" width="10.625" style="273"/>
    <col min="5889" max="5889" width="2.625" style="273" customWidth="1"/>
    <col min="5890" max="5890" width="18.5" style="273" customWidth="1"/>
    <col min="5891" max="5891" width="14.875" style="273" customWidth="1"/>
    <col min="5892" max="5901" width="13.375" style="273" customWidth="1"/>
    <col min="5902" max="5903" width="2.625" style="273" customWidth="1"/>
    <col min="5904" max="5914" width="13.375" style="273" customWidth="1"/>
    <col min="5915" max="5915" width="9" style="273" customWidth="1"/>
    <col min="5916" max="5917" width="2.625" style="273" customWidth="1"/>
    <col min="5918" max="5918" width="19.5" style="273" customWidth="1"/>
    <col min="5919" max="5919" width="11.625" style="273" customWidth="1"/>
    <col min="5920" max="5927" width="16.5" style="273" customWidth="1"/>
    <col min="5928" max="5929" width="2.625" style="273" customWidth="1"/>
    <col min="5930" max="5938" width="16.75" style="273" customWidth="1"/>
    <col min="5939" max="5939" width="2.625" style="273" customWidth="1"/>
    <col min="5940" max="6144" width="10.625" style="273"/>
    <col min="6145" max="6145" width="2.625" style="273" customWidth="1"/>
    <col min="6146" max="6146" width="18.5" style="273" customWidth="1"/>
    <col min="6147" max="6147" width="14.875" style="273" customWidth="1"/>
    <col min="6148" max="6157" width="13.375" style="273" customWidth="1"/>
    <col min="6158" max="6159" width="2.625" style="273" customWidth="1"/>
    <col min="6160" max="6170" width="13.375" style="273" customWidth="1"/>
    <col min="6171" max="6171" width="9" style="273" customWidth="1"/>
    <col min="6172" max="6173" width="2.625" style="273" customWidth="1"/>
    <col min="6174" max="6174" width="19.5" style="273" customWidth="1"/>
    <col min="6175" max="6175" width="11.625" style="273" customWidth="1"/>
    <col min="6176" max="6183" width="16.5" style="273" customWidth="1"/>
    <col min="6184" max="6185" width="2.625" style="273" customWidth="1"/>
    <col min="6186" max="6194" width="16.75" style="273" customWidth="1"/>
    <col min="6195" max="6195" width="2.625" style="273" customWidth="1"/>
    <col min="6196" max="6400" width="10.625" style="273"/>
    <col min="6401" max="6401" width="2.625" style="273" customWidth="1"/>
    <col min="6402" max="6402" width="18.5" style="273" customWidth="1"/>
    <col min="6403" max="6403" width="14.875" style="273" customWidth="1"/>
    <col min="6404" max="6413" width="13.375" style="273" customWidth="1"/>
    <col min="6414" max="6415" width="2.625" style="273" customWidth="1"/>
    <col min="6416" max="6426" width="13.375" style="273" customWidth="1"/>
    <col min="6427" max="6427" width="9" style="273" customWidth="1"/>
    <col min="6428" max="6429" width="2.625" style="273" customWidth="1"/>
    <col min="6430" max="6430" width="19.5" style="273" customWidth="1"/>
    <col min="6431" max="6431" width="11.625" style="273" customWidth="1"/>
    <col min="6432" max="6439" width="16.5" style="273" customWidth="1"/>
    <col min="6440" max="6441" width="2.625" style="273" customWidth="1"/>
    <col min="6442" max="6450" width="16.75" style="273" customWidth="1"/>
    <col min="6451" max="6451" width="2.625" style="273" customWidth="1"/>
    <col min="6452" max="6656" width="10.625" style="273"/>
    <col min="6657" max="6657" width="2.625" style="273" customWidth="1"/>
    <col min="6658" max="6658" width="18.5" style="273" customWidth="1"/>
    <col min="6659" max="6659" width="14.875" style="273" customWidth="1"/>
    <col min="6660" max="6669" width="13.375" style="273" customWidth="1"/>
    <col min="6670" max="6671" width="2.625" style="273" customWidth="1"/>
    <col min="6672" max="6682" width="13.375" style="273" customWidth="1"/>
    <col min="6683" max="6683" width="9" style="273" customWidth="1"/>
    <col min="6684" max="6685" width="2.625" style="273" customWidth="1"/>
    <col min="6686" max="6686" width="19.5" style="273" customWidth="1"/>
    <col min="6687" max="6687" width="11.625" style="273" customWidth="1"/>
    <col min="6688" max="6695" width="16.5" style="273" customWidth="1"/>
    <col min="6696" max="6697" width="2.625" style="273" customWidth="1"/>
    <col min="6698" max="6706" width="16.75" style="273" customWidth="1"/>
    <col min="6707" max="6707" width="2.625" style="273" customWidth="1"/>
    <col min="6708" max="6912" width="10.625" style="273"/>
    <col min="6913" max="6913" width="2.625" style="273" customWidth="1"/>
    <col min="6914" max="6914" width="18.5" style="273" customWidth="1"/>
    <col min="6915" max="6915" width="14.875" style="273" customWidth="1"/>
    <col min="6916" max="6925" width="13.375" style="273" customWidth="1"/>
    <col min="6926" max="6927" width="2.625" style="273" customWidth="1"/>
    <col min="6928" max="6938" width="13.375" style="273" customWidth="1"/>
    <col min="6939" max="6939" width="9" style="273" customWidth="1"/>
    <col min="6940" max="6941" width="2.625" style="273" customWidth="1"/>
    <col min="6942" max="6942" width="19.5" style="273" customWidth="1"/>
    <col min="6943" max="6943" width="11.625" style="273" customWidth="1"/>
    <col min="6944" max="6951" width="16.5" style="273" customWidth="1"/>
    <col min="6952" max="6953" width="2.625" style="273" customWidth="1"/>
    <col min="6954" max="6962" width="16.75" style="273" customWidth="1"/>
    <col min="6963" max="6963" width="2.625" style="273" customWidth="1"/>
    <col min="6964" max="7168" width="10.625" style="273"/>
    <col min="7169" max="7169" width="2.625" style="273" customWidth="1"/>
    <col min="7170" max="7170" width="18.5" style="273" customWidth="1"/>
    <col min="7171" max="7171" width="14.875" style="273" customWidth="1"/>
    <col min="7172" max="7181" width="13.375" style="273" customWidth="1"/>
    <col min="7182" max="7183" width="2.625" style="273" customWidth="1"/>
    <col min="7184" max="7194" width="13.375" style="273" customWidth="1"/>
    <col min="7195" max="7195" width="9" style="273" customWidth="1"/>
    <col min="7196" max="7197" width="2.625" style="273" customWidth="1"/>
    <col min="7198" max="7198" width="19.5" style="273" customWidth="1"/>
    <col min="7199" max="7199" width="11.625" style="273" customWidth="1"/>
    <col min="7200" max="7207" width="16.5" style="273" customWidth="1"/>
    <col min="7208" max="7209" width="2.625" style="273" customWidth="1"/>
    <col min="7210" max="7218" width="16.75" style="273" customWidth="1"/>
    <col min="7219" max="7219" width="2.625" style="273" customWidth="1"/>
    <col min="7220" max="7424" width="10.625" style="273"/>
    <col min="7425" max="7425" width="2.625" style="273" customWidth="1"/>
    <col min="7426" max="7426" width="18.5" style="273" customWidth="1"/>
    <col min="7427" max="7427" width="14.875" style="273" customWidth="1"/>
    <col min="7428" max="7437" width="13.375" style="273" customWidth="1"/>
    <col min="7438" max="7439" width="2.625" style="273" customWidth="1"/>
    <col min="7440" max="7450" width="13.375" style="273" customWidth="1"/>
    <col min="7451" max="7451" width="9" style="273" customWidth="1"/>
    <col min="7452" max="7453" width="2.625" style="273" customWidth="1"/>
    <col min="7454" max="7454" width="19.5" style="273" customWidth="1"/>
    <col min="7455" max="7455" width="11.625" style="273" customWidth="1"/>
    <col min="7456" max="7463" width="16.5" style="273" customWidth="1"/>
    <col min="7464" max="7465" width="2.625" style="273" customWidth="1"/>
    <col min="7466" max="7474" width="16.75" style="273" customWidth="1"/>
    <col min="7475" max="7475" width="2.625" style="273" customWidth="1"/>
    <col min="7476" max="7680" width="10.625" style="273"/>
    <col min="7681" max="7681" width="2.625" style="273" customWidth="1"/>
    <col min="7682" max="7682" width="18.5" style="273" customWidth="1"/>
    <col min="7683" max="7683" width="14.875" style="273" customWidth="1"/>
    <col min="7684" max="7693" width="13.375" style="273" customWidth="1"/>
    <col min="7694" max="7695" width="2.625" style="273" customWidth="1"/>
    <col min="7696" max="7706" width="13.375" style="273" customWidth="1"/>
    <col min="7707" max="7707" width="9" style="273" customWidth="1"/>
    <col min="7708" max="7709" width="2.625" style="273" customWidth="1"/>
    <col min="7710" max="7710" width="19.5" style="273" customWidth="1"/>
    <col min="7711" max="7711" width="11.625" style="273" customWidth="1"/>
    <col min="7712" max="7719" width="16.5" style="273" customWidth="1"/>
    <col min="7720" max="7721" width="2.625" style="273" customWidth="1"/>
    <col min="7722" max="7730" width="16.75" style="273" customWidth="1"/>
    <col min="7731" max="7731" width="2.625" style="273" customWidth="1"/>
    <col min="7732" max="7936" width="10.625" style="273"/>
    <col min="7937" max="7937" width="2.625" style="273" customWidth="1"/>
    <col min="7938" max="7938" width="18.5" style="273" customWidth="1"/>
    <col min="7939" max="7939" width="14.875" style="273" customWidth="1"/>
    <col min="7940" max="7949" width="13.375" style="273" customWidth="1"/>
    <col min="7950" max="7951" width="2.625" style="273" customWidth="1"/>
    <col min="7952" max="7962" width="13.375" style="273" customWidth="1"/>
    <col min="7963" max="7963" width="9" style="273" customWidth="1"/>
    <col min="7964" max="7965" width="2.625" style="273" customWidth="1"/>
    <col min="7966" max="7966" width="19.5" style="273" customWidth="1"/>
    <col min="7967" max="7967" width="11.625" style="273" customWidth="1"/>
    <col min="7968" max="7975" width="16.5" style="273" customWidth="1"/>
    <col min="7976" max="7977" width="2.625" style="273" customWidth="1"/>
    <col min="7978" max="7986" width="16.75" style="273" customWidth="1"/>
    <col min="7987" max="7987" width="2.625" style="273" customWidth="1"/>
    <col min="7988" max="8192" width="10.625" style="273"/>
    <col min="8193" max="8193" width="2.625" style="273" customWidth="1"/>
    <col min="8194" max="8194" width="18.5" style="273" customWidth="1"/>
    <col min="8195" max="8195" width="14.875" style="273" customWidth="1"/>
    <col min="8196" max="8205" width="13.375" style="273" customWidth="1"/>
    <col min="8206" max="8207" width="2.625" style="273" customWidth="1"/>
    <col min="8208" max="8218" width="13.375" style="273" customWidth="1"/>
    <col min="8219" max="8219" width="9" style="273" customWidth="1"/>
    <col min="8220" max="8221" width="2.625" style="273" customWidth="1"/>
    <col min="8222" max="8222" width="19.5" style="273" customWidth="1"/>
    <col min="8223" max="8223" width="11.625" style="273" customWidth="1"/>
    <col min="8224" max="8231" width="16.5" style="273" customWidth="1"/>
    <col min="8232" max="8233" width="2.625" style="273" customWidth="1"/>
    <col min="8234" max="8242" width="16.75" style="273" customWidth="1"/>
    <col min="8243" max="8243" width="2.625" style="273" customWidth="1"/>
    <col min="8244" max="8448" width="10.625" style="273"/>
    <col min="8449" max="8449" width="2.625" style="273" customWidth="1"/>
    <col min="8450" max="8450" width="18.5" style="273" customWidth="1"/>
    <col min="8451" max="8451" width="14.875" style="273" customWidth="1"/>
    <col min="8452" max="8461" width="13.375" style="273" customWidth="1"/>
    <col min="8462" max="8463" width="2.625" style="273" customWidth="1"/>
    <col min="8464" max="8474" width="13.375" style="273" customWidth="1"/>
    <col min="8475" max="8475" width="9" style="273" customWidth="1"/>
    <col min="8476" max="8477" width="2.625" style="273" customWidth="1"/>
    <col min="8478" max="8478" width="19.5" style="273" customWidth="1"/>
    <col min="8479" max="8479" width="11.625" style="273" customWidth="1"/>
    <col min="8480" max="8487" width="16.5" style="273" customWidth="1"/>
    <col min="8488" max="8489" width="2.625" style="273" customWidth="1"/>
    <col min="8490" max="8498" width="16.75" style="273" customWidth="1"/>
    <col min="8499" max="8499" width="2.625" style="273" customWidth="1"/>
    <col min="8500" max="8704" width="10.625" style="273"/>
    <col min="8705" max="8705" width="2.625" style="273" customWidth="1"/>
    <col min="8706" max="8706" width="18.5" style="273" customWidth="1"/>
    <col min="8707" max="8707" width="14.875" style="273" customWidth="1"/>
    <col min="8708" max="8717" width="13.375" style="273" customWidth="1"/>
    <col min="8718" max="8719" width="2.625" style="273" customWidth="1"/>
    <col min="8720" max="8730" width="13.375" style="273" customWidth="1"/>
    <col min="8731" max="8731" width="9" style="273" customWidth="1"/>
    <col min="8732" max="8733" width="2.625" style="273" customWidth="1"/>
    <col min="8734" max="8734" width="19.5" style="273" customWidth="1"/>
    <col min="8735" max="8735" width="11.625" style="273" customWidth="1"/>
    <col min="8736" max="8743" width="16.5" style="273" customWidth="1"/>
    <col min="8744" max="8745" width="2.625" style="273" customWidth="1"/>
    <col min="8746" max="8754" width="16.75" style="273" customWidth="1"/>
    <col min="8755" max="8755" width="2.625" style="273" customWidth="1"/>
    <col min="8756" max="8960" width="10.625" style="273"/>
    <col min="8961" max="8961" width="2.625" style="273" customWidth="1"/>
    <col min="8962" max="8962" width="18.5" style="273" customWidth="1"/>
    <col min="8963" max="8963" width="14.875" style="273" customWidth="1"/>
    <col min="8964" max="8973" width="13.375" style="273" customWidth="1"/>
    <col min="8974" max="8975" width="2.625" style="273" customWidth="1"/>
    <col min="8976" max="8986" width="13.375" style="273" customWidth="1"/>
    <col min="8987" max="8987" width="9" style="273" customWidth="1"/>
    <col min="8988" max="8989" width="2.625" style="273" customWidth="1"/>
    <col min="8990" max="8990" width="19.5" style="273" customWidth="1"/>
    <col min="8991" max="8991" width="11.625" style="273" customWidth="1"/>
    <col min="8992" max="8999" width="16.5" style="273" customWidth="1"/>
    <col min="9000" max="9001" width="2.625" style="273" customWidth="1"/>
    <col min="9002" max="9010" width="16.75" style="273" customWidth="1"/>
    <col min="9011" max="9011" width="2.625" style="273" customWidth="1"/>
    <col min="9012" max="9216" width="10.625" style="273"/>
    <col min="9217" max="9217" width="2.625" style="273" customWidth="1"/>
    <col min="9218" max="9218" width="18.5" style="273" customWidth="1"/>
    <col min="9219" max="9219" width="14.875" style="273" customWidth="1"/>
    <col min="9220" max="9229" width="13.375" style="273" customWidth="1"/>
    <col min="9230" max="9231" width="2.625" style="273" customWidth="1"/>
    <col min="9232" max="9242" width="13.375" style="273" customWidth="1"/>
    <col min="9243" max="9243" width="9" style="273" customWidth="1"/>
    <col min="9244" max="9245" width="2.625" style="273" customWidth="1"/>
    <col min="9246" max="9246" width="19.5" style="273" customWidth="1"/>
    <col min="9247" max="9247" width="11.625" style="273" customWidth="1"/>
    <col min="9248" max="9255" width="16.5" style="273" customWidth="1"/>
    <col min="9256" max="9257" width="2.625" style="273" customWidth="1"/>
    <col min="9258" max="9266" width="16.75" style="273" customWidth="1"/>
    <col min="9267" max="9267" width="2.625" style="273" customWidth="1"/>
    <col min="9268" max="9472" width="10.625" style="273"/>
    <col min="9473" max="9473" width="2.625" style="273" customWidth="1"/>
    <col min="9474" max="9474" width="18.5" style="273" customWidth="1"/>
    <col min="9475" max="9475" width="14.875" style="273" customWidth="1"/>
    <col min="9476" max="9485" width="13.375" style="273" customWidth="1"/>
    <col min="9486" max="9487" width="2.625" style="273" customWidth="1"/>
    <col min="9488" max="9498" width="13.375" style="273" customWidth="1"/>
    <col min="9499" max="9499" width="9" style="273" customWidth="1"/>
    <col min="9500" max="9501" width="2.625" style="273" customWidth="1"/>
    <col min="9502" max="9502" width="19.5" style="273" customWidth="1"/>
    <col min="9503" max="9503" width="11.625" style="273" customWidth="1"/>
    <col min="9504" max="9511" width="16.5" style="273" customWidth="1"/>
    <col min="9512" max="9513" width="2.625" style="273" customWidth="1"/>
    <col min="9514" max="9522" width="16.75" style="273" customWidth="1"/>
    <col min="9523" max="9523" width="2.625" style="273" customWidth="1"/>
    <col min="9524" max="9728" width="10.625" style="273"/>
    <col min="9729" max="9729" width="2.625" style="273" customWidth="1"/>
    <col min="9730" max="9730" width="18.5" style="273" customWidth="1"/>
    <col min="9731" max="9731" width="14.875" style="273" customWidth="1"/>
    <col min="9732" max="9741" width="13.375" style="273" customWidth="1"/>
    <col min="9742" max="9743" width="2.625" style="273" customWidth="1"/>
    <col min="9744" max="9754" width="13.375" style="273" customWidth="1"/>
    <col min="9755" max="9755" width="9" style="273" customWidth="1"/>
    <col min="9756" max="9757" width="2.625" style="273" customWidth="1"/>
    <col min="9758" max="9758" width="19.5" style="273" customWidth="1"/>
    <col min="9759" max="9759" width="11.625" style="273" customWidth="1"/>
    <col min="9760" max="9767" width="16.5" style="273" customWidth="1"/>
    <col min="9768" max="9769" width="2.625" style="273" customWidth="1"/>
    <col min="9770" max="9778" width="16.75" style="273" customWidth="1"/>
    <col min="9779" max="9779" width="2.625" style="273" customWidth="1"/>
    <col min="9780" max="9984" width="10.625" style="273"/>
    <col min="9985" max="9985" width="2.625" style="273" customWidth="1"/>
    <col min="9986" max="9986" width="18.5" style="273" customWidth="1"/>
    <col min="9987" max="9987" width="14.875" style="273" customWidth="1"/>
    <col min="9988" max="9997" width="13.375" style="273" customWidth="1"/>
    <col min="9998" max="9999" width="2.625" style="273" customWidth="1"/>
    <col min="10000" max="10010" width="13.375" style="273" customWidth="1"/>
    <col min="10011" max="10011" width="9" style="273" customWidth="1"/>
    <col min="10012" max="10013" width="2.625" style="273" customWidth="1"/>
    <col min="10014" max="10014" width="19.5" style="273" customWidth="1"/>
    <col min="10015" max="10015" width="11.625" style="273" customWidth="1"/>
    <col min="10016" max="10023" width="16.5" style="273" customWidth="1"/>
    <col min="10024" max="10025" width="2.625" style="273" customWidth="1"/>
    <col min="10026" max="10034" width="16.75" style="273" customWidth="1"/>
    <col min="10035" max="10035" width="2.625" style="273" customWidth="1"/>
    <col min="10036" max="10240" width="10.625" style="273"/>
    <col min="10241" max="10241" width="2.625" style="273" customWidth="1"/>
    <col min="10242" max="10242" width="18.5" style="273" customWidth="1"/>
    <col min="10243" max="10243" width="14.875" style="273" customWidth="1"/>
    <col min="10244" max="10253" width="13.375" style="273" customWidth="1"/>
    <col min="10254" max="10255" width="2.625" style="273" customWidth="1"/>
    <col min="10256" max="10266" width="13.375" style="273" customWidth="1"/>
    <col min="10267" max="10267" width="9" style="273" customWidth="1"/>
    <col min="10268" max="10269" width="2.625" style="273" customWidth="1"/>
    <col min="10270" max="10270" width="19.5" style="273" customWidth="1"/>
    <col min="10271" max="10271" width="11.625" style="273" customWidth="1"/>
    <col min="10272" max="10279" width="16.5" style="273" customWidth="1"/>
    <col min="10280" max="10281" width="2.625" style="273" customWidth="1"/>
    <col min="10282" max="10290" width="16.75" style="273" customWidth="1"/>
    <col min="10291" max="10291" width="2.625" style="273" customWidth="1"/>
    <col min="10292" max="10496" width="10.625" style="273"/>
    <col min="10497" max="10497" width="2.625" style="273" customWidth="1"/>
    <col min="10498" max="10498" width="18.5" style="273" customWidth="1"/>
    <col min="10499" max="10499" width="14.875" style="273" customWidth="1"/>
    <col min="10500" max="10509" width="13.375" style="273" customWidth="1"/>
    <col min="10510" max="10511" width="2.625" style="273" customWidth="1"/>
    <col min="10512" max="10522" width="13.375" style="273" customWidth="1"/>
    <col min="10523" max="10523" width="9" style="273" customWidth="1"/>
    <col min="10524" max="10525" width="2.625" style="273" customWidth="1"/>
    <col min="10526" max="10526" width="19.5" style="273" customWidth="1"/>
    <col min="10527" max="10527" width="11.625" style="273" customWidth="1"/>
    <col min="10528" max="10535" width="16.5" style="273" customWidth="1"/>
    <col min="10536" max="10537" width="2.625" style="273" customWidth="1"/>
    <col min="10538" max="10546" width="16.75" style="273" customWidth="1"/>
    <col min="10547" max="10547" width="2.625" style="273" customWidth="1"/>
    <col min="10548" max="10752" width="10.625" style="273"/>
    <col min="10753" max="10753" width="2.625" style="273" customWidth="1"/>
    <col min="10754" max="10754" width="18.5" style="273" customWidth="1"/>
    <col min="10755" max="10755" width="14.875" style="273" customWidth="1"/>
    <col min="10756" max="10765" width="13.375" style="273" customWidth="1"/>
    <col min="10766" max="10767" width="2.625" style="273" customWidth="1"/>
    <col min="10768" max="10778" width="13.375" style="273" customWidth="1"/>
    <col min="10779" max="10779" width="9" style="273" customWidth="1"/>
    <col min="10780" max="10781" width="2.625" style="273" customWidth="1"/>
    <col min="10782" max="10782" width="19.5" style="273" customWidth="1"/>
    <col min="10783" max="10783" width="11.625" style="273" customWidth="1"/>
    <col min="10784" max="10791" width="16.5" style="273" customWidth="1"/>
    <col min="10792" max="10793" width="2.625" style="273" customWidth="1"/>
    <col min="10794" max="10802" width="16.75" style="273" customWidth="1"/>
    <col min="10803" max="10803" width="2.625" style="273" customWidth="1"/>
    <col min="10804" max="11008" width="10.625" style="273"/>
    <col min="11009" max="11009" width="2.625" style="273" customWidth="1"/>
    <col min="11010" max="11010" width="18.5" style="273" customWidth="1"/>
    <col min="11011" max="11011" width="14.875" style="273" customWidth="1"/>
    <col min="11012" max="11021" width="13.375" style="273" customWidth="1"/>
    <col min="11022" max="11023" width="2.625" style="273" customWidth="1"/>
    <col min="11024" max="11034" width="13.375" style="273" customWidth="1"/>
    <col min="11035" max="11035" width="9" style="273" customWidth="1"/>
    <col min="11036" max="11037" width="2.625" style="273" customWidth="1"/>
    <col min="11038" max="11038" width="19.5" style="273" customWidth="1"/>
    <col min="11039" max="11039" width="11.625" style="273" customWidth="1"/>
    <col min="11040" max="11047" width="16.5" style="273" customWidth="1"/>
    <col min="11048" max="11049" width="2.625" style="273" customWidth="1"/>
    <col min="11050" max="11058" width="16.75" style="273" customWidth="1"/>
    <col min="11059" max="11059" width="2.625" style="273" customWidth="1"/>
    <col min="11060" max="11264" width="10.625" style="273"/>
    <col min="11265" max="11265" width="2.625" style="273" customWidth="1"/>
    <col min="11266" max="11266" width="18.5" style="273" customWidth="1"/>
    <col min="11267" max="11267" width="14.875" style="273" customWidth="1"/>
    <col min="11268" max="11277" width="13.375" style="273" customWidth="1"/>
    <col min="11278" max="11279" width="2.625" style="273" customWidth="1"/>
    <col min="11280" max="11290" width="13.375" style="273" customWidth="1"/>
    <col min="11291" max="11291" width="9" style="273" customWidth="1"/>
    <col min="11292" max="11293" width="2.625" style="273" customWidth="1"/>
    <col min="11294" max="11294" width="19.5" style="273" customWidth="1"/>
    <col min="11295" max="11295" width="11.625" style="273" customWidth="1"/>
    <col min="11296" max="11303" width="16.5" style="273" customWidth="1"/>
    <col min="11304" max="11305" width="2.625" style="273" customWidth="1"/>
    <col min="11306" max="11314" width="16.75" style="273" customWidth="1"/>
    <col min="11315" max="11315" width="2.625" style="273" customWidth="1"/>
    <col min="11316" max="11520" width="10.625" style="273"/>
    <col min="11521" max="11521" width="2.625" style="273" customWidth="1"/>
    <col min="11522" max="11522" width="18.5" style="273" customWidth="1"/>
    <col min="11523" max="11523" width="14.875" style="273" customWidth="1"/>
    <col min="11524" max="11533" width="13.375" style="273" customWidth="1"/>
    <col min="11534" max="11535" width="2.625" style="273" customWidth="1"/>
    <col min="11536" max="11546" width="13.375" style="273" customWidth="1"/>
    <col min="11547" max="11547" width="9" style="273" customWidth="1"/>
    <col min="11548" max="11549" width="2.625" style="273" customWidth="1"/>
    <col min="11550" max="11550" width="19.5" style="273" customWidth="1"/>
    <col min="11551" max="11551" width="11.625" style="273" customWidth="1"/>
    <col min="11552" max="11559" width="16.5" style="273" customWidth="1"/>
    <col min="11560" max="11561" width="2.625" style="273" customWidth="1"/>
    <col min="11562" max="11570" width="16.75" style="273" customWidth="1"/>
    <col min="11571" max="11571" width="2.625" style="273" customWidth="1"/>
    <col min="11572" max="11776" width="10.625" style="273"/>
    <col min="11777" max="11777" width="2.625" style="273" customWidth="1"/>
    <col min="11778" max="11778" width="18.5" style="273" customWidth="1"/>
    <col min="11779" max="11779" width="14.875" style="273" customWidth="1"/>
    <col min="11780" max="11789" width="13.375" style="273" customWidth="1"/>
    <col min="11790" max="11791" width="2.625" style="273" customWidth="1"/>
    <col min="11792" max="11802" width="13.375" style="273" customWidth="1"/>
    <col min="11803" max="11803" width="9" style="273" customWidth="1"/>
    <col min="11804" max="11805" width="2.625" style="273" customWidth="1"/>
    <col min="11806" max="11806" width="19.5" style="273" customWidth="1"/>
    <col min="11807" max="11807" width="11.625" style="273" customWidth="1"/>
    <col min="11808" max="11815" width="16.5" style="273" customWidth="1"/>
    <col min="11816" max="11817" width="2.625" style="273" customWidth="1"/>
    <col min="11818" max="11826" width="16.75" style="273" customWidth="1"/>
    <col min="11827" max="11827" width="2.625" style="273" customWidth="1"/>
    <col min="11828" max="12032" width="10.625" style="273"/>
    <col min="12033" max="12033" width="2.625" style="273" customWidth="1"/>
    <col min="12034" max="12034" width="18.5" style="273" customWidth="1"/>
    <col min="12035" max="12035" width="14.875" style="273" customWidth="1"/>
    <col min="12036" max="12045" width="13.375" style="273" customWidth="1"/>
    <col min="12046" max="12047" width="2.625" style="273" customWidth="1"/>
    <col min="12048" max="12058" width="13.375" style="273" customWidth="1"/>
    <col min="12059" max="12059" width="9" style="273" customWidth="1"/>
    <col min="12060" max="12061" width="2.625" style="273" customWidth="1"/>
    <col min="12062" max="12062" width="19.5" style="273" customWidth="1"/>
    <col min="12063" max="12063" width="11.625" style="273" customWidth="1"/>
    <col min="12064" max="12071" width="16.5" style="273" customWidth="1"/>
    <col min="12072" max="12073" width="2.625" style="273" customWidth="1"/>
    <col min="12074" max="12082" width="16.75" style="273" customWidth="1"/>
    <col min="12083" max="12083" width="2.625" style="273" customWidth="1"/>
    <col min="12084" max="12288" width="10.625" style="273"/>
    <col min="12289" max="12289" width="2.625" style="273" customWidth="1"/>
    <col min="12290" max="12290" width="18.5" style="273" customWidth="1"/>
    <col min="12291" max="12291" width="14.875" style="273" customWidth="1"/>
    <col min="12292" max="12301" width="13.375" style="273" customWidth="1"/>
    <col min="12302" max="12303" width="2.625" style="273" customWidth="1"/>
    <col min="12304" max="12314" width="13.375" style="273" customWidth="1"/>
    <col min="12315" max="12315" width="9" style="273" customWidth="1"/>
    <col min="12316" max="12317" width="2.625" style="273" customWidth="1"/>
    <col min="12318" max="12318" width="19.5" style="273" customWidth="1"/>
    <col min="12319" max="12319" width="11.625" style="273" customWidth="1"/>
    <col min="12320" max="12327" width="16.5" style="273" customWidth="1"/>
    <col min="12328" max="12329" width="2.625" style="273" customWidth="1"/>
    <col min="12330" max="12338" width="16.75" style="273" customWidth="1"/>
    <col min="12339" max="12339" width="2.625" style="273" customWidth="1"/>
    <col min="12340" max="12544" width="10.625" style="273"/>
    <col min="12545" max="12545" width="2.625" style="273" customWidth="1"/>
    <col min="12546" max="12546" width="18.5" style="273" customWidth="1"/>
    <col min="12547" max="12547" width="14.875" style="273" customWidth="1"/>
    <col min="12548" max="12557" width="13.375" style="273" customWidth="1"/>
    <col min="12558" max="12559" width="2.625" style="273" customWidth="1"/>
    <col min="12560" max="12570" width="13.375" style="273" customWidth="1"/>
    <col min="12571" max="12571" width="9" style="273" customWidth="1"/>
    <col min="12572" max="12573" width="2.625" style="273" customWidth="1"/>
    <col min="12574" max="12574" width="19.5" style="273" customWidth="1"/>
    <col min="12575" max="12575" width="11.625" style="273" customWidth="1"/>
    <col min="12576" max="12583" width="16.5" style="273" customWidth="1"/>
    <col min="12584" max="12585" width="2.625" style="273" customWidth="1"/>
    <col min="12586" max="12594" width="16.75" style="273" customWidth="1"/>
    <col min="12595" max="12595" width="2.625" style="273" customWidth="1"/>
    <col min="12596" max="12800" width="10.625" style="273"/>
    <col min="12801" max="12801" width="2.625" style="273" customWidth="1"/>
    <col min="12802" max="12802" width="18.5" style="273" customWidth="1"/>
    <col min="12803" max="12803" width="14.875" style="273" customWidth="1"/>
    <col min="12804" max="12813" width="13.375" style="273" customWidth="1"/>
    <col min="12814" max="12815" width="2.625" style="273" customWidth="1"/>
    <col min="12816" max="12826" width="13.375" style="273" customWidth="1"/>
    <col min="12827" max="12827" width="9" style="273" customWidth="1"/>
    <col min="12828" max="12829" width="2.625" style="273" customWidth="1"/>
    <col min="12830" max="12830" width="19.5" style="273" customWidth="1"/>
    <col min="12831" max="12831" width="11.625" style="273" customWidth="1"/>
    <col min="12832" max="12839" width="16.5" style="273" customWidth="1"/>
    <col min="12840" max="12841" width="2.625" style="273" customWidth="1"/>
    <col min="12842" max="12850" width="16.75" style="273" customWidth="1"/>
    <col min="12851" max="12851" width="2.625" style="273" customWidth="1"/>
    <col min="12852" max="13056" width="10.625" style="273"/>
    <col min="13057" max="13057" width="2.625" style="273" customWidth="1"/>
    <col min="13058" max="13058" width="18.5" style="273" customWidth="1"/>
    <col min="13059" max="13059" width="14.875" style="273" customWidth="1"/>
    <col min="13060" max="13069" width="13.375" style="273" customWidth="1"/>
    <col min="13070" max="13071" width="2.625" style="273" customWidth="1"/>
    <col min="13072" max="13082" width="13.375" style="273" customWidth="1"/>
    <col min="13083" max="13083" width="9" style="273" customWidth="1"/>
    <col min="13084" max="13085" width="2.625" style="273" customWidth="1"/>
    <col min="13086" max="13086" width="19.5" style="273" customWidth="1"/>
    <col min="13087" max="13087" width="11.625" style="273" customWidth="1"/>
    <col min="13088" max="13095" width="16.5" style="273" customWidth="1"/>
    <col min="13096" max="13097" width="2.625" style="273" customWidth="1"/>
    <col min="13098" max="13106" width="16.75" style="273" customWidth="1"/>
    <col min="13107" max="13107" width="2.625" style="273" customWidth="1"/>
    <col min="13108" max="13312" width="10.625" style="273"/>
    <col min="13313" max="13313" width="2.625" style="273" customWidth="1"/>
    <col min="13314" max="13314" width="18.5" style="273" customWidth="1"/>
    <col min="13315" max="13315" width="14.875" style="273" customWidth="1"/>
    <col min="13316" max="13325" width="13.375" style="273" customWidth="1"/>
    <col min="13326" max="13327" width="2.625" style="273" customWidth="1"/>
    <col min="13328" max="13338" width="13.375" style="273" customWidth="1"/>
    <col min="13339" max="13339" width="9" style="273" customWidth="1"/>
    <col min="13340" max="13341" width="2.625" style="273" customWidth="1"/>
    <col min="13342" max="13342" width="19.5" style="273" customWidth="1"/>
    <col min="13343" max="13343" width="11.625" style="273" customWidth="1"/>
    <col min="13344" max="13351" width="16.5" style="273" customWidth="1"/>
    <col min="13352" max="13353" width="2.625" style="273" customWidth="1"/>
    <col min="13354" max="13362" width="16.75" style="273" customWidth="1"/>
    <col min="13363" max="13363" width="2.625" style="273" customWidth="1"/>
    <col min="13364" max="13568" width="10.625" style="273"/>
    <col min="13569" max="13569" width="2.625" style="273" customWidth="1"/>
    <col min="13570" max="13570" width="18.5" style="273" customWidth="1"/>
    <col min="13571" max="13571" width="14.875" style="273" customWidth="1"/>
    <col min="13572" max="13581" width="13.375" style="273" customWidth="1"/>
    <col min="13582" max="13583" width="2.625" style="273" customWidth="1"/>
    <col min="13584" max="13594" width="13.375" style="273" customWidth="1"/>
    <col min="13595" max="13595" width="9" style="273" customWidth="1"/>
    <col min="13596" max="13597" width="2.625" style="273" customWidth="1"/>
    <col min="13598" max="13598" width="19.5" style="273" customWidth="1"/>
    <col min="13599" max="13599" width="11.625" style="273" customWidth="1"/>
    <col min="13600" max="13607" width="16.5" style="273" customWidth="1"/>
    <col min="13608" max="13609" width="2.625" style="273" customWidth="1"/>
    <col min="13610" max="13618" width="16.75" style="273" customWidth="1"/>
    <col min="13619" max="13619" width="2.625" style="273" customWidth="1"/>
    <col min="13620" max="13824" width="10.625" style="273"/>
    <col min="13825" max="13825" width="2.625" style="273" customWidth="1"/>
    <col min="13826" max="13826" width="18.5" style="273" customWidth="1"/>
    <col min="13827" max="13827" width="14.875" style="273" customWidth="1"/>
    <col min="13828" max="13837" width="13.375" style="273" customWidth="1"/>
    <col min="13838" max="13839" width="2.625" style="273" customWidth="1"/>
    <col min="13840" max="13850" width="13.375" style="273" customWidth="1"/>
    <col min="13851" max="13851" width="9" style="273" customWidth="1"/>
    <col min="13852" max="13853" width="2.625" style="273" customWidth="1"/>
    <col min="13854" max="13854" width="19.5" style="273" customWidth="1"/>
    <col min="13855" max="13855" width="11.625" style="273" customWidth="1"/>
    <col min="13856" max="13863" width="16.5" style="273" customWidth="1"/>
    <col min="13864" max="13865" width="2.625" style="273" customWidth="1"/>
    <col min="13866" max="13874" width="16.75" style="273" customWidth="1"/>
    <col min="13875" max="13875" width="2.625" style="273" customWidth="1"/>
    <col min="13876" max="14080" width="10.625" style="273"/>
    <col min="14081" max="14081" width="2.625" style="273" customWidth="1"/>
    <col min="14082" max="14082" width="18.5" style="273" customWidth="1"/>
    <col min="14083" max="14083" width="14.875" style="273" customWidth="1"/>
    <col min="14084" max="14093" width="13.375" style="273" customWidth="1"/>
    <col min="14094" max="14095" width="2.625" style="273" customWidth="1"/>
    <col min="14096" max="14106" width="13.375" style="273" customWidth="1"/>
    <col min="14107" max="14107" width="9" style="273" customWidth="1"/>
    <col min="14108" max="14109" width="2.625" style="273" customWidth="1"/>
    <col min="14110" max="14110" width="19.5" style="273" customWidth="1"/>
    <col min="14111" max="14111" width="11.625" style="273" customWidth="1"/>
    <col min="14112" max="14119" width="16.5" style="273" customWidth="1"/>
    <col min="14120" max="14121" width="2.625" style="273" customWidth="1"/>
    <col min="14122" max="14130" width="16.75" style="273" customWidth="1"/>
    <col min="14131" max="14131" width="2.625" style="273" customWidth="1"/>
    <col min="14132" max="14336" width="10.625" style="273"/>
    <col min="14337" max="14337" width="2.625" style="273" customWidth="1"/>
    <col min="14338" max="14338" width="18.5" style="273" customWidth="1"/>
    <col min="14339" max="14339" width="14.875" style="273" customWidth="1"/>
    <col min="14340" max="14349" width="13.375" style="273" customWidth="1"/>
    <col min="14350" max="14351" width="2.625" style="273" customWidth="1"/>
    <col min="14352" max="14362" width="13.375" style="273" customWidth="1"/>
    <col min="14363" max="14363" width="9" style="273" customWidth="1"/>
    <col min="14364" max="14365" width="2.625" style="273" customWidth="1"/>
    <col min="14366" max="14366" width="19.5" style="273" customWidth="1"/>
    <col min="14367" max="14367" width="11.625" style="273" customWidth="1"/>
    <col min="14368" max="14375" width="16.5" style="273" customWidth="1"/>
    <col min="14376" max="14377" width="2.625" style="273" customWidth="1"/>
    <col min="14378" max="14386" width="16.75" style="273" customWidth="1"/>
    <col min="14387" max="14387" width="2.625" style="273" customWidth="1"/>
    <col min="14388" max="14592" width="10.625" style="273"/>
    <col min="14593" max="14593" width="2.625" style="273" customWidth="1"/>
    <col min="14594" max="14594" width="18.5" style="273" customWidth="1"/>
    <col min="14595" max="14595" width="14.875" style="273" customWidth="1"/>
    <col min="14596" max="14605" width="13.375" style="273" customWidth="1"/>
    <col min="14606" max="14607" width="2.625" style="273" customWidth="1"/>
    <col min="14608" max="14618" width="13.375" style="273" customWidth="1"/>
    <col min="14619" max="14619" width="9" style="273" customWidth="1"/>
    <col min="14620" max="14621" width="2.625" style="273" customWidth="1"/>
    <col min="14622" max="14622" width="19.5" style="273" customWidth="1"/>
    <col min="14623" max="14623" width="11.625" style="273" customWidth="1"/>
    <col min="14624" max="14631" width="16.5" style="273" customWidth="1"/>
    <col min="14632" max="14633" width="2.625" style="273" customWidth="1"/>
    <col min="14634" max="14642" width="16.75" style="273" customWidth="1"/>
    <col min="14643" max="14643" width="2.625" style="273" customWidth="1"/>
    <col min="14644" max="14848" width="10.625" style="273"/>
    <col min="14849" max="14849" width="2.625" style="273" customWidth="1"/>
    <col min="14850" max="14850" width="18.5" style="273" customWidth="1"/>
    <col min="14851" max="14851" width="14.875" style="273" customWidth="1"/>
    <col min="14852" max="14861" width="13.375" style="273" customWidth="1"/>
    <col min="14862" max="14863" width="2.625" style="273" customWidth="1"/>
    <col min="14864" max="14874" width="13.375" style="273" customWidth="1"/>
    <col min="14875" max="14875" width="9" style="273" customWidth="1"/>
    <col min="14876" max="14877" width="2.625" style="273" customWidth="1"/>
    <col min="14878" max="14878" width="19.5" style="273" customWidth="1"/>
    <col min="14879" max="14879" width="11.625" style="273" customWidth="1"/>
    <col min="14880" max="14887" width="16.5" style="273" customWidth="1"/>
    <col min="14888" max="14889" width="2.625" style="273" customWidth="1"/>
    <col min="14890" max="14898" width="16.75" style="273" customWidth="1"/>
    <col min="14899" max="14899" width="2.625" style="273" customWidth="1"/>
    <col min="14900" max="15104" width="10.625" style="273"/>
    <col min="15105" max="15105" width="2.625" style="273" customWidth="1"/>
    <col min="15106" max="15106" width="18.5" style="273" customWidth="1"/>
    <col min="15107" max="15107" width="14.875" style="273" customWidth="1"/>
    <col min="15108" max="15117" width="13.375" style="273" customWidth="1"/>
    <col min="15118" max="15119" width="2.625" style="273" customWidth="1"/>
    <col min="15120" max="15130" width="13.375" style="273" customWidth="1"/>
    <col min="15131" max="15131" width="9" style="273" customWidth="1"/>
    <col min="15132" max="15133" width="2.625" style="273" customWidth="1"/>
    <col min="15134" max="15134" width="19.5" style="273" customWidth="1"/>
    <col min="15135" max="15135" width="11.625" style="273" customWidth="1"/>
    <col min="15136" max="15143" width="16.5" style="273" customWidth="1"/>
    <col min="15144" max="15145" width="2.625" style="273" customWidth="1"/>
    <col min="15146" max="15154" width="16.75" style="273" customWidth="1"/>
    <col min="15155" max="15155" width="2.625" style="273" customWidth="1"/>
    <col min="15156" max="15360" width="10.625" style="273"/>
    <col min="15361" max="15361" width="2.625" style="273" customWidth="1"/>
    <col min="15362" max="15362" width="18.5" style="273" customWidth="1"/>
    <col min="15363" max="15363" width="14.875" style="273" customWidth="1"/>
    <col min="15364" max="15373" width="13.375" style="273" customWidth="1"/>
    <col min="15374" max="15375" width="2.625" style="273" customWidth="1"/>
    <col min="15376" max="15386" width="13.375" style="273" customWidth="1"/>
    <col min="15387" max="15387" width="9" style="273" customWidth="1"/>
    <col min="15388" max="15389" width="2.625" style="273" customWidth="1"/>
    <col min="15390" max="15390" width="19.5" style="273" customWidth="1"/>
    <col min="15391" max="15391" width="11.625" style="273" customWidth="1"/>
    <col min="15392" max="15399" width="16.5" style="273" customWidth="1"/>
    <col min="15400" max="15401" width="2.625" style="273" customWidth="1"/>
    <col min="15402" max="15410" width="16.75" style="273" customWidth="1"/>
    <col min="15411" max="15411" width="2.625" style="273" customWidth="1"/>
    <col min="15412" max="15616" width="10.625" style="273"/>
    <col min="15617" max="15617" width="2.625" style="273" customWidth="1"/>
    <col min="15618" max="15618" width="18.5" style="273" customWidth="1"/>
    <col min="15619" max="15619" width="14.875" style="273" customWidth="1"/>
    <col min="15620" max="15629" width="13.375" style="273" customWidth="1"/>
    <col min="15630" max="15631" width="2.625" style="273" customWidth="1"/>
    <col min="15632" max="15642" width="13.375" style="273" customWidth="1"/>
    <col min="15643" max="15643" width="9" style="273" customWidth="1"/>
    <col min="15644" max="15645" width="2.625" style="273" customWidth="1"/>
    <col min="15646" max="15646" width="19.5" style="273" customWidth="1"/>
    <col min="15647" max="15647" width="11.625" style="273" customWidth="1"/>
    <col min="15648" max="15655" width="16.5" style="273" customWidth="1"/>
    <col min="15656" max="15657" width="2.625" style="273" customWidth="1"/>
    <col min="15658" max="15666" width="16.75" style="273" customWidth="1"/>
    <col min="15667" max="15667" width="2.625" style="273" customWidth="1"/>
    <col min="15668" max="15872" width="10.625" style="273"/>
    <col min="15873" max="15873" width="2.625" style="273" customWidth="1"/>
    <col min="15874" max="15874" width="18.5" style="273" customWidth="1"/>
    <col min="15875" max="15875" width="14.875" style="273" customWidth="1"/>
    <col min="15876" max="15885" width="13.375" style="273" customWidth="1"/>
    <col min="15886" max="15887" width="2.625" style="273" customWidth="1"/>
    <col min="15888" max="15898" width="13.375" style="273" customWidth="1"/>
    <col min="15899" max="15899" width="9" style="273" customWidth="1"/>
    <col min="15900" max="15901" width="2.625" style="273" customWidth="1"/>
    <col min="15902" max="15902" width="19.5" style="273" customWidth="1"/>
    <col min="15903" max="15903" width="11.625" style="273" customWidth="1"/>
    <col min="15904" max="15911" width="16.5" style="273" customWidth="1"/>
    <col min="15912" max="15913" width="2.625" style="273" customWidth="1"/>
    <col min="15914" max="15922" width="16.75" style="273" customWidth="1"/>
    <col min="15923" max="15923" width="2.625" style="273" customWidth="1"/>
    <col min="15924" max="16128" width="10.625" style="273"/>
    <col min="16129" max="16129" width="2.625" style="273" customWidth="1"/>
    <col min="16130" max="16130" width="18.5" style="273" customWidth="1"/>
    <col min="16131" max="16131" width="14.875" style="273" customWidth="1"/>
    <col min="16132" max="16141" width="13.375" style="273" customWidth="1"/>
    <col min="16142" max="16143" width="2.625" style="273" customWidth="1"/>
    <col min="16144" max="16154" width="13.375" style="273" customWidth="1"/>
    <col min="16155" max="16155" width="9" style="273" customWidth="1"/>
    <col min="16156" max="16157" width="2.625" style="273" customWidth="1"/>
    <col min="16158" max="16158" width="19.5" style="273" customWidth="1"/>
    <col min="16159" max="16159" width="11.625" style="273" customWidth="1"/>
    <col min="16160" max="16167" width="16.5" style="273" customWidth="1"/>
    <col min="16168" max="16169" width="2.625" style="273" customWidth="1"/>
    <col min="16170" max="16178" width="16.75" style="273" customWidth="1"/>
    <col min="16179" max="16179" width="2.625" style="273" customWidth="1"/>
    <col min="16180" max="16384" width="10.625" style="273"/>
  </cols>
  <sheetData>
    <row r="1" spans="1:50" ht="15" customHeight="1">
      <c r="A1"/>
      <c r="B1" s="660" t="s">
        <v>276</v>
      </c>
      <c r="C1" s="272"/>
      <c r="AD1" s="660" t="s">
        <v>277</v>
      </c>
    </row>
    <row r="2" spans="1:50" ht="15" customHeight="1" thickBot="1">
      <c r="B2" s="272" t="s">
        <v>278</v>
      </c>
      <c r="C2" s="272"/>
      <c r="AD2" s="272" t="s">
        <v>279</v>
      </c>
    </row>
    <row r="3" spans="1:50" ht="3" customHeight="1">
      <c r="B3" s="274"/>
      <c r="C3" s="662"/>
      <c r="D3" s="663"/>
      <c r="E3" s="662"/>
      <c r="F3" s="662"/>
      <c r="G3" s="662"/>
      <c r="H3" s="662"/>
      <c r="I3" s="662"/>
      <c r="J3" s="662"/>
      <c r="K3" s="662"/>
      <c r="L3" s="662"/>
      <c r="M3" s="664"/>
      <c r="P3" s="274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5"/>
      <c r="AD3" s="274"/>
      <c r="AE3" s="662"/>
      <c r="AF3" s="663"/>
      <c r="AG3" s="662"/>
      <c r="AH3" s="662"/>
      <c r="AI3" s="662"/>
      <c r="AJ3" s="662"/>
      <c r="AK3" s="662"/>
      <c r="AL3" s="662"/>
      <c r="AM3" s="666"/>
      <c r="AN3" s="667"/>
      <c r="AO3" s="666"/>
      <c r="AR3" s="662"/>
      <c r="AS3" s="662"/>
      <c r="AT3" s="662"/>
      <c r="AU3" s="662"/>
      <c r="AV3" s="662"/>
      <c r="AW3" s="662"/>
      <c r="AX3" s="664"/>
    </row>
    <row r="4" spans="1:50" ht="15" customHeight="1">
      <c r="B4" s="275"/>
      <c r="C4" s="276" t="s">
        <v>280</v>
      </c>
      <c r="D4" s="668" t="s">
        <v>281</v>
      </c>
      <c r="E4" s="276" t="s">
        <v>282</v>
      </c>
      <c r="F4" s="276" t="s">
        <v>283</v>
      </c>
      <c r="G4" s="276" t="s">
        <v>125</v>
      </c>
      <c r="H4" s="276" t="s">
        <v>126</v>
      </c>
      <c r="I4" s="276" t="s">
        <v>127</v>
      </c>
      <c r="J4" s="276" t="s">
        <v>128</v>
      </c>
      <c r="K4" s="276" t="s">
        <v>129</v>
      </c>
      <c r="L4" s="276" t="s">
        <v>130</v>
      </c>
      <c r="M4" s="277" t="s">
        <v>284</v>
      </c>
      <c r="N4" s="278"/>
      <c r="O4" s="278"/>
      <c r="P4" s="279" t="s">
        <v>285</v>
      </c>
      <c r="Q4" s="276" t="s">
        <v>286</v>
      </c>
      <c r="R4" s="276" t="s">
        <v>287</v>
      </c>
      <c r="S4" s="276" t="s">
        <v>288</v>
      </c>
      <c r="T4" s="276" t="s">
        <v>289</v>
      </c>
      <c r="U4" s="276" t="s">
        <v>290</v>
      </c>
      <c r="V4" s="276" t="s">
        <v>291</v>
      </c>
      <c r="W4" s="276" t="s">
        <v>292</v>
      </c>
      <c r="X4" s="276" t="s">
        <v>293</v>
      </c>
      <c r="Y4" s="276" t="s">
        <v>294</v>
      </c>
      <c r="Z4" s="276" t="s">
        <v>295</v>
      </c>
      <c r="AA4" s="669" t="s">
        <v>296</v>
      </c>
      <c r="AB4" s="278"/>
      <c r="AC4" s="278"/>
      <c r="AD4" s="275"/>
      <c r="AE4" s="276" t="s">
        <v>280</v>
      </c>
      <c r="AF4" s="668" t="s">
        <v>281</v>
      </c>
      <c r="AG4" s="276" t="s">
        <v>282</v>
      </c>
      <c r="AH4" s="276" t="s">
        <v>283</v>
      </c>
      <c r="AI4" s="276" t="s">
        <v>125</v>
      </c>
      <c r="AJ4" s="276" t="s">
        <v>126</v>
      </c>
      <c r="AK4" s="276" t="s">
        <v>127</v>
      </c>
      <c r="AL4" s="276" t="s">
        <v>128</v>
      </c>
      <c r="AM4" s="670" t="s">
        <v>129</v>
      </c>
      <c r="AN4" s="278" t="s">
        <v>130</v>
      </c>
      <c r="AO4" s="670" t="s">
        <v>284</v>
      </c>
      <c r="AP4" s="278"/>
      <c r="AQ4" s="278"/>
      <c r="AR4" s="276" t="s">
        <v>285</v>
      </c>
      <c r="AS4" s="276" t="s">
        <v>286</v>
      </c>
      <c r="AT4" s="276" t="s">
        <v>287</v>
      </c>
      <c r="AU4" s="276" t="s">
        <v>288</v>
      </c>
      <c r="AV4" s="276" t="s">
        <v>289</v>
      </c>
      <c r="AW4" s="276" t="s">
        <v>290</v>
      </c>
      <c r="AX4" s="277" t="s">
        <v>297</v>
      </c>
    </row>
    <row r="5" spans="1:50" ht="3" customHeight="1" thickBot="1">
      <c r="B5" s="671"/>
      <c r="C5" s="672"/>
      <c r="D5" s="673"/>
      <c r="E5" s="672"/>
      <c r="F5" s="672"/>
      <c r="G5" s="672"/>
      <c r="H5" s="672"/>
      <c r="I5" s="672"/>
      <c r="J5" s="672"/>
      <c r="K5" s="672"/>
      <c r="L5" s="672"/>
      <c r="M5" s="674"/>
      <c r="P5" s="675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6"/>
      <c r="AD5" s="671"/>
      <c r="AE5" s="672"/>
      <c r="AF5" s="673"/>
      <c r="AG5" s="672"/>
      <c r="AH5" s="672"/>
      <c r="AI5" s="672"/>
      <c r="AJ5" s="672"/>
      <c r="AK5" s="672"/>
      <c r="AL5" s="677"/>
      <c r="AM5" s="677"/>
      <c r="AN5" s="678"/>
      <c r="AO5" s="677"/>
      <c r="AR5" s="672"/>
      <c r="AS5" s="672"/>
      <c r="AT5" s="672"/>
      <c r="AU5" s="672"/>
      <c r="AV5" s="672"/>
      <c r="AW5" s="672"/>
      <c r="AX5" s="674"/>
    </row>
    <row r="6" spans="1:50" ht="15" customHeight="1">
      <c r="B6" s="275"/>
      <c r="J6" s="278" t="s">
        <v>298</v>
      </c>
      <c r="S6" s="278" t="s">
        <v>134</v>
      </c>
      <c r="AA6" s="679"/>
      <c r="AD6" s="275"/>
      <c r="AK6" s="278" t="s">
        <v>298</v>
      </c>
      <c r="AP6" s="272"/>
      <c r="AQ6" s="272"/>
      <c r="AR6" s="278" t="s">
        <v>134</v>
      </c>
      <c r="AX6" s="680"/>
    </row>
    <row r="7" spans="1:50" ht="15" hidden="1" customHeight="1">
      <c r="B7" s="681" t="s">
        <v>299</v>
      </c>
      <c r="C7" s="682">
        <v>18734</v>
      </c>
      <c r="D7" s="683">
        <v>3872</v>
      </c>
      <c r="E7" s="682">
        <v>378</v>
      </c>
      <c r="F7" s="682">
        <v>170</v>
      </c>
      <c r="G7" s="682">
        <v>318</v>
      </c>
      <c r="H7" s="682">
        <v>610</v>
      </c>
      <c r="I7" s="682">
        <v>628</v>
      </c>
      <c r="J7" s="682">
        <v>491</v>
      </c>
      <c r="K7" s="682">
        <v>556</v>
      </c>
      <c r="L7" s="682">
        <v>587</v>
      </c>
      <c r="M7" s="684">
        <v>645</v>
      </c>
      <c r="N7" s="280"/>
      <c r="O7" s="280"/>
      <c r="P7" s="682">
        <v>778</v>
      </c>
      <c r="Q7" s="682">
        <v>913</v>
      </c>
      <c r="R7" s="682">
        <v>1177</v>
      </c>
      <c r="S7" s="682">
        <v>1720</v>
      </c>
      <c r="T7" s="682">
        <v>2035</v>
      </c>
      <c r="U7" s="682">
        <v>1910</v>
      </c>
      <c r="V7" s="682">
        <v>1232</v>
      </c>
      <c r="W7" s="682">
        <v>531</v>
      </c>
      <c r="X7" s="682">
        <v>151</v>
      </c>
      <c r="Y7" s="682">
        <v>25</v>
      </c>
      <c r="Z7" s="281">
        <v>3</v>
      </c>
      <c r="AA7" s="685">
        <v>4</v>
      </c>
      <c r="AD7" s="681" t="s">
        <v>299</v>
      </c>
      <c r="AE7" s="282">
        <v>1127.80755391461</v>
      </c>
      <c r="AF7" s="686">
        <v>1839.2988623138499</v>
      </c>
      <c r="AG7" s="282">
        <v>201.21366975407199</v>
      </c>
      <c r="AH7" s="282">
        <v>103.86817295883765</v>
      </c>
      <c r="AI7" s="282">
        <v>188.92473309925677</v>
      </c>
      <c r="AJ7" s="282">
        <v>431.06798860849841</v>
      </c>
      <c r="AK7" s="282">
        <v>553.05545525798982</v>
      </c>
      <c r="AL7" s="282">
        <v>502.96039827088157</v>
      </c>
      <c r="AM7" s="283">
        <v>546.02413898082045</v>
      </c>
      <c r="AN7" s="282">
        <v>631.27103788701652</v>
      </c>
      <c r="AO7" s="282">
        <v>746.0614893469359</v>
      </c>
      <c r="AP7" s="284"/>
      <c r="AQ7" s="284"/>
      <c r="AR7" s="282">
        <v>1014.513542060584</v>
      </c>
      <c r="AS7" s="282">
        <v>1529.057109361916</v>
      </c>
      <c r="AT7" s="282">
        <v>2303.5071238453106</v>
      </c>
      <c r="AU7" s="282">
        <v>3874.9211498603227</v>
      </c>
      <c r="AV7" s="282">
        <v>5965.1179832918069</v>
      </c>
      <c r="AW7" s="282">
        <v>9711.2060199308526</v>
      </c>
      <c r="AX7" s="285">
        <v>17566.711895070104</v>
      </c>
    </row>
    <row r="8" spans="1:50" ht="15" hidden="1" customHeight="1">
      <c r="B8" s="681" t="s">
        <v>300</v>
      </c>
      <c r="C8" s="682">
        <v>13783</v>
      </c>
      <c r="D8" s="683">
        <v>1610</v>
      </c>
      <c r="E8" s="682">
        <v>266</v>
      </c>
      <c r="F8" s="682">
        <v>112</v>
      </c>
      <c r="G8" s="682">
        <v>177</v>
      </c>
      <c r="H8" s="682">
        <v>267</v>
      </c>
      <c r="I8" s="682">
        <v>312</v>
      </c>
      <c r="J8" s="682">
        <v>273</v>
      </c>
      <c r="K8" s="682">
        <v>299</v>
      </c>
      <c r="L8" s="682">
        <v>331</v>
      </c>
      <c r="M8" s="684">
        <v>474</v>
      </c>
      <c r="N8" s="280"/>
      <c r="O8" s="280"/>
      <c r="P8" s="682">
        <v>622</v>
      </c>
      <c r="Q8" s="682">
        <v>853</v>
      </c>
      <c r="R8" s="682">
        <v>968</v>
      </c>
      <c r="S8" s="682">
        <v>1339</v>
      </c>
      <c r="T8" s="682">
        <v>1807</v>
      </c>
      <c r="U8" s="682">
        <v>1961</v>
      </c>
      <c r="V8" s="682">
        <v>1268</v>
      </c>
      <c r="W8" s="682">
        <v>644</v>
      </c>
      <c r="X8" s="682">
        <v>178</v>
      </c>
      <c r="Y8" s="682">
        <v>20</v>
      </c>
      <c r="Z8" s="281">
        <v>2</v>
      </c>
      <c r="AA8" s="687" t="s">
        <v>57</v>
      </c>
      <c r="AB8" s="659"/>
      <c r="AC8" s="659"/>
      <c r="AD8" s="681" t="s">
        <v>301</v>
      </c>
      <c r="AE8" s="282">
        <v>815.65865782932894</v>
      </c>
      <c r="AF8" s="686">
        <v>1045.9775342216562</v>
      </c>
      <c r="AG8" s="282">
        <v>130.83211190572217</v>
      </c>
      <c r="AH8" s="282">
        <v>61.146051712089445</v>
      </c>
      <c r="AI8" s="282">
        <v>114.72572773056955</v>
      </c>
      <c r="AJ8" s="282">
        <v>183.36023074545892</v>
      </c>
      <c r="AK8" s="282">
        <v>233.86552732178998</v>
      </c>
      <c r="AL8" s="282">
        <v>249.62510515343257</v>
      </c>
      <c r="AM8" s="283">
        <v>318.79391412822127</v>
      </c>
      <c r="AN8" s="282">
        <v>339.1045999385309</v>
      </c>
      <c r="AO8" s="282">
        <v>532.40480736830284</v>
      </c>
      <c r="AP8" s="284"/>
      <c r="AQ8" s="284"/>
      <c r="AR8" s="282">
        <v>755.99202683650151</v>
      </c>
      <c r="AS8" s="282">
        <v>1182.1117254950873</v>
      </c>
      <c r="AT8" s="282">
        <v>1794.3869795721648</v>
      </c>
      <c r="AU8" s="282">
        <v>3059.94195479787</v>
      </c>
      <c r="AV8" s="282">
        <v>5123.7700966909579</v>
      </c>
      <c r="AW8" s="282">
        <v>8260.6680989089691</v>
      </c>
      <c r="AX8" s="285">
        <v>13953.488372093023</v>
      </c>
    </row>
    <row r="9" spans="1:50" ht="15" hidden="1" customHeight="1">
      <c r="B9" s="681" t="s">
        <v>302</v>
      </c>
      <c r="C9" s="682">
        <v>14916</v>
      </c>
      <c r="D9" s="683">
        <v>1096</v>
      </c>
      <c r="E9" s="682">
        <v>134</v>
      </c>
      <c r="F9" s="682">
        <v>101</v>
      </c>
      <c r="G9" s="682">
        <v>145</v>
      </c>
      <c r="H9" s="682">
        <v>202</v>
      </c>
      <c r="I9" s="682">
        <v>271</v>
      </c>
      <c r="J9" s="682">
        <v>249</v>
      </c>
      <c r="K9" s="682">
        <v>242</v>
      </c>
      <c r="L9" s="682">
        <v>316</v>
      </c>
      <c r="M9" s="684">
        <v>456</v>
      </c>
      <c r="N9" s="280"/>
      <c r="O9" s="280"/>
      <c r="P9" s="682">
        <v>611</v>
      </c>
      <c r="Q9" s="682">
        <v>870</v>
      </c>
      <c r="R9" s="682">
        <v>1219</v>
      </c>
      <c r="S9" s="682">
        <v>1447</v>
      </c>
      <c r="T9" s="682">
        <v>1980</v>
      </c>
      <c r="U9" s="682">
        <v>2320</v>
      </c>
      <c r="V9" s="682">
        <v>1899</v>
      </c>
      <c r="W9" s="682">
        <v>1012</v>
      </c>
      <c r="X9" s="682">
        <v>306</v>
      </c>
      <c r="Y9" s="682">
        <v>39</v>
      </c>
      <c r="Z9" s="281">
        <v>1</v>
      </c>
      <c r="AA9" s="687" t="s">
        <v>57</v>
      </c>
      <c r="AB9" s="659"/>
      <c r="AC9" s="659"/>
      <c r="AD9" s="681" t="s">
        <v>302</v>
      </c>
      <c r="AE9" s="282">
        <v>892.93090381417267</v>
      </c>
      <c r="AF9" s="686">
        <v>844.44752636972316</v>
      </c>
      <c r="AG9" s="282">
        <v>88.841742358947158</v>
      </c>
      <c r="AH9" s="282">
        <v>50.620984152123576</v>
      </c>
      <c r="AI9" s="282">
        <v>88.165727245641875</v>
      </c>
      <c r="AJ9" s="282">
        <v>165.41919845390373</v>
      </c>
      <c r="AK9" s="282">
        <v>205.13674521410675</v>
      </c>
      <c r="AL9" s="282">
        <v>193.91919254851874</v>
      </c>
      <c r="AM9" s="283">
        <v>229.40563086548488</v>
      </c>
      <c r="AN9" s="282">
        <v>349.78193974009872</v>
      </c>
      <c r="AO9" s="282">
        <v>488.69883934025654</v>
      </c>
      <c r="AP9" s="284"/>
      <c r="AQ9" s="284"/>
      <c r="AR9" s="282">
        <v>720.58684781583167</v>
      </c>
      <c r="AS9" s="282">
        <v>1125.0339449897194</v>
      </c>
      <c r="AT9" s="282">
        <v>1848.3139252789908</v>
      </c>
      <c r="AU9" s="282">
        <v>3075.7785099372941</v>
      </c>
      <c r="AV9" s="282">
        <v>5580.2942336959586</v>
      </c>
      <c r="AW9" s="282">
        <v>9439.3359915371475</v>
      </c>
      <c r="AX9" s="285">
        <v>17229.157850190437</v>
      </c>
    </row>
    <row r="10" spans="1:50" ht="15" hidden="1" customHeight="1">
      <c r="B10" s="681" t="s">
        <v>303</v>
      </c>
      <c r="C10" s="682">
        <v>14139</v>
      </c>
      <c r="D10" s="683">
        <v>586</v>
      </c>
      <c r="E10" s="682">
        <v>79</v>
      </c>
      <c r="F10" s="682">
        <v>55</v>
      </c>
      <c r="G10" s="682">
        <v>131</v>
      </c>
      <c r="H10" s="682">
        <v>150</v>
      </c>
      <c r="I10" s="682">
        <v>159</v>
      </c>
      <c r="J10" s="682">
        <v>223</v>
      </c>
      <c r="K10" s="682">
        <v>268</v>
      </c>
      <c r="L10" s="682">
        <v>285</v>
      </c>
      <c r="M10" s="684">
        <v>359</v>
      </c>
      <c r="N10" s="280"/>
      <c r="O10" s="280"/>
      <c r="P10" s="682">
        <v>584</v>
      </c>
      <c r="Q10" s="682">
        <v>804</v>
      </c>
      <c r="R10" s="682">
        <v>1249</v>
      </c>
      <c r="S10" s="682">
        <v>1605</v>
      </c>
      <c r="T10" s="682">
        <v>1823</v>
      </c>
      <c r="U10" s="682">
        <v>2130</v>
      </c>
      <c r="V10" s="682">
        <v>2114</v>
      </c>
      <c r="W10" s="682">
        <v>1114</v>
      </c>
      <c r="X10" s="682">
        <v>362</v>
      </c>
      <c r="Y10" s="682">
        <v>58</v>
      </c>
      <c r="Z10" s="281">
        <v>1</v>
      </c>
      <c r="AA10" s="687" t="s">
        <v>57</v>
      </c>
      <c r="AB10" s="659"/>
      <c r="AC10" s="659"/>
      <c r="AD10" s="681" t="s">
        <v>303</v>
      </c>
      <c r="AE10" s="282">
        <v>859.44314600321559</v>
      </c>
      <c r="AF10" s="686">
        <v>493.07092311964124</v>
      </c>
      <c r="AG10" s="282">
        <v>61.46042415472467</v>
      </c>
      <c r="AH10" s="282">
        <v>36.864753274260359</v>
      </c>
      <c r="AI10" s="282">
        <v>72.1464959383175</v>
      </c>
      <c r="AJ10" s="282">
        <v>121.48601695944797</v>
      </c>
      <c r="AK10" s="282">
        <v>139.73845180341701</v>
      </c>
      <c r="AL10" s="282">
        <v>172.64337916511829</v>
      </c>
      <c r="AM10" s="283">
        <v>212.02028432869474</v>
      </c>
      <c r="AN10" s="282">
        <v>276.98946468141349</v>
      </c>
      <c r="AO10" s="282">
        <v>410.36544242881473</v>
      </c>
      <c r="AP10" s="284"/>
      <c r="AQ10" s="284"/>
      <c r="AR10" s="282">
        <v>653.99733473688923</v>
      </c>
      <c r="AS10" s="282">
        <v>1003.3695245226506</v>
      </c>
      <c r="AT10" s="282">
        <v>1761.3379963898917</v>
      </c>
      <c r="AU10" s="282">
        <v>2749.7001884529723</v>
      </c>
      <c r="AV10" s="282">
        <v>4710.8377693937673</v>
      </c>
      <c r="AW10" s="282">
        <v>8349.9941197224507</v>
      </c>
      <c r="AX10" s="285">
        <v>17489.455521472391</v>
      </c>
    </row>
    <row r="11" spans="1:50" ht="15" hidden="1" customHeight="1">
      <c r="B11" s="681" t="s">
        <v>304</v>
      </c>
      <c r="C11" s="682">
        <v>13875</v>
      </c>
      <c r="D11" s="683">
        <v>419</v>
      </c>
      <c r="E11" s="682">
        <v>42</v>
      </c>
      <c r="F11" s="682">
        <v>44</v>
      </c>
      <c r="G11" s="682">
        <v>121</v>
      </c>
      <c r="H11" s="682">
        <v>142</v>
      </c>
      <c r="I11" s="682">
        <v>150</v>
      </c>
      <c r="J11" s="682">
        <v>155</v>
      </c>
      <c r="K11" s="682">
        <v>245</v>
      </c>
      <c r="L11" s="682">
        <v>323</v>
      </c>
      <c r="M11" s="684">
        <v>360</v>
      </c>
      <c r="N11" s="280"/>
      <c r="O11" s="280"/>
      <c r="P11" s="682">
        <v>438</v>
      </c>
      <c r="Q11" s="682">
        <v>765</v>
      </c>
      <c r="R11" s="682">
        <v>1123</v>
      </c>
      <c r="S11" s="682">
        <v>1563</v>
      </c>
      <c r="T11" s="682">
        <v>2117</v>
      </c>
      <c r="U11" s="682">
        <v>2138</v>
      </c>
      <c r="V11" s="682">
        <v>1887</v>
      </c>
      <c r="W11" s="682">
        <v>1298</v>
      </c>
      <c r="X11" s="682">
        <v>463</v>
      </c>
      <c r="Y11" s="682">
        <v>79</v>
      </c>
      <c r="Z11" s="281">
        <v>3</v>
      </c>
      <c r="AA11" s="687" t="s">
        <v>57</v>
      </c>
      <c r="AB11" s="659"/>
      <c r="AC11" s="659"/>
      <c r="AD11" s="681" t="s">
        <v>304</v>
      </c>
      <c r="AE11" s="282">
        <v>816.14574510136094</v>
      </c>
      <c r="AF11" s="686">
        <v>325.03801160517577</v>
      </c>
      <c r="AG11" s="282">
        <v>33.681644305797249</v>
      </c>
      <c r="AH11" s="282">
        <v>33.495226930162453</v>
      </c>
      <c r="AI11" s="282">
        <v>85.421211286895257</v>
      </c>
      <c r="AJ11" s="282">
        <v>93.705250793525096</v>
      </c>
      <c r="AK11" s="282">
        <v>113.72769041806299</v>
      </c>
      <c r="AL11" s="282">
        <v>127.56466705621898</v>
      </c>
      <c r="AM11" s="283">
        <v>182.83172764788847</v>
      </c>
      <c r="AN11" s="282">
        <v>256.10529654297494</v>
      </c>
      <c r="AO11" s="282">
        <v>349.26024739267524</v>
      </c>
      <c r="AP11" s="284"/>
      <c r="AQ11" s="284"/>
      <c r="AR11" s="282">
        <v>509.38524876142628</v>
      </c>
      <c r="AS11" s="282">
        <v>901.82486914697972</v>
      </c>
      <c r="AT11" s="282">
        <v>1493.291491030943</v>
      </c>
      <c r="AU11" s="282">
        <v>2428.0365991953149</v>
      </c>
      <c r="AV11" s="282">
        <v>4285.8588926004659</v>
      </c>
      <c r="AW11" s="282">
        <v>7403.8161858918866</v>
      </c>
      <c r="AX11" s="285">
        <v>15799.728905455777</v>
      </c>
    </row>
    <row r="12" spans="1:50" ht="15" customHeight="1">
      <c r="B12" s="681" t="s">
        <v>305</v>
      </c>
      <c r="C12" s="682">
        <v>13865</v>
      </c>
      <c r="D12" s="683">
        <v>386</v>
      </c>
      <c r="E12" s="682">
        <v>52</v>
      </c>
      <c r="F12" s="682">
        <v>33</v>
      </c>
      <c r="G12" s="682">
        <v>89</v>
      </c>
      <c r="H12" s="682">
        <v>119</v>
      </c>
      <c r="I12" s="682">
        <v>162</v>
      </c>
      <c r="J12" s="682">
        <v>163</v>
      </c>
      <c r="K12" s="682">
        <v>175</v>
      </c>
      <c r="L12" s="682">
        <v>308</v>
      </c>
      <c r="M12" s="684">
        <v>421</v>
      </c>
      <c r="N12" s="280"/>
      <c r="O12" s="280"/>
      <c r="P12" s="682">
        <v>476</v>
      </c>
      <c r="Q12" s="682">
        <v>615</v>
      </c>
      <c r="R12" s="682">
        <v>989</v>
      </c>
      <c r="S12" s="682">
        <v>1371</v>
      </c>
      <c r="T12" s="682">
        <v>2050</v>
      </c>
      <c r="U12" s="682">
        <v>2458</v>
      </c>
      <c r="V12" s="682">
        <v>2055</v>
      </c>
      <c r="W12" s="682">
        <v>1315</v>
      </c>
      <c r="X12" s="682">
        <v>519</v>
      </c>
      <c r="Y12" s="682">
        <v>100</v>
      </c>
      <c r="Z12" s="281">
        <v>9</v>
      </c>
      <c r="AA12" s="687">
        <v>0</v>
      </c>
      <c r="AB12" s="659"/>
      <c r="AC12" s="659"/>
      <c r="AD12" s="681" t="s">
        <v>305</v>
      </c>
      <c r="AE12" s="282">
        <v>767.51302530218925</v>
      </c>
      <c r="AF12" s="686">
        <v>247.99069713654265</v>
      </c>
      <c r="AG12" s="282">
        <v>38.806259748207076</v>
      </c>
      <c r="AH12" s="282">
        <v>25.93320235756385</v>
      </c>
      <c r="AI12" s="282">
        <v>69.733914188109196</v>
      </c>
      <c r="AJ12" s="282">
        <v>96.42420166433034</v>
      </c>
      <c r="AK12" s="282">
        <v>101.09898339355587</v>
      </c>
      <c r="AL12" s="282">
        <v>116.92802111877879</v>
      </c>
      <c r="AM12" s="283">
        <v>140.06386912432069</v>
      </c>
      <c r="AN12" s="282">
        <v>228.20900388251681</v>
      </c>
      <c r="AO12" s="283">
        <v>332.12631844681641</v>
      </c>
      <c r="AP12" s="284"/>
      <c r="AQ12" s="284"/>
      <c r="AR12" s="282">
        <v>471.83838544041555</v>
      </c>
      <c r="AS12" s="282">
        <v>738.89850057670128</v>
      </c>
      <c r="AT12" s="282">
        <v>1200.3738272384119</v>
      </c>
      <c r="AU12" s="282">
        <v>1957.5926322553009</v>
      </c>
      <c r="AV12" s="282">
        <v>3655.4269717016459</v>
      </c>
      <c r="AW12" s="282">
        <v>6354.0481852962466</v>
      </c>
      <c r="AX12" s="285">
        <v>14033.48660886658</v>
      </c>
    </row>
    <row r="13" spans="1:50" ht="15" customHeight="1">
      <c r="B13" s="681" t="s">
        <v>306</v>
      </c>
      <c r="C13" s="682">
        <v>14019</v>
      </c>
      <c r="D13" s="683">
        <v>220</v>
      </c>
      <c r="E13" s="682">
        <v>38</v>
      </c>
      <c r="F13" s="682">
        <v>29</v>
      </c>
      <c r="G13" s="682">
        <v>52</v>
      </c>
      <c r="H13" s="682">
        <v>64</v>
      </c>
      <c r="I13" s="682">
        <v>97</v>
      </c>
      <c r="J13" s="682">
        <v>124</v>
      </c>
      <c r="K13" s="682">
        <v>166</v>
      </c>
      <c r="L13" s="682">
        <v>239</v>
      </c>
      <c r="M13" s="684">
        <v>430</v>
      </c>
      <c r="N13" s="280"/>
      <c r="O13" s="280"/>
      <c r="P13" s="682">
        <v>538</v>
      </c>
      <c r="Q13" s="682">
        <v>609</v>
      </c>
      <c r="R13" s="682">
        <v>791</v>
      </c>
      <c r="S13" s="682">
        <v>1284</v>
      </c>
      <c r="T13" s="682">
        <v>1812</v>
      </c>
      <c r="U13" s="682">
        <v>2500</v>
      </c>
      <c r="V13" s="682">
        <v>2603</v>
      </c>
      <c r="W13" s="682">
        <v>1563</v>
      </c>
      <c r="X13" s="682">
        <v>727</v>
      </c>
      <c r="Y13" s="682">
        <v>119</v>
      </c>
      <c r="Z13" s="281">
        <v>14</v>
      </c>
      <c r="AA13" s="687">
        <v>0</v>
      </c>
      <c r="AB13" s="659"/>
      <c r="AC13" s="659"/>
      <c r="AD13" s="681" t="s">
        <v>306</v>
      </c>
      <c r="AE13" s="282">
        <v>752.60060308974789</v>
      </c>
      <c r="AF13" s="686">
        <v>166.78543811502129</v>
      </c>
      <c r="AG13" s="282">
        <v>24.132040364012777</v>
      </c>
      <c r="AH13" s="282">
        <v>21.500433715645642</v>
      </c>
      <c r="AI13" s="282">
        <v>42.063710342819242</v>
      </c>
      <c r="AJ13" s="282">
        <v>58.834344548630263</v>
      </c>
      <c r="AK13" s="282">
        <v>75.333369576191544</v>
      </c>
      <c r="AL13" s="282">
        <v>76.250445819138861</v>
      </c>
      <c r="AM13" s="283">
        <v>118.46903747475396</v>
      </c>
      <c r="AN13" s="282">
        <v>192.6704609580317</v>
      </c>
      <c r="AO13" s="283">
        <v>323.72692504592408</v>
      </c>
      <c r="AP13" s="284"/>
      <c r="AQ13" s="284"/>
      <c r="AR13" s="282">
        <v>433.25951278437691</v>
      </c>
      <c r="AS13" s="282">
        <v>620.14398745455844</v>
      </c>
      <c r="AT13" s="282">
        <v>987.7992432283927</v>
      </c>
      <c r="AU13" s="282">
        <v>1668.2257561584036</v>
      </c>
      <c r="AV13" s="282">
        <v>2907.3405535499396</v>
      </c>
      <c r="AW13" s="282">
        <v>5549.8823424943394</v>
      </c>
      <c r="AX13" s="285">
        <v>12898.093258398132</v>
      </c>
    </row>
    <row r="14" spans="1:50" ht="15" customHeight="1">
      <c r="B14" s="681" t="s">
        <v>307</v>
      </c>
      <c r="C14" s="682">
        <v>14358</v>
      </c>
      <c r="D14" s="683">
        <v>164</v>
      </c>
      <c r="E14" s="682">
        <v>36</v>
      </c>
      <c r="F14" s="682">
        <v>28</v>
      </c>
      <c r="G14" s="682">
        <v>52</v>
      </c>
      <c r="H14" s="682">
        <v>69</v>
      </c>
      <c r="I14" s="682">
        <v>70</v>
      </c>
      <c r="J14" s="682">
        <v>107</v>
      </c>
      <c r="K14" s="682">
        <v>167</v>
      </c>
      <c r="L14" s="682">
        <v>230</v>
      </c>
      <c r="M14" s="684">
        <v>300</v>
      </c>
      <c r="N14" s="280"/>
      <c r="O14" s="280"/>
      <c r="P14" s="682">
        <v>593</v>
      </c>
      <c r="Q14" s="682">
        <v>690</v>
      </c>
      <c r="R14" s="682">
        <v>856</v>
      </c>
      <c r="S14" s="682">
        <v>1067</v>
      </c>
      <c r="T14" s="682">
        <v>1708</v>
      </c>
      <c r="U14" s="682">
        <v>2318</v>
      </c>
      <c r="V14" s="682">
        <v>2706</v>
      </c>
      <c r="W14" s="682">
        <v>2087</v>
      </c>
      <c r="X14" s="682">
        <v>850</v>
      </c>
      <c r="Y14" s="682">
        <v>240</v>
      </c>
      <c r="Z14" s="281">
        <v>20</v>
      </c>
      <c r="AA14" s="687">
        <v>0</v>
      </c>
      <c r="AB14" s="659"/>
      <c r="AC14" s="659"/>
      <c r="AD14" s="681" t="s">
        <v>307</v>
      </c>
      <c r="AE14" s="282">
        <v>750.11754871741289</v>
      </c>
      <c r="AF14" s="686">
        <v>139.93771065318487</v>
      </c>
      <c r="AG14" s="282">
        <v>27.01202034905533</v>
      </c>
      <c r="AH14" s="282">
        <v>17.638128594556118</v>
      </c>
      <c r="AI14" s="282">
        <v>39.362628212406797</v>
      </c>
      <c r="AJ14" s="282">
        <v>63.43952558267825</v>
      </c>
      <c r="AK14" s="282">
        <v>61.543330900906447</v>
      </c>
      <c r="AL14" s="282">
        <v>81.974120693485744</v>
      </c>
      <c r="AM14" s="283">
        <v>101.85659567200956</v>
      </c>
      <c r="AN14" s="282">
        <v>164.58902835224916</v>
      </c>
      <c r="AO14" s="283">
        <v>245.02597275311183</v>
      </c>
      <c r="AP14" s="284"/>
      <c r="AQ14" s="284"/>
      <c r="AR14" s="282">
        <v>455.19094223757435</v>
      </c>
      <c r="AS14" s="282">
        <v>569.41968706674584</v>
      </c>
      <c r="AT14" s="282">
        <v>899.79292148886293</v>
      </c>
      <c r="AU14" s="282">
        <v>1409.4739901191515</v>
      </c>
      <c r="AV14" s="282">
        <v>2438.7109670602681</v>
      </c>
      <c r="AW14" s="282">
        <v>4427.1280964113139</v>
      </c>
      <c r="AX14" s="285">
        <v>11471.714246846881</v>
      </c>
    </row>
    <row r="15" spans="1:50" ht="15" customHeight="1">
      <c r="B15" s="681" t="s">
        <v>308</v>
      </c>
      <c r="C15" s="682">
        <v>15343</v>
      </c>
      <c r="D15" s="683">
        <v>150</v>
      </c>
      <c r="E15" s="682">
        <v>27</v>
      </c>
      <c r="F15" s="682">
        <v>17</v>
      </c>
      <c r="G15" s="682">
        <v>67</v>
      </c>
      <c r="H15" s="682">
        <v>63</v>
      </c>
      <c r="I15" s="682">
        <v>52</v>
      </c>
      <c r="J15" s="682">
        <v>67</v>
      </c>
      <c r="K15" s="682">
        <v>139</v>
      </c>
      <c r="L15" s="682">
        <v>247</v>
      </c>
      <c r="M15" s="684">
        <v>323</v>
      </c>
      <c r="N15" s="280"/>
      <c r="O15" s="280"/>
      <c r="P15" s="682">
        <v>411</v>
      </c>
      <c r="Q15" s="682">
        <v>777</v>
      </c>
      <c r="R15" s="682">
        <v>1061</v>
      </c>
      <c r="S15" s="682">
        <v>1096</v>
      </c>
      <c r="T15" s="682">
        <v>1537</v>
      </c>
      <c r="U15" s="682">
        <v>2361</v>
      </c>
      <c r="V15" s="682">
        <v>2829</v>
      </c>
      <c r="W15" s="682">
        <v>2468</v>
      </c>
      <c r="X15" s="682">
        <v>1315</v>
      </c>
      <c r="Y15" s="682">
        <v>293</v>
      </c>
      <c r="Z15" s="281">
        <v>43</v>
      </c>
      <c r="AA15" s="687">
        <v>0</v>
      </c>
      <c r="AB15" s="659"/>
      <c r="AC15" s="659"/>
      <c r="AD15" s="681" t="s">
        <v>308</v>
      </c>
      <c r="AE15" s="282">
        <v>800.29293131084148</v>
      </c>
      <c r="AF15" s="686">
        <v>147.64796787180219</v>
      </c>
      <c r="AG15" s="282">
        <v>22.937923183443917</v>
      </c>
      <c r="AH15" s="282">
        <v>12.697084898684732</v>
      </c>
      <c r="AI15" s="282">
        <v>43.340729288629852</v>
      </c>
      <c r="AJ15" s="282">
        <v>54.973342291952079</v>
      </c>
      <c r="AK15" s="282">
        <v>48.05870555724993</v>
      </c>
      <c r="AL15" s="282">
        <v>59.012119503945883</v>
      </c>
      <c r="AM15" s="283">
        <v>106.59018756805668</v>
      </c>
      <c r="AN15" s="282">
        <v>151.71524216086729</v>
      </c>
      <c r="AO15" s="283">
        <v>234.55597754652996</v>
      </c>
      <c r="AP15" s="284"/>
      <c r="AQ15" s="284"/>
      <c r="AR15" s="282">
        <v>342.34309274915665</v>
      </c>
      <c r="AS15" s="282">
        <v>611.39700675133372</v>
      </c>
      <c r="AT15" s="282">
        <v>905.01983196144499</v>
      </c>
      <c r="AU15" s="282">
        <v>1210.7687718871864</v>
      </c>
      <c r="AV15" s="282">
        <v>2201.3119074217298</v>
      </c>
      <c r="AW15" s="282">
        <v>3934.0820475222449</v>
      </c>
      <c r="AX15" s="285">
        <v>10622.716223034231</v>
      </c>
    </row>
    <row r="16" spans="1:50" ht="15" hidden="1" customHeight="1">
      <c r="B16" s="688" t="s">
        <v>309</v>
      </c>
      <c r="C16" s="682">
        <v>15954</v>
      </c>
      <c r="D16" s="683">
        <v>129</v>
      </c>
      <c r="E16" s="682">
        <v>28</v>
      </c>
      <c r="F16" s="682">
        <v>13</v>
      </c>
      <c r="G16" s="682">
        <v>68</v>
      </c>
      <c r="H16" s="682">
        <v>65</v>
      </c>
      <c r="I16" s="682">
        <v>68</v>
      </c>
      <c r="J16" s="682">
        <v>72</v>
      </c>
      <c r="K16" s="682">
        <v>92</v>
      </c>
      <c r="L16" s="682">
        <v>216</v>
      </c>
      <c r="M16" s="684">
        <v>335</v>
      </c>
      <c r="N16" s="280"/>
      <c r="O16" s="280"/>
      <c r="P16" s="682">
        <v>393</v>
      </c>
      <c r="Q16" s="682">
        <v>646</v>
      </c>
      <c r="R16" s="682">
        <v>1105</v>
      </c>
      <c r="S16" s="682">
        <v>1332</v>
      </c>
      <c r="T16" s="682">
        <v>1543</v>
      </c>
      <c r="U16" s="682">
        <v>2258</v>
      </c>
      <c r="V16" s="682">
        <v>3004</v>
      </c>
      <c r="W16" s="682">
        <v>2595</v>
      </c>
      <c r="X16" s="682">
        <v>1502</v>
      </c>
      <c r="Y16" s="682">
        <v>453</v>
      </c>
      <c r="Z16" s="682">
        <v>37</v>
      </c>
      <c r="AA16" s="687">
        <v>0</v>
      </c>
      <c r="AB16" s="659"/>
      <c r="AC16" s="659"/>
      <c r="AD16" s="688" t="s">
        <v>309</v>
      </c>
      <c r="AE16" s="282">
        <v>824.07024793388439</v>
      </c>
      <c r="AF16" s="686">
        <v>137.2340425531915</v>
      </c>
      <c r="AG16" s="282">
        <v>25.225225225225223</v>
      </c>
      <c r="AH16" s="282">
        <v>10.743801652892563</v>
      </c>
      <c r="AI16" s="282">
        <v>46.575342465753423</v>
      </c>
      <c r="AJ16" s="282">
        <v>48.148148148148152</v>
      </c>
      <c r="AK16" s="282">
        <v>61.261261261261268</v>
      </c>
      <c r="AL16" s="282">
        <v>66.055045871559628</v>
      </c>
      <c r="AM16" s="283">
        <v>78.632478632478637</v>
      </c>
      <c r="AN16" s="282">
        <v>143.04635761589404</v>
      </c>
      <c r="AO16" s="283">
        <v>227.89115646258503</v>
      </c>
      <c r="AP16" s="284"/>
      <c r="AQ16" s="284"/>
      <c r="AR16" s="282">
        <v>307.03125</v>
      </c>
      <c r="AS16" s="282">
        <v>525.20325203252037</v>
      </c>
      <c r="AT16" s="282">
        <v>891.12903225806451</v>
      </c>
      <c r="AU16" s="282">
        <v>1268.5714285714287</v>
      </c>
      <c r="AV16" s="282">
        <v>2003.896103896104</v>
      </c>
      <c r="AW16" s="282">
        <v>3763.333333333333</v>
      </c>
      <c r="AX16" s="285">
        <v>9988.1578947368416</v>
      </c>
    </row>
    <row r="17" spans="2:52" ht="15" hidden="1" customHeight="1">
      <c r="B17" s="689" t="s">
        <v>310</v>
      </c>
      <c r="C17" s="682">
        <v>16091</v>
      </c>
      <c r="D17" s="683">
        <v>112</v>
      </c>
      <c r="E17" s="682">
        <v>27</v>
      </c>
      <c r="F17" s="682">
        <v>24</v>
      </c>
      <c r="G17" s="682">
        <v>54</v>
      </c>
      <c r="H17" s="682">
        <v>59</v>
      </c>
      <c r="I17" s="682">
        <v>57</v>
      </c>
      <c r="J17" s="682">
        <v>78</v>
      </c>
      <c r="K17" s="682">
        <v>94</v>
      </c>
      <c r="L17" s="682">
        <v>190</v>
      </c>
      <c r="M17" s="684">
        <v>325</v>
      </c>
      <c r="N17" s="280"/>
      <c r="O17" s="280"/>
      <c r="P17" s="682">
        <v>434</v>
      </c>
      <c r="Q17" s="682">
        <v>643</v>
      </c>
      <c r="R17" s="682">
        <v>1031</v>
      </c>
      <c r="S17" s="682">
        <v>1403</v>
      </c>
      <c r="T17" s="682">
        <v>1576</v>
      </c>
      <c r="U17" s="682">
        <v>2146</v>
      </c>
      <c r="V17" s="682">
        <v>3035</v>
      </c>
      <c r="W17" s="682">
        <v>2691</v>
      </c>
      <c r="X17" s="682">
        <v>1620</v>
      </c>
      <c r="Y17" s="682">
        <v>431</v>
      </c>
      <c r="Z17" s="682">
        <v>61</v>
      </c>
      <c r="AA17" s="687">
        <v>0</v>
      </c>
      <c r="AB17" s="659"/>
      <c r="AC17" s="659"/>
      <c r="AD17" s="689" t="s">
        <v>310</v>
      </c>
      <c r="AE17" s="282">
        <v>829.86075296544607</v>
      </c>
      <c r="AF17" s="686">
        <v>119.14893617021276</v>
      </c>
      <c r="AG17" s="282">
        <v>25.233644859813083</v>
      </c>
      <c r="AH17" s="282">
        <v>20</v>
      </c>
      <c r="AI17" s="282">
        <v>38.848920863309353</v>
      </c>
      <c r="AJ17" s="282">
        <v>41.549295774647888</v>
      </c>
      <c r="AK17" s="282">
        <v>50</v>
      </c>
      <c r="AL17" s="282">
        <v>72.222222222222214</v>
      </c>
      <c r="AM17" s="283">
        <v>80.341880341880341</v>
      </c>
      <c r="AN17" s="282">
        <v>137.68115942028987</v>
      </c>
      <c r="AO17" s="283">
        <v>209.67741935483869</v>
      </c>
      <c r="AP17" s="284"/>
      <c r="AQ17" s="284"/>
      <c r="AR17" s="282">
        <v>321.48148148148147</v>
      </c>
      <c r="AS17" s="282">
        <v>535.83333333333326</v>
      </c>
      <c r="AT17" s="282">
        <v>838.21138211382117</v>
      </c>
      <c r="AU17" s="282">
        <v>1275.4545454545455</v>
      </c>
      <c r="AV17" s="282">
        <v>1945.6790123456792</v>
      </c>
      <c r="AW17" s="282">
        <v>3637.2881355932204</v>
      </c>
      <c r="AX17" s="285">
        <v>9921.518987341773</v>
      </c>
    </row>
    <row r="18" spans="2:52" ht="15" customHeight="1">
      <c r="B18" s="689" t="s">
        <v>311</v>
      </c>
      <c r="C18" s="682">
        <v>16543</v>
      </c>
      <c r="D18" s="683">
        <v>114</v>
      </c>
      <c r="E18" s="684">
        <v>16</v>
      </c>
      <c r="F18" s="684">
        <v>20</v>
      </c>
      <c r="G18" s="684">
        <v>48</v>
      </c>
      <c r="H18" s="684">
        <v>81</v>
      </c>
      <c r="I18" s="684">
        <v>66</v>
      </c>
      <c r="J18" s="684">
        <v>65</v>
      </c>
      <c r="K18" s="684">
        <v>102</v>
      </c>
      <c r="L18" s="684">
        <v>181</v>
      </c>
      <c r="M18" s="684">
        <v>326</v>
      </c>
      <c r="N18" s="280"/>
      <c r="O18" s="280"/>
      <c r="P18" s="684">
        <v>456</v>
      </c>
      <c r="Q18" s="684">
        <v>664</v>
      </c>
      <c r="R18" s="684">
        <v>1039</v>
      </c>
      <c r="S18" s="684">
        <v>1410</v>
      </c>
      <c r="T18" s="684">
        <v>1717</v>
      </c>
      <c r="U18" s="684">
        <v>2108</v>
      </c>
      <c r="V18" s="684">
        <v>2943</v>
      </c>
      <c r="W18" s="684">
        <v>2915</v>
      </c>
      <c r="X18" s="684">
        <v>1702</v>
      </c>
      <c r="Y18" s="684">
        <v>488</v>
      </c>
      <c r="Z18" s="684">
        <v>81</v>
      </c>
      <c r="AA18" s="690">
        <v>1</v>
      </c>
      <c r="AB18" s="659"/>
      <c r="AC18" s="659"/>
      <c r="AD18" s="689" t="s">
        <v>311</v>
      </c>
      <c r="AE18" s="282">
        <v>853.67143738082893</v>
      </c>
      <c r="AF18" s="686">
        <v>123.08090950314181</v>
      </c>
      <c r="AG18" s="282">
        <v>15.503575512102477</v>
      </c>
      <c r="AH18" s="282">
        <v>16.880201211998447</v>
      </c>
      <c r="AI18" s="282">
        <v>36.095110616474408</v>
      </c>
      <c r="AJ18" s="282">
        <v>57.660684667240893</v>
      </c>
      <c r="AK18" s="282">
        <v>56.97661368992636</v>
      </c>
      <c r="AL18" s="282">
        <v>59.535258612004142</v>
      </c>
      <c r="AM18" s="283">
        <v>88.654793877604234</v>
      </c>
      <c r="AN18" s="282">
        <v>138.42047705355571</v>
      </c>
      <c r="AO18" s="283">
        <v>200.87126370206971</v>
      </c>
      <c r="AP18" s="284"/>
      <c r="AQ18" s="284"/>
      <c r="AR18" s="282">
        <v>334.78701378793886</v>
      </c>
      <c r="AS18" s="282">
        <v>560.56461689123023</v>
      </c>
      <c r="AT18" s="282">
        <v>838.62687964614634</v>
      </c>
      <c r="AU18" s="282">
        <v>1258.3555702314125</v>
      </c>
      <c r="AV18" s="282">
        <v>2045.5330656786477</v>
      </c>
      <c r="AW18" s="282">
        <v>3468.1320127669378</v>
      </c>
      <c r="AX18" s="285">
        <v>9955.4216572366313</v>
      </c>
    </row>
    <row r="19" spans="2:52" ht="15" hidden="1" customHeight="1">
      <c r="B19" s="689" t="s">
        <v>312</v>
      </c>
      <c r="C19" s="682">
        <v>16193</v>
      </c>
      <c r="D19" s="691">
        <v>98</v>
      </c>
      <c r="E19" s="280">
        <v>19</v>
      </c>
      <c r="F19" s="684">
        <v>14</v>
      </c>
      <c r="G19" s="684">
        <v>60</v>
      </c>
      <c r="H19" s="684">
        <v>69</v>
      </c>
      <c r="I19" s="684">
        <v>56</v>
      </c>
      <c r="J19" s="684">
        <v>67</v>
      </c>
      <c r="K19" s="684">
        <v>94</v>
      </c>
      <c r="L19" s="684">
        <v>153</v>
      </c>
      <c r="M19" s="684">
        <v>385</v>
      </c>
      <c r="N19" s="280"/>
      <c r="O19" s="280"/>
      <c r="P19" s="684">
        <v>451</v>
      </c>
      <c r="Q19" s="684">
        <v>589</v>
      </c>
      <c r="R19" s="684">
        <v>1018</v>
      </c>
      <c r="S19" s="684">
        <v>1495</v>
      </c>
      <c r="T19" s="684">
        <v>1673</v>
      </c>
      <c r="U19" s="684">
        <v>2006</v>
      </c>
      <c r="V19" s="684">
        <v>2912</v>
      </c>
      <c r="W19" s="684">
        <v>2808</v>
      </c>
      <c r="X19" s="684">
        <v>1655</v>
      </c>
      <c r="Y19" s="684">
        <v>513</v>
      </c>
      <c r="Z19" s="684">
        <v>58</v>
      </c>
      <c r="AA19" s="690">
        <v>0</v>
      </c>
      <c r="AB19" s="659"/>
      <c r="AC19" s="659"/>
      <c r="AD19" s="689" t="s">
        <v>312</v>
      </c>
      <c r="AE19" s="282">
        <v>829.13466461853545</v>
      </c>
      <c r="AF19" s="686">
        <v>105.37634408602149</v>
      </c>
      <c r="AG19" s="282">
        <v>18.811881188118811</v>
      </c>
      <c r="AH19" s="282">
        <v>11.965811965811966</v>
      </c>
      <c r="AI19" s="282">
        <v>47.244094488188978</v>
      </c>
      <c r="AJ19" s="282">
        <v>48.251748251748253</v>
      </c>
      <c r="AK19" s="282">
        <v>44.094488188976378</v>
      </c>
      <c r="AL19" s="282">
        <v>62.037037037037038</v>
      </c>
      <c r="AM19" s="283">
        <v>83.185840707964601</v>
      </c>
      <c r="AN19" s="283">
        <v>121.42857142857142</v>
      </c>
      <c r="AO19" s="283">
        <v>225.14619883040936</v>
      </c>
      <c r="AP19" s="284"/>
      <c r="AQ19" s="284"/>
      <c r="AR19" s="283">
        <v>344.27480916030532</v>
      </c>
      <c r="AS19" s="283">
        <v>482.78688524590166</v>
      </c>
      <c r="AT19" s="283">
        <v>827.6422764227641</v>
      </c>
      <c r="AU19" s="283">
        <v>1300</v>
      </c>
      <c r="AV19" s="283">
        <v>1879.7752808988766</v>
      </c>
      <c r="AW19" s="283">
        <v>3235.483870967742</v>
      </c>
      <c r="AX19" s="285">
        <v>9348.2352941176468</v>
      </c>
    </row>
    <row r="20" spans="2:52" ht="15" hidden="1" customHeight="1">
      <c r="B20" s="689" t="s">
        <v>313</v>
      </c>
      <c r="C20" s="682">
        <v>16236</v>
      </c>
      <c r="D20" s="691">
        <v>92</v>
      </c>
      <c r="E20" s="280">
        <v>23</v>
      </c>
      <c r="F20" s="684">
        <v>10</v>
      </c>
      <c r="G20" s="684">
        <v>57</v>
      </c>
      <c r="H20" s="684">
        <v>86</v>
      </c>
      <c r="I20" s="684">
        <v>65</v>
      </c>
      <c r="J20" s="684">
        <v>70</v>
      </c>
      <c r="K20" s="684">
        <v>83</v>
      </c>
      <c r="L20" s="684">
        <v>166</v>
      </c>
      <c r="M20" s="684">
        <v>398</v>
      </c>
      <c r="N20" s="280"/>
      <c r="O20" s="280"/>
      <c r="P20" s="684">
        <v>415</v>
      </c>
      <c r="Q20" s="684">
        <v>589</v>
      </c>
      <c r="R20" s="684">
        <v>962</v>
      </c>
      <c r="S20" s="684">
        <v>1414</v>
      </c>
      <c r="T20" s="684">
        <v>1727</v>
      </c>
      <c r="U20" s="684">
        <v>2025</v>
      </c>
      <c r="V20" s="684">
        <v>2829</v>
      </c>
      <c r="W20" s="684">
        <v>2875</v>
      </c>
      <c r="X20" s="684">
        <v>1705</v>
      </c>
      <c r="Y20" s="684">
        <v>570</v>
      </c>
      <c r="Z20" s="684">
        <v>75</v>
      </c>
      <c r="AA20" s="690">
        <v>0</v>
      </c>
      <c r="AB20" s="659"/>
      <c r="AC20" s="659"/>
      <c r="AD20" s="689" t="s">
        <v>313</v>
      </c>
      <c r="AE20" s="282">
        <v>830.0613496932516</v>
      </c>
      <c r="AF20" s="686">
        <v>97.872340425531931</v>
      </c>
      <c r="AG20" s="282">
        <v>23.469387755102041</v>
      </c>
      <c r="AH20" s="282">
        <v>8.7719298245614024</v>
      </c>
      <c r="AI20" s="282">
        <v>45.967741935483872</v>
      </c>
      <c r="AJ20" s="282">
        <v>60.563380281690144</v>
      </c>
      <c r="AK20" s="282">
        <v>49.618320610687029</v>
      </c>
      <c r="AL20" s="282">
        <v>63.063063063063062</v>
      </c>
      <c r="AM20" s="283">
        <v>74.107142857142861</v>
      </c>
      <c r="AN20" s="283">
        <v>137.19008264462809</v>
      </c>
      <c r="AO20" s="283">
        <v>245.67901234567904</v>
      </c>
      <c r="AP20" s="284"/>
      <c r="AQ20" s="284"/>
      <c r="AR20" s="283">
        <v>302.91970802919707</v>
      </c>
      <c r="AS20" s="283">
        <v>478.86178861788613</v>
      </c>
      <c r="AT20" s="283">
        <v>782.11382113821128</v>
      </c>
      <c r="AU20" s="283">
        <v>1198.3050847457628</v>
      </c>
      <c r="AV20" s="283">
        <v>1837.2340425531916</v>
      </c>
      <c r="AW20" s="283">
        <v>3164.0625</v>
      </c>
      <c r="AX20" s="285">
        <v>9152.2727272727261</v>
      </c>
    </row>
    <row r="21" spans="2:52" ht="15" hidden="1" customHeight="1">
      <c r="B21" s="689" t="s">
        <v>314</v>
      </c>
      <c r="C21" s="682">
        <v>16340</v>
      </c>
      <c r="D21" s="691">
        <v>113</v>
      </c>
      <c r="E21" s="280">
        <v>24</v>
      </c>
      <c r="F21" s="684">
        <v>16</v>
      </c>
      <c r="G21" s="684">
        <v>51</v>
      </c>
      <c r="H21" s="684">
        <v>51</v>
      </c>
      <c r="I21" s="684">
        <v>65</v>
      </c>
      <c r="J21" s="684">
        <v>62</v>
      </c>
      <c r="K21" s="684">
        <v>84</v>
      </c>
      <c r="L21" s="684">
        <v>164</v>
      </c>
      <c r="M21" s="684">
        <v>355</v>
      </c>
      <c r="N21" s="280"/>
      <c r="O21" s="280"/>
      <c r="P21" s="684">
        <v>491</v>
      </c>
      <c r="Q21" s="684">
        <v>573</v>
      </c>
      <c r="R21" s="684">
        <v>939</v>
      </c>
      <c r="S21" s="684">
        <v>1542</v>
      </c>
      <c r="T21" s="684">
        <v>1755</v>
      </c>
      <c r="U21" s="684">
        <v>2024</v>
      </c>
      <c r="V21" s="684">
        <v>2789</v>
      </c>
      <c r="W21" s="684">
        <v>2874</v>
      </c>
      <c r="X21" s="684">
        <v>1669</v>
      </c>
      <c r="Y21" s="684">
        <v>601</v>
      </c>
      <c r="Z21" s="684">
        <v>97</v>
      </c>
      <c r="AA21" s="690">
        <v>1</v>
      </c>
      <c r="AB21" s="659"/>
      <c r="AC21" s="659"/>
      <c r="AD21" s="689" t="s">
        <v>314</v>
      </c>
      <c r="AE21" s="282">
        <v>834.52502553626152</v>
      </c>
      <c r="AF21" s="686">
        <v>120.21276595744681</v>
      </c>
      <c r="AG21" s="282">
        <v>25</v>
      </c>
      <c r="AH21" s="282">
        <v>14.414414414414415</v>
      </c>
      <c r="AI21" s="282">
        <v>42.148760330578511</v>
      </c>
      <c r="AJ21" s="282">
        <v>36.690647482014391</v>
      </c>
      <c r="AK21" s="282">
        <v>47.794117647058826</v>
      </c>
      <c r="AL21" s="282">
        <v>54.86725663716814</v>
      </c>
      <c r="AM21" s="283">
        <v>75.675675675675677</v>
      </c>
      <c r="AN21" s="283">
        <v>138.98305084745763</v>
      </c>
      <c r="AO21" s="283">
        <v>235.09933774834437</v>
      </c>
      <c r="AP21" s="284"/>
      <c r="AQ21" s="284"/>
      <c r="AR21" s="283">
        <v>336.30136986301369</v>
      </c>
      <c r="AS21" s="283">
        <v>451.18110236220474</v>
      </c>
      <c r="AT21" s="283">
        <v>782.5</v>
      </c>
      <c r="AU21" s="283">
        <v>1295.798319327731</v>
      </c>
      <c r="AV21" s="283">
        <v>1790.8163265306123</v>
      </c>
      <c r="AW21" s="283">
        <v>2976.4705882352941</v>
      </c>
      <c r="AX21" s="285">
        <v>8922.2222222222208</v>
      </c>
    </row>
    <row r="22" spans="2:52" ht="15" hidden="1" customHeight="1">
      <c r="B22" s="689" t="s">
        <v>315</v>
      </c>
      <c r="C22" s="682">
        <v>17414</v>
      </c>
      <c r="D22" s="691">
        <v>103</v>
      </c>
      <c r="E22" s="280">
        <v>10</v>
      </c>
      <c r="F22" s="684">
        <v>14</v>
      </c>
      <c r="G22" s="684">
        <v>41</v>
      </c>
      <c r="H22" s="684">
        <v>75</v>
      </c>
      <c r="I22" s="684">
        <v>86</v>
      </c>
      <c r="J22" s="684">
        <v>93</v>
      </c>
      <c r="K22" s="684">
        <v>99</v>
      </c>
      <c r="L22" s="684">
        <v>149</v>
      </c>
      <c r="M22" s="684">
        <v>297</v>
      </c>
      <c r="N22" s="280"/>
      <c r="O22" s="280"/>
      <c r="P22" s="684">
        <v>541</v>
      </c>
      <c r="Q22" s="684">
        <v>684</v>
      </c>
      <c r="R22" s="684">
        <v>905</v>
      </c>
      <c r="S22" s="684">
        <v>1466</v>
      </c>
      <c r="T22" s="684">
        <v>2039</v>
      </c>
      <c r="U22" s="684">
        <v>2161</v>
      </c>
      <c r="V22" s="684">
        <v>2718</v>
      </c>
      <c r="W22" s="684">
        <v>3103</v>
      </c>
      <c r="X22" s="684">
        <v>2012</v>
      </c>
      <c r="Y22" s="684">
        <v>692</v>
      </c>
      <c r="Z22" s="684">
        <v>126</v>
      </c>
      <c r="AA22" s="690">
        <v>0</v>
      </c>
      <c r="AB22" s="659"/>
      <c r="AC22" s="659"/>
      <c r="AD22" s="689" t="s">
        <v>315</v>
      </c>
      <c r="AE22" s="282">
        <v>888.92291985707004</v>
      </c>
      <c r="AF22" s="686">
        <v>109.57446808510637</v>
      </c>
      <c r="AG22" s="282">
        <v>10.638297872340425</v>
      </c>
      <c r="AH22" s="282">
        <v>13.084112149532709</v>
      </c>
      <c r="AI22" s="282">
        <v>34.45378151260504</v>
      </c>
      <c r="AJ22" s="282">
        <v>55.555555555555557</v>
      </c>
      <c r="AK22" s="282">
        <v>61.428571428571423</v>
      </c>
      <c r="AL22" s="282">
        <v>80.172413793103445</v>
      </c>
      <c r="AM22" s="283">
        <v>90</v>
      </c>
      <c r="AN22" s="283">
        <v>126.27118644067795</v>
      </c>
      <c r="AO22" s="283">
        <v>215.21739130434784</v>
      </c>
      <c r="AP22" s="284"/>
      <c r="AQ22" s="284"/>
      <c r="AR22" s="283">
        <v>351.2987012987013</v>
      </c>
      <c r="AS22" s="283">
        <v>510.44776119402985</v>
      </c>
      <c r="AT22" s="283">
        <v>766.94915254237287</v>
      </c>
      <c r="AU22" s="283">
        <v>1242.3728813559323</v>
      </c>
      <c r="AV22" s="283">
        <v>1999.0196078431375</v>
      </c>
      <c r="AW22" s="283">
        <v>3001.3888888888887</v>
      </c>
      <c r="AX22" s="285">
        <v>9506.5934065934071</v>
      </c>
    </row>
    <row r="23" spans="2:52" ht="15" customHeight="1">
      <c r="B23" s="689" t="s">
        <v>316</v>
      </c>
      <c r="C23" s="682">
        <v>16907</v>
      </c>
      <c r="D23" s="691">
        <v>80</v>
      </c>
      <c r="E23" s="280">
        <v>10</v>
      </c>
      <c r="F23" s="684">
        <v>13</v>
      </c>
      <c r="G23" s="684">
        <v>45</v>
      </c>
      <c r="H23" s="684">
        <v>53</v>
      </c>
      <c r="I23" s="684">
        <v>53</v>
      </c>
      <c r="J23" s="684">
        <v>93</v>
      </c>
      <c r="K23" s="684">
        <v>95</v>
      </c>
      <c r="L23" s="684">
        <v>151</v>
      </c>
      <c r="M23" s="684">
        <v>274</v>
      </c>
      <c r="N23" s="280"/>
      <c r="O23" s="280"/>
      <c r="P23" s="684">
        <v>488</v>
      </c>
      <c r="Q23" s="684">
        <v>686</v>
      </c>
      <c r="R23" s="684">
        <v>870</v>
      </c>
      <c r="S23" s="684">
        <v>1432</v>
      </c>
      <c r="T23" s="684">
        <v>1902</v>
      </c>
      <c r="U23" s="684">
        <v>2235</v>
      </c>
      <c r="V23" s="684">
        <v>2639</v>
      </c>
      <c r="W23" s="684">
        <v>3023</v>
      </c>
      <c r="X23" s="684">
        <v>1976</v>
      </c>
      <c r="Y23" s="684">
        <v>657</v>
      </c>
      <c r="Z23" s="684">
        <v>131</v>
      </c>
      <c r="AA23" s="690">
        <v>1</v>
      </c>
      <c r="AB23" s="659"/>
      <c r="AC23" s="659"/>
      <c r="AD23" s="689" t="s">
        <v>316</v>
      </c>
      <c r="AE23" s="282">
        <v>866.65764485644047</v>
      </c>
      <c r="AF23" s="686">
        <v>85.7246951415529</v>
      </c>
      <c r="AG23" s="282">
        <v>10.649060220435546</v>
      </c>
      <c r="AH23" s="282">
        <v>12.485713462480431</v>
      </c>
      <c r="AI23" s="282">
        <v>38.11330662578662</v>
      </c>
      <c r="AJ23" s="282">
        <v>43.469702437584068</v>
      </c>
      <c r="AK23" s="282">
        <v>37.791278058241346</v>
      </c>
      <c r="AL23" s="282">
        <v>79.148936170212764</v>
      </c>
      <c r="AM23" s="283">
        <v>85.819075322047368</v>
      </c>
      <c r="AN23" s="283">
        <v>130.78235564139652</v>
      </c>
      <c r="AO23" s="283">
        <v>210.80814919677476</v>
      </c>
      <c r="AP23" s="284"/>
      <c r="AQ23" s="284"/>
      <c r="AR23" s="283">
        <v>304.54698635779278</v>
      </c>
      <c r="AS23" s="283">
        <v>510.19269814590319</v>
      </c>
      <c r="AT23" s="283">
        <v>746.42872463643778</v>
      </c>
      <c r="AU23" s="283">
        <v>1208.6428089128965</v>
      </c>
      <c r="AV23" s="283">
        <v>1831.0293041703569</v>
      </c>
      <c r="AW23" s="283">
        <v>2979.4438371503988</v>
      </c>
      <c r="AX23" s="285">
        <v>8750.8308408109006</v>
      </c>
    </row>
    <row r="24" spans="2:52" ht="15" customHeight="1">
      <c r="B24" s="689" t="s">
        <v>317</v>
      </c>
      <c r="C24" s="682">
        <v>16992</v>
      </c>
      <c r="D24" s="691">
        <v>79</v>
      </c>
      <c r="E24" s="280">
        <v>12</v>
      </c>
      <c r="F24" s="684">
        <v>10</v>
      </c>
      <c r="G24" s="684">
        <v>37</v>
      </c>
      <c r="H24" s="684">
        <v>53</v>
      </c>
      <c r="I24" s="684">
        <v>80</v>
      </c>
      <c r="J24" s="684">
        <v>66</v>
      </c>
      <c r="K24" s="684">
        <v>94</v>
      </c>
      <c r="L24" s="684">
        <v>145</v>
      </c>
      <c r="M24" s="684">
        <v>272</v>
      </c>
      <c r="N24" s="280"/>
      <c r="O24" s="280"/>
      <c r="P24" s="684">
        <v>566</v>
      </c>
      <c r="Q24" s="684">
        <v>619</v>
      </c>
      <c r="R24" s="684">
        <v>868</v>
      </c>
      <c r="S24" s="684">
        <v>1300</v>
      </c>
      <c r="T24" s="684">
        <v>1930</v>
      </c>
      <c r="U24" s="684">
        <v>2254</v>
      </c>
      <c r="V24" s="684">
        <v>2593</v>
      </c>
      <c r="W24" s="684">
        <v>2953</v>
      </c>
      <c r="X24" s="684">
        <v>2116</v>
      </c>
      <c r="Y24" s="684">
        <v>806</v>
      </c>
      <c r="Z24" s="684">
        <v>139</v>
      </c>
      <c r="AA24" s="690">
        <v>0</v>
      </c>
      <c r="AB24" s="659"/>
      <c r="AC24" s="659"/>
      <c r="AD24" s="689" t="s">
        <v>317</v>
      </c>
      <c r="AE24" s="282">
        <v>870.0460829493087</v>
      </c>
      <c r="AF24" s="692">
        <v>84.042553191489361</v>
      </c>
      <c r="AG24" s="283">
        <v>12.903225806451614</v>
      </c>
      <c r="AH24" s="286">
        <v>10</v>
      </c>
      <c r="AI24" s="286">
        <v>31.623931623931625</v>
      </c>
      <c r="AJ24" s="286">
        <v>44.915254237288131</v>
      </c>
      <c r="AK24" s="286">
        <v>57.553956834532372</v>
      </c>
      <c r="AL24" s="286">
        <v>52.38095238095238</v>
      </c>
      <c r="AM24" s="286">
        <v>87.037037037037038</v>
      </c>
      <c r="AN24" s="283">
        <v>128.31858407079648</v>
      </c>
      <c r="AO24" s="283">
        <v>219.35483870967744</v>
      </c>
      <c r="AP24" s="284"/>
      <c r="AQ24" s="284"/>
      <c r="AR24" s="283">
        <v>336.90476190476193</v>
      </c>
      <c r="AS24" s="283">
        <v>483.59375</v>
      </c>
      <c r="AT24" s="283">
        <v>729.41176470588232</v>
      </c>
      <c r="AU24" s="283">
        <v>1101.6949152542372</v>
      </c>
      <c r="AV24" s="283">
        <v>1820.7547169811323</v>
      </c>
      <c r="AW24" s="283">
        <v>2817.5</v>
      </c>
      <c r="AX24" s="285">
        <v>8607</v>
      </c>
    </row>
    <row r="25" spans="2:52" ht="15" customHeight="1">
      <c r="B25" s="689" t="s">
        <v>318</v>
      </c>
      <c r="C25" s="682">
        <v>17041</v>
      </c>
      <c r="D25" s="691">
        <v>83</v>
      </c>
      <c r="E25" s="280">
        <v>12</v>
      </c>
      <c r="F25" s="684">
        <v>7</v>
      </c>
      <c r="G25" s="684">
        <v>35</v>
      </c>
      <c r="H25" s="684">
        <v>47</v>
      </c>
      <c r="I25" s="684">
        <v>56</v>
      </c>
      <c r="J25" s="684">
        <v>66</v>
      </c>
      <c r="K25" s="684">
        <v>110</v>
      </c>
      <c r="L25" s="684">
        <v>149</v>
      </c>
      <c r="M25" s="684">
        <v>239</v>
      </c>
      <c r="N25" s="280"/>
      <c r="O25" s="280"/>
      <c r="P25" s="684">
        <v>587</v>
      </c>
      <c r="Q25" s="684">
        <v>664</v>
      </c>
      <c r="R25" s="684">
        <v>725</v>
      </c>
      <c r="S25" s="684">
        <v>1285</v>
      </c>
      <c r="T25" s="684">
        <v>1943</v>
      </c>
      <c r="U25" s="684">
        <v>2330</v>
      </c>
      <c r="V25" s="684">
        <v>2586</v>
      </c>
      <c r="W25" s="684">
        <v>2964</v>
      </c>
      <c r="X25" s="684">
        <v>2226</v>
      </c>
      <c r="Y25" s="684">
        <v>783</v>
      </c>
      <c r="Z25" s="684">
        <v>142</v>
      </c>
      <c r="AA25" s="690">
        <v>2</v>
      </c>
      <c r="AB25" s="659"/>
      <c r="AC25" s="659"/>
      <c r="AD25" s="689" t="s">
        <v>318</v>
      </c>
      <c r="AE25" s="282">
        <v>872.55504352278535</v>
      </c>
      <c r="AF25" s="692">
        <v>89.247311827956992</v>
      </c>
      <c r="AG25" s="283">
        <v>12.76595744680851</v>
      </c>
      <c r="AH25" s="283">
        <v>7.2164948453608249</v>
      </c>
      <c r="AI25" s="283">
        <v>30.434782608695649</v>
      </c>
      <c r="AJ25" s="283">
        <v>40.517241379310342</v>
      </c>
      <c r="AK25" s="283">
        <v>41.481481481481481</v>
      </c>
      <c r="AL25" s="283">
        <v>50.769230769230774</v>
      </c>
      <c r="AM25" s="283">
        <v>100</v>
      </c>
      <c r="AN25" s="283">
        <v>133.03571428571428</v>
      </c>
      <c r="AO25" s="283">
        <v>199.16666666666669</v>
      </c>
      <c r="AP25" s="284"/>
      <c r="AQ25" s="284"/>
      <c r="AR25" s="283">
        <v>369.1823899371069</v>
      </c>
      <c r="AS25" s="283">
        <v>491.85185185185185</v>
      </c>
      <c r="AT25" s="283">
        <v>599.17355371900828</v>
      </c>
      <c r="AU25" s="283">
        <v>1088.9830508474577</v>
      </c>
      <c r="AV25" s="283">
        <v>1782.5688073394494</v>
      </c>
      <c r="AW25" s="283">
        <v>2773.8095238095239</v>
      </c>
      <c r="AX25" s="285">
        <v>8366.3461538461543</v>
      </c>
    </row>
    <row r="26" spans="2:52" ht="15" customHeight="1">
      <c r="B26" s="689" t="s">
        <v>319</v>
      </c>
      <c r="C26" s="693">
        <v>17661</v>
      </c>
      <c r="D26" s="691">
        <v>80</v>
      </c>
      <c r="E26" s="280">
        <v>14</v>
      </c>
      <c r="F26" s="684">
        <v>18</v>
      </c>
      <c r="G26" s="684">
        <v>39</v>
      </c>
      <c r="H26" s="684">
        <v>52</v>
      </c>
      <c r="I26" s="684">
        <v>73</v>
      </c>
      <c r="J26" s="684">
        <v>90</v>
      </c>
      <c r="K26" s="684">
        <v>93</v>
      </c>
      <c r="L26" s="684">
        <v>154</v>
      </c>
      <c r="M26" s="684">
        <v>243</v>
      </c>
      <c r="N26" s="280"/>
      <c r="O26" s="280"/>
      <c r="P26" s="684">
        <v>476</v>
      </c>
      <c r="Q26" s="684">
        <v>651</v>
      </c>
      <c r="R26" s="684">
        <v>837</v>
      </c>
      <c r="S26" s="684">
        <v>1292</v>
      </c>
      <c r="T26" s="684">
        <v>1900</v>
      </c>
      <c r="U26" s="684">
        <v>2420</v>
      </c>
      <c r="V26" s="684">
        <v>2705</v>
      </c>
      <c r="W26" s="684">
        <v>3008</v>
      </c>
      <c r="X26" s="684">
        <v>2409</v>
      </c>
      <c r="Y26" s="684">
        <v>919</v>
      </c>
      <c r="Z26" s="684">
        <v>188</v>
      </c>
      <c r="AA26" s="690">
        <v>2</v>
      </c>
      <c r="AB26" s="659"/>
      <c r="AC26" s="659"/>
      <c r="AD26" s="689" t="s">
        <v>319</v>
      </c>
      <c r="AE26" s="282">
        <v>904.30107526881727</v>
      </c>
      <c r="AF26" s="692">
        <v>86.956521739130437</v>
      </c>
      <c r="AG26" s="283">
        <v>14.893617021276595</v>
      </c>
      <c r="AH26" s="283">
        <v>18.947368421052634</v>
      </c>
      <c r="AI26" s="283">
        <v>35.454545454545453</v>
      </c>
      <c r="AJ26" s="283">
        <v>44.44444444444445</v>
      </c>
      <c r="AK26" s="283">
        <v>55.725190839694655</v>
      </c>
      <c r="AL26" s="283">
        <v>66.666666666666671</v>
      </c>
      <c r="AM26" s="283">
        <v>82.300884955752224</v>
      </c>
      <c r="AN26" s="283">
        <v>140</v>
      </c>
      <c r="AO26" s="283">
        <v>207.69230769230768</v>
      </c>
      <c r="AP26" s="284"/>
      <c r="AQ26" s="284"/>
      <c r="AR26" s="283">
        <v>321.62162162162161</v>
      </c>
      <c r="AS26" s="283">
        <v>452.08333333333331</v>
      </c>
      <c r="AT26" s="283">
        <v>675</v>
      </c>
      <c r="AU26" s="283">
        <v>1113.7931034482758</v>
      </c>
      <c r="AV26" s="283">
        <v>1711.7117117117116</v>
      </c>
      <c r="AW26" s="283">
        <v>2781.6091954022991</v>
      </c>
      <c r="AX26" s="285">
        <v>8466.9724770642206</v>
      </c>
    </row>
    <row r="27" spans="2:52" ht="15" customHeight="1">
      <c r="B27" s="689" t="s">
        <v>320</v>
      </c>
      <c r="C27" s="682">
        <v>17489</v>
      </c>
      <c r="D27" s="691">
        <v>63</v>
      </c>
      <c r="E27" s="280">
        <v>8</v>
      </c>
      <c r="F27" s="684">
        <v>14</v>
      </c>
      <c r="G27" s="684">
        <v>28</v>
      </c>
      <c r="H27" s="684">
        <v>49</v>
      </c>
      <c r="I27" s="684">
        <v>56</v>
      </c>
      <c r="J27" s="684">
        <v>82</v>
      </c>
      <c r="K27" s="684">
        <v>89</v>
      </c>
      <c r="L27" s="684">
        <v>112</v>
      </c>
      <c r="M27" s="684">
        <v>226</v>
      </c>
      <c r="N27" s="280"/>
      <c r="O27" s="280"/>
      <c r="P27" s="684">
        <v>418</v>
      </c>
      <c r="Q27" s="684">
        <v>699</v>
      </c>
      <c r="R27" s="684">
        <v>871</v>
      </c>
      <c r="S27" s="684">
        <v>1151</v>
      </c>
      <c r="T27" s="684">
        <v>1764</v>
      </c>
      <c r="U27" s="684">
        <v>2564</v>
      </c>
      <c r="V27" s="684">
        <v>2770</v>
      </c>
      <c r="W27" s="684">
        <v>2921</v>
      </c>
      <c r="X27" s="684">
        <v>2434</v>
      </c>
      <c r="Y27" s="684">
        <v>968</v>
      </c>
      <c r="Z27" s="684">
        <v>202</v>
      </c>
      <c r="AA27" s="690">
        <v>0</v>
      </c>
      <c r="AB27" s="659"/>
      <c r="AC27" s="659"/>
      <c r="AD27" s="689" t="s">
        <v>320</v>
      </c>
      <c r="AE27" s="282">
        <v>895.95286885245889</v>
      </c>
      <c r="AF27" s="692">
        <v>69.230769230769226</v>
      </c>
      <c r="AG27" s="283">
        <v>8.5106382978723403</v>
      </c>
      <c r="AH27" s="283">
        <v>14.893617021276595</v>
      </c>
      <c r="AI27" s="283">
        <v>26.923076923076923</v>
      </c>
      <c r="AJ27" s="283">
        <v>41.176470588235297</v>
      </c>
      <c r="AK27" s="283">
        <v>44.8</v>
      </c>
      <c r="AL27" s="283">
        <v>58.992805755395679</v>
      </c>
      <c r="AM27" s="283">
        <v>77.391304347826093</v>
      </c>
      <c r="AN27" s="283">
        <v>102.75229357798166</v>
      </c>
      <c r="AO27" s="283">
        <v>193.16239316239316</v>
      </c>
      <c r="AP27" s="284"/>
      <c r="AQ27" s="284"/>
      <c r="AR27" s="283">
        <v>307.35294117647061</v>
      </c>
      <c r="AS27" s="283">
        <v>462.91390728476819</v>
      </c>
      <c r="AT27" s="283">
        <v>664.8854961832061</v>
      </c>
      <c r="AU27" s="283">
        <v>1009.6491228070174</v>
      </c>
      <c r="AV27" s="283">
        <v>1603.6363636363637</v>
      </c>
      <c r="AW27" s="283">
        <v>2817.5824175824177</v>
      </c>
      <c r="AX27" s="285">
        <v>8153.5087719298253</v>
      </c>
      <c r="AZ27" s="694"/>
    </row>
    <row r="28" spans="2:52" ht="15" customHeight="1">
      <c r="B28" s="689" t="s">
        <v>321</v>
      </c>
      <c r="C28" s="682">
        <v>18428</v>
      </c>
      <c r="D28" s="691">
        <v>75</v>
      </c>
      <c r="E28" s="280">
        <v>9</v>
      </c>
      <c r="F28" s="684">
        <v>10</v>
      </c>
      <c r="G28" s="684">
        <v>31</v>
      </c>
      <c r="H28" s="684">
        <v>55</v>
      </c>
      <c r="I28" s="684">
        <v>69</v>
      </c>
      <c r="J28" s="684">
        <v>76</v>
      </c>
      <c r="K28" s="684">
        <v>91</v>
      </c>
      <c r="L28" s="684">
        <v>124</v>
      </c>
      <c r="M28" s="684">
        <v>236</v>
      </c>
      <c r="N28" s="280"/>
      <c r="O28" s="280"/>
      <c r="P28" s="684">
        <v>391</v>
      </c>
      <c r="Q28" s="684">
        <v>690</v>
      </c>
      <c r="R28" s="684">
        <v>861</v>
      </c>
      <c r="S28" s="684">
        <v>1128</v>
      </c>
      <c r="T28" s="684">
        <v>1917</v>
      </c>
      <c r="U28" s="684">
        <v>2651</v>
      </c>
      <c r="V28" s="684">
        <v>2952</v>
      </c>
      <c r="W28" s="684">
        <v>3096</v>
      </c>
      <c r="X28" s="684">
        <v>2623</v>
      </c>
      <c r="Y28" s="684">
        <v>1121</v>
      </c>
      <c r="Z28" s="684">
        <v>222</v>
      </c>
      <c r="AA28" s="690">
        <v>0</v>
      </c>
      <c r="AB28" s="659"/>
      <c r="AC28" s="659"/>
      <c r="AD28" s="689" t="s">
        <v>321</v>
      </c>
      <c r="AE28" s="282">
        <v>941.5183644107284</v>
      </c>
      <c r="AF28" s="692">
        <v>85.288331419084116</v>
      </c>
      <c r="AG28" s="283">
        <v>9.5823174302354044</v>
      </c>
      <c r="AH28" s="283">
        <v>10.651555659704099</v>
      </c>
      <c r="AI28" s="283">
        <v>29.645213732428036</v>
      </c>
      <c r="AJ28" s="283">
        <v>50.135822500957133</v>
      </c>
      <c r="AK28" s="283">
        <v>58.500852077628089</v>
      </c>
      <c r="AL28" s="283">
        <v>54.176587160148841</v>
      </c>
      <c r="AM28" s="283">
        <v>77.446149394473238</v>
      </c>
      <c r="AN28" s="283">
        <v>111.92244857434268</v>
      </c>
      <c r="AO28" s="283">
        <v>205.62506534694873</v>
      </c>
      <c r="AP28" s="284"/>
      <c r="AQ28" s="284"/>
      <c r="AR28" s="283">
        <v>303.45598336036755</v>
      </c>
      <c r="AS28" s="283">
        <v>434.88674036631323</v>
      </c>
      <c r="AT28" s="283">
        <v>646.19264195974245</v>
      </c>
      <c r="AU28" s="283">
        <v>999.2381694807151</v>
      </c>
      <c r="AV28" s="283">
        <v>1715.3901908673595</v>
      </c>
      <c r="AW28" s="283">
        <v>2835.0212279031962</v>
      </c>
      <c r="AX28" s="285">
        <v>8351.5420412656586</v>
      </c>
      <c r="AZ28" s="694"/>
    </row>
    <row r="29" spans="2:52" ht="15" customHeight="1">
      <c r="B29" s="689" t="s">
        <v>322</v>
      </c>
      <c r="C29" s="682">
        <v>18317</v>
      </c>
      <c r="D29" s="691">
        <v>51</v>
      </c>
      <c r="E29" s="684">
        <v>9</v>
      </c>
      <c r="F29" s="684">
        <v>6</v>
      </c>
      <c r="G29" s="684">
        <v>26</v>
      </c>
      <c r="H29" s="684">
        <v>64</v>
      </c>
      <c r="I29" s="684">
        <v>61</v>
      </c>
      <c r="J29" s="684">
        <v>75</v>
      </c>
      <c r="K29" s="684">
        <v>109</v>
      </c>
      <c r="L29" s="684">
        <v>114</v>
      </c>
      <c r="M29" s="684">
        <v>220</v>
      </c>
      <c r="N29" s="280"/>
      <c r="O29" s="280"/>
      <c r="P29" s="684">
        <v>328</v>
      </c>
      <c r="Q29" s="684">
        <v>733</v>
      </c>
      <c r="R29" s="684">
        <v>855</v>
      </c>
      <c r="S29" s="684">
        <v>1083</v>
      </c>
      <c r="T29" s="684">
        <v>1757</v>
      </c>
      <c r="U29" s="684">
        <v>2603</v>
      </c>
      <c r="V29" s="684">
        <v>3143</v>
      </c>
      <c r="W29" s="684">
        <v>3079</v>
      </c>
      <c r="X29" s="684">
        <v>2610</v>
      </c>
      <c r="Y29" s="684">
        <v>1179</v>
      </c>
      <c r="Z29" s="684">
        <v>212</v>
      </c>
      <c r="AA29" s="690">
        <v>0</v>
      </c>
      <c r="AB29" s="659"/>
      <c r="AC29" s="659"/>
      <c r="AD29" s="689" t="s">
        <v>322</v>
      </c>
      <c r="AE29" s="282">
        <v>936.93094629156008</v>
      </c>
      <c r="AF29" s="692">
        <v>58.62068965517242</v>
      </c>
      <c r="AG29" s="283">
        <v>9.5744680851063819</v>
      </c>
      <c r="AH29" s="283">
        <v>6.3829787234042552</v>
      </c>
      <c r="AI29" s="283">
        <v>25.999999999999996</v>
      </c>
      <c r="AJ29" s="283">
        <v>57.657657657657658</v>
      </c>
      <c r="AK29" s="283">
        <v>53.508771929824562</v>
      </c>
      <c r="AL29" s="283">
        <v>53.956834532374096</v>
      </c>
      <c r="AM29" s="283">
        <v>86.507936507936506</v>
      </c>
      <c r="AN29" s="283">
        <v>104.58715596330275</v>
      </c>
      <c r="AO29" s="283">
        <v>196.42857142857144</v>
      </c>
      <c r="AP29" s="284"/>
      <c r="AQ29" s="284"/>
      <c r="AR29" s="283">
        <v>266.66666666666669</v>
      </c>
      <c r="AS29" s="283">
        <v>441.56626506024094</v>
      </c>
      <c r="AT29" s="283">
        <v>673.22834645669298</v>
      </c>
      <c r="AU29" s="283">
        <v>933.62068965517244</v>
      </c>
      <c r="AV29" s="283">
        <v>1568.75</v>
      </c>
      <c r="AW29" s="283">
        <v>2711.4583333333335</v>
      </c>
      <c r="AX29" s="285">
        <v>8049.606299212599</v>
      </c>
      <c r="AZ29" s="694"/>
    </row>
    <row r="30" spans="2:52" ht="15" customHeight="1">
      <c r="B30" s="689" t="s">
        <v>323</v>
      </c>
      <c r="C30" s="682">
        <v>18325</v>
      </c>
      <c r="D30" s="691">
        <v>52</v>
      </c>
      <c r="E30" s="684">
        <v>8</v>
      </c>
      <c r="F30" s="684">
        <v>10</v>
      </c>
      <c r="G30" s="684">
        <v>31</v>
      </c>
      <c r="H30" s="684">
        <v>45</v>
      </c>
      <c r="I30" s="684">
        <v>47</v>
      </c>
      <c r="J30" s="684">
        <v>58</v>
      </c>
      <c r="K30" s="684">
        <v>87</v>
      </c>
      <c r="L30" s="684">
        <v>111</v>
      </c>
      <c r="M30" s="684">
        <v>206</v>
      </c>
      <c r="N30" s="280"/>
      <c r="O30" s="280"/>
      <c r="P30" s="684">
        <v>323</v>
      </c>
      <c r="Q30" s="684">
        <v>719</v>
      </c>
      <c r="R30" s="684">
        <v>831</v>
      </c>
      <c r="S30" s="684">
        <v>1076</v>
      </c>
      <c r="T30" s="684">
        <v>1742</v>
      </c>
      <c r="U30" s="684">
        <v>2639</v>
      </c>
      <c r="V30" s="684">
        <v>3133</v>
      </c>
      <c r="W30" s="684">
        <v>3067</v>
      </c>
      <c r="X30" s="684">
        <v>2643</v>
      </c>
      <c r="Y30" s="684">
        <v>1231</v>
      </c>
      <c r="Z30" s="684">
        <v>266</v>
      </c>
      <c r="AA30" s="690">
        <v>0</v>
      </c>
      <c r="AB30" s="659"/>
      <c r="AC30" s="659"/>
      <c r="AD30" s="689" t="s">
        <v>323</v>
      </c>
      <c r="AE30" s="282">
        <v>938.30005120327689</v>
      </c>
      <c r="AF30" s="692">
        <v>61.17647058823529</v>
      </c>
      <c r="AG30" s="283">
        <v>8.6021505376344081</v>
      </c>
      <c r="AH30" s="283">
        <v>10.75268817204301</v>
      </c>
      <c r="AI30" s="283">
        <v>32.291666666666664</v>
      </c>
      <c r="AJ30" s="283">
        <v>40.54054054054054</v>
      </c>
      <c r="AK30" s="283">
        <v>42.342342342342342</v>
      </c>
      <c r="AL30" s="283">
        <v>42.647058823529413</v>
      </c>
      <c r="AM30" s="283">
        <v>66.92307692307692</v>
      </c>
      <c r="AN30" s="283">
        <v>100</v>
      </c>
      <c r="AO30" s="283">
        <v>185.58558558558559</v>
      </c>
      <c r="AP30" s="284"/>
      <c r="AQ30" s="284"/>
      <c r="AR30" s="283">
        <v>271.42857142857144</v>
      </c>
      <c r="AS30" s="283">
        <v>455.0632911392405</v>
      </c>
      <c r="AT30" s="283">
        <v>624.81203007518798</v>
      </c>
      <c r="AU30" s="283">
        <v>911.86440677966107</v>
      </c>
      <c r="AV30" s="283">
        <v>1555.3571428571429</v>
      </c>
      <c r="AW30" s="283">
        <v>2665.6565656565658</v>
      </c>
      <c r="AX30" s="285">
        <v>7774.4360902255639</v>
      </c>
      <c r="AZ30" s="694"/>
    </row>
    <row r="31" spans="2:52" ht="15" customHeight="1">
      <c r="B31" s="689" t="s">
        <v>324</v>
      </c>
      <c r="C31" s="682">
        <v>19393</v>
      </c>
      <c r="D31" s="691">
        <v>76</v>
      </c>
      <c r="E31" s="684">
        <v>13</v>
      </c>
      <c r="F31" s="684">
        <v>7</v>
      </c>
      <c r="G31" s="684">
        <v>35</v>
      </c>
      <c r="H31" s="684">
        <v>43</v>
      </c>
      <c r="I31" s="684">
        <v>47</v>
      </c>
      <c r="J31" s="684">
        <v>73</v>
      </c>
      <c r="K31" s="684">
        <v>107</v>
      </c>
      <c r="L31" s="684">
        <v>128</v>
      </c>
      <c r="M31" s="684">
        <v>197</v>
      </c>
      <c r="N31" s="280"/>
      <c r="O31" s="280"/>
      <c r="P31" s="684">
        <v>326</v>
      </c>
      <c r="Q31" s="684">
        <v>626</v>
      </c>
      <c r="R31" s="684">
        <v>898</v>
      </c>
      <c r="S31" s="684">
        <v>1137</v>
      </c>
      <c r="T31" s="684">
        <v>1677</v>
      </c>
      <c r="U31" s="684">
        <v>2750</v>
      </c>
      <c r="V31" s="684">
        <v>3478</v>
      </c>
      <c r="W31" s="684">
        <v>3330</v>
      </c>
      <c r="X31" s="684">
        <v>2765</v>
      </c>
      <c r="Y31" s="684">
        <v>1375</v>
      </c>
      <c r="Z31" s="684">
        <v>305</v>
      </c>
      <c r="AA31" s="690">
        <v>0</v>
      </c>
      <c r="AB31" s="659"/>
      <c r="AC31" s="659"/>
      <c r="AD31" s="689" t="s">
        <v>324</v>
      </c>
      <c r="AE31" s="282">
        <v>995.53388090349074</v>
      </c>
      <c r="AF31" s="692">
        <v>89.411764705882362</v>
      </c>
      <c r="AG31" s="286">
        <v>14.130434782608694</v>
      </c>
      <c r="AH31" s="286">
        <v>7.4468085106382977</v>
      </c>
      <c r="AI31" s="286">
        <v>38.043478260869563</v>
      </c>
      <c r="AJ31" s="286">
        <v>38.738738738738739</v>
      </c>
      <c r="AK31" s="286">
        <v>43.119266055045877</v>
      </c>
      <c r="AL31" s="286">
        <v>56.153846153846153</v>
      </c>
      <c r="AM31" s="286">
        <v>79.259259259259252</v>
      </c>
      <c r="AN31" s="283">
        <v>113.27433628318583</v>
      </c>
      <c r="AO31" s="283">
        <v>179.09090909090909</v>
      </c>
      <c r="AP31" s="284"/>
      <c r="AQ31" s="284"/>
      <c r="AR31" s="283">
        <v>281.0344827586207</v>
      </c>
      <c r="AS31" s="283">
        <v>425.8503401360544</v>
      </c>
      <c r="AT31" s="283">
        <v>632.3943661971831</v>
      </c>
      <c r="AU31" s="283">
        <v>931.96721311475414</v>
      </c>
      <c r="AV31" s="283">
        <v>1524.5454545454545</v>
      </c>
      <c r="AW31" s="283">
        <v>2722.772277227723</v>
      </c>
      <c r="AX31" s="285">
        <v>8095.6834532374096</v>
      </c>
    </row>
    <row r="32" spans="2:52" ht="15" customHeight="1">
      <c r="B32" s="689" t="s">
        <v>325</v>
      </c>
      <c r="C32" s="682">
        <v>18948</v>
      </c>
      <c r="D32" s="691">
        <v>50</v>
      </c>
      <c r="E32" s="684">
        <v>9</v>
      </c>
      <c r="F32" s="684">
        <v>11</v>
      </c>
      <c r="G32" s="684">
        <v>28</v>
      </c>
      <c r="H32" s="684">
        <v>40</v>
      </c>
      <c r="I32" s="684">
        <v>41</v>
      </c>
      <c r="J32" s="684">
        <v>76</v>
      </c>
      <c r="K32" s="684">
        <v>100</v>
      </c>
      <c r="L32" s="684">
        <v>130</v>
      </c>
      <c r="M32" s="684">
        <v>174</v>
      </c>
      <c r="N32" s="280"/>
      <c r="O32" s="280"/>
      <c r="P32" s="684">
        <v>301</v>
      </c>
      <c r="Q32" s="684">
        <v>549</v>
      </c>
      <c r="R32" s="684">
        <v>935</v>
      </c>
      <c r="S32" s="684">
        <v>1113</v>
      </c>
      <c r="T32" s="684">
        <v>1602</v>
      </c>
      <c r="U32" s="684">
        <v>2642</v>
      </c>
      <c r="V32" s="684">
        <v>3420</v>
      </c>
      <c r="W32" s="684">
        <v>3377</v>
      </c>
      <c r="X32" s="684">
        <v>2593</v>
      </c>
      <c r="Y32" s="684">
        <v>1415</v>
      </c>
      <c r="Z32" s="684">
        <v>342</v>
      </c>
      <c r="AA32" s="690">
        <v>0</v>
      </c>
      <c r="AB32" s="659"/>
      <c r="AC32" s="659"/>
      <c r="AD32" s="689" t="s">
        <v>325</v>
      </c>
      <c r="AE32" s="282">
        <v>975.69515962924822</v>
      </c>
      <c r="AF32" s="692">
        <v>59.523809523809533</v>
      </c>
      <c r="AG32" s="286">
        <v>10</v>
      </c>
      <c r="AH32" s="286">
        <v>11.827956989247312</v>
      </c>
      <c r="AI32" s="286">
        <v>31.460674157303369</v>
      </c>
      <c r="AJ32" s="286">
        <v>36.697247706422019</v>
      </c>
      <c r="AK32" s="286">
        <v>37.61467889908257</v>
      </c>
      <c r="AL32" s="286">
        <v>61.788617886178869</v>
      </c>
      <c r="AM32" s="286">
        <v>72.463768115942031</v>
      </c>
      <c r="AN32" s="283">
        <v>113.04347826086955</v>
      </c>
      <c r="AO32" s="283">
        <v>159.63302752293578</v>
      </c>
      <c r="AP32" s="284"/>
      <c r="AQ32" s="284"/>
      <c r="AR32" s="283">
        <v>259.48275862068965</v>
      </c>
      <c r="AS32" s="283">
        <v>409.70149253731341</v>
      </c>
      <c r="AT32" s="283">
        <v>627.51677852348996</v>
      </c>
      <c r="AU32" s="283">
        <v>869.53125</v>
      </c>
      <c r="AV32" s="283">
        <v>1483.3333333333335</v>
      </c>
      <c r="AW32" s="283">
        <v>2642</v>
      </c>
      <c r="AX32" s="285">
        <v>7634.9315068493161</v>
      </c>
    </row>
    <row r="33" spans="2:54" ht="15" customHeight="1">
      <c r="B33" s="695" t="s">
        <v>326</v>
      </c>
      <c r="C33" s="682">
        <v>20248</v>
      </c>
      <c r="D33" s="691">
        <v>44</v>
      </c>
      <c r="E33" s="684">
        <v>12</v>
      </c>
      <c r="F33" s="684">
        <v>7</v>
      </c>
      <c r="G33" s="684">
        <v>22</v>
      </c>
      <c r="H33" s="684">
        <v>37</v>
      </c>
      <c r="I33" s="684">
        <v>57</v>
      </c>
      <c r="J33" s="684">
        <v>72</v>
      </c>
      <c r="K33" s="684">
        <v>95</v>
      </c>
      <c r="L33" s="684">
        <v>128</v>
      </c>
      <c r="M33" s="684">
        <v>192</v>
      </c>
      <c r="N33" s="280"/>
      <c r="O33" s="280"/>
      <c r="P33" s="684">
        <v>296</v>
      </c>
      <c r="Q33" s="684">
        <v>575</v>
      </c>
      <c r="R33" s="684">
        <v>990</v>
      </c>
      <c r="S33" s="684">
        <v>1191</v>
      </c>
      <c r="T33" s="684">
        <v>1632</v>
      </c>
      <c r="U33" s="684">
        <v>2748</v>
      </c>
      <c r="V33" s="684">
        <v>3594</v>
      </c>
      <c r="W33" s="684">
        <v>3805</v>
      </c>
      <c r="X33" s="684">
        <v>2817</v>
      </c>
      <c r="Y33" s="684">
        <v>1502</v>
      </c>
      <c r="Z33" s="684">
        <v>432</v>
      </c>
      <c r="AA33" s="690">
        <v>0</v>
      </c>
      <c r="AB33" s="659"/>
      <c r="AC33" s="659"/>
      <c r="AD33" s="695" t="s">
        <v>326</v>
      </c>
      <c r="AE33" s="282">
        <v>1051.0917379662767</v>
      </c>
      <c r="AF33" s="692">
        <v>53.340445392719033</v>
      </c>
      <c r="AG33" s="286">
        <v>13.559015615466317</v>
      </c>
      <c r="AH33" s="286">
        <v>7.4577571328120005</v>
      </c>
      <c r="AI33" s="286">
        <v>23.24058228222518</v>
      </c>
      <c r="AJ33" s="286">
        <v>37.957282668909905</v>
      </c>
      <c r="AK33" s="286">
        <v>54.536060774220708</v>
      </c>
      <c r="AL33" s="286">
        <v>61.221366256823629</v>
      </c>
      <c r="AM33" s="286">
        <v>67.640211037458442</v>
      </c>
      <c r="AN33" s="283">
        <v>109.1870681566152</v>
      </c>
      <c r="AO33" s="283">
        <v>175.21925221533715</v>
      </c>
      <c r="AP33" s="284"/>
      <c r="AQ33" s="284"/>
      <c r="AR33" s="283">
        <v>260.7653816336599</v>
      </c>
      <c r="AS33" s="283">
        <v>452.00493668000411</v>
      </c>
      <c r="AT33" s="283">
        <v>633.59999999999991</v>
      </c>
      <c r="AU33" s="283">
        <v>925.66685319903002</v>
      </c>
      <c r="AV33" s="283">
        <v>1536.9981446774846</v>
      </c>
      <c r="AW33" s="283">
        <v>2741.6120439376255</v>
      </c>
      <c r="AX33" s="285">
        <v>8119.4867682437844</v>
      </c>
    </row>
    <row r="34" spans="2:54" ht="15" customHeight="1">
      <c r="B34" s="689" t="s">
        <v>327</v>
      </c>
      <c r="C34" s="682">
        <v>20407</v>
      </c>
      <c r="D34" s="691">
        <v>50</v>
      </c>
      <c r="E34" s="684">
        <v>13</v>
      </c>
      <c r="F34" s="684">
        <v>4</v>
      </c>
      <c r="G34" s="684">
        <v>24</v>
      </c>
      <c r="H34" s="684">
        <v>52</v>
      </c>
      <c r="I34" s="684">
        <v>47</v>
      </c>
      <c r="J34" s="684">
        <v>67</v>
      </c>
      <c r="K34" s="684">
        <v>92</v>
      </c>
      <c r="L34" s="684">
        <v>127</v>
      </c>
      <c r="M34" s="684">
        <v>193</v>
      </c>
      <c r="N34" s="280"/>
      <c r="O34" s="280"/>
      <c r="P34" s="684">
        <v>300</v>
      </c>
      <c r="Q34" s="684">
        <v>503</v>
      </c>
      <c r="R34" s="684">
        <v>1000</v>
      </c>
      <c r="S34" s="684">
        <v>1123</v>
      </c>
      <c r="T34" s="684">
        <v>1575</v>
      </c>
      <c r="U34" s="684">
        <v>2553</v>
      </c>
      <c r="V34" s="684">
        <v>3734</v>
      </c>
      <c r="W34" s="684">
        <v>3895</v>
      </c>
      <c r="X34" s="684">
        <v>3029</v>
      </c>
      <c r="Y34" s="684">
        <v>1593</v>
      </c>
      <c r="Z34" s="684">
        <v>433</v>
      </c>
      <c r="AA34" s="690">
        <v>0</v>
      </c>
      <c r="AB34" s="659"/>
      <c r="AC34" s="659"/>
      <c r="AD34" s="689" t="s">
        <v>327</v>
      </c>
      <c r="AE34" s="282">
        <v>1051.365275631118</v>
      </c>
      <c r="AF34" s="692">
        <v>60.24096385542169</v>
      </c>
      <c r="AG34" s="283">
        <v>14.942528735632182</v>
      </c>
      <c r="AH34" s="283">
        <v>4.2553191489361701</v>
      </c>
      <c r="AI34" s="283">
        <v>25.263157894736842</v>
      </c>
      <c r="AJ34" s="283">
        <v>53.061224489795919</v>
      </c>
      <c r="AK34" s="283">
        <v>45.192307692307693</v>
      </c>
      <c r="AL34" s="283">
        <v>58.771929824561411</v>
      </c>
      <c r="AM34" s="286">
        <v>65.248226950354606</v>
      </c>
      <c r="AN34" s="283">
        <v>100</v>
      </c>
      <c r="AO34" s="283">
        <v>178.7037037037037</v>
      </c>
      <c r="AP34" s="284"/>
      <c r="AQ34" s="284"/>
      <c r="AR34" s="283">
        <v>267.85714285714283</v>
      </c>
      <c r="AS34" s="283">
        <v>408.94308943089425</v>
      </c>
      <c r="AT34" s="283">
        <v>609.7560975609756</v>
      </c>
      <c r="AU34" s="283">
        <v>913.00813008130081</v>
      </c>
      <c r="AV34" s="283">
        <v>1431.8181818181818</v>
      </c>
      <c r="AW34" s="283">
        <v>2527.7227722772277</v>
      </c>
      <c r="AX34" s="285">
        <v>8078.9808917197452</v>
      </c>
    </row>
    <row r="35" spans="2:54" ht="15" customHeight="1">
      <c r="B35" s="689" t="s">
        <v>328</v>
      </c>
      <c r="C35" s="682">
        <v>21181</v>
      </c>
      <c r="D35" s="691">
        <v>47</v>
      </c>
      <c r="E35" s="684">
        <v>5</v>
      </c>
      <c r="F35" s="684">
        <v>6</v>
      </c>
      <c r="G35" s="684">
        <v>15</v>
      </c>
      <c r="H35" s="684">
        <v>33</v>
      </c>
      <c r="I35" s="684">
        <v>45</v>
      </c>
      <c r="J35" s="684">
        <v>51</v>
      </c>
      <c r="K35" s="684">
        <v>106</v>
      </c>
      <c r="L35" s="684">
        <v>141</v>
      </c>
      <c r="M35" s="684">
        <v>171</v>
      </c>
      <c r="N35" s="280"/>
      <c r="O35" s="280"/>
      <c r="P35" s="684">
        <v>278</v>
      </c>
      <c r="Q35" s="684">
        <v>481</v>
      </c>
      <c r="R35" s="684">
        <v>974</v>
      </c>
      <c r="S35" s="684">
        <v>1205</v>
      </c>
      <c r="T35" s="684">
        <v>1535</v>
      </c>
      <c r="U35" s="684">
        <v>2600</v>
      </c>
      <c r="V35" s="684">
        <v>3751</v>
      </c>
      <c r="W35" s="684">
        <v>4174</v>
      </c>
      <c r="X35" s="684">
        <v>3294</v>
      </c>
      <c r="Y35" s="684">
        <v>1796</v>
      </c>
      <c r="Z35" s="684">
        <v>473</v>
      </c>
      <c r="AA35" s="690">
        <v>0</v>
      </c>
      <c r="AB35" s="659"/>
      <c r="AC35" s="659"/>
      <c r="AD35" s="689" t="s">
        <v>328</v>
      </c>
      <c r="AE35" s="696">
        <v>1095.1913133402275</v>
      </c>
      <c r="AF35" s="286">
        <v>56.626506024096386</v>
      </c>
      <c r="AG35" s="283">
        <v>5.882352941176471</v>
      </c>
      <c r="AH35" s="283">
        <v>6.4516129032258069</v>
      </c>
      <c r="AI35" s="283">
        <v>15.789473684210526</v>
      </c>
      <c r="AJ35" s="283">
        <v>34.020618556701031</v>
      </c>
      <c r="AK35" s="283">
        <v>43.689320388349515</v>
      </c>
      <c r="AL35" s="283">
        <v>46.363636363636367</v>
      </c>
      <c r="AM35" s="283">
        <v>77.372262773722625</v>
      </c>
      <c r="AN35" s="283">
        <v>107.63358778625954</v>
      </c>
      <c r="AO35" s="283">
        <v>155.45454545454544</v>
      </c>
      <c r="AP35" s="284"/>
      <c r="AQ35" s="284"/>
      <c r="AR35" s="283">
        <v>252.72727272727275</v>
      </c>
      <c r="AS35" s="283">
        <v>411.11111111111114</v>
      </c>
      <c r="AT35" s="283">
        <v>624.35897435897436</v>
      </c>
      <c r="AU35" s="283">
        <v>926.92307692307691</v>
      </c>
      <c r="AV35" s="283">
        <v>1370.5357142857142</v>
      </c>
      <c r="AW35" s="283">
        <v>2574.257425742574</v>
      </c>
      <c r="AX35" s="285">
        <v>8224.3902439024387</v>
      </c>
    </row>
    <row r="36" spans="2:54" ht="15" customHeight="1">
      <c r="B36" s="689" t="s">
        <v>329</v>
      </c>
      <c r="C36" s="682">
        <v>21199</v>
      </c>
      <c r="D36" s="691">
        <v>51</v>
      </c>
      <c r="E36" s="684">
        <v>9</v>
      </c>
      <c r="F36" s="684">
        <v>10</v>
      </c>
      <c r="G36" s="684">
        <v>25</v>
      </c>
      <c r="H36" s="684">
        <v>42</v>
      </c>
      <c r="I36" s="684">
        <v>50</v>
      </c>
      <c r="J36" s="684">
        <v>60</v>
      </c>
      <c r="K36" s="684">
        <v>99</v>
      </c>
      <c r="L36" s="684">
        <v>147</v>
      </c>
      <c r="M36" s="684">
        <v>170</v>
      </c>
      <c r="N36" s="280"/>
      <c r="O36" s="280"/>
      <c r="P36" s="684">
        <v>322</v>
      </c>
      <c r="Q36" s="684">
        <v>435</v>
      </c>
      <c r="R36" s="684">
        <v>862</v>
      </c>
      <c r="S36" s="684">
        <v>1262</v>
      </c>
      <c r="T36" s="684">
        <v>1572</v>
      </c>
      <c r="U36" s="684">
        <v>2441</v>
      </c>
      <c r="V36" s="684">
        <v>3842</v>
      </c>
      <c r="W36" s="684">
        <v>4260</v>
      </c>
      <c r="X36" s="684">
        <v>3372</v>
      </c>
      <c r="Y36" s="684">
        <v>1686</v>
      </c>
      <c r="Z36" s="684">
        <v>482</v>
      </c>
      <c r="AA36" s="690">
        <v>0</v>
      </c>
      <c r="AB36" s="659"/>
      <c r="AC36" s="659"/>
      <c r="AD36" s="689" t="s">
        <v>329</v>
      </c>
      <c r="AE36" s="696">
        <v>1098.3937823834196</v>
      </c>
      <c r="AF36" s="284">
        <v>62.195121951219512</v>
      </c>
      <c r="AG36" s="282">
        <v>10.714285714285714</v>
      </c>
      <c r="AH36" s="282">
        <v>10.869565217391305</v>
      </c>
      <c r="AI36" s="282">
        <v>26.315789473684209</v>
      </c>
      <c r="AJ36" s="282">
        <v>43.75</v>
      </c>
      <c r="AK36" s="282">
        <v>49.504950495049506</v>
      </c>
      <c r="AL36" s="282">
        <v>56.074766355140184</v>
      </c>
      <c r="AM36" s="283">
        <v>75.572519083969468</v>
      </c>
      <c r="AN36" s="283">
        <v>108.08823529411765</v>
      </c>
      <c r="AO36" s="286">
        <v>151.78571428571428</v>
      </c>
      <c r="AP36" s="284"/>
      <c r="AQ36" s="286"/>
      <c r="AR36" s="286">
        <v>295.41284403669721</v>
      </c>
      <c r="AS36" s="286">
        <v>378.26086956521743</v>
      </c>
      <c r="AT36" s="286">
        <v>590.41095890410952</v>
      </c>
      <c r="AU36" s="286">
        <v>907.91366906474821</v>
      </c>
      <c r="AV36" s="286">
        <v>1355.1724137931035</v>
      </c>
      <c r="AW36" s="286">
        <v>2441</v>
      </c>
      <c r="AX36" s="285">
        <v>8024.7058823529405</v>
      </c>
    </row>
    <row r="37" spans="2:54" ht="15" customHeight="1">
      <c r="B37" s="689" t="s">
        <v>330</v>
      </c>
      <c r="C37" s="697">
        <v>21051</v>
      </c>
      <c r="D37" s="287">
        <v>37</v>
      </c>
      <c r="E37" s="698">
        <v>7</v>
      </c>
      <c r="F37" s="698">
        <v>4</v>
      </c>
      <c r="G37" s="698">
        <v>17</v>
      </c>
      <c r="H37" s="698">
        <v>36</v>
      </c>
      <c r="I37" s="698">
        <v>45</v>
      </c>
      <c r="J37" s="698">
        <v>55</v>
      </c>
      <c r="K37" s="698">
        <v>65</v>
      </c>
      <c r="L37" s="698">
        <v>130</v>
      </c>
      <c r="M37" s="698">
        <v>167</v>
      </c>
      <c r="N37" s="280"/>
      <c r="O37" s="280"/>
      <c r="P37" s="684">
        <v>267</v>
      </c>
      <c r="Q37" s="684">
        <v>408</v>
      </c>
      <c r="R37" s="684">
        <v>797</v>
      </c>
      <c r="S37" s="684">
        <v>1304</v>
      </c>
      <c r="T37" s="684">
        <v>1673</v>
      </c>
      <c r="U37" s="684">
        <v>2327</v>
      </c>
      <c r="V37" s="684">
        <v>3772</v>
      </c>
      <c r="W37" s="684">
        <v>4386</v>
      </c>
      <c r="X37" s="684">
        <v>3390</v>
      </c>
      <c r="Y37" s="684">
        <v>1661</v>
      </c>
      <c r="Z37" s="684">
        <v>503</v>
      </c>
      <c r="AA37" s="690">
        <v>0</v>
      </c>
      <c r="AB37" s="659"/>
      <c r="AC37" s="659"/>
      <c r="AD37" s="689" t="s">
        <v>330</v>
      </c>
      <c r="AE37" s="696">
        <v>1094.1268191268191</v>
      </c>
      <c r="AF37" s="284">
        <v>45.121951219512198</v>
      </c>
      <c r="AG37" s="282">
        <v>8.4337349397590362</v>
      </c>
      <c r="AH37" s="282">
        <v>4.4444444444444446</v>
      </c>
      <c r="AI37" s="282">
        <v>18.085106382978722</v>
      </c>
      <c r="AJ37" s="282">
        <v>37.894736842105267</v>
      </c>
      <c r="AK37" s="282">
        <v>45.454545454545453</v>
      </c>
      <c r="AL37" s="282">
        <v>51.886792452830193</v>
      </c>
      <c r="AM37" s="283">
        <v>52.419354838709673</v>
      </c>
      <c r="AN37" s="283">
        <v>92.857142857142861</v>
      </c>
      <c r="AO37" s="286">
        <v>145.21739130434781</v>
      </c>
      <c r="AP37" s="284"/>
      <c r="AQ37" s="286"/>
      <c r="AR37" s="286">
        <v>247.2222222222222</v>
      </c>
      <c r="AS37" s="286">
        <v>354.78260869565219</v>
      </c>
      <c r="AT37" s="286">
        <v>599.24812030075191</v>
      </c>
      <c r="AU37" s="286">
        <v>893.15068493150682</v>
      </c>
      <c r="AV37" s="286">
        <v>1371.311475409836</v>
      </c>
      <c r="AW37" s="286">
        <v>2374.4897959183672</v>
      </c>
      <c r="AX37" s="285">
        <v>7926.0115606936406</v>
      </c>
    </row>
    <row r="38" spans="2:54" s="288" customFormat="1" ht="15" customHeight="1">
      <c r="B38" s="289" t="s">
        <v>331</v>
      </c>
      <c r="C38" s="290">
        <v>21525</v>
      </c>
      <c r="D38" s="291">
        <v>35</v>
      </c>
      <c r="E38" s="291">
        <v>5</v>
      </c>
      <c r="F38" s="291">
        <v>6</v>
      </c>
      <c r="G38" s="291">
        <v>12</v>
      </c>
      <c r="H38" s="291">
        <v>28</v>
      </c>
      <c r="I38" s="291">
        <v>45</v>
      </c>
      <c r="J38" s="291">
        <v>54</v>
      </c>
      <c r="K38" s="292">
        <v>58</v>
      </c>
      <c r="L38" s="291">
        <v>139</v>
      </c>
      <c r="M38" s="291">
        <v>175</v>
      </c>
      <c r="N38" s="293"/>
      <c r="O38" s="293"/>
      <c r="P38" s="294">
        <v>258</v>
      </c>
      <c r="Q38" s="294">
        <v>425</v>
      </c>
      <c r="R38" s="294">
        <v>733</v>
      </c>
      <c r="S38" s="294">
        <v>1299</v>
      </c>
      <c r="T38" s="294">
        <v>1705</v>
      </c>
      <c r="U38" s="294">
        <v>2318</v>
      </c>
      <c r="V38" s="294">
        <v>3644</v>
      </c>
      <c r="W38" s="294">
        <v>4548</v>
      </c>
      <c r="X38" s="295">
        <v>3724</v>
      </c>
      <c r="Y38" s="294">
        <v>1789</v>
      </c>
      <c r="Z38" s="294">
        <v>525</v>
      </c>
      <c r="AA38" s="690">
        <v>0</v>
      </c>
      <c r="AB38" s="296"/>
      <c r="AC38" s="296"/>
      <c r="AD38" s="289" t="s">
        <v>331</v>
      </c>
      <c r="AE38" s="297">
        <v>1120.2040046317379</v>
      </c>
      <c r="AF38" s="298">
        <v>45.305097470681126</v>
      </c>
      <c r="AG38" s="299">
        <v>6.0611938127333564</v>
      </c>
      <c r="AH38" s="299">
        <v>6.8070430205118901</v>
      </c>
      <c r="AI38" s="299">
        <v>12.568340350656698</v>
      </c>
      <c r="AJ38" s="298">
        <v>30.867259759014892</v>
      </c>
      <c r="AK38" s="298">
        <v>48.277045873921814</v>
      </c>
      <c r="AL38" s="298">
        <v>52.507219742714625</v>
      </c>
      <c r="AM38" s="299">
        <v>49.753377653870899</v>
      </c>
      <c r="AN38" s="299">
        <v>99.81258212995742</v>
      </c>
      <c r="AO38" s="298">
        <v>151.49416531043317</v>
      </c>
      <c r="AP38" s="300"/>
      <c r="AQ38" s="298"/>
      <c r="AR38" s="298">
        <v>238.71427381822554</v>
      </c>
      <c r="AS38" s="299">
        <v>380.68792547474027</v>
      </c>
      <c r="AT38" s="298">
        <v>587.22211095533748</v>
      </c>
      <c r="AU38" s="298">
        <v>861.95455993205235</v>
      </c>
      <c r="AV38" s="298">
        <v>1409.6151461287257</v>
      </c>
      <c r="AW38" s="298">
        <v>2417.7314211212515</v>
      </c>
      <c r="AX38" s="301">
        <v>8209.2049243691672</v>
      </c>
      <c r="AY38" s="302"/>
      <c r="AZ38" s="302"/>
      <c r="BA38" s="302"/>
      <c r="BB38" s="302"/>
    </row>
    <row r="39" spans="2:54" s="288" customFormat="1" ht="15" customHeight="1">
      <c r="B39" s="289" t="s">
        <v>332</v>
      </c>
      <c r="C39" s="290">
        <v>21532</v>
      </c>
      <c r="D39" s="291">
        <v>42</v>
      </c>
      <c r="E39" s="291">
        <v>4</v>
      </c>
      <c r="F39" s="291">
        <v>9</v>
      </c>
      <c r="G39" s="291">
        <v>12</v>
      </c>
      <c r="H39" s="291">
        <v>32</v>
      </c>
      <c r="I39" s="291">
        <v>37</v>
      </c>
      <c r="J39" s="291">
        <v>56</v>
      </c>
      <c r="K39" s="292">
        <v>65</v>
      </c>
      <c r="L39" s="291">
        <v>124</v>
      </c>
      <c r="M39" s="291">
        <v>176</v>
      </c>
      <c r="N39" s="293"/>
      <c r="O39" s="293"/>
      <c r="P39" s="294">
        <v>246</v>
      </c>
      <c r="Q39" s="294">
        <v>337</v>
      </c>
      <c r="R39" s="294">
        <v>657</v>
      </c>
      <c r="S39" s="294">
        <v>1396</v>
      </c>
      <c r="T39" s="294">
        <v>1608</v>
      </c>
      <c r="U39" s="294">
        <v>2135</v>
      </c>
      <c r="V39" s="294">
        <v>3594</v>
      </c>
      <c r="W39" s="294">
        <v>4667</v>
      </c>
      <c r="X39" s="295">
        <v>3919</v>
      </c>
      <c r="Y39" s="294">
        <v>1892</v>
      </c>
      <c r="Z39" s="294">
        <v>524</v>
      </c>
      <c r="AA39" s="690">
        <v>0</v>
      </c>
      <c r="AB39" s="296"/>
      <c r="AC39" s="296"/>
      <c r="AD39" s="289" t="s">
        <v>332</v>
      </c>
      <c r="AE39" s="297">
        <v>1124.3864229765013</v>
      </c>
      <c r="AF39" s="298">
        <v>54.545454545454547</v>
      </c>
      <c r="AG39" s="299">
        <v>4.8192771084337345</v>
      </c>
      <c r="AH39" s="299">
        <v>10.344827586206897</v>
      </c>
      <c r="AI39" s="299">
        <v>12.5</v>
      </c>
      <c r="AJ39" s="298">
        <v>33.684210526315788</v>
      </c>
      <c r="AK39" s="298">
        <v>39.361702127659576</v>
      </c>
      <c r="AL39" s="298">
        <v>54.368932038834949</v>
      </c>
      <c r="AM39" s="299">
        <v>57.522123893805308</v>
      </c>
      <c r="AN39" s="299">
        <v>88.571428571428569</v>
      </c>
      <c r="AO39" s="298">
        <v>139.68253968253967</v>
      </c>
      <c r="AP39" s="300"/>
      <c r="AQ39" s="298"/>
      <c r="AR39" s="298">
        <v>227.7777777777778</v>
      </c>
      <c r="AS39" s="299">
        <v>306.36363636363632</v>
      </c>
      <c r="AT39" s="298">
        <v>542.97520661157023</v>
      </c>
      <c r="AU39" s="298">
        <v>867.08074534161494</v>
      </c>
      <c r="AV39" s="298">
        <v>1374.3589743589744</v>
      </c>
      <c r="AW39" s="298">
        <v>2113.8613861386139</v>
      </c>
      <c r="AX39" s="301">
        <v>8019.7802197802202</v>
      </c>
      <c r="AY39" s="302"/>
      <c r="AZ39" s="302"/>
      <c r="BA39" s="302"/>
      <c r="BB39" s="302"/>
    </row>
    <row r="40" spans="2:54" s="288" customFormat="1" ht="15" customHeight="1">
      <c r="B40" s="289" t="s">
        <v>333</v>
      </c>
      <c r="C40" s="290">
        <v>21604</v>
      </c>
      <c r="D40" s="291">
        <v>31</v>
      </c>
      <c r="E40" s="291">
        <v>7</v>
      </c>
      <c r="F40" s="291">
        <v>2</v>
      </c>
      <c r="G40" s="291">
        <v>20</v>
      </c>
      <c r="H40" s="291">
        <v>31</v>
      </c>
      <c r="I40" s="291">
        <v>24</v>
      </c>
      <c r="J40" s="291">
        <v>46</v>
      </c>
      <c r="K40" s="292">
        <v>70</v>
      </c>
      <c r="L40" s="291">
        <v>120</v>
      </c>
      <c r="M40" s="291">
        <v>167</v>
      </c>
      <c r="N40" s="293"/>
      <c r="O40" s="293"/>
      <c r="P40" s="294">
        <v>224</v>
      </c>
      <c r="Q40" s="294">
        <v>366</v>
      </c>
      <c r="R40" s="294">
        <v>641</v>
      </c>
      <c r="S40" s="294">
        <v>1385</v>
      </c>
      <c r="T40" s="294">
        <v>1612</v>
      </c>
      <c r="U40" s="294">
        <v>2278</v>
      </c>
      <c r="V40" s="294">
        <v>3458</v>
      </c>
      <c r="W40" s="294">
        <v>4593</v>
      </c>
      <c r="X40" s="295">
        <v>3972</v>
      </c>
      <c r="Y40" s="294">
        <v>1989</v>
      </c>
      <c r="Z40" s="294">
        <v>568</v>
      </c>
      <c r="AA40" s="690">
        <v>0</v>
      </c>
      <c r="AB40" s="296"/>
      <c r="AC40" s="296"/>
      <c r="AD40" s="289" t="s">
        <v>333</v>
      </c>
      <c r="AE40" s="297">
        <v>1132.8788673308864</v>
      </c>
      <c r="AF40" s="298">
        <v>40.789473684210527</v>
      </c>
      <c r="AG40" s="298">
        <v>8.5365853658536572</v>
      </c>
      <c r="AH40" s="298">
        <v>2.3529411764705883</v>
      </c>
      <c r="AI40" s="298">
        <v>21.05263157894737</v>
      </c>
      <c r="AJ40" s="298">
        <v>32.291666666666664</v>
      </c>
      <c r="AK40" s="298">
        <v>26.373626373626372</v>
      </c>
      <c r="AL40" s="298">
        <v>45.098039215686271</v>
      </c>
      <c r="AM40" s="299">
        <v>63.63636363636364</v>
      </c>
      <c r="AN40" s="299">
        <v>88.235294117647058</v>
      </c>
      <c r="AO40" s="298">
        <v>127.48091603053435</v>
      </c>
      <c r="AP40" s="300"/>
      <c r="AQ40" s="298"/>
      <c r="AR40" s="298">
        <v>203.63636363636365</v>
      </c>
      <c r="AS40" s="298">
        <v>332.72727272727275</v>
      </c>
      <c r="AT40" s="298">
        <v>547.86324786324792</v>
      </c>
      <c r="AU40" s="298">
        <v>905.22875816993462</v>
      </c>
      <c r="AV40" s="298">
        <v>1300</v>
      </c>
      <c r="AW40" s="298">
        <v>2211.6504854368932</v>
      </c>
      <c r="AX40" s="301">
        <v>7796.7914438502676</v>
      </c>
      <c r="AY40" s="302"/>
      <c r="AZ40" s="302"/>
      <c r="BA40" s="302"/>
      <c r="BB40" s="302"/>
    </row>
    <row r="41" spans="2:54" s="288" customFormat="1" ht="15" customHeight="1">
      <c r="B41" s="289" t="s">
        <v>334</v>
      </c>
      <c r="C41" s="290">
        <v>22429</v>
      </c>
      <c r="D41" s="291">
        <v>45</v>
      </c>
      <c r="E41" s="291">
        <v>6</v>
      </c>
      <c r="F41" s="291">
        <v>8</v>
      </c>
      <c r="G41" s="291">
        <v>14</v>
      </c>
      <c r="H41" s="291">
        <v>28</v>
      </c>
      <c r="I41" s="291">
        <v>33</v>
      </c>
      <c r="J41" s="291">
        <v>35</v>
      </c>
      <c r="K41" s="292">
        <v>54</v>
      </c>
      <c r="L41" s="291">
        <v>103</v>
      </c>
      <c r="M41" s="291">
        <v>183</v>
      </c>
      <c r="N41" s="293"/>
      <c r="O41" s="293"/>
      <c r="P41" s="294">
        <v>255</v>
      </c>
      <c r="Q41" s="294">
        <v>361</v>
      </c>
      <c r="R41" s="294">
        <v>634</v>
      </c>
      <c r="S41" s="294">
        <v>1277</v>
      </c>
      <c r="T41" s="294">
        <v>1789</v>
      </c>
      <c r="U41" s="294">
        <v>2311</v>
      </c>
      <c r="V41" s="294">
        <v>3493</v>
      </c>
      <c r="W41" s="294">
        <v>4809</v>
      </c>
      <c r="X41" s="295">
        <v>4318</v>
      </c>
      <c r="Y41" s="294">
        <v>2111</v>
      </c>
      <c r="Z41" s="294">
        <v>562</v>
      </c>
      <c r="AA41" s="690">
        <v>0</v>
      </c>
      <c r="AB41" s="296"/>
      <c r="AC41" s="296"/>
      <c r="AD41" s="289" t="s">
        <v>334</v>
      </c>
      <c r="AE41" s="297">
        <v>1181.7175974710221</v>
      </c>
      <c r="AF41" s="298">
        <v>59.999999999999993</v>
      </c>
      <c r="AG41" s="298">
        <v>7.4074074074074074</v>
      </c>
      <c r="AH41" s="298">
        <v>9.5238095238095237</v>
      </c>
      <c r="AI41" s="298">
        <v>15.053763440860216</v>
      </c>
      <c r="AJ41" s="298">
        <v>28.865979381443299</v>
      </c>
      <c r="AK41" s="298">
        <v>36.666666666666664</v>
      </c>
      <c r="AL41" s="298">
        <v>35.353535353535356</v>
      </c>
      <c r="AM41" s="299">
        <v>50.467289719626166</v>
      </c>
      <c r="AN41" s="299">
        <v>79.230769230769226</v>
      </c>
      <c r="AO41" s="298">
        <v>134.55882352941177</v>
      </c>
      <c r="AP41" s="300"/>
      <c r="AQ41" s="298"/>
      <c r="AR41" s="298">
        <v>227.67857142857142</v>
      </c>
      <c r="AS41" s="298">
        <v>334.2592592592593</v>
      </c>
      <c r="AT41" s="298">
        <v>556.14035087719299</v>
      </c>
      <c r="AU41" s="298">
        <v>899.29577464788724</v>
      </c>
      <c r="AV41" s="298">
        <v>1345.1127819548872</v>
      </c>
      <c r="AW41" s="298">
        <v>2180.1886792452829</v>
      </c>
      <c r="AX41" s="301">
        <v>8048.9473684210525</v>
      </c>
      <c r="AY41" s="302"/>
      <c r="AZ41" s="302"/>
      <c r="BA41" s="302"/>
      <c r="BB41" s="302"/>
    </row>
    <row r="42" spans="2:54" ht="15" customHeight="1">
      <c r="B42" s="289" t="s">
        <v>335</v>
      </c>
      <c r="C42" s="290">
        <v>21944</v>
      </c>
      <c r="D42" s="291">
        <v>41</v>
      </c>
      <c r="E42" s="291">
        <v>2</v>
      </c>
      <c r="F42" s="291">
        <v>9</v>
      </c>
      <c r="G42" s="291">
        <v>22</v>
      </c>
      <c r="H42" s="291">
        <v>31</v>
      </c>
      <c r="I42" s="291">
        <v>32</v>
      </c>
      <c r="J42" s="291">
        <v>45</v>
      </c>
      <c r="K42" s="292">
        <v>71</v>
      </c>
      <c r="L42" s="291">
        <v>97</v>
      </c>
      <c r="M42" s="291">
        <v>185</v>
      </c>
      <c r="N42" s="293"/>
      <c r="O42" s="293"/>
      <c r="P42" s="294">
        <v>254</v>
      </c>
      <c r="Q42" s="294">
        <v>355</v>
      </c>
      <c r="R42" s="294">
        <v>578</v>
      </c>
      <c r="S42" s="294">
        <v>1133</v>
      </c>
      <c r="T42" s="294">
        <v>1710</v>
      </c>
      <c r="U42" s="294">
        <v>2326</v>
      </c>
      <c r="V42" s="294">
        <v>3339</v>
      </c>
      <c r="W42" s="294">
        <v>4559</v>
      </c>
      <c r="X42" s="295">
        <v>4396</v>
      </c>
      <c r="Y42" s="294">
        <v>2209</v>
      </c>
      <c r="Z42" s="294">
        <v>549</v>
      </c>
      <c r="AA42" s="690">
        <v>1</v>
      </c>
      <c r="AB42" s="296"/>
      <c r="AC42" s="296"/>
      <c r="AD42" s="289" t="s">
        <v>335</v>
      </c>
      <c r="AE42" s="297">
        <v>1161.0582010582011</v>
      </c>
      <c r="AF42" s="298">
        <v>55.405405405405411</v>
      </c>
      <c r="AG42" s="298">
        <v>2.5316455696202533</v>
      </c>
      <c r="AH42" s="298">
        <v>10.843373493975903</v>
      </c>
      <c r="AI42" s="298">
        <v>23.913043478260871</v>
      </c>
      <c r="AJ42" s="298">
        <v>31.958762886597938</v>
      </c>
      <c r="AK42" s="298">
        <v>35.555555555555557</v>
      </c>
      <c r="AL42" s="298">
        <v>46.875</v>
      </c>
      <c r="AM42" s="299">
        <v>66.981132075471706</v>
      </c>
      <c r="AN42" s="299">
        <v>78.225806451612911</v>
      </c>
      <c r="AO42" s="298">
        <v>133.0935251798561</v>
      </c>
      <c r="AP42" s="300"/>
      <c r="AQ42" s="298"/>
      <c r="AR42" s="298">
        <v>222.80701754385964</v>
      </c>
      <c r="AS42" s="298">
        <v>331.77570093457945</v>
      </c>
      <c r="AT42" s="298">
        <v>507.01754385964915</v>
      </c>
      <c r="AU42" s="298">
        <v>871.53846153846166</v>
      </c>
      <c r="AV42" s="298">
        <v>1221.4285714285713</v>
      </c>
      <c r="AW42" s="298">
        <v>2076.7857142857142</v>
      </c>
      <c r="AX42" s="301">
        <v>7922.1052631578941</v>
      </c>
    </row>
    <row r="43" spans="2:54" ht="15" customHeight="1">
      <c r="B43" s="289" t="s">
        <v>336</v>
      </c>
      <c r="C43" s="303">
        <v>21788</v>
      </c>
      <c r="D43" s="304">
        <v>29</v>
      </c>
      <c r="E43" s="292">
        <v>6</v>
      </c>
      <c r="F43" s="292">
        <v>8</v>
      </c>
      <c r="G43" s="292">
        <v>25</v>
      </c>
      <c r="H43" s="292">
        <v>29</v>
      </c>
      <c r="I43" s="292">
        <v>32</v>
      </c>
      <c r="J43" s="305">
        <v>34</v>
      </c>
      <c r="K43" s="292">
        <v>59</v>
      </c>
      <c r="L43" s="292">
        <v>96</v>
      </c>
      <c r="M43" s="291">
        <v>195</v>
      </c>
      <c r="N43" s="293"/>
      <c r="O43" s="293"/>
      <c r="P43" s="306">
        <v>246</v>
      </c>
      <c r="Q43" s="306">
        <v>319</v>
      </c>
      <c r="R43" s="306">
        <v>523</v>
      </c>
      <c r="S43" s="306">
        <v>1010</v>
      </c>
      <c r="T43" s="306">
        <v>1864</v>
      </c>
      <c r="U43" s="306">
        <v>2361</v>
      </c>
      <c r="V43" s="306">
        <v>3186</v>
      </c>
      <c r="W43" s="294">
        <v>4598</v>
      </c>
      <c r="X43" s="293">
        <v>4371</v>
      </c>
      <c r="Y43" s="306">
        <v>2213</v>
      </c>
      <c r="Z43" s="294">
        <v>584</v>
      </c>
      <c r="AA43" s="690">
        <v>0</v>
      </c>
      <c r="AB43" s="296"/>
      <c r="AC43" s="296"/>
      <c r="AD43" s="289" t="s">
        <v>336</v>
      </c>
      <c r="AE43" s="297">
        <v>1197.3158758655784</v>
      </c>
      <c r="AF43" s="307">
        <v>41.897827092001847</v>
      </c>
      <c r="AG43" s="308">
        <v>7.6865920213174812</v>
      </c>
      <c r="AH43" s="308">
        <v>9.7468261897219719</v>
      </c>
      <c r="AI43" s="308">
        <v>28.270629078038244</v>
      </c>
      <c r="AJ43" s="308">
        <v>32.932091755621173</v>
      </c>
      <c r="AK43" s="308">
        <v>38.112025535057107</v>
      </c>
      <c r="AL43" s="308">
        <v>37.530493525989868</v>
      </c>
      <c r="AM43" s="308">
        <v>58.150995466193578</v>
      </c>
      <c r="AN43" s="308">
        <v>83.357211701268596</v>
      </c>
      <c r="AO43" s="308">
        <v>142.37005994144576</v>
      </c>
      <c r="AP43" s="309"/>
      <c r="AQ43" s="309"/>
      <c r="AR43" s="308">
        <v>217.40667420814481</v>
      </c>
      <c r="AS43" s="308">
        <v>301.76899063475548</v>
      </c>
      <c r="AT43" s="308">
        <v>480.29681057203987</v>
      </c>
      <c r="AU43" s="308">
        <v>842.10877377289739</v>
      </c>
      <c r="AV43" s="308">
        <v>1318.2927260511333</v>
      </c>
      <c r="AW43" s="308">
        <v>2152.2137446331394</v>
      </c>
      <c r="AX43" s="301">
        <v>7997.5181591587407</v>
      </c>
    </row>
    <row r="44" spans="2:54" ht="15" customHeight="1">
      <c r="B44" s="289" t="s">
        <v>337</v>
      </c>
      <c r="C44" s="303">
        <v>22857</v>
      </c>
      <c r="D44" s="291">
        <v>25</v>
      </c>
      <c r="E44" s="291">
        <v>7</v>
      </c>
      <c r="F44" s="291">
        <v>9</v>
      </c>
      <c r="G44" s="292">
        <v>23</v>
      </c>
      <c r="H44" s="291">
        <v>28</v>
      </c>
      <c r="I44" s="291">
        <v>33</v>
      </c>
      <c r="J44" s="305">
        <v>48</v>
      </c>
      <c r="K44" s="292">
        <v>59</v>
      </c>
      <c r="L44" s="291">
        <v>91</v>
      </c>
      <c r="M44" s="291">
        <v>192</v>
      </c>
      <c r="N44" s="293"/>
      <c r="O44" s="293"/>
      <c r="P44" s="306">
        <v>249</v>
      </c>
      <c r="Q44" s="306">
        <v>364</v>
      </c>
      <c r="R44" s="306">
        <v>561</v>
      </c>
      <c r="S44" s="306">
        <v>914</v>
      </c>
      <c r="T44" s="306">
        <v>2020</v>
      </c>
      <c r="U44" s="306">
        <v>2332</v>
      </c>
      <c r="V44" s="306">
        <v>3263</v>
      </c>
      <c r="W44" s="294">
        <v>4792</v>
      </c>
      <c r="X44" s="293">
        <v>4642</v>
      </c>
      <c r="Y44" s="306">
        <v>2527</v>
      </c>
      <c r="Z44" s="294">
        <v>678</v>
      </c>
      <c r="AA44" s="690">
        <v>0</v>
      </c>
      <c r="AB44" s="296"/>
      <c r="AC44" s="296"/>
      <c r="AD44" s="289" t="s">
        <v>337</v>
      </c>
      <c r="AE44" s="297">
        <v>1218.3901918976546</v>
      </c>
      <c r="AF44" s="307">
        <v>36.231884057971016</v>
      </c>
      <c r="AG44" s="310">
        <v>8.9743589743589745</v>
      </c>
      <c r="AH44" s="310">
        <v>10.843373493975903</v>
      </c>
      <c r="AI44" s="310">
        <v>26.136363636363633</v>
      </c>
      <c r="AJ44" s="310">
        <v>28.571428571428573</v>
      </c>
      <c r="AK44" s="310">
        <v>36.263736263736263</v>
      </c>
      <c r="AL44" s="310">
        <v>51.612903225806456</v>
      </c>
      <c r="AM44" s="310">
        <v>56.730769230769226</v>
      </c>
      <c r="AN44" s="308">
        <v>79.824561403508767</v>
      </c>
      <c r="AO44" s="308">
        <v>136.17021276595744</v>
      </c>
      <c r="AP44" s="309"/>
      <c r="AQ44" s="309"/>
      <c r="AR44" s="308">
        <v>197.61904761904759</v>
      </c>
      <c r="AS44" s="308">
        <v>340.18691588785049</v>
      </c>
      <c r="AT44" s="308">
        <v>514.67889908256882</v>
      </c>
      <c r="AU44" s="308">
        <v>774.57627118644064</v>
      </c>
      <c r="AV44" s="308">
        <v>1328.9473684210527</v>
      </c>
      <c r="AW44" s="308">
        <v>2179.4392523364486</v>
      </c>
      <c r="AX44" s="311">
        <v>8031.3131313131307</v>
      </c>
    </row>
    <row r="45" spans="2:54" ht="15" customHeight="1">
      <c r="B45" s="289" t="s">
        <v>338</v>
      </c>
      <c r="C45" s="303">
        <v>24901</v>
      </c>
      <c r="D45" s="291">
        <v>25</v>
      </c>
      <c r="E45" s="291">
        <v>5</v>
      </c>
      <c r="F45" s="291">
        <v>4</v>
      </c>
      <c r="G45" s="292">
        <v>23</v>
      </c>
      <c r="H45" s="291">
        <v>31</v>
      </c>
      <c r="I45" s="291">
        <v>34</v>
      </c>
      <c r="J45" s="305">
        <v>30</v>
      </c>
      <c r="K45" s="292">
        <v>61</v>
      </c>
      <c r="L45" s="291">
        <v>104</v>
      </c>
      <c r="M45" s="291">
        <v>181</v>
      </c>
      <c r="N45" s="293"/>
      <c r="O45" s="293"/>
      <c r="P45" s="306">
        <v>302</v>
      </c>
      <c r="Q45" s="306">
        <v>376</v>
      </c>
      <c r="R45" s="306">
        <v>571</v>
      </c>
      <c r="S45" s="306">
        <v>932</v>
      </c>
      <c r="T45" s="306">
        <v>1978</v>
      </c>
      <c r="U45" s="306">
        <v>2564</v>
      </c>
      <c r="V45" s="306">
        <v>3597</v>
      </c>
      <c r="W45" s="294">
        <v>5021</v>
      </c>
      <c r="X45" s="293">
        <v>5326</v>
      </c>
      <c r="Y45" s="306">
        <v>2920</v>
      </c>
      <c r="Z45" s="294">
        <v>816</v>
      </c>
      <c r="AA45" s="690">
        <v>0</v>
      </c>
      <c r="AB45" s="296"/>
      <c r="AC45" s="296"/>
      <c r="AD45" s="289" t="s">
        <v>338</v>
      </c>
      <c r="AE45" s="297">
        <v>1337.3254564983888</v>
      </c>
      <c r="AF45" s="307">
        <v>30.487804878048781</v>
      </c>
      <c r="AG45" s="308">
        <v>6.5789473684210522</v>
      </c>
      <c r="AH45" s="308">
        <v>4.8780487804878048</v>
      </c>
      <c r="AI45" s="308">
        <v>26.744186046511629</v>
      </c>
      <c r="AJ45" s="308">
        <v>31.958762886597938</v>
      </c>
      <c r="AK45" s="308">
        <v>37.362637362637358</v>
      </c>
      <c r="AL45" s="308">
        <v>32.967032967032964</v>
      </c>
      <c r="AM45" s="308">
        <v>59.803921568627445</v>
      </c>
      <c r="AN45" s="308">
        <v>94.545454545454547</v>
      </c>
      <c r="AO45" s="308">
        <v>132.11678832116789</v>
      </c>
      <c r="AP45" s="309"/>
      <c r="AQ45" s="309"/>
      <c r="AR45" s="308">
        <v>230.53435114503816</v>
      </c>
      <c r="AS45" s="308">
        <v>344.95412844036701</v>
      </c>
      <c r="AT45" s="308">
        <v>523.85321100917429</v>
      </c>
      <c r="AU45" s="308">
        <v>817.54385964912285</v>
      </c>
      <c r="AV45" s="308">
        <v>1364.1379310344828</v>
      </c>
      <c r="AW45" s="308">
        <v>2269.0265486725666</v>
      </c>
      <c r="AX45" s="301">
        <v>8752.4752475247515</v>
      </c>
    </row>
    <row r="46" spans="2:54" ht="15" customHeight="1">
      <c r="B46" s="289" t="s">
        <v>339</v>
      </c>
      <c r="C46" s="303">
        <v>25281</v>
      </c>
      <c r="D46" s="291">
        <v>24</v>
      </c>
      <c r="E46" s="291">
        <v>5</v>
      </c>
      <c r="F46" s="291">
        <v>10</v>
      </c>
      <c r="G46" s="292">
        <v>25</v>
      </c>
      <c r="H46" s="291">
        <v>32</v>
      </c>
      <c r="I46" s="291">
        <v>31</v>
      </c>
      <c r="J46" s="305">
        <v>49</v>
      </c>
      <c r="K46" s="292">
        <v>64</v>
      </c>
      <c r="L46" s="291">
        <v>109</v>
      </c>
      <c r="M46" s="291">
        <v>185</v>
      </c>
      <c r="N46" s="293"/>
      <c r="O46" s="293"/>
      <c r="P46" s="306">
        <v>267</v>
      </c>
      <c r="Q46" s="306">
        <v>365</v>
      </c>
      <c r="R46" s="306">
        <v>562</v>
      </c>
      <c r="S46" s="306">
        <v>888</v>
      </c>
      <c r="T46" s="306">
        <v>1973</v>
      </c>
      <c r="U46" s="306">
        <v>2708</v>
      </c>
      <c r="V46" s="306">
        <v>3605</v>
      </c>
      <c r="W46" s="294">
        <v>5123</v>
      </c>
      <c r="X46" s="293">
        <v>5424</v>
      </c>
      <c r="Y46" s="306">
        <v>2972</v>
      </c>
      <c r="Z46" s="294">
        <v>860</v>
      </c>
      <c r="AA46" s="690">
        <v>0</v>
      </c>
      <c r="AB46" s="296"/>
      <c r="AC46" s="296"/>
      <c r="AD46" s="289" t="s">
        <v>339</v>
      </c>
      <c r="AE46" s="297">
        <v>1368.7601515971846</v>
      </c>
      <c r="AF46" s="307">
        <v>37.5</v>
      </c>
      <c r="AG46" s="308">
        <v>6.666666666666667</v>
      </c>
      <c r="AH46" s="308">
        <v>12.345679012345679</v>
      </c>
      <c r="AI46" s="308">
        <v>29.411764705882351</v>
      </c>
      <c r="AJ46" s="308">
        <v>33.684210526315788</v>
      </c>
      <c r="AK46" s="308">
        <v>33.695652173913047</v>
      </c>
      <c r="AL46" s="308">
        <v>55.056179775280896</v>
      </c>
      <c r="AM46" s="308">
        <v>64</v>
      </c>
      <c r="AN46" s="308">
        <v>100.92592592592592</v>
      </c>
      <c r="AO46" s="308">
        <v>141.22137404580153</v>
      </c>
      <c r="AP46" s="309"/>
      <c r="AQ46" s="309"/>
      <c r="AR46" s="308">
        <v>196.32352941176472</v>
      </c>
      <c r="AS46" s="308">
        <v>328.82882882882882</v>
      </c>
      <c r="AT46" s="308">
        <v>525.23364485981301</v>
      </c>
      <c r="AU46" s="308">
        <v>800</v>
      </c>
      <c r="AV46" s="308">
        <v>1461.4814814814815</v>
      </c>
      <c r="AW46" s="308">
        <v>2238.0165289256202</v>
      </c>
      <c r="AX46" s="301">
        <v>8730.0970873786409</v>
      </c>
    </row>
    <row r="47" spans="2:54" ht="6" customHeight="1">
      <c r="B47" s="289"/>
      <c r="C47" s="303"/>
      <c r="D47" s="291"/>
      <c r="E47" s="291"/>
      <c r="F47" s="291"/>
      <c r="G47" s="292"/>
      <c r="H47" s="291"/>
      <c r="I47" s="291"/>
      <c r="J47" s="305"/>
      <c r="K47" s="292"/>
      <c r="L47" s="291"/>
      <c r="M47" s="291"/>
      <c r="N47" s="293"/>
      <c r="O47" s="293"/>
      <c r="P47" s="306"/>
      <c r="Q47" s="306"/>
      <c r="R47" s="306"/>
      <c r="S47" s="306"/>
      <c r="T47" s="306"/>
      <c r="U47" s="306"/>
      <c r="V47" s="306"/>
      <c r="W47" s="294"/>
      <c r="X47" s="293"/>
      <c r="Y47" s="306"/>
      <c r="Z47" s="294"/>
      <c r="AA47" s="690"/>
      <c r="AB47" s="296"/>
      <c r="AC47" s="296"/>
      <c r="AD47" s="289"/>
      <c r="AE47" s="297"/>
      <c r="AF47" s="310"/>
      <c r="AG47" s="310"/>
      <c r="AH47" s="310"/>
      <c r="AI47" s="310"/>
      <c r="AJ47" s="310"/>
      <c r="AK47" s="310"/>
      <c r="AL47" s="310"/>
      <c r="AM47" s="310"/>
      <c r="AN47" s="308"/>
      <c r="AO47" s="310"/>
      <c r="AP47" s="309"/>
      <c r="AQ47" s="310"/>
      <c r="AR47" s="310"/>
      <c r="AS47" s="310"/>
      <c r="AT47" s="310"/>
      <c r="AU47" s="310"/>
      <c r="AV47" s="310"/>
      <c r="AW47" s="309"/>
      <c r="AX47" s="301"/>
    </row>
    <row r="48" spans="2:54" ht="15" customHeight="1">
      <c r="B48" s="289"/>
      <c r="C48" s="293"/>
      <c r="D48" s="305"/>
      <c r="E48" s="305"/>
      <c r="F48" s="305"/>
      <c r="G48" s="305"/>
      <c r="H48" s="305"/>
      <c r="I48" s="305"/>
      <c r="J48" s="305"/>
      <c r="K48" s="305"/>
      <c r="L48" s="312" t="s">
        <v>340</v>
      </c>
      <c r="M48" s="305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690"/>
      <c r="AB48" s="296"/>
      <c r="AC48" s="296"/>
      <c r="AD48" s="289"/>
      <c r="AE48" s="313"/>
      <c r="AF48" s="300"/>
      <c r="AG48" s="300"/>
      <c r="AH48" s="300"/>
      <c r="AI48" s="300"/>
      <c r="AJ48" s="300"/>
      <c r="AK48" s="300"/>
      <c r="AL48" s="314" t="s">
        <v>340</v>
      </c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1"/>
    </row>
    <row r="49" spans="2:50" ht="15" hidden="1" customHeight="1">
      <c r="B49" s="681" t="s">
        <v>299</v>
      </c>
      <c r="C49" s="682">
        <v>9783</v>
      </c>
      <c r="D49" s="683">
        <v>2084</v>
      </c>
      <c r="E49" s="682">
        <v>223</v>
      </c>
      <c r="F49" s="682">
        <v>92</v>
      </c>
      <c r="G49" s="682">
        <v>180</v>
      </c>
      <c r="H49" s="682">
        <v>293</v>
      </c>
      <c r="I49" s="682">
        <v>310</v>
      </c>
      <c r="J49" s="682">
        <v>235</v>
      </c>
      <c r="K49" s="682">
        <v>307</v>
      </c>
      <c r="L49" s="682">
        <v>318</v>
      </c>
      <c r="M49" s="684">
        <v>359</v>
      </c>
      <c r="N49" s="280"/>
      <c r="O49" s="280"/>
      <c r="P49" s="682">
        <v>452</v>
      </c>
      <c r="Q49" s="682">
        <v>558</v>
      </c>
      <c r="R49" s="682">
        <v>657</v>
      </c>
      <c r="S49" s="682">
        <v>930</v>
      </c>
      <c r="T49" s="682">
        <v>1063</v>
      </c>
      <c r="U49" s="682">
        <v>925</v>
      </c>
      <c r="V49" s="682">
        <v>536</v>
      </c>
      <c r="W49" s="682">
        <v>201</v>
      </c>
      <c r="X49" s="682">
        <v>50</v>
      </c>
      <c r="Y49" s="682">
        <v>6</v>
      </c>
      <c r="Z49" s="281">
        <v>1</v>
      </c>
      <c r="AA49" s="685">
        <v>3</v>
      </c>
      <c r="AD49" s="681" t="s">
        <v>299</v>
      </c>
      <c r="AE49" s="282">
        <v>1216.2509930292147</v>
      </c>
      <c r="AF49" s="686">
        <v>1940.0122879857013</v>
      </c>
      <c r="AG49" s="282">
        <v>234.1428586428114</v>
      </c>
      <c r="AH49" s="282">
        <v>111.05880080638347</v>
      </c>
      <c r="AI49" s="282">
        <v>220.01124501918986</v>
      </c>
      <c r="AJ49" s="282">
        <v>437.83622235505078</v>
      </c>
      <c r="AK49" s="282">
        <v>612.40616357171075</v>
      </c>
      <c r="AL49" s="282">
        <v>548.64240188639599</v>
      </c>
      <c r="AM49" s="283">
        <v>650.06564180747898</v>
      </c>
      <c r="AN49" s="282">
        <v>711.20255854002187</v>
      </c>
      <c r="AO49" s="282">
        <v>841.85348466372761</v>
      </c>
      <c r="AP49" s="284"/>
      <c r="AQ49" s="284"/>
      <c r="AR49" s="282">
        <v>1158.7960826539506</v>
      </c>
      <c r="AS49" s="282">
        <v>1845.48220664109</v>
      </c>
      <c r="AT49" s="282">
        <v>2628.420547287566</v>
      </c>
      <c r="AU49" s="282">
        <v>4533.9313572542906</v>
      </c>
      <c r="AV49" s="282">
        <v>7059.3704343206273</v>
      </c>
      <c r="AW49" s="282">
        <v>11303.922766711476</v>
      </c>
      <c r="AX49" s="285">
        <v>19527.791441219873</v>
      </c>
    </row>
    <row r="50" spans="2:50" ht="15" hidden="1" customHeight="1">
      <c r="B50" s="681" t="s">
        <v>300</v>
      </c>
      <c r="C50" s="682">
        <v>7179</v>
      </c>
      <c r="D50" s="683">
        <v>863</v>
      </c>
      <c r="E50" s="682">
        <v>150</v>
      </c>
      <c r="F50" s="682">
        <v>61</v>
      </c>
      <c r="G50" s="682">
        <v>108</v>
      </c>
      <c r="H50" s="682">
        <v>147</v>
      </c>
      <c r="I50" s="682">
        <v>159</v>
      </c>
      <c r="J50" s="682">
        <v>137</v>
      </c>
      <c r="K50" s="682">
        <v>150</v>
      </c>
      <c r="L50" s="682">
        <v>192</v>
      </c>
      <c r="M50" s="684">
        <v>264</v>
      </c>
      <c r="N50" s="280"/>
      <c r="O50" s="280"/>
      <c r="P50" s="682">
        <v>359</v>
      </c>
      <c r="Q50" s="682">
        <v>504</v>
      </c>
      <c r="R50" s="682">
        <v>580</v>
      </c>
      <c r="S50" s="682">
        <v>772</v>
      </c>
      <c r="T50" s="682">
        <v>942</v>
      </c>
      <c r="U50" s="682">
        <v>947</v>
      </c>
      <c r="V50" s="682">
        <v>538</v>
      </c>
      <c r="W50" s="682">
        <v>235</v>
      </c>
      <c r="X50" s="682">
        <v>64</v>
      </c>
      <c r="Y50" s="682">
        <v>7</v>
      </c>
      <c r="Z50" s="699" t="s">
        <v>57</v>
      </c>
      <c r="AA50" s="687" t="s">
        <v>57</v>
      </c>
      <c r="AB50" s="659"/>
      <c r="AC50" s="659"/>
      <c r="AD50" s="681" t="s">
        <v>301</v>
      </c>
      <c r="AE50" s="282">
        <v>879.95518712684031</v>
      </c>
      <c r="AF50" s="686">
        <v>1098.6213129988671</v>
      </c>
      <c r="AG50" s="282">
        <v>144.81979590063432</v>
      </c>
      <c r="AH50" s="282">
        <v>65.653521611847765</v>
      </c>
      <c r="AI50" s="282">
        <v>147.87835635945393</v>
      </c>
      <c r="AJ50" s="282">
        <v>216.24325159240354</v>
      </c>
      <c r="AK50" s="282">
        <v>244.01473296500922</v>
      </c>
      <c r="AL50" s="282">
        <v>278.95990714911119</v>
      </c>
      <c r="AM50" s="283">
        <v>363.90984740047065</v>
      </c>
      <c r="AN50" s="282">
        <v>424.55333451264818</v>
      </c>
      <c r="AO50" s="282">
        <v>615.41330598163086</v>
      </c>
      <c r="AP50" s="284"/>
      <c r="AQ50" s="284"/>
      <c r="AR50" s="282">
        <v>885.26126303849287</v>
      </c>
      <c r="AS50" s="282">
        <v>1383.9310231204349</v>
      </c>
      <c r="AT50" s="282">
        <v>2143.5434991499742</v>
      </c>
      <c r="AU50" s="282">
        <v>3676.7157212935181</v>
      </c>
      <c r="AV50" s="282">
        <v>6027.257022202316</v>
      </c>
      <c r="AW50" s="282">
        <v>9553.1120750529608</v>
      </c>
      <c r="AX50" s="285">
        <v>15079.50687868501</v>
      </c>
    </row>
    <row r="51" spans="2:50" ht="15" hidden="1" customHeight="1">
      <c r="B51" s="681" t="s">
        <v>302</v>
      </c>
      <c r="C51" s="682">
        <v>7827</v>
      </c>
      <c r="D51" s="683">
        <v>614</v>
      </c>
      <c r="E51" s="682">
        <v>84</v>
      </c>
      <c r="F51" s="682">
        <v>53</v>
      </c>
      <c r="G51" s="682">
        <v>87</v>
      </c>
      <c r="H51" s="682">
        <v>109</v>
      </c>
      <c r="I51" s="682">
        <v>158</v>
      </c>
      <c r="J51" s="682">
        <v>125</v>
      </c>
      <c r="K51" s="682">
        <v>105</v>
      </c>
      <c r="L51" s="682">
        <v>166</v>
      </c>
      <c r="M51" s="684">
        <v>239</v>
      </c>
      <c r="N51" s="280"/>
      <c r="O51" s="280"/>
      <c r="P51" s="682">
        <v>356</v>
      </c>
      <c r="Q51" s="682">
        <v>516</v>
      </c>
      <c r="R51" s="682">
        <v>745</v>
      </c>
      <c r="S51" s="682">
        <v>887</v>
      </c>
      <c r="T51" s="682">
        <v>1084</v>
      </c>
      <c r="U51" s="682">
        <v>1130</v>
      </c>
      <c r="V51" s="682">
        <v>836</v>
      </c>
      <c r="W51" s="682">
        <v>417</v>
      </c>
      <c r="X51" s="682">
        <v>108</v>
      </c>
      <c r="Y51" s="682">
        <v>8</v>
      </c>
      <c r="Z51" s="699" t="s">
        <v>57</v>
      </c>
      <c r="AA51" s="687" t="s">
        <v>57</v>
      </c>
      <c r="AB51" s="659"/>
      <c r="AC51" s="659"/>
      <c r="AD51" s="681" t="s">
        <v>302</v>
      </c>
      <c r="AE51" s="282">
        <v>981.13690037455433</v>
      </c>
      <c r="AF51" s="686">
        <v>929.00804938570479</v>
      </c>
      <c r="AG51" s="282">
        <v>109.25834395567233</v>
      </c>
      <c r="AH51" s="282">
        <v>52.217263224268223</v>
      </c>
      <c r="AI51" s="282">
        <v>117.51040034577773</v>
      </c>
      <c r="AJ51" s="282">
        <v>202.28639299235394</v>
      </c>
      <c r="AK51" s="282">
        <v>246.10208563729537</v>
      </c>
      <c r="AL51" s="282">
        <v>197.54413135894558</v>
      </c>
      <c r="AM51" s="283">
        <v>222.19870913130885</v>
      </c>
      <c r="AN51" s="282">
        <v>418.73722977574857</v>
      </c>
      <c r="AO51" s="282">
        <v>553.66367827275462</v>
      </c>
      <c r="AP51" s="284"/>
      <c r="AQ51" s="284"/>
      <c r="AR51" s="282">
        <v>876.32926348956278</v>
      </c>
      <c r="AS51" s="282">
        <v>1361.4057305683077</v>
      </c>
      <c r="AT51" s="282">
        <v>2269.2659153213526</v>
      </c>
      <c r="AU51" s="282">
        <v>3861.2223576527949</v>
      </c>
      <c r="AV51" s="282">
        <v>6657.6587642795721</v>
      </c>
      <c r="AW51" s="282">
        <v>11008.280565026789</v>
      </c>
      <c r="AX51" s="285">
        <v>19734.755658065445</v>
      </c>
    </row>
    <row r="52" spans="2:50" ht="15" hidden="1" customHeight="1">
      <c r="B52" s="681" t="s">
        <v>303</v>
      </c>
      <c r="C52" s="682">
        <v>7620</v>
      </c>
      <c r="D52" s="683">
        <v>340</v>
      </c>
      <c r="E52" s="682">
        <v>49</v>
      </c>
      <c r="F52" s="682">
        <v>38</v>
      </c>
      <c r="G52" s="682">
        <v>83</v>
      </c>
      <c r="H52" s="682">
        <v>85</v>
      </c>
      <c r="I52" s="682">
        <v>85</v>
      </c>
      <c r="J52" s="682">
        <v>135</v>
      </c>
      <c r="K52" s="682">
        <v>174</v>
      </c>
      <c r="L52" s="682">
        <v>153</v>
      </c>
      <c r="M52" s="684">
        <v>213</v>
      </c>
      <c r="N52" s="280"/>
      <c r="O52" s="280"/>
      <c r="P52" s="682">
        <v>332</v>
      </c>
      <c r="Q52" s="682">
        <v>495</v>
      </c>
      <c r="R52" s="682">
        <v>786</v>
      </c>
      <c r="S52" s="682">
        <v>1002</v>
      </c>
      <c r="T52" s="682">
        <v>1070</v>
      </c>
      <c r="U52" s="682">
        <v>1083</v>
      </c>
      <c r="V52" s="682">
        <v>941</v>
      </c>
      <c r="W52" s="682">
        <v>417</v>
      </c>
      <c r="X52" s="682">
        <v>125</v>
      </c>
      <c r="Y52" s="682">
        <v>14</v>
      </c>
      <c r="Z52" s="699" t="s">
        <v>57</v>
      </c>
      <c r="AA52" s="687" t="s">
        <v>57</v>
      </c>
      <c r="AB52" s="659"/>
      <c r="AC52" s="659"/>
      <c r="AD52" s="681" t="s">
        <v>303</v>
      </c>
      <c r="AE52" s="282">
        <v>975.1503036786969</v>
      </c>
      <c r="AF52" s="686">
        <v>559.37613109144149</v>
      </c>
      <c r="AG52" s="282">
        <v>75.206433987168865</v>
      </c>
      <c r="AH52" s="282">
        <v>50.27785128340831</v>
      </c>
      <c r="AI52" s="282">
        <v>99.756018412797616</v>
      </c>
      <c r="AJ52" s="282">
        <v>159.94279692909831</v>
      </c>
      <c r="AK52" s="282">
        <v>157.15712014199607</v>
      </c>
      <c r="AL52" s="282">
        <v>212.62856152840561</v>
      </c>
      <c r="AM52" s="283">
        <v>279.07424337198671</v>
      </c>
      <c r="AN52" s="282">
        <v>330.91097845834418</v>
      </c>
      <c r="AO52" s="282">
        <v>555.19353577479478</v>
      </c>
      <c r="AP52" s="284"/>
      <c r="AQ52" s="284"/>
      <c r="AR52" s="282">
        <v>806.00131096598773</v>
      </c>
      <c r="AS52" s="282">
        <v>1290.5075996558646</v>
      </c>
      <c r="AT52" s="282">
        <v>2287.4770815750417</v>
      </c>
      <c r="AU52" s="282">
        <v>3541.011414637594</v>
      </c>
      <c r="AV52" s="282">
        <v>5900.5183632954668</v>
      </c>
      <c r="AW52" s="282">
        <v>9763.7937252073571</v>
      </c>
      <c r="AX52" s="285">
        <v>19707.740916271723</v>
      </c>
    </row>
    <row r="53" spans="2:50" ht="15" hidden="1" customHeight="1">
      <c r="B53" s="681" t="s">
        <v>304</v>
      </c>
      <c r="C53" s="682">
        <v>7527</v>
      </c>
      <c r="D53" s="683">
        <v>241</v>
      </c>
      <c r="E53" s="682">
        <v>28</v>
      </c>
      <c r="F53" s="682">
        <v>22</v>
      </c>
      <c r="G53" s="682">
        <v>98</v>
      </c>
      <c r="H53" s="682">
        <v>94</v>
      </c>
      <c r="I53" s="682">
        <v>99</v>
      </c>
      <c r="J53" s="682">
        <v>100</v>
      </c>
      <c r="K53" s="682">
        <v>139</v>
      </c>
      <c r="L53" s="682">
        <v>201</v>
      </c>
      <c r="M53" s="684">
        <v>206</v>
      </c>
      <c r="N53" s="280"/>
      <c r="O53" s="280"/>
      <c r="P53" s="682">
        <v>236</v>
      </c>
      <c r="Q53" s="682">
        <v>464</v>
      </c>
      <c r="R53" s="682">
        <v>699</v>
      </c>
      <c r="S53" s="682">
        <v>922</v>
      </c>
      <c r="T53" s="682">
        <v>1260</v>
      </c>
      <c r="U53" s="682">
        <v>1159</v>
      </c>
      <c r="V53" s="682">
        <v>896</v>
      </c>
      <c r="W53" s="682">
        <v>496</v>
      </c>
      <c r="X53" s="682">
        <v>142</v>
      </c>
      <c r="Y53" s="682">
        <v>25</v>
      </c>
      <c r="Z53" s="699" t="s">
        <v>57</v>
      </c>
      <c r="AA53" s="687" t="s">
        <v>57</v>
      </c>
      <c r="AB53" s="659"/>
      <c r="AC53" s="659"/>
      <c r="AD53" s="681" t="s">
        <v>304</v>
      </c>
      <c r="AE53" s="282">
        <v>922.62207551355868</v>
      </c>
      <c r="AF53" s="686">
        <v>363.39510547505239</v>
      </c>
      <c r="AG53" s="282">
        <v>43.826010737372634</v>
      </c>
      <c r="AH53" s="282">
        <v>32.951396689882422</v>
      </c>
      <c r="AI53" s="282">
        <v>146.32980947261541</v>
      </c>
      <c r="AJ53" s="282">
        <v>136.90250793743263</v>
      </c>
      <c r="AK53" s="282">
        <v>153.77924135574264</v>
      </c>
      <c r="AL53" s="282">
        <v>168.10960746406658</v>
      </c>
      <c r="AM53" s="283">
        <v>208.74632065837687</v>
      </c>
      <c r="AN53" s="282">
        <v>319.24524705770239</v>
      </c>
      <c r="AO53" s="282">
        <v>443.64999030861674</v>
      </c>
      <c r="AP53" s="284"/>
      <c r="AQ53" s="284"/>
      <c r="AR53" s="282">
        <v>623.99196213743687</v>
      </c>
      <c r="AS53" s="282">
        <v>1184.7917677399587</v>
      </c>
      <c r="AT53" s="282">
        <v>1978.3205501938698</v>
      </c>
      <c r="AU53" s="282">
        <v>3057.0291777188327</v>
      </c>
      <c r="AV53" s="282">
        <v>5495.4640614096297</v>
      </c>
      <c r="AW53" s="282">
        <v>9148.3147841187147</v>
      </c>
      <c r="AX53" s="285">
        <v>17649.722631042681</v>
      </c>
    </row>
    <row r="54" spans="2:50" ht="15" customHeight="1">
      <c r="B54" s="681" t="s">
        <v>305</v>
      </c>
      <c r="C54" s="682">
        <v>7403</v>
      </c>
      <c r="D54" s="683">
        <v>228</v>
      </c>
      <c r="E54" s="682">
        <v>34</v>
      </c>
      <c r="F54" s="682">
        <v>23</v>
      </c>
      <c r="G54" s="682">
        <v>66</v>
      </c>
      <c r="H54" s="682">
        <v>78</v>
      </c>
      <c r="I54" s="682">
        <v>107</v>
      </c>
      <c r="J54" s="682">
        <v>104</v>
      </c>
      <c r="K54" s="682">
        <v>114</v>
      </c>
      <c r="L54" s="682">
        <v>201</v>
      </c>
      <c r="M54" s="684">
        <v>275</v>
      </c>
      <c r="N54" s="280"/>
      <c r="O54" s="280"/>
      <c r="P54" s="682">
        <v>280</v>
      </c>
      <c r="Q54" s="682">
        <v>360</v>
      </c>
      <c r="R54" s="682">
        <v>569</v>
      </c>
      <c r="S54" s="682">
        <v>837</v>
      </c>
      <c r="T54" s="682">
        <v>1182</v>
      </c>
      <c r="U54" s="682">
        <v>1282</v>
      </c>
      <c r="V54" s="682">
        <v>950</v>
      </c>
      <c r="W54" s="682">
        <v>532</v>
      </c>
      <c r="X54" s="682">
        <v>157</v>
      </c>
      <c r="Y54" s="682">
        <v>21</v>
      </c>
      <c r="Z54" s="281">
        <v>3</v>
      </c>
      <c r="AA54" s="687" t="s">
        <v>57</v>
      </c>
      <c r="AB54" s="659"/>
      <c r="AC54" s="659"/>
      <c r="AD54" s="681" t="s">
        <v>305</v>
      </c>
      <c r="AE54" s="282">
        <v>846.94570989907129</v>
      </c>
      <c r="AF54" s="686">
        <v>285.03919288902222</v>
      </c>
      <c r="AG54" s="282">
        <v>49.295366235573859</v>
      </c>
      <c r="AH54" s="282">
        <v>35.192410680131587</v>
      </c>
      <c r="AI54" s="282">
        <v>106.51517841292385</v>
      </c>
      <c r="AJ54" s="282">
        <v>134.63828905804982</v>
      </c>
      <c r="AK54" s="282">
        <v>135.11807046344236</v>
      </c>
      <c r="AL54" s="282">
        <v>149.93368317859409</v>
      </c>
      <c r="AM54" s="283">
        <v>185.04390734819094</v>
      </c>
      <c r="AN54" s="282">
        <v>299.52165943940275</v>
      </c>
      <c r="AO54" s="283">
        <v>436.68815701718171</v>
      </c>
      <c r="AP54" s="284"/>
      <c r="AQ54" s="284"/>
      <c r="AR54" s="282">
        <v>617.46091251901998</v>
      </c>
      <c r="AS54" s="282">
        <v>994.91487950475346</v>
      </c>
      <c r="AT54" s="282">
        <v>1528.0500577382711</v>
      </c>
      <c r="AU54" s="282">
        <v>2623.9067055393584</v>
      </c>
      <c r="AV54" s="282">
        <v>4687.5</v>
      </c>
      <c r="AW54" s="282">
        <v>7606.0516167309406</v>
      </c>
      <c r="AX54" s="285">
        <v>15431.010485292752</v>
      </c>
    </row>
    <row r="55" spans="2:50" ht="15" customHeight="1">
      <c r="B55" s="681" t="s">
        <v>306</v>
      </c>
      <c r="C55" s="682">
        <v>7526</v>
      </c>
      <c r="D55" s="683">
        <v>115</v>
      </c>
      <c r="E55" s="682">
        <v>27</v>
      </c>
      <c r="F55" s="682">
        <v>16</v>
      </c>
      <c r="G55" s="682">
        <v>42</v>
      </c>
      <c r="H55" s="682">
        <v>43</v>
      </c>
      <c r="I55" s="682">
        <v>65</v>
      </c>
      <c r="J55" s="682">
        <v>80</v>
      </c>
      <c r="K55" s="682">
        <v>104</v>
      </c>
      <c r="L55" s="682">
        <v>146</v>
      </c>
      <c r="M55" s="684">
        <v>306</v>
      </c>
      <c r="N55" s="280"/>
      <c r="O55" s="280"/>
      <c r="P55" s="682">
        <v>359</v>
      </c>
      <c r="Q55" s="682">
        <v>381</v>
      </c>
      <c r="R55" s="682">
        <v>484</v>
      </c>
      <c r="S55" s="682">
        <v>764</v>
      </c>
      <c r="T55" s="682">
        <v>1058</v>
      </c>
      <c r="U55" s="682">
        <v>1359</v>
      </c>
      <c r="V55" s="682">
        <v>1276</v>
      </c>
      <c r="W55" s="682">
        <v>611</v>
      </c>
      <c r="X55" s="682">
        <v>253</v>
      </c>
      <c r="Y55" s="682">
        <v>32</v>
      </c>
      <c r="Z55" s="281">
        <v>5</v>
      </c>
      <c r="AA55" s="687" t="s">
        <v>57</v>
      </c>
      <c r="AB55" s="659"/>
      <c r="AC55" s="659"/>
      <c r="AD55" s="681" t="s">
        <v>306</v>
      </c>
      <c r="AE55" s="282">
        <v>835.00311767042342</v>
      </c>
      <c r="AF55" s="686">
        <v>169.01325651803299</v>
      </c>
      <c r="AG55" s="282">
        <v>33.406332355888793</v>
      </c>
      <c r="AH55" s="282">
        <v>23.008340523439745</v>
      </c>
      <c r="AI55" s="282">
        <v>68.649885583524025</v>
      </c>
      <c r="AJ55" s="282">
        <v>85.091225709423355</v>
      </c>
      <c r="AK55" s="282">
        <v>101.8776840851384</v>
      </c>
      <c r="AL55" s="282">
        <v>98.546440009854649</v>
      </c>
      <c r="AM55" s="283">
        <v>149.12746096158534</v>
      </c>
      <c r="AN55" s="282">
        <v>239.62710084033614</v>
      </c>
      <c r="AO55" s="283">
        <v>466.12944993678309</v>
      </c>
      <c r="AP55" s="284"/>
      <c r="AQ55" s="284"/>
      <c r="AR55" s="282">
        <v>587.31145502732056</v>
      </c>
      <c r="AS55" s="282">
        <v>875.76140673485804</v>
      </c>
      <c r="AT55" s="282">
        <v>1418.0656880841464</v>
      </c>
      <c r="AU55" s="282">
        <v>2245.9358556016109</v>
      </c>
      <c r="AV55" s="282">
        <v>3869.9294048794764</v>
      </c>
      <c r="AW55" s="282">
        <v>7173.3966745843227</v>
      </c>
      <c r="AX55" s="285">
        <v>14643.169435662878</v>
      </c>
    </row>
    <row r="56" spans="2:50" ht="15" customHeight="1">
      <c r="B56" s="681" t="s">
        <v>307</v>
      </c>
      <c r="C56" s="682">
        <v>7796</v>
      </c>
      <c r="D56" s="683">
        <v>97</v>
      </c>
      <c r="E56" s="682">
        <v>22</v>
      </c>
      <c r="F56" s="682">
        <v>18</v>
      </c>
      <c r="G56" s="682">
        <v>41</v>
      </c>
      <c r="H56" s="682">
        <v>50</v>
      </c>
      <c r="I56" s="682">
        <v>46</v>
      </c>
      <c r="J56" s="682">
        <v>67</v>
      </c>
      <c r="K56" s="682">
        <v>113</v>
      </c>
      <c r="L56" s="682">
        <v>159</v>
      </c>
      <c r="M56" s="684">
        <v>199</v>
      </c>
      <c r="N56" s="280"/>
      <c r="O56" s="280"/>
      <c r="P56" s="682">
        <v>393</v>
      </c>
      <c r="Q56" s="682">
        <v>452</v>
      </c>
      <c r="R56" s="682">
        <v>511</v>
      </c>
      <c r="S56" s="682">
        <v>662</v>
      </c>
      <c r="T56" s="682">
        <v>1020</v>
      </c>
      <c r="U56" s="682">
        <v>1312</v>
      </c>
      <c r="V56" s="682">
        <v>1348</v>
      </c>
      <c r="W56" s="682">
        <v>917</v>
      </c>
      <c r="X56" s="682">
        <v>294</v>
      </c>
      <c r="Y56" s="682">
        <v>69</v>
      </c>
      <c r="Z56" s="281">
        <v>6</v>
      </c>
      <c r="AA56" s="687" t="s">
        <v>57</v>
      </c>
      <c r="AB56" s="659"/>
      <c r="AC56" s="659"/>
      <c r="AD56" s="681" t="s">
        <v>307</v>
      </c>
      <c r="AE56" s="282">
        <v>842.81081081081084</v>
      </c>
      <c r="AF56" s="686">
        <v>161.97982766682253</v>
      </c>
      <c r="AG56" s="282">
        <v>32.007449006314197</v>
      </c>
      <c r="AH56" s="282">
        <v>22.051256921644534</v>
      </c>
      <c r="AI56" s="282">
        <v>62.095809290138881</v>
      </c>
      <c r="AJ56" s="282">
        <v>97.574302831606275</v>
      </c>
      <c r="AK56" s="282">
        <v>82.631266952882214</v>
      </c>
      <c r="AL56" s="282">
        <v>102.57823504194991</v>
      </c>
      <c r="AM56" s="283">
        <v>137.89568740390013</v>
      </c>
      <c r="AN56" s="282">
        <v>229.0373230002449</v>
      </c>
      <c r="AO56" s="283">
        <v>331.18093462921047</v>
      </c>
      <c r="AP56" s="284"/>
      <c r="AQ56" s="284"/>
      <c r="AR56" s="282">
        <v>614.36968484242118</v>
      </c>
      <c r="AS56" s="282">
        <v>766.38746651293707</v>
      </c>
      <c r="AT56" s="282">
        <v>1229.9027630692212</v>
      </c>
      <c r="AU56" s="282">
        <v>2103.3902074794269</v>
      </c>
      <c r="AV56" s="282">
        <v>3435.0373812891494</v>
      </c>
      <c r="AW56" s="282">
        <v>6082.5220213259154</v>
      </c>
      <c r="AX56" s="285">
        <v>13951.271186440677</v>
      </c>
    </row>
    <row r="57" spans="2:50" ht="15" customHeight="1">
      <c r="B57" s="681" t="s">
        <v>308</v>
      </c>
      <c r="C57" s="682">
        <v>8269</v>
      </c>
      <c r="D57" s="683">
        <v>85</v>
      </c>
      <c r="E57" s="682">
        <v>17</v>
      </c>
      <c r="F57" s="682">
        <v>13</v>
      </c>
      <c r="G57" s="682">
        <v>51</v>
      </c>
      <c r="H57" s="682">
        <v>49</v>
      </c>
      <c r="I57" s="682">
        <v>38</v>
      </c>
      <c r="J57" s="682">
        <v>42</v>
      </c>
      <c r="K57" s="682">
        <v>89</v>
      </c>
      <c r="L57" s="682">
        <v>152</v>
      </c>
      <c r="M57" s="684">
        <v>221</v>
      </c>
      <c r="N57" s="280"/>
      <c r="O57" s="280"/>
      <c r="P57" s="682">
        <v>277</v>
      </c>
      <c r="Q57" s="682">
        <v>549</v>
      </c>
      <c r="R57" s="682">
        <v>747</v>
      </c>
      <c r="S57" s="682">
        <v>708</v>
      </c>
      <c r="T57" s="682">
        <v>899</v>
      </c>
      <c r="U57" s="682">
        <v>1342</v>
      </c>
      <c r="V57" s="682">
        <v>1412</v>
      </c>
      <c r="W57" s="682">
        <v>991</v>
      </c>
      <c r="X57" s="682">
        <v>485</v>
      </c>
      <c r="Y57" s="682">
        <v>94</v>
      </c>
      <c r="Z57" s="682">
        <v>8</v>
      </c>
      <c r="AA57" s="687" t="s">
        <v>57</v>
      </c>
      <c r="AB57" s="700"/>
      <c r="AC57" s="700"/>
      <c r="AD57" s="681" t="s">
        <v>308</v>
      </c>
      <c r="AE57" s="282">
        <v>896.38216731744433</v>
      </c>
      <c r="AF57" s="686">
        <v>163.85226308890432</v>
      </c>
      <c r="AG57" s="282">
        <v>28.212958045671801</v>
      </c>
      <c r="AH57" s="282">
        <v>18.794818413139023</v>
      </c>
      <c r="AI57" s="282">
        <v>65.897432584342255</v>
      </c>
      <c r="AJ57" s="282">
        <v>90.740740740740748</v>
      </c>
      <c r="AK57" s="282">
        <v>72.1459626739572</v>
      </c>
      <c r="AL57" s="282">
        <v>74.986609534011777</v>
      </c>
      <c r="AM57" s="283">
        <v>136.2627267855776</v>
      </c>
      <c r="AN57" s="282">
        <v>186.99407031961223</v>
      </c>
      <c r="AO57" s="283">
        <v>324.19428185832271</v>
      </c>
      <c r="AP57" s="284"/>
      <c r="AQ57" s="284"/>
      <c r="AR57" s="282">
        <v>473.86878795654775</v>
      </c>
      <c r="AS57" s="282">
        <v>890.87221095334689</v>
      </c>
      <c r="AT57" s="282">
        <v>1330.8865450399087</v>
      </c>
      <c r="AU57" s="282">
        <v>1828.3235202974899</v>
      </c>
      <c r="AV57" s="282">
        <v>3204.9910873440285</v>
      </c>
      <c r="AW57" s="282">
        <v>5586.5456664724006</v>
      </c>
      <c r="AX57" s="285">
        <v>12931.966610440724</v>
      </c>
    </row>
    <row r="58" spans="2:50" ht="15" hidden="1" customHeight="1">
      <c r="B58" s="688" t="s">
        <v>309</v>
      </c>
      <c r="C58" s="682">
        <v>8451</v>
      </c>
      <c r="D58" s="683">
        <v>67</v>
      </c>
      <c r="E58" s="682">
        <v>17</v>
      </c>
      <c r="F58" s="682">
        <v>10</v>
      </c>
      <c r="G58" s="682">
        <v>51</v>
      </c>
      <c r="H58" s="682">
        <v>43</v>
      </c>
      <c r="I58" s="682">
        <v>42</v>
      </c>
      <c r="J58" s="682">
        <v>47</v>
      </c>
      <c r="K58" s="682">
        <v>56</v>
      </c>
      <c r="L58" s="682">
        <v>139</v>
      </c>
      <c r="M58" s="684">
        <v>217</v>
      </c>
      <c r="N58" s="280"/>
      <c r="O58" s="280"/>
      <c r="P58" s="682">
        <v>276</v>
      </c>
      <c r="Q58" s="682">
        <v>427</v>
      </c>
      <c r="R58" s="682">
        <v>782</v>
      </c>
      <c r="S58" s="682">
        <v>861</v>
      </c>
      <c r="T58" s="682">
        <v>899</v>
      </c>
      <c r="U58" s="682">
        <v>1256</v>
      </c>
      <c r="V58" s="682">
        <v>1486</v>
      </c>
      <c r="W58" s="682">
        <v>1120</v>
      </c>
      <c r="X58" s="682">
        <v>529</v>
      </c>
      <c r="Y58" s="682">
        <v>118</v>
      </c>
      <c r="Z58" s="682">
        <v>8</v>
      </c>
      <c r="AA58" s="687" t="s">
        <v>57</v>
      </c>
      <c r="AB58" s="700"/>
      <c r="AC58" s="700"/>
      <c r="AD58" s="688" t="s">
        <v>309</v>
      </c>
      <c r="AE58" s="282">
        <v>907.73361976369506</v>
      </c>
      <c r="AF58" s="686">
        <v>139.58333333333334</v>
      </c>
      <c r="AG58" s="282">
        <v>29.824561403508774</v>
      </c>
      <c r="AH58" s="282">
        <v>16.129032258064516</v>
      </c>
      <c r="AI58" s="282">
        <v>68.918918918918919</v>
      </c>
      <c r="AJ58" s="282">
        <v>66.15384615384616</v>
      </c>
      <c r="AK58" s="282">
        <v>77.777777777777771</v>
      </c>
      <c r="AL58" s="282">
        <v>87.037037037037038</v>
      </c>
      <c r="AM58" s="283">
        <v>94.915254237288138</v>
      </c>
      <c r="AN58" s="282">
        <v>185.33333333333334</v>
      </c>
      <c r="AO58" s="283">
        <v>297.26027397260276</v>
      </c>
      <c r="AP58" s="284"/>
      <c r="AQ58" s="284"/>
      <c r="AR58" s="282">
        <v>438.09523809523813</v>
      </c>
      <c r="AS58" s="282">
        <v>723.72881355932202</v>
      </c>
      <c r="AT58" s="282">
        <v>1303.3333333333333</v>
      </c>
      <c r="AU58" s="282">
        <v>1757.1428571428571</v>
      </c>
      <c r="AV58" s="282">
        <v>2996.6666666666665</v>
      </c>
      <c r="AW58" s="282">
        <v>5460.869565217391</v>
      </c>
      <c r="AX58" s="285">
        <v>12542.307692307691</v>
      </c>
    </row>
    <row r="59" spans="2:50" ht="15" hidden="1" customHeight="1">
      <c r="B59" s="689" t="s">
        <v>310</v>
      </c>
      <c r="C59" s="682">
        <v>8606</v>
      </c>
      <c r="D59" s="683">
        <v>63</v>
      </c>
      <c r="E59" s="682">
        <v>19</v>
      </c>
      <c r="F59" s="682">
        <v>20</v>
      </c>
      <c r="G59" s="682">
        <v>44</v>
      </c>
      <c r="H59" s="682">
        <v>45</v>
      </c>
      <c r="I59" s="682">
        <v>32</v>
      </c>
      <c r="J59" s="682">
        <v>45</v>
      </c>
      <c r="K59" s="682">
        <v>60</v>
      </c>
      <c r="L59" s="682">
        <v>127</v>
      </c>
      <c r="M59" s="684">
        <v>204</v>
      </c>
      <c r="N59" s="280"/>
      <c r="O59" s="280"/>
      <c r="P59" s="682">
        <v>287</v>
      </c>
      <c r="Q59" s="682">
        <v>432</v>
      </c>
      <c r="R59" s="682">
        <v>718</v>
      </c>
      <c r="S59" s="682">
        <v>945</v>
      </c>
      <c r="T59" s="682">
        <v>949</v>
      </c>
      <c r="U59" s="682">
        <v>1223</v>
      </c>
      <c r="V59" s="682">
        <v>1529</v>
      </c>
      <c r="W59" s="682">
        <v>1178</v>
      </c>
      <c r="X59" s="682">
        <v>537</v>
      </c>
      <c r="Y59" s="682">
        <v>136</v>
      </c>
      <c r="Z59" s="682">
        <v>13</v>
      </c>
      <c r="AA59" s="687" t="s">
        <v>57</v>
      </c>
      <c r="AB59" s="700"/>
      <c r="AC59" s="700"/>
      <c r="AD59" s="689" t="s">
        <v>310</v>
      </c>
      <c r="AE59" s="282">
        <v>923.39055793991417</v>
      </c>
      <c r="AF59" s="686">
        <v>131.25</v>
      </c>
      <c r="AG59" s="282">
        <v>34.545454545454547</v>
      </c>
      <c r="AH59" s="282">
        <v>32.786885245901637</v>
      </c>
      <c r="AI59" s="282">
        <v>61.971830985915496</v>
      </c>
      <c r="AJ59" s="282">
        <v>65.217391304347828</v>
      </c>
      <c r="AK59" s="282">
        <v>58.18181818181818</v>
      </c>
      <c r="AL59" s="282">
        <v>84.905660377358487</v>
      </c>
      <c r="AM59" s="283">
        <v>103.44827586206897</v>
      </c>
      <c r="AN59" s="282">
        <v>184.05797101449275</v>
      </c>
      <c r="AO59" s="283">
        <v>264.93506493506493</v>
      </c>
      <c r="AP59" s="284"/>
      <c r="AQ59" s="284"/>
      <c r="AR59" s="282">
        <v>434.84848484848487</v>
      </c>
      <c r="AS59" s="282">
        <v>744.82758620689651</v>
      </c>
      <c r="AT59" s="282">
        <v>1216.9491525423728</v>
      </c>
      <c r="AU59" s="282">
        <v>1852.9411764705881</v>
      </c>
      <c r="AV59" s="282">
        <v>2875.7575757575755</v>
      </c>
      <c r="AW59" s="282">
        <v>5559.090909090909</v>
      </c>
      <c r="AX59" s="285">
        <v>12566.666666666668</v>
      </c>
    </row>
    <row r="60" spans="2:50" ht="15" customHeight="1">
      <c r="B60" s="689" t="s">
        <v>311</v>
      </c>
      <c r="C60" s="682">
        <v>8675</v>
      </c>
      <c r="D60" s="683">
        <v>71</v>
      </c>
      <c r="E60" s="682">
        <v>12</v>
      </c>
      <c r="F60" s="682">
        <v>14</v>
      </c>
      <c r="G60" s="682">
        <v>29</v>
      </c>
      <c r="H60" s="682">
        <v>59</v>
      </c>
      <c r="I60" s="682">
        <v>42</v>
      </c>
      <c r="J60" s="682">
        <v>34</v>
      </c>
      <c r="K60" s="682">
        <v>65</v>
      </c>
      <c r="L60" s="682">
        <v>112</v>
      </c>
      <c r="M60" s="684">
        <v>216</v>
      </c>
      <c r="N60" s="280"/>
      <c r="O60" s="280"/>
      <c r="P60" s="682">
        <v>299</v>
      </c>
      <c r="Q60" s="682">
        <v>462</v>
      </c>
      <c r="R60" s="682">
        <v>733</v>
      </c>
      <c r="S60" s="682">
        <v>934</v>
      </c>
      <c r="T60" s="682">
        <v>1015</v>
      </c>
      <c r="U60" s="682">
        <v>1146</v>
      </c>
      <c r="V60" s="682">
        <v>1489</v>
      </c>
      <c r="W60" s="682">
        <v>1227</v>
      </c>
      <c r="X60" s="682">
        <v>557</v>
      </c>
      <c r="Y60" s="682">
        <v>138</v>
      </c>
      <c r="Z60" s="682">
        <v>21</v>
      </c>
      <c r="AA60" s="687" t="s">
        <v>57</v>
      </c>
      <c r="AB60" s="700"/>
      <c r="AC60" s="700"/>
      <c r="AD60" s="689" t="s">
        <v>311</v>
      </c>
      <c r="AE60" s="282">
        <v>930.75704076125737</v>
      </c>
      <c r="AF60" s="686">
        <v>149.10328027216599</v>
      </c>
      <c r="AG60" s="282">
        <v>22.741917143615204</v>
      </c>
      <c r="AH60" s="282">
        <v>23.100404257074498</v>
      </c>
      <c r="AI60" s="282">
        <v>43.146415128025829</v>
      </c>
      <c r="AJ60" s="282">
        <v>85.979510645429244</v>
      </c>
      <c r="AK60" s="282">
        <v>74.527548575991489</v>
      </c>
      <c r="AL60" s="282">
        <v>63.228757926840608</v>
      </c>
      <c r="AM60" s="283">
        <v>114.1051522864917</v>
      </c>
      <c r="AN60" s="282">
        <v>170.33961460662195</v>
      </c>
      <c r="AO60" s="283">
        <v>266.29188549448924</v>
      </c>
      <c r="AP60" s="284"/>
      <c r="AQ60" s="284"/>
      <c r="AR60" s="282">
        <v>444.79485882597959</v>
      </c>
      <c r="AS60" s="282">
        <v>807.21249606877029</v>
      </c>
      <c r="AT60" s="282">
        <v>1234.2352960986041</v>
      </c>
      <c r="AU60" s="282">
        <v>1782.5448021833311</v>
      </c>
      <c r="AV60" s="282">
        <v>2936.8363183935649</v>
      </c>
      <c r="AW60" s="282">
        <v>4998.4734156235008</v>
      </c>
      <c r="AX60" s="285">
        <v>12468.211872411539</v>
      </c>
    </row>
    <row r="61" spans="2:50" ht="15" hidden="1" customHeight="1">
      <c r="B61" s="689" t="s">
        <v>312</v>
      </c>
      <c r="C61" s="682">
        <v>8740</v>
      </c>
      <c r="D61" s="691">
        <v>56</v>
      </c>
      <c r="E61" s="280">
        <v>9</v>
      </c>
      <c r="F61" s="684">
        <v>9</v>
      </c>
      <c r="G61" s="684">
        <v>43</v>
      </c>
      <c r="H61" s="684">
        <v>49</v>
      </c>
      <c r="I61" s="684">
        <v>38</v>
      </c>
      <c r="J61" s="684">
        <v>41</v>
      </c>
      <c r="K61" s="684">
        <v>64</v>
      </c>
      <c r="L61" s="684">
        <v>96</v>
      </c>
      <c r="M61" s="684">
        <v>260</v>
      </c>
      <c r="N61" s="280"/>
      <c r="O61" s="280"/>
      <c r="P61" s="682">
        <v>304</v>
      </c>
      <c r="Q61" s="684">
        <v>391</v>
      </c>
      <c r="R61" s="684">
        <v>719</v>
      </c>
      <c r="S61" s="684">
        <v>1045</v>
      </c>
      <c r="T61" s="684">
        <v>1027</v>
      </c>
      <c r="U61" s="684">
        <v>1173</v>
      </c>
      <c r="V61" s="684">
        <v>1476</v>
      </c>
      <c r="W61" s="684">
        <v>1191</v>
      </c>
      <c r="X61" s="684">
        <v>585</v>
      </c>
      <c r="Y61" s="684">
        <v>147</v>
      </c>
      <c r="Z61" s="684">
        <v>17</v>
      </c>
      <c r="AA61" s="690" t="s">
        <v>57</v>
      </c>
      <c r="AB61" s="700"/>
      <c r="AC61" s="700"/>
      <c r="AD61" s="689" t="s">
        <v>312</v>
      </c>
      <c r="AE61" s="282">
        <v>930.77742279020231</v>
      </c>
      <c r="AF61" s="686">
        <v>116.66666666666667</v>
      </c>
      <c r="AG61" s="282">
        <v>17.307692307692307</v>
      </c>
      <c r="AH61" s="282">
        <v>14.999999999999998</v>
      </c>
      <c r="AI61" s="282">
        <v>66.15384615384616</v>
      </c>
      <c r="AJ61" s="282">
        <v>70</v>
      </c>
      <c r="AK61" s="282">
        <v>61.29032258064516</v>
      </c>
      <c r="AL61" s="282">
        <v>77.35849056603773</v>
      </c>
      <c r="AM61" s="283">
        <v>114.28571428571429</v>
      </c>
      <c r="AN61" s="283">
        <v>152.38095238095238</v>
      </c>
      <c r="AO61" s="283">
        <v>305.88235294117646</v>
      </c>
      <c r="AP61" s="284"/>
      <c r="AQ61" s="284"/>
      <c r="AR61" s="283">
        <v>467.69230769230768</v>
      </c>
      <c r="AS61" s="283">
        <v>662.71186440677968</v>
      </c>
      <c r="AT61" s="283">
        <v>1218.6440677966102</v>
      </c>
      <c r="AU61" s="283">
        <v>1935.1851851851852</v>
      </c>
      <c r="AV61" s="283">
        <v>2775.6756756756758</v>
      </c>
      <c r="AW61" s="283">
        <v>5100</v>
      </c>
      <c r="AX61" s="285">
        <v>12200</v>
      </c>
    </row>
    <row r="62" spans="2:50" ht="15" hidden="1" customHeight="1">
      <c r="B62" s="689" t="s">
        <v>313</v>
      </c>
      <c r="C62" s="682">
        <v>8668</v>
      </c>
      <c r="D62" s="691">
        <v>53</v>
      </c>
      <c r="E62" s="280">
        <v>16</v>
      </c>
      <c r="F62" s="684">
        <v>4</v>
      </c>
      <c r="G62" s="684">
        <v>48</v>
      </c>
      <c r="H62" s="684">
        <v>61</v>
      </c>
      <c r="I62" s="684">
        <v>43</v>
      </c>
      <c r="J62" s="684">
        <v>49</v>
      </c>
      <c r="K62" s="684">
        <v>57</v>
      </c>
      <c r="L62" s="684">
        <v>109</v>
      </c>
      <c r="M62" s="684">
        <v>265</v>
      </c>
      <c r="N62" s="280"/>
      <c r="O62" s="280"/>
      <c r="P62" s="682">
        <v>286</v>
      </c>
      <c r="Q62" s="684">
        <v>407</v>
      </c>
      <c r="R62" s="684">
        <v>660</v>
      </c>
      <c r="S62" s="684">
        <v>964</v>
      </c>
      <c r="T62" s="684">
        <v>1101</v>
      </c>
      <c r="U62" s="684">
        <v>1127</v>
      </c>
      <c r="V62" s="684">
        <v>1423</v>
      </c>
      <c r="W62" s="684">
        <v>1233</v>
      </c>
      <c r="X62" s="684">
        <v>585</v>
      </c>
      <c r="Y62" s="684">
        <v>158</v>
      </c>
      <c r="Z62" s="684">
        <v>19</v>
      </c>
      <c r="AA62" s="690" t="s">
        <v>57</v>
      </c>
      <c r="AB62" s="700"/>
      <c r="AC62" s="700"/>
      <c r="AD62" s="689" t="s">
        <v>313</v>
      </c>
      <c r="AE62" s="282">
        <v>922.12765957446811</v>
      </c>
      <c r="AF62" s="686">
        <v>110.41666666666667</v>
      </c>
      <c r="AG62" s="282">
        <v>32</v>
      </c>
      <c r="AH62" s="282">
        <v>6.8965517241379315</v>
      </c>
      <c r="AI62" s="282">
        <v>76.19047619047619</v>
      </c>
      <c r="AJ62" s="282">
        <v>88.405797101449267</v>
      </c>
      <c r="AK62" s="282">
        <v>67.1875</v>
      </c>
      <c r="AL62" s="282">
        <v>90.740740740740748</v>
      </c>
      <c r="AM62" s="283">
        <v>101.78571428571428</v>
      </c>
      <c r="AN62" s="283">
        <v>178.68852459016392</v>
      </c>
      <c r="AO62" s="283">
        <v>327.16049382716051</v>
      </c>
      <c r="AP62" s="284"/>
      <c r="AQ62" s="284"/>
      <c r="AR62" s="283">
        <v>420.58823529411762</v>
      </c>
      <c r="AS62" s="283">
        <v>678.33333333333326</v>
      </c>
      <c r="AT62" s="283">
        <v>1118.6440677966102</v>
      </c>
      <c r="AU62" s="283">
        <v>1752.7272727272727</v>
      </c>
      <c r="AV62" s="283">
        <v>2685.3658536585367</v>
      </c>
      <c r="AW62" s="283">
        <v>4695.833333333333</v>
      </c>
      <c r="AX62" s="285">
        <v>11786.206896551723</v>
      </c>
    </row>
    <row r="63" spans="2:50" ht="15" hidden="1" customHeight="1">
      <c r="B63" s="689" t="s">
        <v>314</v>
      </c>
      <c r="C63" s="682">
        <v>8716</v>
      </c>
      <c r="D63" s="691">
        <v>61</v>
      </c>
      <c r="E63" s="280">
        <v>9</v>
      </c>
      <c r="F63" s="684">
        <v>12</v>
      </c>
      <c r="G63" s="684">
        <v>36</v>
      </c>
      <c r="H63" s="684">
        <v>31</v>
      </c>
      <c r="I63" s="684">
        <v>44</v>
      </c>
      <c r="J63" s="684">
        <v>37</v>
      </c>
      <c r="K63" s="684">
        <v>53</v>
      </c>
      <c r="L63" s="684">
        <v>102</v>
      </c>
      <c r="M63" s="684">
        <v>244</v>
      </c>
      <c r="N63" s="280"/>
      <c r="O63" s="280"/>
      <c r="P63" s="682">
        <v>337</v>
      </c>
      <c r="Q63" s="684">
        <v>411</v>
      </c>
      <c r="R63" s="684">
        <v>640</v>
      </c>
      <c r="S63" s="684">
        <v>1102</v>
      </c>
      <c r="T63" s="684">
        <v>1136</v>
      </c>
      <c r="U63" s="684">
        <v>1074</v>
      </c>
      <c r="V63" s="684">
        <v>1422</v>
      </c>
      <c r="W63" s="684">
        <v>1203</v>
      </c>
      <c r="X63" s="684">
        <v>589</v>
      </c>
      <c r="Y63" s="684">
        <v>155</v>
      </c>
      <c r="Z63" s="684">
        <v>18</v>
      </c>
      <c r="AA63" s="690" t="s">
        <v>57</v>
      </c>
      <c r="AB63" s="700"/>
      <c r="AC63" s="700"/>
      <c r="AD63" s="689" t="s">
        <v>314</v>
      </c>
      <c r="AE63" s="282">
        <v>926.24867162592989</v>
      </c>
      <c r="AF63" s="686">
        <v>127.08333333333333</v>
      </c>
      <c r="AG63" s="282">
        <v>18.367346938775508</v>
      </c>
      <c r="AH63" s="282">
        <v>21.05263157894737</v>
      </c>
      <c r="AI63" s="282">
        <v>58.064516129032256</v>
      </c>
      <c r="AJ63" s="282">
        <v>45.588235294117645</v>
      </c>
      <c r="AK63" s="282">
        <v>65.671641791044777</v>
      </c>
      <c r="AL63" s="282">
        <v>66.071428571428569</v>
      </c>
      <c r="AM63" s="283">
        <v>96.363636363636374</v>
      </c>
      <c r="AN63" s="283">
        <v>172.88135593220338</v>
      </c>
      <c r="AO63" s="283">
        <v>325.33333333333331</v>
      </c>
      <c r="AP63" s="284"/>
      <c r="AQ63" s="284"/>
      <c r="AR63" s="283">
        <v>461.64383561643831</v>
      </c>
      <c r="AS63" s="283">
        <v>662.90322580645159</v>
      </c>
      <c r="AT63" s="283">
        <v>1122.8070175438595</v>
      </c>
      <c r="AU63" s="283">
        <v>1967.8571428571427</v>
      </c>
      <c r="AV63" s="283">
        <v>2581.8181818181815</v>
      </c>
      <c r="AW63" s="283">
        <v>4296</v>
      </c>
      <c r="AX63" s="285">
        <v>11679.310344827585</v>
      </c>
    </row>
    <row r="64" spans="2:50" ht="15" hidden="1" customHeight="1">
      <c r="B64" s="689" t="s">
        <v>315</v>
      </c>
      <c r="C64" s="682">
        <v>9410</v>
      </c>
      <c r="D64" s="691">
        <v>70</v>
      </c>
      <c r="E64" s="280">
        <v>6</v>
      </c>
      <c r="F64" s="684">
        <v>8</v>
      </c>
      <c r="G64" s="684">
        <v>25</v>
      </c>
      <c r="H64" s="684">
        <v>57</v>
      </c>
      <c r="I64" s="684">
        <v>57</v>
      </c>
      <c r="J64" s="684">
        <v>62</v>
      </c>
      <c r="K64" s="684">
        <v>66</v>
      </c>
      <c r="L64" s="684">
        <v>106</v>
      </c>
      <c r="M64" s="684">
        <v>204</v>
      </c>
      <c r="N64" s="280"/>
      <c r="O64" s="280"/>
      <c r="P64" s="682">
        <v>357</v>
      </c>
      <c r="Q64" s="684">
        <v>472</v>
      </c>
      <c r="R64" s="684">
        <v>625</v>
      </c>
      <c r="S64" s="684">
        <v>1041</v>
      </c>
      <c r="T64" s="684">
        <v>1357</v>
      </c>
      <c r="U64" s="684">
        <v>1211</v>
      </c>
      <c r="V64" s="684">
        <v>1403</v>
      </c>
      <c r="W64" s="684">
        <v>1370</v>
      </c>
      <c r="X64" s="684">
        <v>711</v>
      </c>
      <c r="Y64" s="684">
        <v>173</v>
      </c>
      <c r="Z64" s="684">
        <v>29</v>
      </c>
      <c r="AA64" s="690" t="s">
        <v>57</v>
      </c>
      <c r="AB64" s="700"/>
      <c r="AC64" s="700"/>
      <c r="AD64" s="689" t="s">
        <v>315</v>
      </c>
      <c r="AE64" s="282">
        <v>1000</v>
      </c>
      <c r="AF64" s="686">
        <v>145.83333333333334</v>
      </c>
      <c r="AG64" s="282">
        <v>12.5</v>
      </c>
      <c r="AH64" s="282">
        <v>14.814814814814815</v>
      </c>
      <c r="AI64" s="282">
        <v>40.983606557377051</v>
      </c>
      <c r="AJ64" s="282">
        <v>85.074626865671647</v>
      </c>
      <c r="AK64" s="282">
        <v>82.608695652173921</v>
      </c>
      <c r="AL64" s="282">
        <v>108.7719298245614</v>
      </c>
      <c r="AM64" s="283">
        <v>122.22222222222221</v>
      </c>
      <c r="AN64" s="283">
        <v>179.66101694915253</v>
      </c>
      <c r="AO64" s="283">
        <v>295.6521739130435</v>
      </c>
      <c r="AP64" s="284"/>
      <c r="AQ64" s="284"/>
      <c r="AR64" s="283">
        <v>463.63636363636363</v>
      </c>
      <c r="AS64" s="283">
        <v>726.15384615384619</v>
      </c>
      <c r="AT64" s="283">
        <v>1116.0714285714287</v>
      </c>
      <c r="AU64" s="283">
        <v>1892.7272727272727</v>
      </c>
      <c r="AV64" s="283">
        <v>2950</v>
      </c>
      <c r="AW64" s="283">
        <v>4485.1851851851852</v>
      </c>
      <c r="AX64" s="285">
        <v>12710.344827586207</v>
      </c>
    </row>
    <row r="65" spans="2:54" ht="15" customHeight="1">
      <c r="B65" s="689" t="s">
        <v>316</v>
      </c>
      <c r="C65" s="682">
        <v>9023</v>
      </c>
      <c r="D65" s="691">
        <v>44</v>
      </c>
      <c r="E65" s="280">
        <v>4</v>
      </c>
      <c r="F65" s="684">
        <v>8</v>
      </c>
      <c r="G65" s="684">
        <v>36</v>
      </c>
      <c r="H65" s="684">
        <v>39</v>
      </c>
      <c r="I65" s="684">
        <v>27</v>
      </c>
      <c r="J65" s="684">
        <v>60</v>
      </c>
      <c r="K65" s="684">
        <v>51</v>
      </c>
      <c r="L65" s="684">
        <v>98</v>
      </c>
      <c r="M65" s="684">
        <v>181</v>
      </c>
      <c r="N65" s="280"/>
      <c r="O65" s="280"/>
      <c r="P65" s="682">
        <v>325</v>
      </c>
      <c r="Q65" s="684">
        <v>482</v>
      </c>
      <c r="R65" s="684">
        <v>622</v>
      </c>
      <c r="S65" s="684">
        <v>979</v>
      </c>
      <c r="T65" s="684">
        <v>1258</v>
      </c>
      <c r="U65" s="684">
        <v>1300</v>
      </c>
      <c r="V65" s="684">
        <v>1319</v>
      </c>
      <c r="W65" s="684">
        <v>1322</v>
      </c>
      <c r="X65" s="684">
        <v>657</v>
      </c>
      <c r="Y65" s="684">
        <v>177</v>
      </c>
      <c r="Z65" s="684">
        <v>34</v>
      </c>
      <c r="AA65" s="690" t="s">
        <v>57</v>
      </c>
      <c r="AB65" s="700"/>
      <c r="AC65" s="700"/>
      <c r="AD65" s="689" t="s">
        <v>316</v>
      </c>
      <c r="AE65" s="282">
        <v>963.95041258744243</v>
      </c>
      <c r="AF65" s="686">
        <v>92.212255847095307</v>
      </c>
      <c r="AG65" s="282">
        <v>8.2990995476990754</v>
      </c>
      <c r="AH65" s="282">
        <v>15.041552288196144</v>
      </c>
      <c r="AI65" s="282">
        <v>60.536759265487319</v>
      </c>
      <c r="AJ65" s="282">
        <v>64.506525083114184</v>
      </c>
      <c r="AK65" s="282">
        <v>38.928458144698524</v>
      </c>
      <c r="AL65" s="282">
        <v>104.18294525186228</v>
      </c>
      <c r="AM65" s="283">
        <v>93.636397018323365</v>
      </c>
      <c r="AN65" s="283">
        <v>171.59266003641966</v>
      </c>
      <c r="AO65" s="283">
        <v>277.52648767997056</v>
      </c>
      <c r="AP65" s="284"/>
      <c r="AQ65" s="284"/>
      <c r="AR65" s="283">
        <v>409.00567574030032</v>
      </c>
      <c r="AS65" s="283">
        <v>733.88349218916528</v>
      </c>
      <c r="AT65" s="283">
        <v>1118.3429824876839</v>
      </c>
      <c r="AU65" s="283">
        <v>1768.0096798078484</v>
      </c>
      <c r="AV65" s="283">
        <v>2684.3632639125981</v>
      </c>
      <c r="AW65" s="283">
        <v>4434.4385318597351</v>
      </c>
      <c r="AX65" s="285">
        <v>11503.03228978856</v>
      </c>
    </row>
    <row r="66" spans="2:54" ht="15" customHeight="1">
      <c r="B66" s="689" t="s">
        <v>317</v>
      </c>
      <c r="C66" s="682">
        <v>9106</v>
      </c>
      <c r="D66" s="691">
        <v>44</v>
      </c>
      <c r="E66" s="280">
        <v>8</v>
      </c>
      <c r="F66" s="684">
        <v>7</v>
      </c>
      <c r="G66" s="684">
        <v>30</v>
      </c>
      <c r="H66" s="684">
        <v>44</v>
      </c>
      <c r="I66" s="684">
        <v>56</v>
      </c>
      <c r="J66" s="684">
        <v>47</v>
      </c>
      <c r="K66" s="684">
        <v>67</v>
      </c>
      <c r="L66" s="684">
        <v>98</v>
      </c>
      <c r="M66" s="684">
        <v>188</v>
      </c>
      <c r="N66" s="280"/>
      <c r="O66" s="280"/>
      <c r="P66" s="682">
        <v>419</v>
      </c>
      <c r="Q66" s="684">
        <v>430</v>
      </c>
      <c r="R66" s="684">
        <v>580</v>
      </c>
      <c r="S66" s="684">
        <v>915</v>
      </c>
      <c r="T66" s="684">
        <v>1319</v>
      </c>
      <c r="U66" s="684">
        <v>1332</v>
      </c>
      <c r="V66" s="684">
        <v>1338</v>
      </c>
      <c r="W66" s="684">
        <v>1200</v>
      </c>
      <c r="X66" s="684">
        <v>742</v>
      </c>
      <c r="Y66" s="684">
        <v>216</v>
      </c>
      <c r="Z66" s="684">
        <v>26</v>
      </c>
      <c r="AA66" s="690" t="s">
        <v>48</v>
      </c>
      <c r="AB66" s="700"/>
      <c r="AC66" s="700"/>
      <c r="AD66" s="689" t="s">
        <v>317</v>
      </c>
      <c r="AE66" s="282">
        <v>971.82497331910361</v>
      </c>
      <c r="AF66" s="686">
        <v>91.666666666666671</v>
      </c>
      <c r="AG66" s="282">
        <v>16.666666666666668</v>
      </c>
      <c r="AH66" s="282">
        <v>13.725490196078431</v>
      </c>
      <c r="AI66" s="282">
        <v>50.847457627118644</v>
      </c>
      <c r="AJ66" s="282">
        <v>75.862068965517238</v>
      </c>
      <c r="AK66" s="282">
        <v>81.159420289855078</v>
      </c>
      <c r="AL66" s="282">
        <v>75.806451612903217</v>
      </c>
      <c r="AM66" s="283">
        <v>126.41509433962266</v>
      </c>
      <c r="AN66" s="283">
        <v>178.18181818181816</v>
      </c>
      <c r="AO66" s="283">
        <v>303.22580645161287</v>
      </c>
      <c r="AP66" s="284"/>
      <c r="AQ66" s="284"/>
      <c r="AR66" s="283">
        <v>504.81927710843371</v>
      </c>
      <c r="AS66" s="283">
        <v>682.53968253968253</v>
      </c>
      <c r="AT66" s="283">
        <v>1017.5438596491229</v>
      </c>
      <c r="AU66" s="283">
        <v>1663.6363636363637</v>
      </c>
      <c r="AV66" s="283">
        <v>2747.9166666666665</v>
      </c>
      <c r="AW66" s="283">
        <v>4162.5</v>
      </c>
      <c r="AX66" s="285">
        <v>11006.25</v>
      </c>
    </row>
    <row r="67" spans="2:54" ht="15" customHeight="1">
      <c r="B67" s="689" t="s">
        <v>318</v>
      </c>
      <c r="C67" s="682">
        <v>9182</v>
      </c>
      <c r="D67" s="691">
        <v>48</v>
      </c>
      <c r="E67" s="280">
        <v>6</v>
      </c>
      <c r="F67" s="684">
        <v>3</v>
      </c>
      <c r="G67" s="684">
        <v>21</v>
      </c>
      <c r="H67" s="684">
        <v>35</v>
      </c>
      <c r="I67" s="684">
        <v>43</v>
      </c>
      <c r="J67" s="684">
        <v>37</v>
      </c>
      <c r="K67" s="684">
        <v>69</v>
      </c>
      <c r="L67" s="684">
        <v>92</v>
      </c>
      <c r="M67" s="684">
        <v>164</v>
      </c>
      <c r="N67" s="280"/>
      <c r="O67" s="280"/>
      <c r="P67" s="682">
        <v>423</v>
      </c>
      <c r="Q67" s="684">
        <v>496</v>
      </c>
      <c r="R67" s="684">
        <v>500</v>
      </c>
      <c r="S67" s="684">
        <v>887</v>
      </c>
      <c r="T67" s="684">
        <v>1355</v>
      </c>
      <c r="U67" s="684">
        <v>1381</v>
      </c>
      <c r="V67" s="684">
        <v>1344</v>
      </c>
      <c r="W67" s="684">
        <v>1249</v>
      </c>
      <c r="X67" s="684">
        <v>787</v>
      </c>
      <c r="Y67" s="684">
        <v>218</v>
      </c>
      <c r="Z67" s="684">
        <v>23</v>
      </c>
      <c r="AA67" s="690">
        <v>1</v>
      </c>
      <c r="AB67" s="700"/>
      <c r="AC67" s="700"/>
      <c r="AD67" s="689" t="s">
        <v>318</v>
      </c>
      <c r="AE67" s="282">
        <v>980.98290598290589</v>
      </c>
      <c r="AF67" s="686">
        <v>100</v>
      </c>
      <c r="AG67" s="282">
        <v>12.5</v>
      </c>
      <c r="AH67" s="282">
        <v>6</v>
      </c>
      <c r="AI67" s="282">
        <v>35.593220338983052</v>
      </c>
      <c r="AJ67" s="282">
        <v>61.403508771929829</v>
      </c>
      <c r="AK67" s="282">
        <v>64.179104477611943</v>
      </c>
      <c r="AL67" s="282">
        <v>57.8125</v>
      </c>
      <c r="AM67" s="283">
        <v>127.77777777777779</v>
      </c>
      <c r="AN67" s="283">
        <v>167.27272727272728</v>
      </c>
      <c r="AO67" s="283">
        <v>273.33333333333331</v>
      </c>
      <c r="AP67" s="284"/>
      <c r="AQ67" s="284"/>
      <c r="AR67" s="283">
        <v>535.44303797468353</v>
      </c>
      <c r="AS67" s="283">
        <v>751.5151515151515</v>
      </c>
      <c r="AT67" s="283">
        <v>862.06896551724139</v>
      </c>
      <c r="AU67" s="283">
        <v>1612.7272727272725</v>
      </c>
      <c r="AV67" s="283">
        <v>2765.3061224489793</v>
      </c>
      <c r="AW67" s="283">
        <v>4061.7647058823527</v>
      </c>
      <c r="AX67" s="285">
        <v>11315.625</v>
      </c>
    </row>
    <row r="68" spans="2:54" ht="15" customHeight="1">
      <c r="B68" s="689" t="s">
        <v>319</v>
      </c>
      <c r="C68" s="682">
        <v>9426</v>
      </c>
      <c r="D68" s="691">
        <v>48</v>
      </c>
      <c r="E68" s="280">
        <v>9</v>
      </c>
      <c r="F68" s="684">
        <v>14</v>
      </c>
      <c r="G68" s="684">
        <v>30</v>
      </c>
      <c r="H68" s="684">
        <v>37</v>
      </c>
      <c r="I68" s="684">
        <v>48</v>
      </c>
      <c r="J68" s="684">
        <v>68</v>
      </c>
      <c r="K68" s="684">
        <v>59</v>
      </c>
      <c r="L68" s="684">
        <v>110</v>
      </c>
      <c r="M68" s="684">
        <v>161</v>
      </c>
      <c r="N68" s="280"/>
      <c r="O68" s="280"/>
      <c r="P68" s="682">
        <v>331</v>
      </c>
      <c r="Q68" s="684">
        <v>474</v>
      </c>
      <c r="R68" s="684">
        <v>575</v>
      </c>
      <c r="S68" s="684">
        <v>874</v>
      </c>
      <c r="T68" s="684">
        <v>1298</v>
      </c>
      <c r="U68" s="684">
        <v>1518</v>
      </c>
      <c r="V68" s="684">
        <v>1343</v>
      </c>
      <c r="W68" s="684">
        <v>1362</v>
      </c>
      <c r="X68" s="684">
        <v>800</v>
      </c>
      <c r="Y68" s="684">
        <v>227</v>
      </c>
      <c r="Z68" s="684">
        <v>40</v>
      </c>
      <c r="AA68" s="690" t="s">
        <v>48</v>
      </c>
      <c r="AB68" s="700"/>
      <c r="AC68" s="700"/>
      <c r="AD68" s="689" t="s">
        <v>319</v>
      </c>
      <c r="AE68" s="282">
        <v>1008.1283422459893</v>
      </c>
      <c r="AF68" s="686">
        <v>102.12765957446808</v>
      </c>
      <c r="AG68" s="282">
        <v>18.75</v>
      </c>
      <c r="AH68" s="282">
        <v>29.166666666666668</v>
      </c>
      <c r="AI68" s="282">
        <v>53.571428571428577</v>
      </c>
      <c r="AJ68" s="282">
        <v>63.793103448275865</v>
      </c>
      <c r="AK68" s="282">
        <v>73.84615384615384</v>
      </c>
      <c r="AL68" s="282">
        <v>101.49253731343285</v>
      </c>
      <c r="AM68" s="283">
        <v>107.27272727272727</v>
      </c>
      <c r="AN68" s="283">
        <v>203.7037037037037</v>
      </c>
      <c r="AO68" s="283">
        <v>277.58620689655174</v>
      </c>
      <c r="AP68" s="284"/>
      <c r="AQ68" s="284"/>
      <c r="AR68" s="283">
        <v>453.42465753424659</v>
      </c>
      <c r="AS68" s="283">
        <v>667.6056338028169</v>
      </c>
      <c r="AT68" s="283">
        <v>958.33333333333326</v>
      </c>
      <c r="AU68" s="283">
        <v>1618.5185185185185</v>
      </c>
      <c r="AV68" s="283">
        <v>2596</v>
      </c>
      <c r="AW68" s="283">
        <v>4102.7027027027025</v>
      </c>
      <c r="AX68" s="285">
        <v>11094.117647058823</v>
      </c>
    </row>
    <row r="69" spans="2:54" ht="15" customHeight="1">
      <c r="B69" s="689" t="s">
        <v>320</v>
      </c>
      <c r="C69" s="682">
        <v>9209</v>
      </c>
      <c r="D69" s="691">
        <v>40</v>
      </c>
      <c r="E69" s="280">
        <v>5</v>
      </c>
      <c r="F69" s="684">
        <v>7</v>
      </c>
      <c r="G69" s="684">
        <v>17</v>
      </c>
      <c r="H69" s="684">
        <v>41</v>
      </c>
      <c r="I69" s="684">
        <v>42</v>
      </c>
      <c r="J69" s="684">
        <v>57</v>
      </c>
      <c r="K69" s="684">
        <v>55</v>
      </c>
      <c r="L69" s="684">
        <v>84</v>
      </c>
      <c r="M69" s="684">
        <v>148</v>
      </c>
      <c r="N69" s="280"/>
      <c r="O69" s="280"/>
      <c r="P69" s="682">
        <v>285</v>
      </c>
      <c r="Q69" s="684">
        <v>490</v>
      </c>
      <c r="R69" s="684">
        <v>611</v>
      </c>
      <c r="S69" s="684">
        <v>777</v>
      </c>
      <c r="T69" s="684">
        <v>1216</v>
      </c>
      <c r="U69" s="684">
        <v>1625</v>
      </c>
      <c r="V69" s="684">
        <v>1446</v>
      </c>
      <c r="W69" s="684">
        <v>1191</v>
      </c>
      <c r="X69" s="684">
        <v>801</v>
      </c>
      <c r="Y69" s="684">
        <v>234</v>
      </c>
      <c r="Z69" s="684">
        <v>37</v>
      </c>
      <c r="AA69" s="690" t="s">
        <v>48</v>
      </c>
      <c r="AB69" s="700"/>
      <c r="AC69" s="700"/>
      <c r="AD69" s="689" t="s">
        <v>320</v>
      </c>
      <c r="AE69" s="282">
        <v>983.86752136752148</v>
      </c>
      <c r="AF69" s="686">
        <v>85.106382978723403</v>
      </c>
      <c r="AG69" s="283">
        <v>10.416666666666668</v>
      </c>
      <c r="AH69" s="283">
        <v>14.583333333333334</v>
      </c>
      <c r="AI69" s="283">
        <v>31.481481481481481</v>
      </c>
      <c r="AJ69" s="283">
        <v>69.491525423728817</v>
      </c>
      <c r="AK69" s="283">
        <v>66.666666666666671</v>
      </c>
      <c r="AL69" s="283">
        <v>82.608695652173921</v>
      </c>
      <c r="AM69" s="283">
        <v>98.214285714285722</v>
      </c>
      <c r="AN69" s="283">
        <v>158.49056603773585</v>
      </c>
      <c r="AO69" s="283">
        <v>255.17241379310346</v>
      </c>
      <c r="AP69" s="284"/>
      <c r="AQ69" s="284"/>
      <c r="AR69" s="283">
        <v>425.37313432835822</v>
      </c>
      <c r="AS69" s="283">
        <v>653.33333333333337</v>
      </c>
      <c r="AT69" s="283">
        <v>969.84126984126988</v>
      </c>
      <c r="AU69" s="283">
        <v>1466.0377358490566</v>
      </c>
      <c r="AV69" s="283">
        <v>2432</v>
      </c>
      <c r="AW69" s="283">
        <v>4166.6666666666661</v>
      </c>
      <c r="AX69" s="285">
        <v>10597.142857142857</v>
      </c>
    </row>
    <row r="70" spans="2:54" ht="15" customHeight="1">
      <c r="B70" s="689" t="s">
        <v>321</v>
      </c>
      <c r="C70" s="682">
        <v>9707</v>
      </c>
      <c r="D70" s="691">
        <v>39</v>
      </c>
      <c r="E70" s="280">
        <v>8</v>
      </c>
      <c r="F70" s="684">
        <v>5</v>
      </c>
      <c r="G70" s="684">
        <v>26</v>
      </c>
      <c r="H70" s="684">
        <v>34</v>
      </c>
      <c r="I70" s="684">
        <v>51</v>
      </c>
      <c r="J70" s="684">
        <v>39</v>
      </c>
      <c r="K70" s="684">
        <v>66</v>
      </c>
      <c r="L70" s="684">
        <v>78</v>
      </c>
      <c r="M70" s="684">
        <v>162</v>
      </c>
      <c r="N70" s="280"/>
      <c r="O70" s="280"/>
      <c r="P70" s="682">
        <v>269</v>
      </c>
      <c r="Q70" s="684">
        <v>501</v>
      </c>
      <c r="R70" s="684">
        <v>618</v>
      </c>
      <c r="S70" s="684">
        <v>769</v>
      </c>
      <c r="T70" s="684">
        <v>1273</v>
      </c>
      <c r="U70" s="684">
        <v>1687</v>
      </c>
      <c r="V70" s="684">
        <v>1578</v>
      </c>
      <c r="W70" s="684">
        <v>1318</v>
      </c>
      <c r="X70" s="684">
        <v>858</v>
      </c>
      <c r="Y70" s="684">
        <v>281</v>
      </c>
      <c r="Z70" s="684">
        <v>47</v>
      </c>
      <c r="AA70" s="690" t="s">
        <v>48</v>
      </c>
      <c r="AB70" s="700"/>
      <c r="AC70" s="700"/>
      <c r="AD70" s="689" t="s">
        <v>321</v>
      </c>
      <c r="AE70" s="282">
        <v>1034.1998721500106</v>
      </c>
      <c r="AF70" s="686">
        <v>86.430423509075197</v>
      </c>
      <c r="AG70" s="283">
        <v>16.638935108153078</v>
      </c>
      <c r="AH70" s="283">
        <v>10.371722535678725</v>
      </c>
      <c r="AI70" s="283">
        <v>49.36583883952305</v>
      </c>
      <c r="AJ70" s="283">
        <v>62.761892455651342</v>
      </c>
      <c r="AK70" s="283">
        <v>86.61096392908091</v>
      </c>
      <c r="AL70" s="283">
        <v>55.841924398625423</v>
      </c>
      <c r="AM70" s="283">
        <v>114.35105774728416</v>
      </c>
      <c r="AN70" s="283">
        <v>142.90163604052543</v>
      </c>
      <c r="AO70" s="283">
        <v>286.50254668930393</v>
      </c>
      <c r="AP70" s="284"/>
      <c r="AQ70" s="284"/>
      <c r="AR70" s="283">
        <v>418.70310992124018</v>
      </c>
      <c r="AS70" s="283">
        <v>642.05251758916324</v>
      </c>
      <c r="AT70" s="283">
        <v>956.80445889456576</v>
      </c>
      <c r="AU70" s="283">
        <v>1444.212819501568</v>
      </c>
      <c r="AV70" s="283">
        <v>2506.5963060686017</v>
      </c>
      <c r="AW70" s="283">
        <v>4214.1286970423662</v>
      </c>
      <c r="AX70" s="285">
        <v>10777.557755775577</v>
      </c>
    </row>
    <row r="71" spans="2:54" ht="15" customHeight="1">
      <c r="B71" s="689" t="s">
        <v>322</v>
      </c>
      <c r="C71" s="701">
        <v>9626</v>
      </c>
      <c r="D71" s="280">
        <v>30</v>
      </c>
      <c r="E71" s="684">
        <v>2</v>
      </c>
      <c r="F71" s="684">
        <v>4</v>
      </c>
      <c r="G71" s="684">
        <v>18</v>
      </c>
      <c r="H71" s="684">
        <v>45</v>
      </c>
      <c r="I71" s="684">
        <v>45</v>
      </c>
      <c r="J71" s="684">
        <v>46</v>
      </c>
      <c r="K71" s="684">
        <v>75</v>
      </c>
      <c r="L71" s="684">
        <v>76</v>
      </c>
      <c r="M71" s="684">
        <v>159</v>
      </c>
      <c r="N71" s="280"/>
      <c r="O71" s="280"/>
      <c r="P71" s="684">
        <v>222</v>
      </c>
      <c r="Q71" s="684">
        <v>494</v>
      </c>
      <c r="R71" s="684">
        <v>630</v>
      </c>
      <c r="S71" s="684">
        <v>726</v>
      </c>
      <c r="T71" s="684">
        <v>1167</v>
      </c>
      <c r="U71" s="684">
        <v>1707</v>
      </c>
      <c r="V71" s="684">
        <v>1701</v>
      </c>
      <c r="W71" s="684">
        <v>1285</v>
      </c>
      <c r="X71" s="684">
        <v>874</v>
      </c>
      <c r="Y71" s="684">
        <v>293</v>
      </c>
      <c r="Z71" s="684">
        <v>27</v>
      </c>
      <c r="AA71" s="690" t="s">
        <v>48</v>
      </c>
      <c r="AB71" s="700"/>
      <c r="AC71" s="700"/>
      <c r="AD71" s="689" t="s">
        <v>322</v>
      </c>
      <c r="AE71" s="282">
        <v>1027.3212379935967</v>
      </c>
      <c r="AF71" s="692">
        <v>66.666666666666671</v>
      </c>
      <c r="AG71" s="283">
        <v>4.166666666666667</v>
      </c>
      <c r="AH71" s="283">
        <v>8.3333333333333339</v>
      </c>
      <c r="AI71" s="283">
        <v>35.294117647058826</v>
      </c>
      <c r="AJ71" s="283">
        <v>81.818181818181813</v>
      </c>
      <c r="AK71" s="283">
        <v>78.94736842105263</v>
      </c>
      <c r="AL71" s="283">
        <v>65.714285714285708</v>
      </c>
      <c r="AM71" s="283">
        <v>120.96774193548387</v>
      </c>
      <c r="AN71" s="283">
        <v>140.74074074074073</v>
      </c>
      <c r="AO71" s="283">
        <v>289.09090909090912</v>
      </c>
      <c r="AP71" s="284"/>
      <c r="AQ71" s="284"/>
      <c r="AR71" s="283">
        <v>358.06451612903226</v>
      </c>
      <c r="AS71" s="283">
        <v>602.43902439024396</v>
      </c>
      <c r="AT71" s="283">
        <v>1016.1290322580644</v>
      </c>
      <c r="AU71" s="283">
        <v>1320</v>
      </c>
      <c r="AV71" s="283">
        <v>2288.2352941176473</v>
      </c>
      <c r="AW71" s="283">
        <v>4163.414634146342</v>
      </c>
      <c r="AX71" s="285">
        <v>10195.121951219511</v>
      </c>
    </row>
    <row r="72" spans="2:54" ht="15" customHeight="1">
      <c r="B72" s="689" t="s">
        <v>323</v>
      </c>
      <c r="C72" s="701">
        <v>9576</v>
      </c>
      <c r="D72" s="280">
        <v>33</v>
      </c>
      <c r="E72" s="684">
        <v>5</v>
      </c>
      <c r="F72" s="684">
        <v>9</v>
      </c>
      <c r="G72" s="684">
        <v>26</v>
      </c>
      <c r="H72" s="684">
        <v>31</v>
      </c>
      <c r="I72" s="684">
        <v>30</v>
      </c>
      <c r="J72" s="684">
        <v>39</v>
      </c>
      <c r="K72" s="684">
        <v>61</v>
      </c>
      <c r="L72" s="684">
        <v>66</v>
      </c>
      <c r="M72" s="684">
        <v>151</v>
      </c>
      <c r="N72" s="280"/>
      <c r="O72" s="280"/>
      <c r="P72" s="684">
        <v>231</v>
      </c>
      <c r="Q72" s="684">
        <v>518</v>
      </c>
      <c r="R72" s="684">
        <v>575</v>
      </c>
      <c r="S72" s="684">
        <v>743</v>
      </c>
      <c r="T72" s="684">
        <v>1141</v>
      </c>
      <c r="U72" s="684">
        <v>1709</v>
      </c>
      <c r="V72" s="684">
        <v>1741</v>
      </c>
      <c r="W72" s="684">
        <v>1263</v>
      </c>
      <c r="X72" s="684">
        <v>881</v>
      </c>
      <c r="Y72" s="684">
        <v>281</v>
      </c>
      <c r="Z72" s="684">
        <v>42</v>
      </c>
      <c r="AA72" s="690" t="s">
        <v>48</v>
      </c>
      <c r="AB72" s="700"/>
      <c r="AC72" s="700"/>
      <c r="AD72" s="689" t="s">
        <v>323</v>
      </c>
      <c r="AE72" s="282">
        <v>1023.0769230769231</v>
      </c>
      <c r="AF72" s="692">
        <v>75</v>
      </c>
      <c r="AG72" s="283">
        <v>10.416666666666668</v>
      </c>
      <c r="AH72" s="283">
        <v>18.75</v>
      </c>
      <c r="AI72" s="283">
        <v>53.061224489795919</v>
      </c>
      <c r="AJ72" s="283">
        <v>56.36363636363636</v>
      </c>
      <c r="AK72" s="283">
        <v>53.571428571428577</v>
      </c>
      <c r="AL72" s="283">
        <v>57.352941176470594</v>
      </c>
      <c r="AM72" s="283">
        <v>93.846153846153854</v>
      </c>
      <c r="AN72" s="283">
        <v>119.99999999999999</v>
      </c>
      <c r="AO72" s="283">
        <v>274.5454545454545</v>
      </c>
      <c r="AP72" s="284"/>
      <c r="AQ72" s="284"/>
      <c r="AR72" s="283">
        <v>391.52542372881351</v>
      </c>
      <c r="AS72" s="283">
        <v>664.10256410256409</v>
      </c>
      <c r="AT72" s="283">
        <v>884.61538461538453</v>
      </c>
      <c r="AU72" s="283">
        <v>1326.7857142857142</v>
      </c>
      <c r="AV72" s="283">
        <v>2237.2549019607841</v>
      </c>
      <c r="AW72" s="283">
        <v>3974.4186046511627</v>
      </c>
      <c r="AX72" s="285">
        <v>9563.6363636363621</v>
      </c>
    </row>
    <row r="73" spans="2:54" ht="15" customHeight="1">
      <c r="B73" s="689" t="s">
        <v>324</v>
      </c>
      <c r="C73" s="701">
        <v>10105</v>
      </c>
      <c r="D73" s="280">
        <v>40</v>
      </c>
      <c r="E73" s="684">
        <v>7</v>
      </c>
      <c r="F73" s="684">
        <v>2</v>
      </c>
      <c r="G73" s="684">
        <v>25</v>
      </c>
      <c r="H73" s="684">
        <v>31</v>
      </c>
      <c r="I73" s="684">
        <v>34</v>
      </c>
      <c r="J73" s="684">
        <v>43</v>
      </c>
      <c r="K73" s="684">
        <v>73</v>
      </c>
      <c r="L73" s="684">
        <v>93</v>
      </c>
      <c r="M73" s="684">
        <v>124</v>
      </c>
      <c r="N73" s="280"/>
      <c r="O73" s="280"/>
      <c r="P73" s="684">
        <v>205</v>
      </c>
      <c r="Q73" s="684">
        <v>443</v>
      </c>
      <c r="R73" s="684">
        <v>604</v>
      </c>
      <c r="S73" s="684">
        <v>792</v>
      </c>
      <c r="T73" s="684">
        <v>1113</v>
      </c>
      <c r="U73" s="684">
        <v>1753</v>
      </c>
      <c r="V73" s="684">
        <v>1980</v>
      </c>
      <c r="W73" s="684">
        <v>1449</v>
      </c>
      <c r="X73" s="684">
        <v>885</v>
      </c>
      <c r="Y73" s="684">
        <v>354</v>
      </c>
      <c r="Z73" s="684">
        <v>55</v>
      </c>
      <c r="AA73" s="690" t="s">
        <v>48</v>
      </c>
      <c r="AB73" s="700"/>
      <c r="AC73" s="700"/>
      <c r="AD73" s="689" t="s">
        <v>324</v>
      </c>
      <c r="AE73" s="282">
        <v>1081.9057815845824</v>
      </c>
      <c r="AF73" s="692">
        <v>90.909090909090907</v>
      </c>
      <c r="AG73" s="283">
        <v>14.893617021276595</v>
      </c>
      <c r="AH73" s="283">
        <v>4.2553191489361701</v>
      </c>
      <c r="AI73" s="283">
        <v>53.191489361702132</v>
      </c>
      <c r="AJ73" s="283">
        <v>55.357142857142854</v>
      </c>
      <c r="AK73" s="283">
        <v>61.81818181818182</v>
      </c>
      <c r="AL73" s="283">
        <v>66.15384615384616</v>
      </c>
      <c r="AM73" s="283">
        <v>108.95522388059702</v>
      </c>
      <c r="AN73" s="283">
        <v>169.09090909090909</v>
      </c>
      <c r="AO73" s="283">
        <v>229.62962962962962</v>
      </c>
      <c r="AP73" s="284"/>
      <c r="AQ73" s="284"/>
      <c r="AR73" s="283">
        <v>353.44827586206895</v>
      </c>
      <c r="AS73" s="283">
        <v>615.27777777777783</v>
      </c>
      <c r="AT73" s="283">
        <v>875.36231884057963</v>
      </c>
      <c r="AU73" s="283">
        <v>1365.5172413793105</v>
      </c>
      <c r="AV73" s="283">
        <v>2182.3529411764707</v>
      </c>
      <c r="AW73" s="283">
        <v>3984.0909090909095</v>
      </c>
      <c r="AX73" s="285">
        <v>10267.391304347826</v>
      </c>
    </row>
    <row r="74" spans="2:54" ht="15" customHeight="1">
      <c r="B74" s="689" t="s">
        <v>325</v>
      </c>
      <c r="C74" s="701">
        <v>9923</v>
      </c>
      <c r="D74" s="280">
        <v>30</v>
      </c>
      <c r="E74" s="684">
        <v>5</v>
      </c>
      <c r="F74" s="684">
        <v>7</v>
      </c>
      <c r="G74" s="684">
        <v>17</v>
      </c>
      <c r="H74" s="684">
        <v>34</v>
      </c>
      <c r="I74" s="684">
        <v>30</v>
      </c>
      <c r="J74" s="684">
        <v>51</v>
      </c>
      <c r="K74" s="684">
        <v>59</v>
      </c>
      <c r="L74" s="684">
        <v>84</v>
      </c>
      <c r="M74" s="684">
        <v>117</v>
      </c>
      <c r="N74" s="280"/>
      <c r="O74" s="280"/>
      <c r="P74" s="684">
        <v>204</v>
      </c>
      <c r="Q74" s="684">
        <v>392</v>
      </c>
      <c r="R74" s="684">
        <v>669</v>
      </c>
      <c r="S74" s="684">
        <v>769</v>
      </c>
      <c r="T74" s="684">
        <v>1049</v>
      </c>
      <c r="U74" s="684">
        <v>1671</v>
      </c>
      <c r="V74" s="684">
        <v>1974</v>
      </c>
      <c r="W74" s="684">
        <v>1505</v>
      </c>
      <c r="X74" s="684">
        <v>845</v>
      </c>
      <c r="Y74" s="684">
        <v>357</v>
      </c>
      <c r="Z74" s="684">
        <v>54</v>
      </c>
      <c r="AA74" s="690" t="s">
        <v>48</v>
      </c>
      <c r="AB74" s="700"/>
      <c r="AC74" s="700"/>
      <c r="AD74" s="689" t="s">
        <v>325</v>
      </c>
      <c r="AE74" s="282">
        <v>1065.8431793770139</v>
      </c>
      <c r="AF74" s="692">
        <v>68.181818181818187</v>
      </c>
      <c r="AG74" s="283">
        <v>10.869565217391305</v>
      </c>
      <c r="AH74" s="283">
        <v>14.893617021276595</v>
      </c>
      <c r="AI74" s="283">
        <v>37.777777777777779</v>
      </c>
      <c r="AJ74" s="283">
        <v>61.81818181818182</v>
      </c>
      <c r="AK74" s="283">
        <v>55.555555555555557</v>
      </c>
      <c r="AL74" s="283">
        <v>83.606557377049185</v>
      </c>
      <c r="AM74" s="283">
        <v>85.507246376811594</v>
      </c>
      <c r="AN74" s="283">
        <v>147.36842105263159</v>
      </c>
      <c r="AO74" s="283">
        <v>220.75471698113208</v>
      </c>
      <c r="AP74" s="284"/>
      <c r="AQ74" s="284"/>
      <c r="AR74" s="283">
        <v>357.89473684210526</v>
      </c>
      <c r="AS74" s="283">
        <v>593.93939393939399</v>
      </c>
      <c r="AT74" s="283">
        <v>916.43835616438355</v>
      </c>
      <c r="AU74" s="283">
        <v>1260.655737704918</v>
      </c>
      <c r="AV74" s="283">
        <v>2098</v>
      </c>
      <c r="AW74" s="283">
        <v>3886.0465116279065</v>
      </c>
      <c r="AX74" s="285">
        <v>9663.2653061224501</v>
      </c>
    </row>
    <row r="75" spans="2:54" ht="15" customHeight="1">
      <c r="B75" s="695" t="s">
        <v>326</v>
      </c>
      <c r="C75" s="701">
        <v>10455</v>
      </c>
      <c r="D75" s="280">
        <v>32</v>
      </c>
      <c r="E75" s="684">
        <v>5</v>
      </c>
      <c r="F75" s="684">
        <v>2</v>
      </c>
      <c r="G75" s="684">
        <v>15</v>
      </c>
      <c r="H75" s="684">
        <v>26</v>
      </c>
      <c r="I75" s="684">
        <v>41</v>
      </c>
      <c r="J75" s="684">
        <v>45</v>
      </c>
      <c r="K75" s="684">
        <v>61</v>
      </c>
      <c r="L75" s="684">
        <v>88</v>
      </c>
      <c r="M75" s="684">
        <v>123</v>
      </c>
      <c r="N75" s="280"/>
      <c r="O75" s="280"/>
      <c r="P75" s="684">
        <v>207</v>
      </c>
      <c r="Q75" s="684">
        <v>430</v>
      </c>
      <c r="R75" s="684">
        <v>683</v>
      </c>
      <c r="S75" s="684">
        <v>846</v>
      </c>
      <c r="T75" s="684">
        <v>1094</v>
      </c>
      <c r="U75" s="684">
        <v>1729</v>
      </c>
      <c r="V75" s="684">
        <v>2057</v>
      </c>
      <c r="W75" s="684">
        <v>1674</v>
      </c>
      <c r="X75" s="684">
        <v>879</v>
      </c>
      <c r="Y75" s="684">
        <v>354</v>
      </c>
      <c r="Z75" s="684">
        <v>64</v>
      </c>
      <c r="AA75" s="690" t="s">
        <v>48</v>
      </c>
      <c r="AB75" s="700"/>
      <c r="AC75" s="700"/>
      <c r="AD75" s="695" t="s">
        <v>326</v>
      </c>
      <c r="AE75" s="282">
        <v>1130.2323922117205</v>
      </c>
      <c r="AF75" s="692">
        <v>75.036345729962946</v>
      </c>
      <c r="AG75" s="283">
        <v>10.999890001099988</v>
      </c>
      <c r="AH75" s="283">
        <v>4.1593012373921185</v>
      </c>
      <c r="AI75" s="283">
        <v>31.174661235347909</v>
      </c>
      <c r="AJ75" s="283">
        <v>54.773742310609258</v>
      </c>
      <c r="AK75" s="283">
        <v>79.17503475977135</v>
      </c>
      <c r="AL75" s="283">
        <v>76.246632440400546</v>
      </c>
      <c r="AM75" s="283">
        <v>86.874786373476141</v>
      </c>
      <c r="AN75" s="283">
        <v>152.25440326654902</v>
      </c>
      <c r="AO75" s="283">
        <v>228.28507795100225</v>
      </c>
      <c r="AP75" s="284"/>
      <c r="AQ75" s="284"/>
      <c r="AR75" s="283">
        <v>371.1140593065366</v>
      </c>
      <c r="AS75" s="283">
        <v>683.07095995297925</v>
      </c>
      <c r="AT75" s="283">
        <v>896.3960416830721</v>
      </c>
      <c r="AU75" s="283">
        <v>1377.3342233365352</v>
      </c>
      <c r="AV75" s="283">
        <v>2248.1607825407918</v>
      </c>
      <c r="AW75" s="283">
        <v>3997.3181671059324</v>
      </c>
      <c r="AX75" s="285">
        <v>10123.829658713379</v>
      </c>
    </row>
    <row r="76" spans="2:54" ht="15" customHeight="1">
      <c r="B76" s="689" t="s">
        <v>327</v>
      </c>
      <c r="C76" s="701">
        <v>10518</v>
      </c>
      <c r="D76" s="280">
        <v>22</v>
      </c>
      <c r="E76" s="684">
        <v>11</v>
      </c>
      <c r="F76" s="684">
        <v>1</v>
      </c>
      <c r="G76" s="684">
        <v>17</v>
      </c>
      <c r="H76" s="684">
        <v>30</v>
      </c>
      <c r="I76" s="684">
        <v>37</v>
      </c>
      <c r="J76" s="684">
        <v>43</v>
      </c>
      <c r="K76" s="684">
        <v>61</v>
      </c>
      <c r="L76" s="684">
        <v>87</v>
      </c>
      <c r="M76" s="684">
        <v>126</v>
      </c>
      <c r="N76" s="280"/>
      <c r="O76" s="280"/>
      <c r="P76" s="684">
        <v>197</v>
      </c>
      <c r="Q76" s="684">
        <v>377</v>
      </c>
      <c r="R76" s="684">
        <v>700</v>
      </c>
      <c r="S76" s="684">
        <v>808</v>
      </c>
      <c r="T76" s="684">
        <v>1050</v>
      </c>
      <c r="U76" s="684">
        <v>1612</v>
      </c>
      <c r="V76" s="684">
        <v>2123</v>
      </c>
      <c r="W76" s="684">
        <v>1759</v>
      </c>
      <c r="X76" s="684">
        <v>1012</v>
      </c>
      <c r="Y76" s="684">
        <v>377</v>
      </c>
      <c r="Z76" s="684">
        <v>68</v>
      </c>
      <c r="AA76" s="690" t="s">
        <v>48</v>
      </c>
      <c r="AB76" s="700"/>
      <c r="AC76" s="700"/>
      <c r="AD76" s="689" t="s">
        <v>327</v>
      </c>
      <c r="AE76" s="696">
        <v>1129.7529538131041</v>
      </c>
      <c r="AF76" s="686">
        <v>51.162790697674424</v>
      </c>
      <c r="AG76" s="283">
        <v>24.444444444444443</v>
      </c>
      <c r="AH76" s="286">
        <v>2.0833333333333335</v>
      </c>
      <c r="AI76" s="283">
        <v>34.693877551020407</v>
      </c>
      <c r="AJ76" s="283">
        <v>62.5</v>
      </c>
      <c r="AK76" s="283">
        <v>71.15384615384616</v>
      </c>
      <c r="AL76" s="283">
        <v>75.438596491228068</v>
      </c>
      <c r="AM76" s="286">
        <v>85.91549295774648</v>
      </c>
      <c r="AN76" s="283">
        <v>138.0952380952381</v>
      </c>
      <c r="AO76" s="283">
        <v>237.7358490566038</v>
      </c>
      <c r="AP76" s="284"/>
      <c r="AQ76" s="284"/>
      <c r="AR76" s="283">
        <v>358.18181818181819</v>
      </c>
      <c r="AS76" s="283">
        <v>618.03278688524586</v>
      </c>
      <c r="AT76" s="283">
        <v>875.00000000000011</v>
      </c>
      <c r="AU76" s="283">
        <v>1369.4915254237287</v>
      </c>
      <c r="AV76" s="283">
        <v>2058.8235294117649</v>
      </c>
      <c r="AW76" s="283">
        <v>3663.6363636363635</v>
      </c>
      <c r="AX76" s="285">
        <v>10267.307692307691</v>
      </c>
    </row>
    <row r="77" spans="2:54" ht="15" customHeight="1">
      <c r="B77" s="689" t="s">
        <v>328</v>
      </c>
      <c r="C77" s="701">
        <v>10661</v>
      </c>
      <c r="D77" s="691">
        <v>28</v>
      </c>
      <c r="E77" s="684">
        <v>3</v>
      </c>
      <c r="F77" s="684">
        <v>5</v>
      </c>
      <c r="G77" s="684">
        <v>12</v>
      </c>
      <c r="H77" s="684">
        <v>27</v>
      </c>
      <c r="I77" s="684">
        <v>36</v>
      </c>
      <c r="J77" s="684">
        <v>31</v>
      </c>
      <c r="K77" s="684">
        <v>65</v>
      </c>
      <c r="L77" s="684">
        <v>96</v>
      </c>
      <c r="M77" s="684">
        <v>112</v>
      </c>
      <c r="N77" s="280"/>
      <c r="O77" s="280"/>
      <c r="P77" s="684">
        <v>185</v>
      </c>
      <c r="Q77" s="684">
        <v>329</v>
      </c>
      <c r="R77" s="684">
        <v>687</v>
      </c>
      <c r="S77" s="684">
        <v>844</v>
      </c>
      <c r="T77" s="684">
        <v>1018</v>
      </c>
      <c r="U77" s="684">
        <v>1639</v>
      </c>
      <c r="V77" s="684">
        <v>2152</v>
      </c>
      <c r="W77" s="684">
        <v>1918</v>
      </c>
      <c r="X77" s="684">
        <v>1017</v>
      </c>
      <c r="Y77" s="684">
        <v>385</v>
      </c>
      <c r="Z77" s="684">
        <v>72</v>
      </c>
      <c r="AA77" s="690" t="s">
        <v>48</v>
      </c>
      <c r="AB77" s="659"/>
      <c r="AC77" s="659"/>
      <c r="AD77" s="689" t="s">
        <v>328</v>
      </c>
      <c r="AE77" s="282">
        <v>1148.8146551724137</v>
      </c>
      <c r="AF77" s="692">
        <v>65.116279069767444</v>
      </c>
      <c r="AG77" s="283">
        <v>6.8181818181818183</v>
      </c>
      <c r="AH77" s="283">
        <v>10.416666666666668</v>
      </c>
      <c r="AI77" s="283">
        <v>24.489795918367346</v>
      </c>
      <c r="AJ77" s="283">
        <v>56.249999999999993</v>
      </c>
      <c r="AK77" s="283">
        <v>70.588235294117652</v>
      </c>
      <c r="AL77" s="283">
        <v>56.36363636363636</v>
      </c>
      <c r="AM77" s="286">
        <v>94.20289855072464</v>
      </c>
      <c r="AN77" s="283">
        <v>147.69230769230768</v>
      </c>
      <c r="AO77" s="283">
        <v>207.40740740740742</v>
      </c>
      <c r="AP77" s="284"/>
      <c r="AQ77" s="284"/>
      <c r="AR77" s="283">
        <v>342.59259259259261</v>
      </c>
      <c r="AS77" s="283">
        <v>567.24137931034488</v>
      </c>
      <c r="AT77" s="283">
        <v>903.9473684210526</v>
      </c>
      <c r="AU77" s="283">
        <v>1361.2903225806451</v>
      </c>
      <c r="AV77" s="283">
        <v>1957.6923076923078</v>
      </c>
      <c r="AW77" s="283">
        <v>3725</v>
      </c>
      <c r="AX77" s="285">
        <v>9900</v>
      </c>
    </row>
    <row r="78" spans="2:54" ht="15" customHeight="1">
      <c r="B78" s="689" t="s">
        <v>329</v>
      </c>
      <c r="C78" s="701">
        <v>10648</v>
      </c>
      <c r="D78" s="691">
        <v>30</v>
      </c>
      <c r="E78" s="684">
        <v>5</v>
      </c>
      <c r="F78" s="684">
        <v>3</v>
      </c>
      <c r="G78" s="684">
        <v>15</v>
      </c>
      <c r="H78" s="684">
        <v>27</v>
      </c>
      <c r="I78" s="684">
        <v>33</v>
      </c>
      <c r="J78" s="684">
        <v>34</v>
      </c>
      <c r="K78" s="684">
        <v>63</v>
      </c>
      <c r="L78" s="684">
        <v>93</v>
      </c>
      <c r="M78" s="684">
        <v>109</v>
      </c>
      <c r="N78" s="280"/>
      <c r="O78" s="280"/>
      <c r="P78" s="684">
        <v>195</v>
      </c>
      <c r="Q78" s="684">
        <v>307</v>
      </c>
      <c r="R78" s="684">
        <v>592</v>
      </c>
      <c r="S78" s="684">
        <v>891</v>
      </c>
      <c r="T78" s="684">
        <v>1090</v>
      </c>
      <c r="U78" s="684">
        <v>1577</v>
      </c>
      <c r="V78" s="684">
        <v>2203</v>
      </c>
      <c r="W78" s="684">
        <v>1994</v>
      </c>
      <c r="X78" s="684">
        <v>967</v>
      </c>
      <c r="Y78" s="684">
        <v>356</v>
      </c>
      <c r="Z78" s="684">
        <v>64</v>
      </c>
      <c r="AA78" s="690" t="s">
        <v>48</v>
      </c>
      <c r="AB78" s="659"/>
      <c r="AC78" s="659"/>
      <c r="AD78" s="689" t="s">
        <v>329</v>
      </c>
      <c r="AE78" s="696">
        <v>1149.8920086393089</v>
      </c>
      <c r="AF78" s="286">
        <v>71.428571428571431</v>
      </c>
      <c r="AG78" s="283">
        <v>11.363636363636363</v>
      </c>
      <c r="AH78" s="283">
        <v>6.3829787234042552</v>
      </c>
      <c r="AI78" s="283">
        <v>30.612244897959183</v>
      </c>
      <c r="AJ78" s="283">
        <v>56.249999999999993</v>
      </c>
      <c r="AK78" s="283">
        <v>64.705882352941188</v>
      </c>
      <c r="AL78" s="283">
        <v>62.962962962962962</v>
      </c>
      <c r="AM78" s="286">
        <v>95.454545454545453</v>
      </c>
      <c r="AN78" s="283">
        <v>136.76470588235296</v>
      </c>
      <c r="AO78" s="283">
        <v>194.64285714285714</v>
      </c>
      <c r="AP78" s="284"/>
      <c r="AQ78" s="284"/>
      <c r="AR78" s="283">
        <v>367.92452830188677</v>
      </c>
      <c r="AS78" s="283">
        <v>538.59649122807014</v>
      </c>
      <c r="AT78" s="283">
        <v>833.80281690140851</v>
      </c>
      <c r="AU78" s="283">
        <v>1329.8507462686566</v>
      </c>
      <c r="AV78" s="283">
        <v>2018.5185185185185</v>
      </c>
      <c r="AW78" s="283">
        <v>3584.090909090909</v>
      </c>
      <c r="AX78" s="285">
        <v>9796.4912280701756</v>
      </c>
    </row>
    <row r="79" spans="2:54" ht="15" customHeight="1">
      <c r="B79" s="689" t="s">
        <v>330</v>
      </c>
      <c r="C79" s="697">
        <v>10730</v>
      </c>
      <c r="D79" s="702">
        <v>22</v>
      </c>
      <c r="E79" s="698">
        <v>5</v>
      </c>
      <c r="F79" s="698">
        <v>1</v>
      </c>
      <c r="G79" s="698">
        <v>14</v>
      </c>
      <c r="H79" s="698">
        <v>30</v>
      </c>
      <c r="I79" s="698">
        <v>32</v>
      </c>
      <c r="J79" s="698">
        <v>39</v>
      </c>
      <c r="K79" s="698">
        <v>45</v>
      </c>
      <c r="L79" s="698">
        <v>82</v>
      </c>
      <c r="M79" s="698">
        <v>105</v>
      </c>
      <c r="N79" s="280"/>
      <c r="O79" s="280"/>
      <c r="P79" s="698">
        <v>167</v>
      </c>
      <c r="Q79" s="698">
        <v>265</v>
      </c>
      <c r="R79" s="698">
        <v>586</v>
      </c>
      <c r="S79" s="698">
        <v>917</v>
      </c>
      <c r="T79" s="684">
        <v>1128</v>
      </c>
      <c r="U79" s="684">
        <v>1467</v>
      </c>
      <c r="V79" s="684">
        <v>2227</v>
      </c>
      <c r="W79" s="684">
        <v>2108</v>
      </c>
      <c r="X79" s="684">
        <v>1036</v>
      </c>
      <c r="Y79" s="698">
        <v>364</v>
      </c>
      <c r="Z79" s="698">
        <v>90</v>
      </c>
      <c r="AA79" s="690" t="s">
        <v>48</v>
      </c>
      <c r="AB79" s="659"/>
      <c r="AC79" s="659"/>
      <c r="AD79" s="689" t="s">
        <v>330</v>
      </c>
      <c r="AE79" s="696">
        <v>1162.513542795233</v>
      </c>
      <c r="AF79" s="692">
        <v>52.38095238095238</v>
      </c>
      <c r="AG79" s="286">
        <v>11.627906976744187</v>
      </c>
      <c r="AH79" s="283">
        <v>2.1739130434782612</v>
      </c>
      <c r="AI79" s="283">
        <v>29.166666666666668</v>
      </c>
      <c r="AJ79" s="283">
        <v>62.5</v>
      </c>
      <c r="AK79" s="283">
        <v>65.306122448979593</v>
      </c>
      <c r="AL79" s="283">
        <v>73.584905660377359</v>
      </c>
      <c r="AM79" s="286">
        <v>72.580645161290334</v>
      </c>
      <c r="AN79" s="283">
        <v>117.14285714285715</v>
      </c>
      <c r="AO79" s="283">
        <v>184.21052631578948</v>
      </c>
      <c r="AP79" s="284"/>
      <c r="AQ79" s="284"/>
      <c r="AR79" s="283">
        <v>315.09433962264154</v>
      </c>
      <c r="AS79" s="283">
        <v>473.21428571428572</v>
      </c>
      <c r="AT79" s="283">
        <v>901.53846153846166</v>
      </c>
      <c r="AU79" s="283">
        <v>1310</v>
      </c>
      <c r="AV79" s="283">
        <v>1978.9473684210527</v>
      </c>
      <c r="AW79" s="283">
        <v>3411.6279069767443</v>
      </c>
      <c r="AX79" s="285">
        <v>9872.8813559322025</v>
      </c>
    </row>
    <row r="80" spans="2:54" s="288" customFormat="1" ht="15" customHeight="1">
      <c r="B80" s="289" t="s">
        <v>331</v>
      </c>
      <c r="C80" s="290">
        <v>10888</v>
      </c>
      <c r="D80" s="304">
        <v>17</v>
      </c>
      <c r="E80" s="292">
        <v>4</v>
      </c>
      <c r="F80" s="292">
        <v>2</v>
      </c>
      <c r="G80" s="292">
        <v>8</v>
      </c>
      <c r="H80" s="292">
        <v>20</v>
      </c>
      <c r="I80" s="292">
        <v>33</v>
      </c>
      <c r="J80" s="292">
        <v>35</v>
      </c>
      <c r="K80" s="292">
        <v>41</v>
      </c>
      <c r="L80" s="292">
        <v>85</v>
      </c>
      <c r="M80" s="291">
        <v>115</v>
      </c>
      <c r="N80" s="293"/>
      <c r="O80" s="293"/>
      <c r="P80" s="292">
        <v>173</v>
      </c>
      <c r="Q80" s="292">
        <v>299</v>
      </c>
      <c r="R80" s="292">
        <v>523</v>
      </c>
      <c r="S80" s="292">
        <v>923</v>
      </c>
      <c r="T80" s="294">
        <v>1172</v>
      </c>
      <c r="U80" s="294">
        <v>1500</v>
      </c>
      <c r="V80" s="295">
        <v>2095</v>
      </c>
      <c r="W80" s="295">
        <v>2217</v>
      </c>
      <c r="X80" s="295">
        <v>1200</v>
      </c>
      <c r="Y80" s="291">
        <v>352</v>
      </c>
      <c r="Z80" s="291">
        <v>74</v>
      </c>
      <c r="AA80" s="315" t="s">
        <v>48</v>
      </c>
      <c r="AB80" s="296"/>
      <c r="AC80" s="296"/>
      <c r="AD80" s="289" t="s">
        <v>331</v>
      </c>
      <c r="AE80" s="316">
        <v>1180.6216697425577</v>
      </c>
      <c r="AF80" s="317">
        <v>42.837344084666753</v>
      </c>
      <c r="AG80" s="298">
        <v>9.3547557239411585</v>
      </c>
      <c r="AH80" s="299">
        <v>4.4134522023126488</v>
      </c>
      <c r="AI80" s="299">
        <v>16.47751848571605</v>
      </c>
      <c r="AJ80" s="299">
        <v>44.523597506678541</v>
      </c>
      <c r="AK80" s="299">
        <v>71.240447303657007</v>
      </c>
      <c r="AL80" s="299">
        <v>68.474390577923856</v>
      </c>
      <c r="AM80" s="298">
        <v>70.131025281379351</v>
      </c>
      <c r="AN80" s="299">
        <v>121.84283707462515</v>
      </c>
      <c r="AO80" s="299">
        <v>202.08410213154795</v>
      </c>
      <c r="AP80" s="300"/>
      <c r="AQ80" s="300"/>
      <c r="AR80" s="299">
        <v>325.76356720521221</v>
      </c>
      <c r="AS80" s="298">
        <v>549.11755523314537</v>
      </c>
      <c r="AT80" s="298">
        <v>853.98909245289178</v>
      </c>
      <c r="AU80" s="299">
        <v>1273.8765595671857</v>
      </c>
      <c r="AV80" s="299">
        <v>2082.3709178778295</v>
      </c>
      <c r="AW80" s="299">
        <v>3559.3099684407853</v>
      </c>
      <c r="AX80" s="318">
        <v>9939.0733797536159</v>
      </c>
      <c r="AY80" s="302"/>
      <c r="AZ80" s="302"/>
      <c r="BA80" s="302"/>
      <c r="BB80" s="302"/>
    </row>
    <row r="81" spans="2:54" s="288" customFormat="1" ht="15" customHeight="1">
      <c r="B81" s="289" t="s">
        <v>332</v>
      </c>
      <c r="C81" s="290">
        <v>10905</v>
      </c>
      <c r="D81" s="304">
        <v>25</v>
      </c>
      <c r="E81" s="292">
        <v>2</v>
      </c>
      <c r="F81" s="292">
        <v>8</v>
      </c>
      <c r="G81" s="292">
        <v>10</v>
      </c>
      <c r="H81" s="292">
        <v>18</v>
      </c>
      <c r="I81" s="292">
        <v>29</v>
      </c>
      <c r="J81" s="292">
        <v>35</v>
      </c>
      <c r="K81" s="292">
        <v>40</v>
      </c>
      <c r="L81" s="292">
        <v>78</v>
      </c>
      <c r="M81" s="291">
        <v>118</v>
      </c>
      <c r="N81" s="293"/>
      <c r="O81" s="293"/>
      <c r="P81" s="292">
        <v>169</v>
      </c>
      <c r="Q81" s="292">
        <v>235</v>
      </c>
      <c r="R81" s="292">
        <v>463</v>
      </c>
      <c r="S81" s="292">
        <v>993</v>
      </c>
      <c r="T81" s="294">
        <v>1101</v>
      </c>
      <c r="U81" s="294">
        <v>1373</v>
      </c>
      <c r="V81" s="295">
        <v>2060</v>
      </c>
      <c r="W81" s="295">
        <v>2275</v>
      </c>
      <c r="X81" s="295">
        <v>1363</v>
      </c>
      <c r="Y81" s="291">
        <v>422</v>
      </c>
      <c r="Z81" s="291">
        <v>88</v>
      </c>
      <c r="AA81" s="315" t="s">
        <v>48</v>
      </c>
      <c r="AB81" s="296"/>
      <c r="AC81" s="296"/>
      <c r="AD81" s="289" t="s">
        <v>332</v>
      </c>
      <c r="AE81" s="316">
        <v>1091.2649767487007</v>
      </c>
      <c r="AF81" s="317">
        <v>62.5</v>
      </c>
      <c r="AG81" s="298">
        <v>4.6511627906976738</v>
      </c>
      <c r="AH81" s="299">
        <v>17.777777777777779</v>
      </c>
      <c r="AI81" s="299">
        <v>20.408163265306122</v>
      </c>
      <c r="AJ81" s="299">
        <v>38.297872340425528</v>
      </c>
      <c r="AK81" s="299">
        <v>61.702127659574472</v>
      </c>
      <c r="AL81" s="299">
        <v>67.307692307692307</v>
      </c>
      <c r="AM81" s="298">
        <v>70.175438596491219</v>
      </c>
      <c r="AN81" s="299">
        <v>109.85915492957746</v>
      </c>
      <c r="AO81" s="299">
        <v>187.30158730158729</v>
      </c>
      <c r="AP81" s="300"/>
      <c r="AQ81" s="300"/>
      <c r="AR81" s="299">
        <v>318.8679245283019</v>
      </c>
      <c r="AS81" s="298">
        <v>435.18518518518516</v>
      </c>
      <c r="AT81" s="298">
        <v>771.66666666666663</v>
      </c>
      <c r="AU81" s="299">
        <v>1289.6103896103896</v>
      </c>
      <c r="AV81" s="299">
        <v>2001.8181818181818</v>
      </c>
      <c r="AW81" s="299">
        <v>3120.4545454545455</v>
      </c>
      <c r="AX81" s="318">
        <v>9853.9682539682544</v>
      </c>
      <c r="AY81" s="302"/>
      <c r="AZ81" s="302"/>
      <c r="BA81" s="302"/>
      <c r="BB81" s="302"/>
    </row>
    <row r="82" spans="2:54" s="288" customFormat="1" ht="15" customHeight="1">
      <c r="B82" s="289" t="s">
        <v>333</v>
      </c>
      <c r="C82" s="290">
        <v>10764</v>
      </c>
      <c r="D82" s="304">
        <v>22</v>
      </c>
      <c r="E82" s="292">
        <v>4</v>
      </c>
      <c r="F82" s="292">
        <v>1</v>
      </c>
      <c r="G82" s="292">
        <v>16</v>
      </c>
      <c r="H82" s="292">
        <v>24</v>
      </c>
      <c r="I82" s="292">
        <v>18</v>
      </c>
      <c r="J82" s="292">
        <v>32</v>
      </c>
      <c r="K82" s="292">
        <v>45</v>
      </c>
      <c r="L82" s="292">
        <v>81</v>
      </c>
      <c r="M82" s="291">
        <v>101</v>
      </c>
      <c r="N82" s="293"/>
      <c r="O82" s="293"/>
      <c r="P82" s="292">
        <v>143</v>
      </c>
      <c r="Q82" s="292">
        <v>248</v>
      </c>
      <c r="R82" s="292">
        <v>451</v>
      </c>
      <c r="S82" s="292">
        <v>944</v>
      </c>
      <c r="T82" s="294">
        <v>1098</v>
      </c>
      <c r="U82" s="294">
        <v>1449</v>
      </c>
      <c r="V82" s="295">
        <v>2026</v>
      </c>
      <c r="W82" s="295">
        <v>2191</v>
      </c>
      <c r="X82" s="295">
        <v>1384</v>
      </c>
      <c r="Y82" s="291">
        <v>404</v>
      </c>
      <c r="Z82" s="291">
        <v>82</v>
      </c>
      <c r="AA82" s="315" t="s">
        <v>48</v>
      </c>
      <c r="AB82" s="296"/>
      <c r="AC82" s="296"/>
      <c r="AD82" s="289" t="s">
        <v>333</v>
      </c>
      <c r="AE82" s="316">
        <v>1175.1091703056768</v>
      </c>
      <c r="AF82" s="317">
        <v>56.410256410256409</v>
      </c>
      <c r="AG82" s="298">
        <v>9.5238095238095237</v>
      </c>
      <c r="AH82" s="298">
        <v>2.2727272727272725</v>
      </c>
      <c r="AI82" s="298">
        <v>32.653061224489797</v>
      </c>
      <c r="AJ82" s="298">
        <v>50</v>
      </c>
      <c r="AK82" s="298">
        <v>39.130434782608695</v>
      </c>
      <c r="AL82" s="298">
        <v>62.745098039215691</v>
      </c>
      <c r="AM82" s="298">
        <v>81.818181818181813</v>
      </c>
      <c r="AN82" s="299">
        <v>119.11764705882352</v>
      </c>
      <c r="AO82" s="298">
        <v>155.38461538461539</v>
      </c>
      <c r="AP82" s="300"/>
      <c r="AQ82" s="298"/>
      <c r="AR82" s="298">
        <v>264.81481481481484</v>
      </c>
      <c r="AS82" s="298">
        <v>459.25925925925924</v>
      </c>
      <c r="AT82" s="298">
        <v>791.22807017543857</v>
      </c>
      <c r="AU82" s="298">
        <v>1275.6756756756756</v>
      </c>
      <c r="AV82" s="298">
        <v>1893.1034482758621</v>
      </c>
      <c r="AW82" s="298">
        <v>3150</v>
      </c>
      <c r="AX82" s="318">
        <v>9364.6153846153848</v>
      </c>
      <c r="AY82" s="302"/>
      <c r="AZ82" s="302"/>
      <c r="BA82" s="302"/>
      <c r="BB82" s="302"/>
    </row>
    <row r="83" spans="2:54" s="288" customFormat="1" ht="15" customHeight="1">
      <c r="B83" s="289" t="s">
        <v>334</v>
      </c>
      <c r="C83" s="290">
        <v>11296</v>
      </c>
      <c r="D83" s="304">
        <v>24</v>
      </c>
      <c r="E83" s="292">
        <v>3</v>
      </c>
      <c r="F83" s="292">
        <v>3</v>
      </c>
      <c r="G83" s="292">
        <v>6</v>
      </c>
      <c r="H83" s="292">
        <v>23</v>
      </c>
      <c r="I83" s="292">
        <v>24</v>
      </c>
      <c r="J83" s="292">
        <v>22</v>
      </c>
      <c r="K83" s="292">
        <v>38</v>
      </c>
      <c r="L83" s="292">
        <v>60</v>
      </c>
      <c r="M83" s="291">
        <v>106</v>
      </c>
      <c r="N83" s="293"/>
      <c r="O83" s="293"/>
      <c r="P83" s="292">
        <v>174</v>
      </c>
      <c r="Q83" s="292">
        <v>245</v>
      </c>
      <c r="R83" s="292">
        <v>442</v>
      </c>
      <c r="S83" s="292">
        <v>976</v>
      </c>
      <c r="T83" s="294">
        <v>1238</v>
      </c>
      <c r="U83" s="294">
        <v>1472</v>
      </c>
      <c r="V83" s="295">
        <v>2023</v>
      </c>
      <c r="W83" s="295">
        <v>2319</v>
      </c>
      <c r="X83" s="295">
        <v>1558</v>
      </c>
      <c r="Y83" s="291">
        <v>467</v>
      </c>
      <c r="Z83" s="291">
        <v>73</v>
      </c>
      <c r="AA83" s="315" t="s">
        <v>48</v>
      </c>
      <c r="AB83" s="296"/>
      <c r="AC83" s="296"/>
      <c r="AD83" s="289" t="s">
        <v>341</v>
      </c>
      <c r="AE83" s="316">
        <v>1238.5964912280701</v>
      </c>
      <c r="AF83" s="317">
        <v>63.157894736842103</v>
      </c>
      <c r="AG83" s="298">
        <v>7.3170731707317067</v>
      </c>
      <c r="AH83" s="298">
        <v>6.8181818181818183</v>
      </c>
      <c r="AI83" s="298">
        <v>12.5</v>
      </c>
      <c r="AJ83" s="298">
        <v>46.938775510204081</v>
      </c>
      <c r="AK83" s="298">
        <v>53.333333333333336</v>
      </c>
      <c r="AL83" s="298">
        <v>44</v>
      </c>
      <c r="AM83" s="298">
        <v>70.370370370370367</v>
      </c>
      <c r="AN83" s="299">
        <v>92.307692307692307</v>
      </c>
      <c r="AO83" s="298">
        <v>155.88235294117646</v>
      </c>
      <c r="AP83" s="300"/>
      <c r="AQ83" s="298"/>
      <c r="AR83" s="298">
        <v>316.36363636363637</v>
      </c>
      <c r="AS83" s="298">
        <v>462.2641509433962</v>
      </c>
      <c r="AT83" s="298">
        <v>789.28571428571422</v>
      </c>
      <c r="AU83" s="298">
        <v>1414.4927536231883</v>
      </c>
      <c r="AV83" s="298">
        <v>1996.7741935483871</v>
      </c>
      <c r="AW83" s="298">
        <v>3066.6666666666665</v>
      </c>
      <c r="AX83" s="318">
        <v>9611.940298507463</v>
      </c>
      <c r="AY83" s="302"/>
      <c r="AZ83" s="302"/>
      <c r="BA83" s="302"/>
      <c r="BB83" s="302"/>
    </row>
    <row r="84" spans="2:54" s="288" customFormat="1" ht="15" customHeight="1">
      <c r="B84" s="289" t="s">
        <v>335</v>
      </c>
      <c r="C84" s="290">
        <v>11022</v>
      </c>
      <c r="D84" s="304">
        <v>24</v>
      </c>
      <c r="E84" s="292">
        <v>1</v>
      </c>
      <c r="F84" s="292">
        <v>5</v>
      </c>
      <c r="G84" s="292">
        <v>16</v>
      </c>
      <c r="H84" s="292">
        <v>21</v>
      </c>
      <c r="I84" s="292">
        <v>21</v>
      </c>
      <c r="J84" s="292">
        <v>33</v>
      </c>
      <c r="K84" s="292">
        <v>47</v>
      </c>
      <c r="L84" s="292">
        <v>66</v>
      </c>
      <c r="M84" s="291">
        <v>112</v>
      </c>
      <c r="N84" s="293"/>
      <c r="O84" s="293"/>
      <c r="P84" s="292">
        <v>161</v>
      </c>
      <c r="Q84" s="292">
        <v>242</v>
      </c>
      <c r="R84" s="292">
        <v>399</v>
      </c>
      <c r="S84" s="292">
        <v>787</v>
      </c>
      <c r="T84" s="294">
        <v>1143</v>
      </c>
      <c r="U84" s="294">
        <v>1543</v>
      </c>
      <c r="V84" s="295">
        <v>1952</v>
      </c>
      <c r="W84" s="295">
        <v>2303</v>
      </c>
      <c r="X84" s="295">
        <v>1607</v>
      </c>
      <c r="Y84" s="291">
        <v>475</v>
      </c>
      <c r="Z84" s="291">
        <v>63</v>
      </c>
      <c r="AA84" s="315">
        <v>1</v>
      </c>
      <c r="AB84" s="296"/>
      <c r="AC84" s="296"/>
      <c r="AD84" s="289" t="s">
        <v>335</v>
      </c>
      <c r="AE84" s="316">
        <v>1212.5412541254125</v>
      </c>
      <c r="AF84" s="317">
        <v>63.157894736842103</v>
      </c>
      <c r="AG84" s="298">
        <v>2.4390243902439024</v>
      </c>
      <c r="AH84" s="298">
        <v>11.627906976744187</v>
      </c>
      <c r="AI84" s="298">
        <v>34.042553191489361</v>
      </c>
      <c r="AJ84" s="298">
        <v>42</v>
      </c>
      <c r="AK84" s="298">
        <v>45.652173913043477</v>
      </c>
      <c r="AL84" s="298">
        <v>68.75</v>
      </c>
      <c r="AM84" s="298">
        <v>88.679245283018872</v>
      </c>
      <c r="AN84" s="299">
        <v>106.45161290322581</v>
      </c>
      <c r="AO84" s="298">
        <v>160</v>
      </c>
      <c r="AP84" s="300"/>
      <c r="AQ84" s="298"/>
      <c r="AR84" s="298">
        <v>282.45614035087721</v>
      </c>
      <c r="AS84" s="298">
        <v>456.60377358490564</v>
      </c>
      <c r="AT84" s="298">
        <v>712.5</v>
      </c>
      <c r="AU84" s="298">
        <v>1249.2063492063492</v>
      </c>
      <c r="AV84" s="298">
        <v>1731.818181818182</v>
      </c>
      <c r="AW84" s="298">
        <v>3086</v>
      </c>
      <c r="AX84" s="318">
        <v>9553.7313432835817</v>
      </c>
      <c r="AY84" s="302"/>
      <c r="AZ84" s="302"/>
      <c r="BA84" s="302"/>
      <c r="BB84" s="302"/>
    </row>
    <row r="85" spans="2:54" s="288" customFormat="1" ht="15" customHeight="1">
      <c r="B85" s="289" t="s">
        <v>336</v>
      </c>
      <c r="C85" s="303">
        <v>10995</v>
      </c>
      <c r="D85" s="304">
        <v>19</v>
      </c>
      <c r="E85" s="292">
        <v>3</v>
      </c>
      <c r="F85" s="292">
        <v>3</v>
      </c>
      <c r="G85" s="292">
        <v>15</v>
      </c>
      <c r="H85" s="292">
        <v>21</v>
      </c>
      <c r="I85" s="292">
        <v>26</v>
      </c>
      <c r="J85" s="292">
        <v>26</v>
      </c>
      <c r="K85" s="292">
        <v>34</v>
      </c>
      <c r="L85" s="292">
        <v>65</v>
      </c>
      <c r="M85" s="291">
        <v>125</v>
      </c>
      <c r="N85" s="293"/>
      <c r="O85" s="293"/>
      <c r="P85" s="292">
        <v>152</v>
      </c>
      <c r="Q85" s="292">
        <v>223</v>
      </c>
      <c r="R85" s="292">
        <v>362</v>
      </c>
      <c r="S85" s="292">
        <v>718</v>
      </c>
      <c r="T85" s="294">
        <v>1309</v>
      </c>
      <c r="U85" s="294">
        <v>1539</v>
      </c>
      <c r="V85" s="294">
        <v>1891</v>
      </c>
      <c r="W85" s="294">
        <v>2264</v>
      </c>
      <c r="X85" s="294">
        <v>1585</v>
      </c>
      <c r="Y85" s="292">
        <v>529</v>
      </c>
      <c r="Z85" s="292">
        <v>86</v>
      </c>
      <c r="AA85" s="315" t="s">
        <v>48</v>
      </c>
      <c r="AB85" s="296"/>
      <c r="AC85" s="296"/>
      <c r="AD85" s="289" t="s">
        <v>336</v>
      </c>
      <c r="AE85" s="316">
        <v>1261.2633281521546</v>
      </c>
      <c r="AF85" s="317">
        <v>53.854875283446709</v>
      </c>
      <c r="AG85" s="298">
        <v>7.4781264800458658</v>
      </c>
      <c r="AH85" s="298">
        <v>7.0543419474686671</v>
      </c>
      <c r="AI85" s="298">
        <v>33.210087010427969</v>
      </c>
      <c r="AJ85" s="298">
        <v>47.545734468393405</v>
      </c>
      <c r="AK85" s="298">
        <v>60.992774702073753</v>
      </c>
      <c r="AL85" s="298">
        <v>57.302801225398369</v>
      </c>
      <c r="AM85" s="299">
        <v>67.191020117781903</v>
      </c>
      <c r="AN85" s="299">
        <v>112.36537763410375</v>
      </c>
      <c r="AO85" s="298">
        <v>182.91166098421107</v>
      </c>
      <c r="AP85" s="300"/>
      <c r="AQ85" s="298"/>
      <c r="AR85" s="298">
        <v>273.93310265282588</v>
      </c>
      <c r="AS85" s="298">
        <v>432.88362612831219</v>
      </c>
      <c r="AT85" s="298">
        <v>685.86585827965132</v>
      </c>
      <c r="AU85" s="298">
        <v>1236.5878442381552</v>
      </c>
      <c r="AV85" s="298">
        <v>1969.1909618798325</v>
      </c>
      <c r="AW85" s="298">
        <v>3130.4029453043954</v>
      </c>
      <c r="AX85" s="318">
        <v>9597.6681668529309</v>
      </c>
      <c r="AY85" s="302"/>
      <c r="AZ85" s="302"/>
      <c r="BA85" s="302"/>
      <c r="BB85" s="302"/>
    </row>
    <row r="86" spans="2:54" s="288" customFormat="1" ht="15" customHeight="1">
      <c r="B86" s="289" t="s">
        <v>337</v>
      </c>
      <c r="C86" s="303">
        <v>11471</v>
      </c>
      <c r="D86" s="291">
        <v>12</v>
      </c>
      <c r="E86" s="291">
        <v>6</v>
      </c>
      <c r="F86" s="291">
        <v>6</v>
      </c>
      <c r="G86" s="291">
        <v>17</v>
      </c>
      <c r="H86" s="291">
        <v>19</v>
      </c>
      <c r="I86" s="291">
        <v>26</v>
      </c>
      <c r="J86" s="291">
        <v>36</v>
      </c>
      <c r="K86" s="291">
        <v>41</v>
      </c>
      <c r="L86" s="291">
        <v>55</v>
      </c>
      <c r="M86" s="291">
        <v>119</v>
      </c>
      <c r="N86" s="293"/>
      <c r="O86" s="293"/>
      <c r="P86" s="292">
        <v>156</v>
      </c>
      <c r="Q86" s="291">
        <v>225</v>
      </c>
      <c r="R86" s="291">
        <v>383</v>
      </c>
      <c r="S86" s="291">
        <v>630</v>
      </c>
      <c r="T86" s="295">
        <v>1417</v>
      </c>
      <c r="U86" s="295">
        <v>1575</v>
      </c>
      <c r="V86" s="295">
        <v>1926</v>
      </c>
      <c r="W86" s="295">
        <v>2446</v>
      </c>
      <c r="X86" s="295">
        <v>1711</v>
      </c>
      <c r="Y86" s="291">
        <v>575</v>
      </c>
      <c r="Z86" s="291">
        <v>90</v>
      </c>
      <c r="AA86" s="315">
        <v>0</v>
      </c>
      <c r="AB86" s="296"/>
      <c r="AC86" s="296"/>
      <c r="AD86" s="289" t="s">
        <v>337</v>
      </c>
      <c r="AE86" s="316">
        <v>1271.729490022173</v>
      </c>
      <c r="AF86" s="298">
        <v>34.285714285714285</v>
      </c>
      <c r="AG86" s="298">
        <v>14.999999999999998</v>
      </c>
      <c r="AH86" s="298">
        <v>13.953488372093023</v>
      </c>
      <c r="AI86" s="298">
        <v>36.956521739130437</v>
      </c>
      <c r="AJ86" s="298">
        <v>38</v>
      </c>
      <c r="AK86" s="298">
        <v>56.521739130434774</v>
      </c>
      <c r="AL86" s="298">
        <v>76.595744680851055</v>
      </c>
      <c r="AM86" s="298">
        <v>78.84615384615384</v>
      </c>
      <c r="AN86" s="299">
        <v>96.491228070175438</v>
      </c>
      <c r="AO86" s="299">
        <v>167.6056338028169</v>
      </c>
      <c r="AP86" s="300"/>
      <c r="AQ86" s="298"/>
      <c r="AR86" s="298">
        <v>247.61904761904759</v>
      </c>
      <c r="AS86" s="299">
        <v>424.52830188679246</v>
      </c>
      <c r="AT86" s="299">
        <v>722.64150943396226</v>
      </c>
      <c r="AU86" s="299">
        <v>1105.2631578947369</v>
      </c>
      <c r="AV86" s="299">
        <v>1968.0555555555554</v>
      </c>
      <c r="AW86" s="299">
        <v>3281.25</v>
      </c>
      <c r="AX86" s="318">
        <v>9504.2253521126768</v>
      </c>
      <c r="AY86" s="302"/>
      <c r="AZ86" s="302"/>
      <c r="BA86" s="302"/>
      <c r="BB86" s="302"/>
    </row>
    <row r="87" spans="2:54" s="288" customFormat="1" ht="15" customHeight="1">
      <c r="B87" s="289" t="s">
        <v>338</v>
      </c>
      <c r="C87" s="303">
        <v>12406</v>
      </c>
      <c r="D87" s="291">
        <v>11</v>
      </c>
      <c r="E87" s="291">
        <v>3</v>
      </c>
      <c r="F87" s="291">
        <v>2</v>
      </c>
      <c r="G87" s="291">
        <v>14</v>
      </c>
      <c r="H87" s="291">
        <v>23</v>
      </c>
      <c r="I87" s="291">
        <v>27</v>
      </c>
      <c r="J87" s="291">
        <v>22</v>
      </c>
      <c r="K87" s="291">
        <v>32</v>
      </c>
      <c r="L87" s="291">
        <v>69</v>
      </c>
      <c r="M87" s="291">
        <v>112</v>
      </c>
      <c r="N87" s="293"/>
      <c r="O87" s="293"/>
      <c r="P87" s="292">
        <v>204</v>
      </c>
      <c r="Q87" s="291">
        <v>241</v>
      </c>
      <c r="R87" s="291">
        <v>390</v>
      </c>
      <c r="S87" s="291">
        <v>670</v>
      </c>
      <c r="T87" s="295">
        <v>1373</v>
      </c>
      <c r="U87" s="295">
        <v>1657</v>
      </c>
      <c r="V87" s="295">
        <v>2160</v>
      </c>
      <c r="W87" s="295">
        <v>2541</v>
      </c>
      <c r="X87" s="295">
        <v>2038</v>
      </c>
      <c r="Y87" s="291">
        <v>712</v>
      </c>
      <c r="Z87" s="291">
        <v>105</v>
      </c>
      <c r="AA87" s="315">
        <v>0</v>
      </c>
      <c r="AB87" s="296"/>
      <c r="AC87" s="296"/>
      <c r="AD87" s="289" t="s">
        <v>338</v>
      </c>
      <c r="AE87" s="316">
        <v>1384.5982142857142</v>
      </c>
      <c r="AF87" s="298">
        <v>32.352941176470594</v>
      </c>
      <c r="AG87" s="298">
        <v>7.6923076923076925</v>
      </c>
      <c r="AH87" s="298">
        <v>4.7619047619047619</v>
      </c>
      <c r="AI87" s="298">
        <v>31.111111111111114</v>
      </c>
      <c r="AJ87" s="298">
        <v>46.938775510204081</v>
      </c>
      <c r="AK87" s="298">
        <v>58.695652173913047</v>
      </c>
      <c r="AL87" s="298">
        <v>47.826086956521742</v>
      </c>
      <c r="AM87" s="298">
        <v>62.745098039215691</v>
      </c>
      <c r="AN87" s="299">
        <v>125.45454545454545</v>
      </c>
      <c r="AO87" s="299">
        <v>162.31884057971016</v>
      </c>
      <c r="AP87" s="300"/>
      <c r="AQ87" s="298"/>
      <c r="AR87" s="298">
        <v>313.84615384615381</v>
      </c>
      <c r="AS87" s="298">
        <v>454.71698113207549</v>
      </c>
      <c r="AT87" s="298">
        <v>735.84905660377353</v>
      </c>
      <c r="AU87" s="298">
        <v>1218.1818181818182</v>
      </c>
      <c r="AV87" s="298">
        <v>2019.1176470588236</v>
      </c>
      <c r="AW87" s="298">
        <v>3249.0196078431372</v>
      </c>
      <c r="AX87" s="318">
        <v>10350.68493150685</v>
      </c>
      <c r="AY87" s="302"/>
      <c r="AZ87" s="302"/>
      <c r="BA87" s="302"/>
      <c r="BB87" s="302"/>
    </row>
    <row r="88" spans="2:54" s="288" customFormat="1" ht="15" customHeight="1">
      <c r="B88" s="289" t="s">
        <v>339</v>
      </c>
      <c r="C88" s="303">
        <v>12503</v>
      </c>
      <c r="D88" s="291">
        <v>9</v>
      </c>
      <c r="E88" s="291">
        <v>2</v>
      </c>
      <c r="F88" s="291">
        <v>3</v>
      </c>
      <c r="G88" s="291">
        <v>15</v>
      </c>
      <c r="H88" s="291">
        <v>22</v>
      </c>
      <c r="I88" s="291">
        <v>28</v>
      </c>
      <c r="J88" s="291">
        <v>34</v>
      </c>
      <c r="K88" s="291">
        <v>41</v>
      </c>
      <c r="L88" s="291">
        <v>66</v>
      </c>
      <c r="M88" s="291">
        <v>118</v>
      </c>
      <c r="N88" s="293"/>
      <c r="O88" s="293"/>
      <c r="P88" s="292">
        <v>188</v>
      </c>
      <c r="Q88" s="291">
        <v>252</v>
      </c>
      <c r="R88" s="291">
        <v>400</v>
      </c>
      <c r="S88" s="291">
        <v>621</v>
      </c>
      <c r="T88" s="295">
        <v>1361</v>
      </c>
      <c r="U88" s="295">
        <v>1753</v>
      </c>
      <c r="V88" s="295">
        <v>2131</v>
      </c>
      <c r="W88" s="295">
        <v>2612</v>
      </c>
      <c r="X88" s="295">
        <v>2010</v>
      </c>
      <c r="Y88" s="291">
        <v>732</v>
      </c>
      <c r="Z88" s="291">
        <v>105</v>
      </c>
      <c r="AA88" s="315">
        <v>0</v>
      </c>
      <c r="AB88" s="296"/>
      <c r="AC88" s="296"/>
      <c r="AD88" s="289" t="s">
        <v>339</v>
      </c>
      <c r="AE88" s="316">
        <v>1406.4116985376829</v>
      </c>
      <c r="AF88" s="298">
        <v>27.272727272727273</v>
      </c>
      <c r="AG88" s="298">
        <v>5.2631578947368425</v>
      </c>
      <c r="AH88" s="298">
        <v>7.1428571428571432</v>
      </c>
      <c r="AI88" s="298">
        <v>34.090909090909093</v>
      </c>
      <c r="AJ88" s="298">
        <v>45.833333333333336</v>
      </c>
      <c r="AK88" s="298">
        <v>59.574468085106382</v>
      </c>
      <c r="AL88" s="298">
        <v>75.555555555555557</v>
      </c>
      <c r="AM88" s="298">
        <v>82</v>
      </c>
      <c r="AN88" s="299">
        <v>122.22222222222221</v>
      </c>
      <c r="AO88" s="299">
        <v>178.78787878787878</v>
      </c>
      <c r="AP88" s="300"/>
      <c r="AQ88" s="298"/>
      <c r="AR88" s="298">
        <v>276.47058823529414</v>
      </c>
      <c r="AS88" s="298">
        <v>458.18181818181819</v>
      </c>
      <c r="AT88" s="298">
        <v>769.23076923076928</v>
      </c>
      <c r="AU88" s="298">
        <v>1150</v>
      </c>
      <c r="AV88" s="298">
        <v>2126.5625</v>
      </c>
      <c r="AW88" s="298">
        <v>3187.2727272727275</v>
      </c>
      <c r="AX88" s="318">
        <v>10120</v>
      </c>
      <c r="AY88" s="302"/>
      <c r="AZ88" s="302"/>
      <c r="BA88" s="302"/>
      <c r="BB88" s="302"/>
    </row>
    <row r="89" spans="2:54" s="288" customFormat="1" ht="6" customHeight="1">
      <c r="B89" s="289"/>
      <c r="C89" s="303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3"/>
      <c r="O89" s="293"/>
      <c r="P89" s="292"/>
      <c r="Q89" s="291"/>
      <c r="R89" s="291"/>
      <c r="S89" s="291"/>
      <c r="T89" s="295"/>
      <c r="U89" s="295"/>
      <c r="V89" s="295"/>
      <c r="W89" s="295"/>
      <c r="X89" s="295"/>
      <c r="Y89" s="291"/>
      <c r="Z89" s="291"/>
      <c r="AA89" s="315"/>
      <c r="AB89" s="296"/>
      <c r="AC89" s="296"/>
      <c r="AD89" s="289"/>
      <c r="AE89" s="316"/>
      <c r="AF89" s="298"/>
      <c r="AG89" s="298"/>
      <c r="AH89" s="298"/>
      <c r="AI89" s="298"/>
      <c r="AJ89" s="298"/>
      <c r="AK89" s="298"/>
      <c r="AL89" s="298"/>
      <c r="AM89" s="298"/>
      <c r="AN89" s="299"/>
      <c r="AO89" s="298"/>
      <c r="AP89" s="300"/>
      <c r="AQ89" s="298"/>
      <c r="AR89" s="298"/>
      <c r="AS89" s="298"/>
      <c r="AT89" s="298"/>
      <c r="AU89" s="298"/>
      <c r="AV89" s="298"/>
      <c r="AW89" s="298"/>
      <c r="AX89" s="318"/>
      <c r="AY89" s="302"/>
      <c r="AZ89" s="302"/>
      <c r="BA89" s="302"/>
      <c r="BB89" s="302"/>
    </row>
    <row r="90" spans="2:54" ht="15" customHeight="1">
      <c r="B90" s="275"/>
      <c r="L90" s="278" t="s">
        <v>29</v>
      </c>
      <c r="AA90" s="679"/>
      <c r="AD90" s="275"/>
      <c r="AE90" s="284"/>
      <c r="AF90" s="284"/>
      <c r="AG90" s="284"/>
      <c r="AH90" s="284"/>
      <c r="AI90" s="284"/>
      <c r="AJ90" s="284"/>
      <c r="AK90" s="284"/>
      <c r="AL90" s="278" t="s">
        <v>29</v>
      </c>
      <c r="AM90" s="284"/>
      <c r="AO90" s="284"/>
      <c r="AP90" s="284"/>
      <c r="AQ90" s="284"/>
      <c r="AR90" s="284"/>
      <c r="AS90" s="284"/>
      <c r="AT90" s="284"/>
      <c r="AU90" s="284"/>
      <c r="AV90" s="284"/>
      <c r="AW90" s="284"/>
      <c r="AX90" s="319"/>
    </row>
    <row r="91" spans="2:54" ht="15" hidden="1" customHeight="1">
      <c r="B91" s="681" t="s">
        <v>299</v>
      </c>
      <c r="C91" s="682">
        <v>8951</v>
      </c>
      <c r="D91" s="683">
        <v>1788</v>
      </c>
      <c r="E91" s="682">
        <v>155</v>
      </c>
      <c r="F91" s="682">
        <v>78</v>
      </c>
      <c r="G91" s="682">
        <v>138</v>
      </c>
      <c r="H91" s="682">
        <v>317</v>
      </c>
      <c r="I91" s="682">
        <v>318</v>
      </c>
      <c r="J91" s="682">
        <v>256</v>
      </c>
      <c r="K91" s="682">
        <v>249</v>
      </c>
      <c r="L91" s="682">
        <v>269</v>
      </c>
      <c r="M91" s="684">
        <v>286</v>
      </c>
      <c r="N91" s="280"/>
      <c r="O91" s="280"/>
      <c r="P91" s="682">
        <v>326</v>
      </c>
      <c r="Q91" s="682">
        <v>355</v>
      </c>
      <c r="R91" s="682">
        <v>520</v>
      </c>
      <c r="S91" s="682">
        <v>790</v>
      </c>
      <c r="T91" s="682">
        <v>972</v>
      </c>
      <c r="U91" s="682">
        <v>985</v>
      </c>
      <c r="V91" s="682">
        <v>696</v>
      </c>
      <c r="W91" s="682">
        <v>330</v>
      </c>
      <c r="X91" s="682">
        <v>101</v>
      </c>
      <c r="Y91" s="682">
        <v>19</v>
      </c>
      <c r="Z91" s="281">
        <v>2</v>
      </c>
      <c r="AA91" s="685">
        <v>1</v>
      </c>
      <c r="AD91" s="681" t="s">
        <v>299</v>
      </c>
      <c r="AE91" s="282">
        <v>1044.7719383431652</v>
      </c>
      <c r="AF91" s="686">
        <v>1734.3563578516485</v>
      </c>
      <c r="AG91" s="282">
        <v>167.35227113227307</v>
      </c>
      <c r="AH91" s="282">
        <v>96.498824693801808</v>
      </c>
      <c r="AI91" s="282">
        <v>159.52466274405541</v>
      </c>
      <c r="AJ91" s="282">
        <v>424.99564278915119</v>
      </c>
      <c r="AK91" s="282">
        <v>505.31534537827145</v>
      </c>
      <c r="AL91" s="282">
        <v>467.24707514282062</v>
      </c>
      <c r="AM91" s="283">
        <v>456.03560374352116</v>
      </c>
      <c r="AN91" s="282">
        <v>557.23577909433652</v>
      </c>
      <c r="AO91" s="282">
        <v>652.81899109792289</v>
      </c>
      <c r="AP91" s="284"/>
      <c r="AQ91" s="284"/>
      <c r="AR91" s="282">
        <v>865.1575064356042</v>
      </c>
      <c r="AS91" s="282">
        <v>1204.4513808780621</v>
      </c>
      <c r="AT91" s="282">
        <v>1992.3371647509578</v>
      </c>
      <c r="AU91" s="282">
        <v>3308.7619366728095</v>
      </c>
      <c r="AV91" s="282">
        <v>5100.4880096552452</v>
      </c>
      <c r="AW91" s="282">
        <v>8576.4040052242053</v>
      </c>
      <c r="AX91" s="285">
        <v>16425.811990270424</v>
      </c>
    </row>
    <row r="92" spans="2:54" ht="15" hidden="1" customHeight="1">
      <c r="B92" s="681" t="s">
        <v>300</v>
      </c>
      <c r="C92" s="682">
        <v>6604</v>
      </c>
      <c r="D92" s="683">
        <v>747</v>
      </c>
      <c r="E92" s="682">
        <v>116</v>
      </c>
      <c r="F92" s="682">
        <v>51</v>
      </c>
      <c r="G92" s="682">
        <v>69</v>
      </c>
      <c r="H92" s="682">
        <v>120</v>
      </c>
      <c r="I92" s="682">
        <v>153</v>
      </c>
      <c r="J92" s="682">
        <v>136</v>
      </c>
      <c r="K92" s="682">
        <v>149</v>
      </c>
      <c r="L92" s="682">
        <v>139</v>
      </c>
      <c r="M92" s="684">
        <v>210</v>
      </c>
      <c r="N92" s="280"/>
      <c r="O92" s="280"/>
      <c r="P92" s="682">
        <v>263</v>
      </c>
      <c r="Q92" s="682">
        <v>349</v>
      </c>
      <c r="R92" s="682">
        <v>388</v>
      </c>
      <c r="S92" s="682">
        <v>567</v>
      </c>
      <c r="T92" s="682">
        <v>865</v>
      </c>
      <c r="U92" s="682">
        <v>1014</v>
      </c>
      <c r="V92" s="682">
        <v>730</v>
      </c>
      <c r="W92" s="682">
        <v>409</v>
      </c>
      <c r="X92" s="682">
        <v>114</v>
      </c>
      <c r="Y92" s="682">
        <v>13</v>
      </c>
      <c r="Z92" s="281">
        <v>2</v>
      </c>
      <c r="AA92" s="687" t="s">
        <v>57</v>
      </c>
      <c r="AB92" s="659"/>
      <c r="AC92" s="659"/>
      <c r="AD92" s="681" t="s">
        <v>301</v>
      </c>
      <c r="AE92" s="282">
        <v>755.63839659116002</v>
      </c>
      <c r="AF92" s="686">
        <v>991.11052142762367</v>
      </c>
      <c r="AG92" s="282">
        <v>116.30588447617234</v>
      </c>
      <c r="AH92" s="282">
        <v>56.505938663357561</v>
      </c>
      <c r="AI92" s="282">
        <v>84.925167388735716</v>
      </c>
      <c r="AJ92" s="282">
        <v>154.5674687000876</v>
      </c>
      <c r="AK92" s="282">
        <v>224.17582417582418</v>
      </c>
      <c r="AL92" s="282">
        <v>225.71490216254793</v>
      </c>
      <c r="AM92" s="283">
        <v>283.42083238225672</v>
      </c>
      <c r="AN92" s="282">
        <v>265.33806742259384</v>
      </c>
      <c r="AO92" s="282">
        <v>455.21546865516342</v>
      </c>
      <c r="AP92" s="284"/>
      <c r="AQ92" s="284"/>
      <c r="AR92" s="282">
        <v>630.34776981520986</v>
      </c>
      <c r="AS92" s="282">
        <v>976.4696007386475</v>
      </c>
      <c r="AT92" s="282">
        <v>1443.0229098482594</v>
      </c>
      <c r="AU92" s="282">
        <v>2490.9937615323784</v>
      </c>
      <c r="AV92" s="282">
        <v>4404.7255321315815</v>
      </c>
      <c r="AW92" s="282">
        <v>7334.0083899898746</v>
      </c>
      <c r="AX92" s="285">
        <v>13292.797987210399</v>
      </c>
    </row>
    <row r="93" spans="2:54" ht="15" hidden="1" customHeight="1">
      <c r="B93" s="681" t="s">
        <v>302</v>
      </c>
      <c r="C93" s="682">
        <v>7089</v>
      </c>
      <c r="D93" s="683">
        <v>482</v>
      </c>
      <c r="E93" s="682">
        <v>50</v>
      </c>
      <c r="F93" s="682">
        <v>48</v>
      </c>
      <c r="G93" s="682">
        <v>58</v>
      </c>
      <c r="H93" s="682">
        <v>93</v>
      </c>
      <c r="I93" s="682">
        <v>113</v>
      </c>
      <c r="J93" s="682">
        <v>124</v>
      </c>
      <c r="K93" s="682">
        <v>137</v>
      </c>
      <c r="L93" s="682">
        <v>150</v>
      </c>
      <c r="M93" s="684">
        <v>217</v>
      </c>
      <c r="N93" s="280"/>
      <c r="O93" s="280"/>
      <c r="P93" s="682">
        <v>255</v>
      </c>
      <c r="Q93" s="682">
        <v>354</v>
      </c>
      <c r="R93" s="682">
        <v>474</v>
      </c>
      <c r="S93" s="682">
        <v>560</v>
      </c>
      <c r="T93" s="682">
        <v>896</v>
      </c>
      <c r="U93" s="682">
        <v>1190</v>
      </c>
      <c r="V93" s="682">
        <v>1063</v>
      </c>
      <c r="W93" s="682">
        <v>595</v>
      </c>
      <c r="X93" s="682">
        <v>198</v>
      </c>
      <c r="Y93" s="682">
        <v>31</v>
      </c>
      <c r="Z93" s="281">
        <v>1</v>
      </c>
      <c r="AA93" s="687" t="s">
        <v>57</v>
      </c>
      <c r="AB93" s="659"/>
      <c r="AC93" s="659"/>
      <c r="AD93" s="681" t="s">
        <v>302</v>
      </c>
      <c r="AE93" s="282">
        <v>812.30104983808985</v>
      </c>
      <c r="AF93" s="686">
        <v>756.70753724665212</v>
      </c>
      <c r="AG93" s="282">
        <v>67.615080867636721</v>
      </c>
      <c r="AH93" s="282">
        <v>48.968099323628131</v>
      </c>
      <c r="AI93" s="282">
        <v>64.140135136629553</v>
      </c>
      <c r="AJ93" s="282">
        <v>136.30367873369485</v>
      </c>
      <c r="AK93" s="282">
        <v>166.40650310723646</v>
      </c>
      <c r="AL93" s="282">
        <v>190.39722388563882</v>
      </c>
      <c r="AM93" s="283">
        <v>235.25371340259295</v>
      </c>
      <c r="AN93" s="282">
        <v>295.8638237440581</v>
      </c>
      <c r="AO93" s="282">
        <v>432.77093055721753</v>
      </c>
      <c r="AP93" s="284"/>
      <c r="AQ93" s="284"/>
      <c r="AR93" s="282">
        <v>577.34106140191989</v>
      </c>
      <c r="AS93" s="282">
        <v>897.81632808339043</v>
      </c>
      <c r="AT93" s="282">
        <v>1431.0730028379928</v>
      </c>
      <c r="AU93" s="282">
        <v>2326.2576330328584</v>
      </c>
      <c r="AV93" s="282">
        <v>4666.666666666667</v>
      </c>
      <c r="AW93" s="282">
        <v>8314.1200307412837</v>
      </c>
      <c r="AX93" s="285">
        <v>15776.719311439792</v>
      </c>
    </row>
    <row r="94" spans="2:54" ht="15" hidden="1" customHeight="1">
      <c r="B94" s="681" t="s">
        <v>303</v>
      </c>
      <c r="C94" s="682">
        <v>6519</v>
      </c>
      <c r="D94" s="683">
        <v>246</v>
      </c>
      <c r="E94" s="682">
        <v>30</v>
      </c>
      <c r="F94" s="682">
        <v>17</v>
      </c>
      <c r="G94" s="682">
        <v>48</v>
      </c>
      <c r="H94" s="682">
        <v>65</v>
      </c>
      <c r="I94" s="682">
        <v>74</v>
      </c>
      <c r="J94" s="682">
        <v>88</v>
      </c>
      <c r="K94" s="682">
        <v>94</v>
      </c>
      <c r="L94" s="682">
        <v>132</v>
      </c>
      <c r="M94" s="684">
        <v>146</v>
      </c>
      <c r="N94" s="280"/>
      <c r="O94" s="280"/>
      <c r="P94" s="682">
        <v>252</v>
      </c>
      <c r="Q94" s="682">
        <v>309</v>
      </c>
      <c r="R94" s="682">
        <v>463</v>
      </c>
      <c r="S94" s="682">
        <v>603</v>
      </c>
      <c r="T94" s="682">
        <v>753</v>
      </c>
      <c r="U94" s="682">
        <v>1047</v>
      </c>
      <c r="V94" s="682">
        <v>1173</v>
      </c>
      <c r="W94" s="682">
        <v>697</v>
      </c>
      <c r="X94" s="682">
        <v>237</v>
      </c>
      <c r="Y94" s="682">
        <v>44</v>
      </c>
      <c r="Z94" s="281">
        <v>1</v>
      </c>
      <c r="AA94" s="687" t="s">
        <v>57</v>
      </c>
      <c r="AB94" s="659"/>
      <c r="AC94" s="659"/>
      <c r="AD94" s="681" t="s">
        <v>303</v>
      </c>
      <c r="AE94" s="282">
        <v>754.76110809443367</v>
      </c>
      <c r="AF94" s="686">
        <v>423.66313614053217</v>
      </c>
      <c r="AG94" s="282">
        <v>47.330556607345706</v>
      </c>
      <c r="AH94" s="282">
        <v>23.093433314315213</v>
      </c>
      <c r="AI94" s="282">
        <v>48.794372382385234</v>
      </c>
      <c r="AJ94" s="282">
        <v>92.425384276309245</v>
      </c>
      <c r="AK94" s="282">
        <v>123.9572514992127</v>
      </c>
      <c r="AL94" s="282">
        <v>133.98906771015729</v>
      </c>
      <c r="AM94" s="283">
        <v>146.75117869297779</v>
      </c>
      <c r="AN94" s="282">
        <v>232.98503247670149</v>
      </c>
      <c r="AO94" s="282">
        <v>297.24337310151066</v>
      </c>
      <c r="AP94" s="284"/>
      <c r="AQ94" s="284"/>
      <c r="AR94" s="282">
        <v>523.84317964495074</v>
      </c>
      <c r="AS94" s="282">
        <v>739.71225432695758</v>
      </c>
      <c r="AT94" s="282">
        <v>1266.7232086673416</v>
      </c>
      <c r="AU94" s="282">
        <v>2005.1208725434776</v>
      </c>
      <c r="AV94" s="282">
        <v>3661.7389612915777</v>
      </c>
      <c r="AW94" s="282">
        <v>7262.2598321426094</v>
      </c>
      <c r="AX94" s="285">
        <v>16219.475429605065</v>
      </c>
    </row>
    <row r="95" spans="2:54" ht="15" hidden="1" customHeight="1">
      <c r="B95" s="681" t="s">
        <v>304</v>
      </c>
      <c r="C95" s="682">
        <v>6348</v>
      </c>
      <c r="D95" s="683">
        <v>178</v>
      </c>
      <c r="E95" s="682">
        <v>14</v>
      </c>
      <c r="F95" s="682">
        <v>22</v>
      </c>
      <c r="G95" s="682">
        <v>23</v>
      </c>
      <c r="H95" s="682">
        <v>48</v>
      </c>
      <c r="I95" s="682">
        <v>51</v>
      </c>
      <c r="J95" s="682">
        <v>55</v>
      </c>
      <c r="K95" s="682">
        <v>106</v>
      </c>
      <c r="L95" s="682">
        <v>122</v>
      </c>
      <c r="M95" s="684">
        <v>154</v>
      </c>
      <c r="N95" s="280"/>
      <c r="O95" s="280"/>
      <c r="P95" s="682">
        <v>202</v>
      </c>
      <c r="Q95" s="682">
        <v>301</v>
      </c>
      <c r="R95" s="682">
        <v>424</v>
      </c>
      <c r="S95" s="682">
        <v>641</v>
      </c>
      <c r="T95" s="682">
        <v>857</v>
      </c>
      <c r="U95" s="682">
        <v>979</v>
      </c>
      <c r="V95" s="682">
        <v>991</v>
      </c>
      <c r="W95" s="682">
        <v>802</v>
      </c>
      <c r="X95" s="682">
        <v>321</v>
      </c>
      <c r="Y95" s="682">
        <v>54</v>
      </c>
      <c r="Z95" s="281">
        <v>3</v>
      </c>
      <c r="AA95" s="687" t="s">
        <v>57</v>
      </c>
      <c r="AB95" s="659"/>
      <c r="AC95" s="659"/>
      <c r="AD95" s="681" t="s">
        <v>304</v>
      </c>
      <c r="AE95" s="282">
        <v>717.90707694882701</v>
      </c>
      <c r="AF95" s="686">
        <v>284.39502148939908</v>
      </c>
      <c r="AG95" s="282">
        <v>23.023286409682935</v>
      </c>
      <c r="AH95" s="282">
        <v>34.057309162964224</v>
      </c>
      <c r="AI95" s="282">
        <v>30.798484178952585</v>
      </c>
      <c r="AJ95" s="282">
        <v>57.917154337150237</v>
      </c>
      <c r="AK95" s="282">
        <v>75.537650334735474</v>
      </c>
      <c r="AL95" s="282">
        <v>88.678210957402214</v>
      </c>
      <c r="AM95" s="283">
        <v>157.23503671289771</v>
      </c>
      <c r="AN95" s="282">
        <v>193.16328630915626</v>
      </c>
      <c r="AO95" s="282">
        <v>271.8830549768723</v>
      </c>
      <c r="AP95" s="284"/>
      <c r="AQ95" s="284"/>
      <c r="AR95" s="282">
        <v>419.39167445240321</v>
      </c>
      <c r="AS95" s="282">
        <v>659.14814409285009</v>
      </c>
      <c r="AT95" s="282">
        <v>1063.4562327564586</v>
      </c>
      <c r="AU95" s="282">
        <v>1873.5568351211527</v>
      </c>
      <c r="AV95" s="282">
        <v>3237.9944836966788</v>
      </c>
      <c r="AW95" s="282">
        <v>6040.2270483711745</v>
      </c>
      <c r="AX95" s="285">
        <v>14693.739424703892</v>
      </c>
    </row>
    <row r="96" spans="2:54" ht="15" customHeight="1">
      <c r="B96" s="681" t="s">
        <v>305</v>
      </c>
      <c r="C96" s="682">
        <v>6462</v>
      </c>
      <c r="D96" s="683">
        <v>158</v>
      </c>
      <c r="E96" s="682">
        <v>18</v>
      </c>
      <c r="F96" s="682">
        <v>10</v>
      </c>
      <c r="G96" s="682">
        <v>23</v>
      </c>
      <c r="H96" s="682">
        <v>41</v>
      </c>
      <c r="I96" s="682">
        <v>55</v>
      </c>
      <c r="J96" s="682">
        <v>59</v>
      </c>
      <c r="K96" s="682">
        <v>61</v>
      </c>
      <c r="L96" s="682">
        <v>107</v>
      </c>
      <c r="M96" s="684">
        <v>146</v>
      </c>
      <c r="N96" s="280"/>
      <c r="O96" s="280"/>
      <c r="P96" s="682">
        <v>196</v>
      </c>
      <c r="Q96" s="682">
        <v>255</v>
      </c>
      <c r="R96" s="682">
        <v>420</v>
      </c>
      <c r="S96" s="682">
        <v>534</v>
      </c>
      <c r="T96" s="682">
        <v>868</v>
      </c>
      <c r="U96" s="682">
        <v>1176</v>
      </c>
      <c r="V96" s="682">
        <v>1105</v>
      </c>
      <c r="W96" s="682">
        <v>783</v>
      </c>
      <c r="X96" s="682">
        <v>362</v>
      </c>
      <c r="Y96" s="682">
        <v>79</v>
      </c>
      <c r="Z96" s="281">
        <v>6</v>
      </c>
      <c r="AA96" s="687" t="s">
        <v>57</v>
      </c>
      <c r="AB96" s="659"/>
      <c r="AC96" s="659"/>
      <c r="AD96" s="681" t="s">
        <v>305</v>
      </c>
      <c r="AE96" s="282">
        <v>693.04870645923108</v>
      </c>
      <c r="AF96" s="686">
        <v>208.82345166662262</v>
      </c>
      <c r="AG96" s="282">
        <v>27.680809509895891</v>
      </c>
      <c r="AH96" s="282">
        <v>16.156393892883109</v>
      </c>
      <c r="AI96" s="282">
        <v>35.026269702276707</v>
      </c>
      <c r="AJ96" s="282">
        <v>62.61453879047037</v>
      </c>
      <c r="AK96" s="282">
        <v>67.860183345877189</v>
      </c>
      <c r="AL96" s="282">
        <v>84.239984008681006</v>
      </c>
      <c r="AM96" s="283">
        <v>96.311734242768722</v>
      </c>
      <c r="AN96" s="282">
        <v>157.68454249377368</v>
      </c>
      <c r="AO96" s="283">
        <v>228.89394058164146</v>
      </c>
      <c r="AP96" s="284"/>
      <c r="AQ96" s="284"/>
      <c r="AR96" s="282">
        <v>352.93058431619698</v>
      </c>
      <c r="AS96" s="282">
        <v>541.99965992178204</v>
      </c>
      <c r="AT96" s="282">
        <v>930.15015281038222</v>
      </c>
      <c r="AU96" s="282">
        <v>1400.2517306482064</v>
      </c>
      <c r="AV96" s="282">
        <v>2812.2468815810789</v>
      </c>
      <c r="AW96" s="282">
        <v>5387.3287828118555</v>
      </c>
      <c r="AX96" s="285">
        <v>13183.152664859981</v>
      </c>
    </row>
    <row r="97" spans="2:50" ht="15" customHeight="1">
      <c r="B97" s="681" t="s">
        <v>306</v>
      </c>
      <c r="C97" s="682">
        <v>6493</v>
      </c>
      <c r="D97" s="683">
        <v>105</v>
      </c>
      <c r="E97" s="682">
        <v>11</v>
      </c>
      <c r="F97" s="682">
        <v>13</v>
      </c>
      <c r="G97" s="682">
        <v>10</v>
      </c>
      <c r="H97" s="682">
        <v>21</v>
      </c>
      <c r="I97" s="682">
        <v>32</v>
      </c>
      <c r="J97" s="682">
        <v>44</v>
      </c>
      <c r="K97" s="682">
        <v>62</v>
      </c>
      <c r="L97" s="682">
        <v>93</v>
      </c>
      <c r="M97" s="684">
        <v>124</v>
      </c>
      <c r="N97" s="280"/>
      <c r="O97" s="280"/>
      <c r="P97" s="682">
        <v>179</v>
      </c>
      <c r="Q97" s="682">
        <v>228</v>
      </c>
      <c r="R97" s="682">
        <v>307</v>
      </c>
      <c r="S97" s="682">
        <v>520</v>
      </c>
      <c r="T97" s="682">
        <v>754</v>
      </c>
      <c r="U97" s="682">
        <v>1141</v>
      </c>
      <c r="V97" s="682">
        <v>1327</v>
      </c>
      <c r="W97" s="682">
        <v>952</v>
      </c>
      <c r="X97" s="682">
        <v>474</v>
      </c>
      <c r="Y97" s="682">
        <v>87</v>
      </c>
      <c r="Z97" s="281">
        <v>9</v>
      </c>
      <c r="AA97" s="687" t="s">
        <v>57</v>
      </c>
      <c r="AB97" s="659"/>
      <c r="AC97" s="659"/>
      <c r="AD97" s="681" t="s">
        <v>306</v>
      </c>
      <c r="AE97" s="282">
        <v>675.35028660522323</v>
      </c>
      <c r="AF97" s="686">
        <v>164.41187523487412</v>
      </c>
      <c r="AG97" s="282">
        <v>14.352069307447419</v>
      </c>
      <c r="AH97" s="282">
        <v>19.895624493044185</v>
      </c>
      <c r="AI97" s="282">
        <v>16.014861791742739</v>
      </c>
      <c r="AJ97" s="282">
        <v>36.053977955567767</v>
      </c>
      <c r="AK97" s="282">
        <v>49.261842085007466</v>
      </c>
      <c r="AL97" s="282">
        <v>54.026178139043736</v>
      </c>
      <c r="AM97" s="283">
        <v>88.090705009803642</v>
      </c>
      <c r="AN97" s="282">
        <v>147.34307170696155</v>
      </c>
      <c r="AO97" s="283">
        <v>184.57599618939878</v>
      </c>
      <c r="AP97" s="284"/>
      <c r="AQ97" s="284"/>
      <c r="AR97" s="282">
        <v>283.90616821836983</v>
      </c>
      <c r="AS97" s="282">
        <v>416.83425353760651</v>
      </c>
      <c r="AT97" s="282">
        <v>668.17568449919474</v>
      </c>
      <c r="AU97" s="282">
        <v>1210.6819398849852</v>
      </c>
      <c r="AV97" s="282">
        <v>2155.1477733950724</v>
      </c>
      <c r="AW97" s="282">
        <v>4371.4800199226083</v>
      </c>
      <c r="AX97" s="285">
        <v>11821.576763485476</v>
      </c>
    </row>
    <row r="98" spans="2:50" ht="15" customHeight="1">
      <c r="B98" s="681" t="s">
        <v>307</v>
      </c>
      <c r="C98" s="682">
        <v>6562</v>
      </c>
      <c r="D98" s="683">
        <v>67</v>
      </c>
      <c r="E98" s="682">
        <v>14</v>
      </c>
      <c r="F98" s="682">
        <v>10</v>
      </c>
      <c r="G98" s="682">
        <v>11</v>
      </c>
      <c r="H98" s="682">
        <v>19</v>
      </c>
      <c r="I98" s="682">
        <v>24</v>
      </c>
      <c r="J98" s="682">
        <v>40</v>
      </c>
      <c r="K98" s="682">
        <v>54</v>
      </c>
      <c r="L98" s="682">
        <v>71</v>
      </c>
      <c r="M98" s="684">
        <v>101</v>
      </c>
      <c r="N98" s="280"/>
      <c r="O98" s="280"/>
      <c r="P98" s="682">
        <v>200</v>
      </c>
      <c r="Q98" s="682">
        <v>238</v>
      </c>
      <c r="R98" s="682">
        <v>345</v>
      </c>
      <c r="S98" s="682">
        <v>405</v>
      </c>
      <c r="T98" s="682">
        <v>688</v>
      </c>
      <c r="U98" s="682">
        <v>1006</v>
      </c>
      <c r="V98" s="682">
        <v>1358</v>
      </c>
      <c r="W98" s="682">
        <v>1170</v>
      </c>
      <c r="X98" s="682">
        <v>556</v>
      </c>
      <c r="Y98" s="682">
        <v>171</v>
      </c>
      <c r="Z98" s="281">
        <v>14</v>
      </c>
      <c r="AA98" s="687" t="s">
        <v>57</v>
      </c>
      <c r="AB98" s="659"/>
      <c r="AC98" s="659"/>
      <c r="AD98" s="681" t="s">
        <v>307</v>
      </c>
      <c r="AE98" s="282">
        <v>663.43140228490552</v>
      </c>
      <c r="AF98" s="686">
        <v>116.90600408298582</v>
      </c>
      <c r="AG98" s="282">
        <v>21.691973969631235</v>
      </c>
      <c r="AH98" s="282">
        <v>12.966973119464724</v>
      </c>
      <c r="AI98" s="282">
        <v>16.646992947728442</v>
      </c>
      <c r="AJ98" s="282">
        <v>33.03084037411773</v>
      </c>
      <c r="AK98" s="282">
        <v>41.328006612481055</v>
      </c>
      <c r="AL98" s="282">
        <v>61.337463389201538</v>
      </c>
      <c r="AM98" s="283">
        <v>65.845628581880263</v>
      </c>
      <c r="AN98" s="282">
        <v>100.96557216194309</v>
      </c>
      <c r="AO98" s="283">
        <v>161.99396933341887</v>
      </c>
      <c r="AP98" s="284"/>
      <c r="AQ98" s="284"/>
      <c r="AR98" s="282">
        <v>301.62727917112824</v>
      </c>
      <c r="AS98" s="282">
        <v>382.64895977362619</v>
      </c>
      <c r="AT98" s="282">
        <v>643.83689465335453</v>
      </c>
      <c r="AU98" s="282">
        <v>915.68880146510207</v>
      </c>
      <c r="AV98" s="282">
        <v>1705.3763973923606</v>
      </c>
      <c r="AW98" s="282">
        <v>3267.4006950534281</v>
      </c>
      <c r="AX98" s="285">
        <v>10034.687049145103</v>
      </c>
    </row>
    <row r="99" spans="2:50" ht="15" customHeight="1">
      <c r="B99" s="681" t="s">
        <v>308</v>
      </c>
      <c r="C99" s="682">
        <v>7074</v>
      </c>
      <c r="D99" s="683">
        <v>65</v>
      </c>
      <c r="E99" s="682">
        <v>10</v>
      </c>
      <c r="F99" s="682">
        <v>4</v>
      </c>
      <c r="G99" s="682">
        <v>16</v>
      </c>
      <c r="H99" s="682">
        <v>14</v>
      </c>
      <c r="I99" s="682">
        <v>14</v>
      </c>
      <c r="J99" s="682">
        <v>25</v>
      </c>
      <c r="K99" s="682">
        <v>50</v>
      </c>
      <c r="L99" s="682">
        <v>95</v>
      </c>
      <c r="M99" s="684">
        <v>102</v>
      </c>
      <c r="N99" s="280"/>
      <c r="O99" s="280"/>
      <c r="P99" s="682">
        <v>134</v>
      </c>
      <c r="Q99" s="682">
        <v>228</v>
      </c>
      <c r="R99" s="682">
        <v>314</v>
      </c>
      <c r="S99" s="682">
        <v>388</v>
      </c>
      <c r="T99" s="682">
        <v>638</v>
      </c>
      <c r="U99" s="682">
        <v>1019</v>
      </c>
      <c r="V99" s="682">
        <v>1417</v>
      </c>
      <c r="W99" s="682">
        <v>1477</v>
      </c>
      <c r="X99" s="682">
        <v>830</v>
      </c>
      <c r="Y99" s="682">
        <v>199</v>
      </c>
      <c r="Z99" s="682">
        <v>35</v>
      </c>
      <c r="AA99" s="687" t="s">
        <v>57</v>
      </c>
      <c r="AB99" s="659"/>
      <c r="AC99" s="659"/>
      <c r="AD99" s="681" t="s">
        <v>308</v>
      </c>
      <c r="AE99" s="282">
        <v>711.17849132440654</v>
      </c>
      <c r="AF99" s="686">
        <v>130.73998833397027</v>
      </c>
      <c r="AG99" s="282">
        <v>17.405531477903679</v>
      </c>
      <c r="AH99" s="282">
        <v>6.1803742216591218</v>
      </c>
      <c r="AI99" s="282">
        <v>20.726462511010933</v>
      </c>
      <c r="AJ99" s="282">
        <v>23.101929011072425</v>
      </c>
      <c r="AK99" s="282">
        <v>25.211597334773995</v>
      </c>
      <c r="AL99" s="282">
        <v>43.458610019817129</v>
      </c>
      <c r="AM99" s="283">
        <v>76.815535173833553</v>
      </c>
      <c r="AN99" s="282">
        <v>116.53724898489922</v>
      </c>
      <c r="AO99" s="283">
        <v>146.68238948488596</v>
      </c>
      <c r="AP99" s="284"/>
      <c r="AQ99" s="284"/>
      <c r="AR99" s="282">
        <v>217.53246753246754</v>
      </c>
      <c r="AS99" s="282">
        <v>348.29898718320834</v>
      </c>
      <c r="AT99" s="282">
        <v>513.85275009409725</v>
      </c>
      <c r="AU99" s="282">
        <v>749.07813193814309</v>
      </c>
      <c r="AV99" s="282">
        <v>1527.3388872929236</v>
      </c>
      <c r="AW99" s="282">
        <v>2831.184707712825</v>
      </c>
      <c r="AX99" s="285">
        <v>9360.0718914061399</v>
      </c>
    </row>
    <row r="100" spans="2:50" ht="15" hidden="1" customHeight="1">
      <c r="B100" s="688" t="s">
        <v>309</v>
      </c>
      <c r="C100" s="682">
        <v>7503</v>
      </c>
      <c r="D100" s="691">
        <v>62</v>
      </c>
      <c r="E100" s="682">
        <v>11</v>
      </c>
      <c r="F100" s="682">
        <v>3</v>
      </c>
      <c r="G100" s="682">
        <v>17</v>
      </c>
      <c r="H100" s="682">
        <v>22</v>
      </c>
      <c r="I100" s="682">
        <v>26</v>
      </c>
      <c r="J100" s="682">
        <v>25</v>
      </c>
      <c r="K100" s="682">
        <v>36</v>
      </c>
      <c r="L100" s="682">
        <v>77</v>
      </c>
      <c r="M100" s="684">
        <v>118</v>
      </c>
      <c r="N100" s="280"/>
      <c r="O100" s="280"/>
      <c r="P100" s="682">
        <v>117</v>
      </c>
      <c r="Q100" s="682">
        <v>219</v>
      </c>
      <c r="R100" s="682">
        <v>323</v>
      </c>
      <c r="S100" s="682">
        <v>471</v>
      </c>
      <c r="T100" s="682">
        <v>644</v>
      </c>
      <c r="U100" s="682">
        <v>1002</v>
      </c>
      <c r="V100" s="682">
        <v>1518</v>
      </c>
      <c r="W100" s="682">
        <v>1475</v>
      </c>
      <c r="X100" s="682">
        <v>973</v>
      </c>
      <c r="Y100" s="682">
        <v>335</v>
      </c>
      <c r="Z100" s="682">
        <v>29</v>
      </c>
      <c r="AA100" s="687" t="s">
        <v>57</v>
      </c>
      <c r="AB100" s="700"/>
      <c r="AC100" s="700"/>
      <c r="AD100" s="688" t="s">
        <v>309</v>
      </c>
      <c r="AE100" s="282">
        <v>746.56716417910445</v>
      </c>
      <c r="AF100" s="686">
        <v>134.78260869565219</v>
      </c>
      <c r="AG100" s="282">
        <v>20.37037037037037</v>
      </c>
      <c r="AH100" s="282">
        <v>5.0847457627118642</v>
      </c>
      <c r="AI100" s="282">
        <v>23.611111111111111</v>
      </c>
      <c r="AJ100" s="282">
        <v>31.428571428571427</v>
      </c>
      <c r="AK100" s="282">
        <v>45.614035087719294</v>
      </c>
      <c r="AL100" s="282">
        <v>45.454545454545453</v>
      </c>
      <c r="AM100" s="283">
        <v>61.016949152542367</v>
      </c>
      <c r="AN100" s="282">
        <v>101.31578947368421</v>
      </c>
      <c r="AO100" s="282">
        <v>159.45945945945945</v>
      </c>
      <c r="AP100" s="284"/>
      <c r="AQ100" s="284"/>
      <c r="AR100" s="282">
        <v>180</v>
      </c>
      <c r="AS100" s="282">
        <v>342.1875</v>
      </c>
      <c r="AT100" s="282">
        <v>496.92307692307691</v>
      </c>
      <c r="AU100" s="282">
        <v>826.31578947368416</v>
      </c>
      <c r="AV100" s="282">
        <v>1370.2127659574467</v>
      </c>
      <c r="AW100" s="282">
        <v>2708.1081081081084</v>
      </c>
      <c r="AX100" s="285">
        <v>8660</v>
      </c>
    </row>
    <row r="101" spans="2:50" ht="15" hidden="1" customHeight="1">
      <c r="B101" s="689" t="s">
        <v>310</v>
      </c>
      <c r="C101" s="280">
        <v>7485</v>
      </c>
      <c r="D101" s="683">
        <v>49</v>
      </c>
      <c r="E101" s="684">
        <v>8</v>
      </c>
      <c r="F101" s="684">
        <v>4</v>
      </c>
      <c r="G101" s="684">
        <v>10</v>
      </c>
      <c r="H101" s="684">
        <v>14</v>
      </c>
      <c r="I101" s="684">
        <v>25</v>
      </c>
      <c r="J101" s="684">
        <v>33</v>
      </c>
      <c r="K101" s="684">
        <v>34</v>
      </c>
      <c r="L101" s="684">
        <v>63</v>
      </c>
      <c r="M101" s="684">
        <v>121</v>
      </c>
      <c r="N101" s="280"/>
      <c r="O101" s="280"/>
      <c r="P101" s="684">
        <v>147</v>
      </c>
      <c r="Q101" s="684">
        <v>211</v>
      </c>
      <c r="R101" s="684">
        <v>313</v>
      </c>
      <c r="S101" s="684">
        <v>458</v>
      </c>
      <c r="T101" s="684">
        <v>627</v>
      </c>
      <c r="U101" s="684">
        <v>923</v>
      </c>
      <c r="V101" s="684">
        <v>1506</v>
      </c>
      <c r="W101" s="684">
        <v>1513</v>
      </c>
      <c r="X101" s="684">
        <v>1083</v>
      </c>
      <c r="Y101" s="684">
        <v>295</v>
      </c>
      <c r="Z101" s="684">
        <v>48</v>
      </c>
      <c r="AA101" s="687" t="s">
        <v>57</v>
      </c>
      <c r="AB101" s="700"/>
      <c r="AC101" s="700"/>
      <c r="AD101" s="689" t="s">
        <v>310</v>
      </c>
      <c r="AE101" s="282">
        <v>743.29692154915585</v>
      </c>
      <c r="AF101" s="686">
        <v>108.88888888888889</v>
      </c>
      <c r="AG101" s="283">
        <v>15.384615384615385</v>
      </c>
      <c r="AH101" s="283">
        <v>6.8965517241379315</v>
      </c>
      <c r="AI101" s="283">
        <v>14.705882352941176</v>
      </c>
      <c r="AJ101" s="283">
        <v>19.17808219178082</v>
      </c>
      <c r="AK101" s="283">
        <v>43.103448275862071</v>
      </c>
      <c r="AL101" s="283">
        <v>59.999999999999993</v>
      </c>
      <c r="AM101" s="283">
        <v>57.627118644067792</v>
      </c>
      <c r="AN101" s="283">
        <v>91.304347826086953</v>
      </c>
      <c r="AO101" s="283">
        <v>155.12820512820514</v>
      </c>
      <c r="AP101" s="284"/>
      <c r="AQ101" s="284"/>
      <c r="AR101" s="283">
        <v>213.04347826086959</v>
      </c>
      <c r="AS101" s="283">
        <v>340.32258064516128</v>
      </c>
      <c r="AT101" s="283">
        <v>489.0625</v>
      </c>
      <c r="AU101" s="283">
        <v>776.27118644067798</v>
      </c>
      <c r="AV101" s="283">
        <v>1279.591836734694</v>
      </c>
      <c r="AW101" s="283">
        <v>2563.8888888888887</v>
      </c>
      <c r="AX101" s="285">
        <v>8548.0769230769238</v>
      </c>
    </row>
    <row r="102" spans="2:50" ht="15" customHeight="1">
      <c r="B102" s="689" t="s">
        <v>311</v>
      </c>
      <c r="C102" s="280">
        <v>7868</v>
      </c>
      <c r="D102" s="683">
        <v>43</v>
      </c>
      <c r="E102" s="684">
        <v>4</v>
      </c>
      <c r="F102" s="684">
        <v>6</v>
      </c>
      <c r="G102" s="684">
        <v>19</v>
      </c>
      <c r="H102" s="684">
        <v>22</v>
      </c>
      <c r="I102" s="684">
        <v>24</v>
      </c>
      <c r="J102" s="684">
        <v>31</v>
      </c>
      <c r="K102" s="684">
        <v>37</v>
      </c>
      <c r="L102" s="684">
        <v>69</v>
      </c>
      <c r="M102" s="684">
        <v>110</v>
      </c>
      <c r="N102" s="280"/>
      <c r="O102" s="280"/>
      <c r="P102" s="684">
        <v>157</v>
      </c>
      <c r="Q102" s="684">
        <v>202</v>
      </c>
      <c r="R102" s="684">
        <v>306</v>
      </c>
      <c r="S102" s="684">
        <v>476</v>
      </c>
      <c r="T102" s="684">
        <v>702</v>
      </c>
      <c r="U102" s="684">
        <v>962</v>
      </c>
      <c r="V102" s="684">
        <v>1454</v>
      </c>
      <c r="W102" s="684">
        <v>1688</v>
      </c>
      <c r="X102" s="684">
        <v>1145</v>
      </c>
      <c r="Y102" s="684">
        <v>350</v>
      </c>
      <c r="Z102" s="684">
        <v>60</v>
      </c>
      <c r="AA102" s="687" t="s">
        <v>57</v>
      </c>
      <c r="AB102" s="700"/>
      <c r="AC102" s="700"/>
      <c r="AD102" s="689" t="s">
        <v>311</v>
      </c>
      <c r="AE102" s="282">
        <v>782.24109887575207</v>
      </c>
      <c r="AF102" s="692">
        <v>95.547062483334813</v>
      </c>
      <c r="AG102" s="282">
        <v>7.9308430486160679</v>
      </c>
      <c r="AH102" s="282">
        <v>10.366812377973979</v>
      </c>
      <c r="AI102" s="282">
        <v>28.888990253766973</v>
      </c>
      <c r="AJ102" s="282">
        <v>30.6167891338232</v>
      </c>
      <c r="AK102" s="282">
        <v>40.348340674489762</v>
      </c>
      <c r="AL102" s="282">
        <v>55.950619066527089</v>
      </c>
      <c r="AM102" s="283">
        <v>63.696460542624976</v>
      </c>
      <c r="AN102" s="283">
        <v>106.13751730503</v>
      </c>
      <c r="AO102" s="283">
        <v>135.5030241811306</v>
      </c>
      <c r="AP102" s="284"/>
      <c r="AQ102" s="284"/>
      <c r="AR102" s="283">
        <v>227.5890061463528</v>
      </c>
      <c r="AS102" s="283">
        <v>329.96830997419062</v>
      </c>
      <c r="AT102" s="283">
        <v>474.38918516681139</v>
      </c>
      <c r="AU102" s="283">
        <v>797.93475709927247</v>
      </c>
      <c r="AV102" s="283">
        <v>1421.6857709911296</v>
      </c>
      <c r="AW102" s="283">
        <v>2541.2759212785631</v>
      </c>
      <c r="AX102" s="285">
        <v>8677.5790718297376</v>
      </c>
    </row>
    <row r="103" spans="2:50" ht="15" hidden="1" customHeight="1">
      <c r="B103" s="689" t="s">
        <v>312</v>
      </c>
      <c r="C103" s="280">
        <v>7453</v>
      </c>
      <c r="D103" s="683">
        <v>42</v>
      </c>
      <c r="E103" s="684">
        <v>10</v>
      </c>
      <c r="F103" s="684">
        <v>5</v>
      </c>
      <c r="G103" s="684">
        <v>17</v>
      </c>
      <c r="H103" s="684">
        <v>20</v>
      </c>
      <c r="I103" s="684">
        <v>18</v>
      </c>
      <c r="J103" s="684">
        <v>26</v>
      </c>
      <c r="K103" s="684">
        <v>30</v>
      </c>
      <c r="L103" s="684">
        <v>57</v>
      </c>
      <c r="M103" s="684">
        <v>125</v>
      </c>
      <c r="N103" s="280"/>
      <c r="O103" s="280"/>
      <c r="P103" s="684">
        <v>147</v>
      </c>
      <c r="Q103" s="684">
        <v>198</v>
      </c>
      <c r="R103" s="684">
        <v>299</v>
      </c>
      <c r="S103" s="684">
        <v>450</v>
      </c>
      <c r="T103" s="684">
        <v>646</v>
      </c>
      <c r="U103" s="684">
        <v>833</v>
      </c>
      <c r="V103" s="684">
        <v>1436</v>
      </c>
      <c r="W103" s="684">
        <v>1617</v>
      </c>
      <c r="X103" s="684">
        <v>1070</v>
      </c>
      <c r="Y103" s="684">
        <v>366</v>
      </c>
      <c r="Z103" s="684">
        <v>41</v>
      </c>
      <c r="AA103" s="687" t="s">
        <v>57</v>
      </c>
      <c r="AB103" s="700"/>
      <c r="AC103" s="700"/>
      <c r="AD103" s="689" t="s">
        <v>312</v>
      </c>
      <c r="AE103" s="282">
        <v>735.00986193293886</v>
      </c>
      <c r="AF103" s="692">
        <v>93.333333333333329</v>
      </c>
      <c r="AG103" s="282">
        <v>20.408163265306122</v>
      </c>
      <c r="AH103" s="282">
        <v>8.7719298245614024</v>
      </c>
      <c r="AI103" s="282">
        <v>27.41935483870968</v>
      </c>
      <c r="AJ103" s="282">
        <v>27.397260273972602</v>
      </c>
      <c r="AK103" s="282">
        <v>27.692307692307693</v>
      </c>
      <c r="AL103" s="282">
        <v>47.272727272727273</v>
      </c>
      <c r="AM103" s="283">
        <v>52.631578947368418</v>
      </c>
      <c r="AN103" s="283">
        <v>90.476190476190467</v>
      </c>
      <c r="AO103" s="283">
        <v>145.34883720930233</v>
      </c>
      <c r="AP103" s="284"/>
      <c r="AQ103" s="284"/>
      <c r="AR103" s="283">
        <v>222.72727272727275</v>
      </c>
      <c r="AS103" s="283">
        <v>314.28571428571428</v>
      </c>
      <c r="AT103" s="283">
        <v>467.1875</v>
      </c>
      <c r="AU103" s="283">
        <v>737.70491803278685</v>
      </c>
      <c r="AV103" s="283">
        <v>1242.3076923076924</v>
      </c>
      <c r="AW103" s="283">
        <v>2135.897435897436</v>
      </c>
      <c r="AX103" s="285">
        <v>7947.3684210526326</v>
      </c>
    </row>
    <row r="104" spans="2:50" ht="15" hidden="1" customHeight="1">
      <c r="B104" s="689" t="s">
        <v>313</v>
      </c>
      <c r="C104" s="280">
        <v>7568</v>
      </c>
      <c r="D104" s="683">
        <v>39</v>
      </c>
      <c r="E104" s="684">
        <v>7</v>
      </c>
      <c r="F104" s="684">
        <v>6</v>
      </c>
      <c r="G104" s="684">
        <v>9</v>
      </c>
      <c r="H104" s="684">
        <v>25</v>
      </c>
      <c r="I104" s="684">
        <v>22</v>
      </c>
      <c r="J104" s="684">
        <v>21</v>
      </c>
      <c r="K104" s="684">
        <v>26</v>
      </c>
      <c r="L104" s="684">
        <v>57</v>
      </c>
      <c r="M104" s="684">
        <v>133</v>
      </c>
      <c r="N104" s="280"/>
      <c r="O104" s="280"/>
      <c r="P104" s="684">
        <v>129</v>
      </c>
      <c r="Q104" s="684">
        <v>182</v>
      </c>
      <c r="R104" s="684">
        <v>302</v>
      </c>
      <c r="S104" s="684">
        <v>450</v>
      </c>
      <c r="T104" s="684">
        <v>626</v>
      </c>
      <c r="U104" s="684">
        <v>898</v>
      </c>
      <c r="V104" s="684">
        <v>1406</v>
      </c>
      <c r="W104" s="684">
        <v>1642</v>
      </c>
      <c r="X104" s="684">
        <v>1120</v>
      </c>
      <c r="Y104" s="684">
        <v>412</v>
      </c>
      <c r="Z104" s="684">
        <v>56</v>
      </c>
      <c r="AA104" s="687" t="s">
        <v>57</v>
      </c>
      <c r="AB104" s="700"/>
      <c r="AC104" s="700"/>
      <c r="AD104" s="689" t="s">
        <v>313</v>
      </c>
      <c r="AE104" s="282">
        <v>744.88188976377955</v>
      </c>
      <c r="AF104" s="692">
        <v>84.782608695652172</v>
      </c>
      <c r="AG104" s="282">
        <v>14.583333333333334</v>
      </c>
      <c r="AH104" s="282">
        <v>10.714285714285714</v>
      </c>
      <c r="AI104" s="282">
        <v>14.999999999999998</v>
      </c>
      <c r="AJ104" s="282">
        <v>34.722222222222221</v>
      </c>
      <c r="AK104" s="282">
        <v>32.835820895522389</v>
      </c>
      <c r="AL104" s="282">
        <v>37.5</v>
      </c>
      <c r="AM104" s="283">
        <v>45.614035087719294</v>
      </c>
      <c r="AN104" s="283">
        <v>95</v>
      </c>
      <c r="AO104" s="283">
        <v>164.19753086419752</v>
      </c>
      <c r="AP104" s="284"/>
      <c r="AQ104" s="284"/>
      <c r="AR104" s="283">
        <v>186.95652173913044</v>
      </c>
      <c r="AS104" s="283">
        <v>288.88888888888886</v>
      </c>
      <c r="AT104" s="283">
        <v>471.875</v>
      </c>
      <c r="AU104" s="283">
        <v>714.28571428571422</v>
      </c>
      <c r="AV104" s="283">
        <v>1181.1320754716983</v>
      </c>
      <c r="AW104" s="283">
        <v>2190.2439024390242</v>
      </c>
      <c r="AX104" s="285">
        <v>7857.6271186440672</v>
      </c>
    </row>
    <row r="105" spans="2:50" ht="15" hidden="1" customHeight="1">
      <c r="B105" s="689" t="s">
        <v>314</v>
      </c>
      <c r="C105" s="280">
        <v>7624</v>
      </c>
      <c r="D105" s="683">
        <v>52</v>
      </c>
      <c r="E105" s="684">
        <v>15</v>
      </c>
      <c r="F105" s="684">
        <v>4</v>
      </c>
      <c r="G105" s="684">
        <v>15</v>
      </c>
      <c r="H105" s="684">
        <v>20</v>
      </c>
      <c r="I105" s="684">
        <v>21</v>
      </c>
      <c r="J105" s="684">
        <v>25</v>
      </c>
      <c r="K105" s="684">
        <v>31</v>
      </c>
      <c r="L105" s="684">
        <v>62</v>
      </c>
      <c r="M105" s="684">
        <v>111</v>
      </c>
      <c r="N105" s="280"/>
      <c r="O105" s="280"/>
      <c r="P105" s="684">
        <v>154</v>
      </c>
      <c r="Q105" s="684">
        <v>162</v>
      </c>
      <c r="R105" s="684">
        <v>299</v>
      </c>
      <c r="S105" s="684">
        <v>440</v>
      </c>
      <c r="T105" s="684">
        <v>619</v>
      </c>
      <c r="U105" s="684">
        <v>950</v>
      </c>
      <c r="V105" s="684">
        <v>1367</v>
      </c>
      <c r="W105" s="684">
        <v>1671</v>
      </c>
      <c r="X105" s="684">
        <v>1080</v>
      </c>
      <c r="Y105" s="684">
        <v>446</v>
      </c>
      <c r="Z105" s="684">
        <v>79</v>
      </c>
      <c r="AA105" s="687">
        <v>1</v>
      </c>
      <c r="AB105" s="700"/>
      <c r="AC105" s="700"/>
      <c r="AD105" s="689" t="s">
        <v>314</v>
      </c>
      <c r="AE105" s="282">
        <v>749.65585054080634</v>
      </c>
      <c r="AF105" s="692">
        <v>113.04347826086955</v>
      </c>
      <c r="AG105" s="282">
        <v>31.914893617021274</v>
      </c>
      <c r="AH105" s="283">
        <v>7.4074074074074074</v>
      </c>
      <c r="AI105" s="283">
        <v>25.423728813559322</v>
      </c>
      <c r="AJ105" s="283">
        <v>28.571428571428573</v>
      </c>
      <c r="AK105" s="283">
        <v>30.434782608695649</v>
      </c>
      <c r="AL105" s="283">
        <v>43.103448275862071</v>
      </c>
      <c r="AM105" s="283">
        <v>55.357142857142854</v>
      </c>
      <c r="AN105" s="283">
        <v>105.08474576271186</v>
      </c>
      <c r="AO105" s="283">
        <v>146.05263157894737</v>
      </c>
      <c r="AP105" s="284"/>
      <c r="AQ105" s="284"/>
      <c r="AR105" s="283">
        <v>208.1081081081081</v>
      </c>
      <c r="AS105" s="283">
        <v>249.2307692307692</v>
      </c>
      <c r="AT105" s="283">
        <v>474.60317460317464</v>
      </c>
      <c r="AU105" s="283">
        <v>698.41269841269843</v>
      </c>
      <c r="AV105" s="283">
        <v>1146.2962962962963</v>
      </c>
      <c r="AW105" s="283">
        <v>2209.3023255813955</v>
      </c>
      <c r="AX105" s="285">
        <v>7611.4754098360663</v>
      </c>
    </row>
    <row r="106" spans="2:50" ht="15" hidden="1" customHeight="1">
      <c r="B106" s="689" t="s">
        <v>315</v>
      </c>
      <c r="C106" s="280">
        <v>8004</v>
      </c>
      <c r="D106" s="683">
        <v>33</v>
      </c>
      <c r="E106" s="684">
        <v>4</v>
      </c>
      <c r="F106" s="684">
        <v>6</v>
      </c>
      <c r="G106" s="684">
        <v>16</v>
      </c>
      <c r="H106" s="684">
        <v>18</v>
      </c>
      <c r="I106" s="684">
        <v>29</v>
      </c>
      <c r="J106" s="684">
        <v>31</v>
      </c>
      <c r="K106" s="684">
        <v>33</v>
      </c>
      <c r="L106" s="684">
        <v>43</v>
      </c>
      <c r="M106" s="684">
        <v>93</v>
      </c>
      <c r="N106" s="280"/>
      <c r="O106" s="280"/>
      <c r="P106" s="684">
        <v>184</v>
      </c>
      <c r="Q106" s="684">
        <v>212</v>
      </c>
      <c r="R106" s="684">
        <v>280</v>
      </c>
      <c r="S106" s="684">
        <v>425</v>
      </c>
      <c r="T106" s="684">
        <v>682</v>
      </c>
      <c r="U106" s="684">
        <v>950</v>
      </c>
      <c r="V106" s="684">
        <v>1315</v>
      </c>
      <c r="W106" s="684">
        <v>1733</v>
      </c>
      <c r="X106" s="684">
        <v>1301</v>
      </c>
      <c r="Y106" s="684">
        <v>519</v>
      </c>
      <c r="Z106" s="684">
        <v>97</v>
      </c>
      <c r="AA106" s="687" t="s">
        <v>57</v>
      </c>
      <c r="AB106" s="700"/>
      <c r="AC106" s="700"/>
      <c r="AD106" s="689" t="s">
        <v>315</v>
      </c>
      <c r="AE106" s="282">
        <v>786.24754420432225</v>
      </c>
      <c r="AF106" s="692">
        <v>71.739130434782609</v>
      </c>
      <c r="AG106" s="282">
        <v>8.6956521739130448</v>
      </c>
      <c r="AH106" s="283">
        <v>11.538461538461538</v>
      </c>
      <c r="AI106" s="283">
        <v>27.586206896551726</v>
      </c>
      <c r="AJ106" s="283">
        <v>26.470588235294116</v>
      </c>
      <c r="AK106" s="283">
        <v>40.845070422535208</v>
      </c>
      <c r="AL106" s="283">
        <v>52.542372881355931</v>
      </c>
      <c r="AM106" s="283">
        <v>58.928571428571431</v>
      </c>
      <c r="AN106" s="283">
        <v>72.881355932203391</v>
      </c>
      <c r="AO106" s="283">
        <v>134.78260869565219</v>
      </c>
      <c r="AP106" s="284"/>
      <c r="AQ106" s="284"/>
      <c r="AR106" s="283">
        <v>238.96103896103895</v>
      </c>
      <c r="AS106" s="283">
        <v>311.76470588235293</v>
      </c>
      <c r="AT106" s="283">
        <v>451.61290322580652</v>
      </c>
      <c r="AU106" s="283">
        <v>674.60317460317458</v>
      </c>
      <c r="AV106" s="283">
        <v>1217.8571428571429</v>
      </c>
      <c r="AW106" s="283">
        <v>2111.1111111111113</v>
      </c>
      <c r="AX106" s="285">
        <v>8008.0645161290322</v>
      </c>
    </row>
    <row r="107" spans="2:50" ht="15" customHeight="1">
      <c r="B107" s="689" t="s">
        <v>316</v>
      </c>
      <c r="C107" s="280">
        <v>7884</v>
      </c>
      <c r="D107" s="683">
        <v>36</v>
      </c>
      <c r="E107" s="684">
        <v>6</v>
      </c>
      <c r="F107" s="684">
        <v>5</v>
      </c>
      <c r="G107" s="684">
        <v>9</v>
      </c>
      <c r="H107" s="684">
        <v>14</v>
      </c>
      <c r="I107" s="684">
        <v>26</v>
      </c>
      <c r="J107" s="684">
        <v>33</v>
      </c>
      <c r="K107" s="684">
        <v>44</v>
      </c>
      <c r="L107" s="684">
        <v>53</v>
      </c>
      <c r="M107" s="684">
        <v>93</v>
      </c>
      <c r="N107" s="280"/>
      <c r="O107" s="280"/>
      <c r="P107" s="684">
        <v>163</v>
      </c>
      <c r="Q107" s="684">
        <v>204</v>
      </c>
      <c r="R107" s="684">
        <v>248</v>
      </c>
      <c r="S107" s="684">
        <v>453</v>
      </c>
      <c r="T107" s="684">
        <v>644</v>
      </c>
      <c r="U107" s="684">
        <v>935</v>
      </c>
      <c r="V107" s="684">
        <v>1320</v>
      </c>
      <c r="W107" s="684">
        <v>1701</v>
      </c>
      <c r="X107" s="684">
        <v>1319</v>
      </c>
      <c r="Y107" s="684">
        <v>480</v>
      </c>
      <c r="Z107" s="684">
        <v>97</v>
      </c>
      <c r="AA107" s="687">
        <v>1</v>
      </c>
      <c r="AB107" s="700"/>
      <c r="AC107" s="700"/>
      <c r="AD107" s="689" t="s">
        <v>316</v>
      </c>
      <c r="AE107" s="282">
        <v>776.91410191725527</v>
      </c>
      <c r="AF107" s="692">
        <v>78.936981976055776</v>
      </c>
      <c r="AG107" s="282">
        <v>13.127092130308268</v>
      </c>
      <c r="AH107" s="283">
        <v>9.816818172893802</v>
      </c>
      <c r="AI107" s="283">
        <v>15.358099691131551</v>
      </c>
      <c r="AJ107" s="283">
        <v>22.777190270885871</v>
      </c>
      <c r="AK107" s="283">
        <v>36.678610727082926</v>
      </c>
      <c r="AL107" s="283">
        <v>55.083543374117411</v>
      </c>
      <c r="AM107" s="283">
        <v>78.247261345852891</v>
      </c>
      <c r="AN107" s="283">
        <v>90.835861312492497</v>
      </c>
      <c r="AO107" s="283">
        <v>143.6138178112019</v>
      </c>
      <c r="AP107" s="284"/>
      <c r="AQ107" s="284"/>
      <c r="AR107" s="283">
        <v>201.79011352241355</v>
      </c>
      <c r="AS107" s="283">
        <v>296.59353600558291</v>
      </c>
      <c r="AT107" s="283">
        <v>406.97769827854995</v>
      </c>
      <c r="AU107" s="283">
        <v>717.82845009269965</v>
      </c>
      <c r="AV107" s="283">
        <v>1129.586753665895</v>
      </c>
      <c r="AW107" s="283">
        <v>2046.0414022495515</v>
      </c>
      <c r="AX107" s="285">
        <v>7474.5754982290264</v>
      </c>
    </row>
    <row r="108" spans="2:50" ht="15" customHeight="1">
      <c r="B108" s="689" t="s">
        <v>317</v>
      </c>
      <c r="C108" s="280">
        <v>7886</v>
      </c>
      <c r="D108" s="683">
        <v>35</v>
      </c>
      <c r="E108" s="684">
        <v>4</v>
      </c>
      <c r="F108" s="684">
        <v>3</v>
      </c>
      <c r="G108" s="684">
        <v>7</v>
      </c>
      <c r="H108" s="684">
        <v>9</v>
      </c>
      <c r="I108" s="684">
        <v>24</v>
      </c>
      <c r="J108" s="684">
        <v>19</v>
      </c>
      <c r="K108" s="684">
        <v>27</v>
      </c>
      <c r="L108" s="684">
        <v>47</v>
      </c>
      <c r="M108" s="684">
        <v>84</v>
      </c>
      <c r="N108" s="280"/>
      <c r="O108" s="280"/>
      <c r="P108" s="684">
        <v>147</v>
      </c>
      <c r="Q108" s="684">
        <v>189</v>
      </c>
      <c r="R108" s="684">
        <v>288</v>
      </c>
      <c r="S108" s="684">
        <v>385</v>
      </c>
      <c r="T108" s="684">
        <v>611</v>
      </c>
      <c r="U108" s="684">
        <v>922</v>
      </c>
      <c r="V108" s="684">
        <v>1255</v>
      </c>
      <c r="W108" s="684">
        <v>1753</v>
      </c>
      <c r="X108" s="684">
        <v>1374</v>
      </c>
      <c r="Y108" s="684">
        <v>590</v>
      </c>
      <c r="Z108" s="684">
        <v>113</v>
      </c>
      <c r="AA108" s="687" t="s">
        <v>48</v>
      </c>
      <c r="AB108" s="700"/>
      <c r="AC108" s="700"/>
      <c r="AD108" s="689" t="s">
        <v>317</v>
      </c>
      <c r="AE108" s="282">
        <v>776.1811023622048</v>
      </c>
      <c r="AF108" s="692">
        <v>76.086956521739125</v>
      </c>
      <c r="AG108" s="282">
        <v>8.6956521739130448</v>
      </c>
      <c r="AH108" s="282">
        <v>6.1224489795918364</v>
      </c>
      <c r="AI108" s="282">
        <v>12.280701754385966</v>
      </c>
      <c r="AJ108" s="282">
        <v>14.999999999999998</v>
      </c>
      <c r="AK108" s="282">
        <v>34.285714285714285</v>
      </c>
      <c r="AL108" s="282">
        <v>29.6875</v>
      </c>
      <c r="AM108" s="283">
        <v>49.090909090909086</v>
      </c>
      <c r="AN108" s="283">
        <v>82.456140350877192</v>
      </c>
      <c r="AO108" s="283">
        <v>135.48387096774195</v>
      </c>
      <c r="AP108" s="284"/>
      <c r="AQ108" s="284"/>
      <c r="AR108" s="283">
        <v>172.94117647058823</v>
      </c>
      <c r="AS108" s="283">
        <v>290.76923076923077</v>
      </c>
      <c r="AT108" s="283">
        <v>464.51612903225805</v>
      </c>
      <c r="AU108" s="283">
        <v>611.1111111111112</v>
      </c>
      <c r="AV108" s="283">
        <v>1053.4482758620691</v>
      </c>
      <c r="AW108" s="283">
        <v>1920.8333333333335</v>
      </c>
      <c r="AX108" s="285">
        <v>7369.565217391304</v>
      </c>
    </row>
    <row r="109" spans="2:50" ht="15" customHeight="1">
      <c r="B109" s="689" t="s">
        <v>318</v>
      </c>
      <c r="C109" s="280">
        <v>7859</v>
      </c>
      <c r="D109" s="683">
        <v>35</v>
      </c>
      <c r="E109" s="684">
        <v>6</v>
      </c>
      <c r="F109" s="684">
        <v>4</v>
      </c>
      <c r="G109" s="684">
        <v>14</v>
      </c>
      <c r="H109" s="684">
        <v>12</v>
      </c>
      <c r="I109" s="684">
        <v>13</v>
      </c>
      <c r="J109" s="684">
        <v>29</v>
      </c>
      <c r="K109" s="684">
        <v>41</v>
      </c>
      <c r="L109" s="684">
        <v>57</v>
      </c>
      <c r="M109" s="684">
        <v>75</v>
      </c>
      <c r="N109" s="280"/>
      <c r="O109" s="280"/>
      <c r="P109" s="684">
        <v>164</v>
      </c>
      <c r="Q109" s="684">
        <v>168</v>
      </c>
      <c r="R109" s="684">
        <v>225</v>
      </c>
      <c r="S109" s="684">
        <v>398</v>
      </c>
      <c r="T109" s="684">
        <v>588</v>
      </c>
      <c r="U109" s="684">
        <v>949</v>
      </c>
      <c r="V109" s="684">
        <v>1242</v>
      </c>
      <c r="W109" s="684">
        <v>1715</v>
      </c>
      <c r="X109" s="684">
        <v>1439</v>
      </c>
      <c r="Y109" s="684">
        <v>565</v>
      </c>
      <c r="Z109" s="684">
        <v>119</v>
      </c>
      <c r="AA109" s="687">
        <v>1</v>
      </c>
      <c r="AB109" s="700"/>
      <c r="AC109" s="700"/>
      <c r="AD109" s="689" t="s">
        <v>318</v>
      </c>
      <c r="AE109" s="282">
        <v>773.52362204724409</v>
      </c>
      <c r="AF109" s="692">
        <v>77.777777777777771</v>
      </c>
      <c r="AG109" s="282">
        <v>13.043478260869565</v>
      </c>
      <c r="AH109" s="282">
        <v>8.5106382978723403</v>
      </c>
      <c r="AI109" s="282">
        <v>25</v>
      </c>
      <c r="AJ109" s="282">
        <v>20.338983050847457</v>
      </c>
      <c r="AK109" s="282">
        <v>19.117647058823529</v>
      </c>
      <c r="AL109" s="282">
        <v>43.939393939393938</v>
      </c>
      <c r="AM109" s="283">
        <v>73.214285714285708</v>
      </c>
      <c r="AN109" s="283">
        <v>100</v>
      </c>
      <c r="AO109" s="283">
        <v>125</v>
      </c>
      <c r="AP109" s="284"/>
      <c r="AQ109" s="284"/>
      <c r="AR109" s="283">
        <v>205.00000000000003</v>
      </c>
      <c r="AS109" s="283">
        <v>243.47826086956519</v>
      </c>
      <c r="AT109" s="283">
        <v>357.14285714285711</v>
      </c>
      <c r="AU109" s="283">
        <v>631.74603174603169</v>
      </c>
      <c r="AV109" s="283">
        <v>980</v>
      </c>
      <c r="AW109" s="283">
        <v>1936.7346938775509</v>
      </c>
      <c r="AX109" s="285">
        <v>7055.5555555555547</v>
      </c>
    </row>
    <row r="110" spans="2:50" ht="15" customHeight="1">
      <c r="B110" s="689" t="s">
        <v>319</v>
      </c>
      <c r="C110" s="280">
        <v>8235</v>
      </c>
      <c r="D110" s="683">
        <v>32</v>
      </c>
      <c r="E110" s="684">
        <v>5</v>
      </c>
      <c r="F110" s="684">
        <v>4</v>
      </c>
      <c r="G110" s="684">
        <v>9</v>
      </c>
      <c r="H110" s="684">
        <v>15</v>
      </c>
      <c r="I110" s="684">
        <v>25</v>
      </c>
      <c r="J110" s="684">
        <v>22</v>
      </c>
      <c r="K110" s="684">
        <v>34</v>
      </c>
      <c r="L110" s="684">
        <v>44</v>
      </c>
      <c r="M110" s="684">
        <v>82</v>
      </c>
      <c r="N110" s="280"/>
      <c r="O110" s="280"/>
      <c r="P110" s="684">
        <v>145</v>
      </c>
      <c r="Q110" s="684">
        <v>177</v>
      </c>
      <c r="R110" s="684">
        <v>262</v>
      </c>
      <c r="S110" s="684">
        <v>418</v>
      </c>
      <c r="T110" s="684">
        <v>602</v>
      </c>
      <c r="U110" s="684">
        <v>902</v>
      </c>
      <c r="V110" s="684">
        <v>1362</v>
      </c>
      <c r="W110" s="684">
        <v>1646</v>
      </c>
      <c r="X110" s="684">
        <v>1609</v>
      </c>
      <c r="Y110" s="684">
        <v>692</v>
      </c>
      <c r="Z110" s="684">
        <v>148</v>
      </c>
      <c r="AA110" s="687" t="s">
        <v>57</v>
      </c>
      <c r="AB110" s="700"/>
      <c r="AC110" s="700"/>
      <c r="AD110" s="689" t="s">
        <v>319</v>
      </c>
      <c r="AE110" s="282">
        <v>809.73451327433622</v>
      </c>
      <c r="AF110" s="692">
        <v>71.111111111111114</v>
      </c>
      <c r="AG110" s="282">
        <v>10.869565217391305</v>
      </c>
      <c r="AH110" s="282">
        <v>8.5106382978723403</v>
      </c>
      <c r="AI110" s="282">
        <v>16.981132075471699</v>
      </c>
      <c r="AJ110" s="282">
        <v>25.423728813559322</v>
      </c>
      <c r="AK110" s="282">
        <v>37.878787878787875</v>
      </c>
      <c r="AL110" s="282">
        <v>32.352941176470594</v>
      </c>
      <c r="AM110" s="283">
        <v>58.62068965517242</v>
      </c>
      <c r="AN110" s="283">
        <v>78.571428571428569</v>
      </c>
      <c r="AO110" s="283">
        <v>138.98305084745763</v>
      </c>
      <c r="AP110" s="284"/>
      <c r="AQ110" s="284"/>
      <c r="AR110" s="283">
        <v>193.33333333333334</v>
      </c>
      <c r="AS110" s="283">
        <v>242.46575342465752</v>
      </c>
      <c r="AT110" s="283">
        <v>409.375</v>
      </c>
      <c r="AU110" s="283">
        <v>674.19354838709683</v>
      </c>
      <c r="AV110" s="283">
        <v>986.88524590163934</v>
      </c>
      <c r="AW110" s="283">
        <v>1768.6274509803923</v>
      </c>
      <c r="AX110" s="285">
        <v>7180.2631578947367</v>
      </c>
    </row>
    <row r="111" spans="2:50" ht="15" customHeight="1">
      <c r="B111" s="689" t="s">
        <v>320</v>
      </c>
      <c r="C111" s="280">
        <v>8280</v>
      </c>
      <c r="D111" s="683">
        <v>23</v>
      </c>
      <c r="E111" s="684">
        <v>3</v>
      </c>
      <c r="F111" s="684">
        <v>7</v>
      </c>
      <c r="G111" s="684">
        <v>11</v>
      </c>
      <c r="H111" s="684">
        <v>8</v>
      </c>
      <c r="I111" s="684">
        <v>14</v>
      </c>
      <c r="J111" s="684">
        <v>25</v>
      </c>
      <c r="K111" s="684">
        <v>34</v>
      </c>
      <c r="L111" s="684">
        <v>28</v>
      </c>
      <c r="M111" s="684">
        <v>78</v>
      </c>
      <c r="N111" s="280"/>
      <c r="O111" s="280"/>
      <c r="P111" s="684">
        <v>133</v>
      </c>
      <c r="Q111" s="684">
        <v>209</v>
      </c>
      <c r="R111" s="684">
        <v>260</v>
      </c>
      <c r="S111" s="684">
        <v>374</v>
      </c>
      <c r="T111" s="684">
        <v>548</v>
      </c>
      <c r="U111" s="684">
        <v>939</v>
      </c>
      <c r="V111" s="684">
        <v>1324</v>
      </c>
      <c r="W111" s="684">
        <v>1730</v>
      </c>
      <c r="X111" s="684">
        <v>1633</v>
      </c>
      <c r="Y111" s="684">
        <v>734</v>
      </c>
      <c r="Z111" s="684">
        <v>165</v>
      </c>
      <c r="AA111" s="687" t="s">
        <v>57</v>
      </c>
      <c r="AB111" s="700"/>
      <c r="AC111" s="700"/>
      <c r="AD111" s="689" t="s">
        <v>320</v>
      </c>
      <c r="AE111" s="282">
        <v>814.15929203539815</v>
      </c>
      <c r="AF111" s="692">
        <v>52.272727272727266</v>
      </c>
      <c r="AG111" s="282">
        <v>6.5217391304347823</v>
      </c>
      <c r="AH111" s="282">
        <v>15.217391304347824</v>
      </c>
      <c r="AI111" s="282">
        <v>22</v>
      </c>
      <c r="AJ111" s="282">
        <v>13.333333333333334</v>
      </c>
      <c r="AK111" s="282">
        <v>22.222222222222225</v>
      </c>
      <c r="AL111" s="282">
        <v>35.714285714285715</v>
      </c>
      <c r="AM111" s="283">
        <v>57.627118644067792</v>
      </c>
      <c r="AN111" s="283">
        <v>50</v>
      </c>
      <c r="AO111" s="283">
        <v>132.20338983050848</v>
      </c>
      <c r="AP111" s="284"/>
      <c r="AQ111" s="284"/>
      <c r="AR111" s="283">
        <v>195.58823529411765</v>
      </c>
      <c r="AS111" s="283">
        <v>271.42857142857144</v>
      </c>
      <c r="AT111" s="283">
        <v>382.35294117647061</v>
      </c>
      <c r="AU111" s="283">
        <v>613.11475409836066</v>
      </c>
      <c r="AV111" s="283">
        <v>913.33333333333337</v>
      </c>
      <c r="AW111" s="283">
        <v>1771.6981132075471</v>
      </c>
      <c r="AX111" s="285">
        <v>7070.8860759493673</v>
      </c>
    </row>
    <row r="112" spans="2:50" ht="15" customHeight="1">
      <c r="B112" s="689" t="s">
        <v>321</v>
      </c>
      <c r="C112" s="280">
        <v>8721</v>
      </c>
      <c r="D112" s="683">
        <v>36</v>
      </c>
      <c r="E112" s="684">
        <v>1</v>
      </c>
      <c r="F112" s="684">
        <v>5</v>
      </c>
      <c r="G112" s="684">
        <v>5</v>
      </c>
      <c r="H112" s="684">
        <v>21</v>
      </c>
      <c r="I112" s="684">
        <v>18</v>
      </c>
      <c r="J112" s="684">
        <v>37</v>
      </c>
      <c r="K112" s="684">
        <v>25</v>
      </c>
      <c r="L112" s="684">
        <v>46</v>
      </c>
      <c r="M112" s="684">
        <v>74</v>
      </c>
      <c r="N112" s="280"/>
      <c r="O112" s="280"/>
      <c r="P112" s="684">
        <v>122</v>
      </c>
      <c r="Q112" s="684">
        <v>189</v>
      </c>
      <c r="R112" s="684">
        <v>243</v>
      </c>
      <c r="S112" s="684">
        <v>359</v>
      </c>
      <c r="T112" s="684">
        <v>644</v>
      </c>
      <c r="U112" s="684">
        <v>964</v>
      </c>
      <c r="V112" s="684">
        <v>1374</v>
      </c>
      <c r="W112" s="684">
        <v>1778</v>
      </c>
      <c r="X112" s="684">
        <v>1765</v>
      </c>
      <c r="Y112" s="684">
        <v>840</v>
      </c>
      <c r="Z112" s="684">
        <v>175</v>
      </c>
      <c r="AA112" s="687" t="s">
        <v>57</v>
      </c>
      <c r="AB112" s="700"/>
      <c r="AC112" s="700"/>
      <c r="AD112" s="689" t="s">
        <v>321</v>
      </c>
      <c r="AE112" s="282">
        <v>856.12135110301324</v>
      </c>
      <c r="AF112" s="692">
        <v>84.08464520951091</v>
      </c>
      <c r="AG112" s="282">
        <v>2.1813581135615037</v>
      </c>
      <c r="AH112" s="282">
        <v>10.946907498631637</v>
      </c>
      <c r="AI112" s="282">
        <v>9.6335401333281965</v>
      </c>
      <c r="AJ112" s="282">
        <v>37.818077040825514</v>
      </c>
      <c r="AK112" s="282">
        <v>30.475932478878487</v>
      </c>
      <c r="AL112" s="282">
        <v>52.525481956787139</v>
      </c>
      <c r="AM112" s="283">
        <v>41.817208617690355</v>
      </c>
      <c r="AN112" s="283">
        <v>81.838884144605757</v>
      </c>
      <c r="AO112" s="283">
        <v>127.08662499141306</v>
      </c>
      <c r="AP112" s="284"/>
      <c r="AQ112" s="284"/>
      <c r="AR112" s="283">
        <v>188.84571923904463</v>
      </c>
      <c r="AS112" s="283">
        <v>234.4011608438442</v>
      </c>
      <c r="AT112" s="283">
        <v>353.95909805977976</v>
      </c>
      <c r="AU112" s="283">
        <v>601.95509649725852</v>
      </c>
      <c r="AV112" s="283">
        <v>1056.3091508521004</v>
      </c>
      <c r="AW112" s="283">
        <v>1802.6441273818652</v>
      </c>
      <c r="AX112" s="285">
        <v>7231.4125147809982</v>
      </c>
    </row>
    <row r="113" spans="1:102" ht="15" customHeight="1">
      <c r="B113" s="689" t="s">
        <v>322</v>
      </c>
      <c r="C113" s="682">
        <v>8691</v>
      </c>
      <c r="D113" s="691">
        <v>21</v>
      </c>
      <c r="E113" s="684">
        <v>7</v>
      </c>
      <c r="F113" s="684">
        <v>2</v>
      </c>
      <c r="G113" s="684">
        <v>8</v>
      </c>
      <c r="H113" s="684">
        <v>19</v>
      </c>
      <c r="I113" s="684">
        <v>16</v>
      </c>
      <c r="J113" s="684">
        <v>29</v>
      </c>
      <c r="K113" s="684">
        <v>34</v>
      </c>
      <c r="L113" s="684">
        <v>38</v>
      </c>
      <c r="M113" s="684">
        <v>61</v>
      </c>
      <c r="N113" s="280"/>
      <c r="O113" s="280"/>
      <c r="P113" s="684">
        <v>106</v>
      </c>
      <c r="Q113" s="684">
        <v>239</v>
      </c>
      <c r="R113" s="684">
        <v>225</v>
      </c>
      <c r="S113" s="684">
        <v>357</v>
      </c>
      <c r="T113" s="684">
        <v>590</v>
      </c>
      <c r="U113" s="684">
        <v>896</v>
      </c>
      <c r="V113" s="684">
        <v>1442</v>
      </c>
      <c r="W113" s="684">
        <v>1794</v>
      </c>
      <c r="X113" s="684">
        <v>1736</v>
      </c>
      <c r="Y113" s="684">
        <v>886</v>
      </c>
      <c r="Z113" s="684">
        <v>185</v>
      </c>
      <c r="AA113" s="687" t="s">
        <v>342</v>
      </c>
      <c r="AB113" s="700"/>
      <c r="AC113" s="700"/>
      <c r="AD113" s="689" t="s">
        <v>322</v>
      </c>
      <c r="AE113" s="282">
        <v>854.57227138643066</v>
      </c>
      <c r="AF113" s="692">
        <v>50</v>
      </c>
      <c r="AG113" s="283">
        <v>15.217391304347824</v>
      </c>
      <c r="AH113" s="283">
        <v>4.3478260869565224</v>
      </c>
      <c r="AI113" s="283">
        <v>16.326530612244898</v>
      </c>
      <c r="AJ113" s="283">
        <v>33.928571428571431</v>
      </c>
      <c r="AK113" s="283">
        <v>28.07017543859649</v>
      </c>
      <c r="AL113" s="283">
        <v>41.428571428571431</v>
      </c>
      <c r="AM113" s="283">
        <v>53.125000000000007</v>
      </c>
      <c r="AN113" s="283">
        <v>69.090909090909093</v>
      </c>
      <c r="AO113" s="283">
        <v>107.01754385964912</v>
      </c>
      <c r="AP113" s="284"/>
      <c r="AQ113" s="284"/>
      <c r="AR113" s="283">
        <v>170.96774193548387</v>
      </c>
      <c r="AS113" s="283">
        <v>281.1764705882353</v>
      </c>
      <c r="AT113" s="283">
        <v>346.15384615384619</v>
      </c>
      <c r="AU113" s="283">
        <v>585.24590163934431</v>
      </c>
      <c r="AV113" s="283">
        <v>967.21311475409834</v>
      </c>
      <c r="AW113" s="283">
        <v>1629.0909090909092</v>
      </c>
      <c r="AX113" s="285">
        <v>7026.7441860465115</v>
      </c>
    </row>
    <row r="114" spans="1:102" ht="15" customHeight="1">
      <c r="B114" s="689" t="s">
        <v>323</v>
      </c>
      <c r="C114" s="682">
        <v>8749</v>
      </c>
      <c r="D114" s="691">
        <v>19</v>
      </c>
      <c r="E114" s="684">
        <v>3</v>
      </c>
      <c r="F114" s="684">
        <v>1</v>
      </c>
      <c r="G114" s="684">
        <v>5</v>
      </c>
      <c r="H114" s="684">
        <v>14</v>
      </c>
      <c r="I114" s="684">
        <v>17</v>
      </c>
      <c r="J114" s="684">
        <v>19</v>
      </c>
      <c r="K114" s="684">
        <v>26</v>
      </c>
      <c r="L114" s="684">
        <v>45</v>
      </c>
      <c r="M114" s="684">
        <v>55</v>
      </c>
      <c r="N114" s="280"/>
      <c r="O114" s="280"/>
      <c r="P114" s="684">
        <v>92</v>
      </c>
      <c r="Q114" s="684">
        <v>201</v>
      </c>
      <c r="R114" s="684">
        <v>256</v>
      </c>
      <c r="S114" s="684">
        <v>333</v>
      </c>
      <c r="T114" s="684">
        <v>601</v>
      </c>
      <c r="U114" s="684">
        <v>930</v>
      </c>
      <c r="V114" s="684">
        <v>1392</v>
      </c>
      <c r="W114" s="684">
        <v>1804</v>
      </c>
      <c r="X114" s="684">
        <v>1762</v>
      </c>
      <c r="Y114" s="684">
        <v>950</v>
      </c>
      <c r="Z114" s="684">
        <v>224</v>
      </c>
      <c r="AA114" s="687" t="s">
        <v>342</v>
      </c>
      <c r="AB114" s="700"/>
      <c r="AC114" s="700"/>
      <c r="AD114" s="689" t="s">
        <v>323</v>
      </c>
      <c r="AE114" s="282">
        <v>861.12204724409446</v>
      </c>
      <c r="AF114" s="692">
        <v>46.341463414634141</v>
      </c>
      <c r="AG114" s="283">
        <v>6.666666666666667</v>
      </c>
      <c r="AH114" s="283">
        <v>2.1739130434782612</v>
      </c>
      <c r="AI114" s="283">
        <v>10.638297872340425</v>
      </c>
      <c r="AJ114" s="283">
        <v>25</v>
      </c>
      <c r="AK114" s="283">
        <v>30.90909090909091</v>
      </c>
      <c r="AL114" s="283">
        <v>27.941176470588236</v>
      </c>
      <c r="AM114" s="283">
        <v>39.393939393939398</v>
      </c>
      <c r="AN114" s="283">
        <v>80.357142857142861</v>
      </c>
      <c r="AO114" s="283">
        <v>96.491228070175438</v>
      </c>
      <c r="AP114" s="284"/>
      <c r="AQ114" s="284"/>
      <c r="AR114" s="283">
        <v>153.33333333333334</v>
      </c>
      <c r="AS114" s="283">
        <v>251.25</v>
      </c>
      <c r="AT114" s="283">
        <v>371.01449275362319</v>
      </c>
      <c r="AU114" s="283">
        <v>537.0967741935483</v>
      </c>
      <c r="AV114" s="283">
        <v>985.24590163934431</v>
      </c>
      <c r="AW114" s="283">
        <v>1631.578947368421</v>
      </c>
      <c r="AX114" s="285">
        <v>6813.3333333333339</v>
      </c>
    </row>
    <row r="115" spans="1:102" ht="15" customHeight="1">
      <c r="B115" s="689" t="s">
        <v>324</v>
      </c>
      <c r="C115" s="682">
        <v>9288</v>
      </c>
      <c r="D115" s="691">
        <v>36</v>
      </c>
      <c r="E115" s="684">
        <v>6</v>
      </c>
      <c r="F115" s="684">
        <v>5</v>
      </c>
      <c r="G115" s="684">
        <v>10</v>
      </c>
      <c r="H115" s="684">
        <v>12</v>
      </c>
      <c r="I115" s="684">
        <v>13</v>
      </c>
      <c r="J115" s="684">
        <v>30</v>
      </c>
      <c r="K115" s="684">
        <v>34</v>
      </c>
      <c r="L115" s="684">
        <v>35</v>
      </c>
      <c r="M115" s="684">
        <v>73</v>
      </c>
      <c r="N115" s="280"/>
      <c r="O115" s="280"/>
      <c r="P115" s="684">
        <v>121</v>
      </c>
      <c r="Q115" s="684">
        <v>183</v>
      </c>
      <c r="R115" s="684">
        <v>294</v>
      </c>
      <c r="S115" s="684">
        <v>345</v>
      </c>
      <c r="T115" s="684">
        <v>564</v>
      </c>
      <c r="U115" s="684">
        <v>997</v>
      </c>
      <c r="V115" s="684">
        <v>1498</v>
      </c>
      <c r="W115" s="684">
        <v>1881</v>
      </c>
      <c r="X115" s="684">
        <v>1880</v>
      </c>
      <c r="Y115" s="684">
        <v>1021</v>
      </c>
      <c r="Z115" s="684">
        <v>250</v>
      </c>
      <c r="AA115" s="687" t="s">
        <v>342</v>
      </c>
      <c r="AB115" s="700"/>
      <c r="AC115" s="700"/>
      <c r="AD115" s="689" t="s">
        <v>324</v>
      </c>
      <c r="AE115" s="282">
        <v>915.9763313609468</v>
      </c>
      <c r="AF115" s="692">
        <v>87.804878048780495</v>
      </c>
      <c r="AG115" s="283">
        <v>13.333333333333334</v>
      </c>
      <c r="AH115" s="283">
        <v>10.869565217391305</v>
      </c>
      <c r="AI115" s="283">
        <v>21.739130434782609</v>
      </c>
      <c r="AJ115" s="283">
        <v>21.81818181818182</v>
      </c>
      <c r="AK115" s="283">
        <v>24.074074074074076</v>
      </c>
      <c r="AL115" s="283">
        <v>46.153846153846153</v>
      </c>
      <c r="AM115" s="283">
        <v>50</v>
      </c>
      <c r="AN115" s="283">
        <v>61.403508771929829</v>
      </c>
      <c r="AO115" s="283">
        <v>130.35714285714286</v>
      </c>
      <c r="AP115" s="284"/>
      <c r="AQ115" s="284"/>
      <c r="AR115" s="283">
        <v>205.08474576271186</v>
      </c>
      <c r="AS115" s="283">
        <v>244</v>
      </c>
      <c r="AT115" s="283">
        <v>402.7397260273973</v>
      </c>
      <c r="AU115" s="283">
        <v>539.0625</v>
      </c>
      <c r="AV115" s="283">
        <v>940</v>
      </c>
      <c r="AW115" s="283">
        <v>1749.1228070175439</v>
      </c>
      <c r="AX115" s="285">
        <v>7021.5053763440865</v>
      </c>
    </row>
    <row r="116" spans="1:102" ht="15" customHeight="1">
      <c r="B116" s="689" t="s">
        <v>325</v>
      </c>
      <c r="C116" s="682">
        <v>9025</v>
      </c>
      <c r="D116" s="691">
        <v>20</v>
      </c>
      <c r="E116" s="684">
        <v>4</v>
      </c>
      <c r="F116" s="684">
        <v>4</v>
      </c>
      <c r="G116" s="684">
        <v>11</v>
      </c>
      <c r="H116" s="684">
        <v>6</v>
      </c>
      <c r="I116" s="684">
        <v>11</v>
      </c>
      <c r="J116" s="684">
        <v>25</v>
      </c>
      <c r="K116" s="684">
        <v>41</v>
      </c>
      <c r="L116" s="684">
        <v>46</v>
      </c>
      <c r="M116" s="684">
        <v>57</v>
      </c>
      <c r="N116" s="280"/>
      <c r="O116" s="280"/>
      <c r="P116" s="684">
        <v>97</v>
      </c>
      <c r="Q116" s="684">
        <v>157</v>
      </c>
      <c r="R116" s="684">
        <v>266</v>
      </c>
      <c r="S116" s="684">
        <v>344</v>
      </c>
      <c r="T116" s="684">
        <v>553</v>
      </c>
      <c r="U116" s="684">
        <v>971</v>
      </c>
      <c r="V116" s="684">
        <v>1446</v>
      </c>
      <c r="W116" s="684">
        <v>1872</v>
      </c>
      <c r="X116" s="684">
        <v>1748</v>
      </c>
      <c r="Y116" s="684">
        <v>1058</v>
      </c>
      <c r="Z116" s="684">
        <v>288</v>
      </c>
      <c r="AA116" s="687" t="s">
        <v>342</v>
      </c>
      <c r="AB116" s="700"/>
      <c r="AC116" s="700"/>
      <c r="AD116" s="689" t="s">
        <v>325</v>
      </c>
      <c r="AE116" s="282">
        <v>892.68051434223537</v>
      </c>
      <c r="AF116" s="692">
        <v>50</v>
      </c>
      <c r="AG116" s="283">
        <v>9.0909090909090899</v>
      </c>
      <c r="AH116" s="283">
        <v>8.6956521739130448</v>
      </c>
      <c r="AI116" s="283">
        <v>25</v>
      </c>
      <c r="AJ116" s="283">
        <v>11.111111111111112</v>
      </c>
      <c r="AK116" s="283">
        <v>20.37037037037037</v>
      </c>
      <c r="AL116" s="283">
        <v>40.322580645161288</v>
      </c>
      <c r="AM116" s="283">
        <v>59.420289855072468</v>
      </c>
      <c r="AN116" s="283">
        <v>77.966101694915253</v>
      </c>
      <c r="AO116" s="283">
        <v>103.63636363636363</v>
      </c>
      <c r="AP116" s="284"/>
      <c r="AQ116" s="284"/>
      <c r="AR116" s="283">
        <v>164.40677966101694</v>
      </c>
      <c r="AS116" s="283">
        <v>230.88235294117646</v>
      </c>
      <c r="AT116" s="283">
        <v>345.45454545454544</v>
      </c>
      <c r="AU116" s="283">
        <v>513.43283582089555</v>
      </c>
      <c r="AV116" s="283">
        <v>937.28813559322032</v>
      </c>
      <c r="AW116" s="283">
        <v>1703.5087719298247</v>
      </c>
      <c r="AX116" s="285">
        <v>6542.8571428571431</v>
      </c>
    </row>
    <row r="117" spans="1:102" ht="15" customHeight="1">
      <c r="B117" s="695" t="s">
        <v>326</v>
      </c>
      <c r="C117" s="682">
        <v>9793</v>
      </c>
      <c r="D117" s="691">
        <v>12</v>
      </c>
      <c r="E117" s="684">
        <v>7</v>
      </c>
      <c r="F117" s="684">
        <v>5</v>
      </c>
      <c r="G117" s="684">
        <v>7</v>
      </c>
      <c r="H117" s="684">
        <v>11</v>
      </c>
      <c r="I117" s="684">
        <v>16</v>
      </c>
      <c r="J117" s="684">
        <v>27</v>
      </c>
      <c r="K117" s="684">
        <v>34</v>
      </c>
      <c r="L117" s="684">
        <v>40</v>
      </c>
      <c r="M117" s="684">
        <v>69</v>
      </c>
      <c r="N117" s="280"/>
      <c r="O117" s="280"/>
      <c r="P117" s="684">
        <v>89</v>
      </c>
      <c r="Q117" s="684">
        <v>145</v>
      </c>
      <c r="R117" s="684">
        <v>307</v>
      </c>
      <c r="S117" s="684">
        <v>345</v>
      </c>
      <c r="T117" s="684">
        <v>538</v>
      </c>
      <c r="U117" s="684">
        <v>1019</v>
      </c>
      <c r="V117" s="684">
        <v>1537</v>
      </c>
      <c r="W117" s="684">
        <v>2131</v>
      </c>
      <c r="X117" s="684">
        <v>1938</v>
      </c>
      <c r="Y117" s="684">
        <v>1148</v>
      </c>
      <c r="Z117" s="684">
        <v>368</v>
      </c>
      <c r="AA117" s="687" t="s">
        <v>342</v>
      </c>
      <c r="AB117" s="700"/>
      <c r="AC117" s="700"/>
      <c r="AD117" s="695" t="s">
        <v>326</v>
      </c>
      <c r="AE117" s="696">
        <v>977.98265736053543</v>
      </c>
      <c r="AF117" s="692">
        <v>30.118213989910394</v>
      </c>
      <c r="AG117" s="286">
        <v>16.261295792970472</v>
      </c>
      <c r="AH117" s="283">
        <v>10.922515673809992</v>
      </c>
      <c r="AI117" s="283">
        <v>15.038886263051607</v>
      </c>
      <c r="AJ117" s="283">
        <v>21.995600879824035</v>
      </c>
      <c r="AK117" s="286">
        <v>30.340956498653622</v>
      </c>
      <c r="AL117" s="283">
        <v>46.085309027599976</v>
      </c>
      <c r="AM117" s="286">
        <v>48.410291458431224</v>
      </c>
      <c r="AN117" s="283">
        <v>67.303809395611793</v>
      </c>
      <c r="AO117" s="283">
        <v>123.88458983428191</v>
      </c>
      <c r="AP117" s="284"/>
      <c r="AQ117" s="284"/>
      <c r="AR117" s="283">
        <v>154.15526379603008</v>
      </c>
      <c r="AS117" s="283">
        <v>225.64581388110801</v>
      </c>
      <c r="AT117" s="283">
        <v>383.4815629059658</v>
      </c>
      <c r="AU117" s="283">
        <v>513.07981737332875</v>
      </c>
      <c r="AV117" s="283">
        <v>935.34310401780283</v>
      </c>
      <c r="AW117" s="283">
        <v>1788.3781744151354</v>
      </c>
      <c r="AX117" s="285">
        <v>7123.780945236309</v>
      </c>
    </row>
    <row r="118" spans="1:102" ht="15" customHeight="1">
      <c r="B118" s="689" t="s">
        <v>327</v>
      </c>
      <c r="C118" s="682">
        <v>9889</v>
      </c>
      <c r="D118" s="683">
        <v>28</v>
      </c>
      <c r="E118" s="684">
        <v>2</v>
      </c>
      <c r="F118" s="684">
        <v>3</v>
      </c>
      <c r="G118" s="684">
        <v>7</v>
      </c>
      <c r="H118" s="684">
        <v>22</v>
      </c>
      <c r="I118" s="684">
        <v>10</v>
      </c>
      <c r="J118" s="684">
        <v>24</v>
      </c>
      <c r="K118" s="684">
        <v>31</v>
      </c>
      <c r="L118" s="684">
        <v>40</v>
      </c>
      <c r="M118" s="684">
        <v>67</v>
      </c>
      <c r="N118" s="280"/>
      <c r="O118" s="280"/>
      <c r="P118" s="684">
        <v>103</v>
      </c>
      <c r="Q118" s="684">
        <v>126</v>
      </c>
      <c r="R118" s="684">
        <v>300</v>
      </c>
      <c r="S118" s="684">
        <v>315</v>
      </c>
      <c r="T118" s="684">
        <v>525</v>
      </c>
      <c r="U118" s="684">
        <v>941</v>
      </c>
      <c r="V118" s="684">
        <v>1611</v>
      </c>
      <c r="W118" s="684">
        <v>2136</v>
      </c>
      <c r="X118" s="684">
        <v>2017</v>
      </c>
      <c r="Y118" s="684">
        <v>1216</v>
      </c>
      <c r="Z118" s="684">
        <v>365</v>
      </c>
      <c r="AA118" s="687" t="s">
        <v>57</v>
      </c>
      <c r="AB118" s="700"/>
      <c r="AC118" s="700"/>
      <c r="AD118" s="689" t="s">
        <v>327</v>
      </c>
      <c r="AE118" s="696">
        <v>979.10891089108895</v>
      </c>
      <c r="AF118" s="286">
        <v>70</v>
      </c>
      <c r="AG118" s="286">
        <v>4.7619047619047619</v>
      </c>
      <c r="AH118" s="286">
        <v>6.5217391304347823</v>
      </c>
      <c r="AI118" s="286">
        <v>15.217391304347824</v>
      </c>
      <c r="AJ118" s="286">
        <v>44</v>
      </c>
      <c r="AK118" s="286">
        <v>19.23076923076923</v>
      </c>
      <c r="AL118" s="286">
        <v>42.10526315789474</v>
      </c>
      <c r="AM118" s="286">
        <v>44.285714285714285</v>
      </c>
      <c r="AN118" s="283">
        <v>62.5</v>
      </c>
      <c r="AO118" s="283">
        <v>121.81818181818181</v>
      </c>
      <c r="AP118" s="284"/>
      <c r="AQ118" s="284"/>
      <c r="AR118" s="283">
        <v>180.7017543859649</v>
      </c>
      <c r="AS118" s="283">
        <v>203.2258064516129</v>
      </c>
      <c r="AT118" s="283">
        <v>357.14285714285711</v>
      </c>
      <c r="AU118" s="283">
        <v>492.1875</v>
      </c>
      <c r="AV118" s="283">
        <v>889.83050847457628</v>
      </c>
      <c r="AW118" s="283">
        <v>1650.8771929824563</v>
      </c>
      <c r="AX118" s="285">
        <v>6995.2380952380945</v>
      </c>
    </row>
    <row r="119" spans="1:102" ht="15" customHeight="1">
      <c r="B119" s="689" t="s">
        <v>328</v>
      </c>
      <c r="C119" s="682">
        <v>10520</v>
      </c>
      <c r="D119" s="683">
        <v>19</v>
      </c>
      <c r="E119" s="684">
        <v>2</v>
      </c>
      <c r="F119" s="684">
        <v>1</v>
      </c>
      <c r="G119" s="684">
        <v>3</v>
      </c>
      <c r="H119" s="684">
        <v>6</v>
      </c>
      <c r="I119" s="684">
        <v>9</v>
      </c>
      <c r="J119" s="684">
        <v>20</v>
      </c>
      <c r="K119" s="684">
        <v>41</v>
      </c>
      <c r="L119" s="684">
        <v>45</v>
      </c>
      <c r="M119" s="684">
        <v>59</v>
      </c>
      <c r="N119" s="280"/>
      <c r="O119" s="280"/>
      <c r="P119" s="684">
        <v>93</v>
      </c>
      <c r="Q119" s="684">
        <v>152</v>
      </c>
      <c r="R119" s="684">
        <v>287</v>
      </c>
      <c r="S119" s="684">
        <v>361</v>
      </c>
      <c r="T119" s="684">
        <v>517</v>
      </c>
      <c r="U119" s="684">
        <v>961</v>
      </c>
      <c r="V119" s="684">
        <v>1599</v>
      </c>
      <c r="W119" s="684">
        <v>2256</v>
      </c>
      <c r="X119" s="684">
        <v>2277</v>
      </c>
      <c r="Y119" s="684">
        <v>1411</v>
      </c>
      <c r="Z119" s="684">
        <v>401</v>
      </c>
      <c r="AA119" s="687" t="s">
        <v>57</v>
      </c>
      <c r="AB119" s="700"/>
      <c r="AC119" s="700"/>
      <c r="AD119" s="689" t="s">
        <v>328</v>
      </c>
      <c r="AE119" s="696">
        <v>1045.7256461232605</v>
      </c>
      <c r="AF119" s="286">
        <v>47.5</v>
      </c>
      <c r="AG119" s="286">
        <v>4.8780487804878048</v>
      </c>
      <c r="AH119" s="286">
        <v>2.2222222222222223</v>
      </c>
      <c r="AI119" s="286">
        <v>6.5217391304347823</v>
      </c>
      <c r="AJ119" s="286">
        <v>12.244897959183673</v>
      </c>
      <c r="AK119" s="286">
        <v>17.307692307692307</v>
      </c>
      <c r="AL119" s="286">
        <v>36.36363636363636</v>
      </c>
      <c r="AM119" s="286">
        <v>60.294117647058819</v>
      </c>
      <c r="AN119" s="283">
        <v>68.181818181818187</v>
      </c>
      <c r="AO119" s="283">
        <v>105.35714285714286</v>
      </c>
      <c r="AP119" s="284"/>
      <c r="AQ119" s="284"/>
      <c r="AR119" s="283">
        <v>166.07142857142858</v>
      </c>
      <c r="AS119" s="283">
        <v>257.62711864406776</v>
      </c>
      <c r="AT119" s="283">
        <v>358.75</v>
      </c>
      <c r="AU119" s="283">
        <v>530.88235294117646</v>
      </c>
      <c r="AV119" s="283">
        <v>861.66666666666663</v>
      </c>
      <c r="AW119" s="283">
        <v>1685.9649122807018</v>
      </c>
      <c r="AX119" s="285">
        <v>7355.5555555555557</v>
      </c>
    </row>
    <row r="120" spans="1:102" ht="14.25" customHeight="1">
      <c r="B120" s="689" t="s">
        <v>329</v>
      </c>
      <c r="C120" s="682">
        <v>10551</v>
      </c>
      <c r="D120" s="683">
        <v>21</v>
      </c>
      <c r="E120" s="684">
        <v>4</v>
      </c>
      <c r="F120" s="684">
        <v>7</v>
      </c>
      <c r="G120" s="684">
        <v>10</v>
      </c>
      <c r="H120" s="684">
        <v>15</v>
      </c>
      <c r="I120" s="684">
        <v>17</v>
      </c>
      <c r="J120" s="684">
        <v>26</v>
      </c>
      <c r="K120" s="684">
        <v>36</v>
      </c>
      <c r="L120" s="684">
        <v>54</v>
      </c>
      <c r="M120" s="684">
        <v>61</v>
      </c>
      <c r="N120" s="280"/>
      <c r="O120" s="280"/>
      <c r="P120" s="684">
        <v>127</v>
      </c>
      <c r="Q120" s="684">
        <v>128</v>
      </c>
      <c r="R120" s="684">
        <v>270</v>
      </c>
      <c r="S120" s="684">
        <v>371</v>
      </c>
      <c r="T120" s="684">
        <v>482</v>
      </c>
      <c r="U120" s="684">
        <v>864</v>
      </c>
      <c r="V120" s="684">
        <v>1639</v>
      </c>
      <c r="W120" s="684">
        <v>2266</v>
      </c>
      <c r="X120" s="684">
        <v>2405</v>
      </c>
      <c r="Y120" s="684">
        <v>1330</v>
      </c>
      <c r="Z120" s="684">
        <v>418</v>
      </c>
      <c r="AA120" s="687" t="s">
        <v>57</v>
      </c>
      <c r="AB120" s="700"/>
      <c r="AC120" s="700"/>
      <c r="AD120" s="689" t="s">
        <v>329</v>
      </c>
      <c r="AE120" s="696">
        <v>1050.8964143426294</v>
      </c>
      <c r="AF120" s="283">
        <v>52.5</v>
      </c>
      <c r="AG120" s="283">
        <v>10</v>
      </c>
      <c r="AH120" s="283">
        <v>15.555555555555557</v>
      </c>
      <c r="AI120" s="283">
        <v>21.276595744680851</v>
      </c>
      <c r="AJ120" s="283">
        <v>31.25</v>
      </c>
      <c r="AK120" s="283">
        <v>33.333333333333336</v>
      </c>
      <c r="AL120" s="283">
        <v>48.148148148148152</v>
      </c>
      <c r="AM120" s="286">
        <v>55.384615384615387</v>
      </c>
      <c r="AN120" s="283">
        <v>79.411764705882348</v>
      </c>
      <c r="AO120" s="283">
        <v>107.01754385964912</v>
      </c>
      <c r="AP120" s="284"/>
      <c r="AQ120" s="284"/>
      <c r="AR120" s="283">
        <v>230.90909090909091</v>
      </c>
      <c r="AS120" s="283">
        <v>220.68965517241381</v>
      </c>
      <c r="AT120" s="283">
        <v>364.86486486486484</v>
      </c>
      <c r="AU120" s="283">
        <v>515.27777777777783</v>
      </c>
      <c r="AV120" s="283">
        <v>777.41935483870964</v>
      </c>
      <c r="AW120" s="283">
        <v>1542.8571428571429</v>
      </c>
      <c r="AX120" s="285">
        <v>7259.4594594594591</v>
      </c>
    </row>
    <row r="121" spans="1:102">
      <c r="B121" s="689" t="s">
        <v>330</v>
      </c>
      <c r="C121" s="701">
        <v>10321</v>
      </c>
      <c r="D121" s="702">
        <v>15</v>
      </c>
      <c r="E121" s="698">
        <v>2</v>
      </c>
      <c r="F121" s="698">
        <v>3</v>
      </c>
      <c r="G121" s="698">
        <v>3</v>
      </c>
      <c r="H121" s="698">
        <v>6</v>
      </c>
      <c r="I121" s="698">
        <v>13</v>
      </c>
      <c r="J121" s="698">
        <v>16</v>
      </c>
      <c r="K121" s="698">
        <v>20</v>
      </c>
      <c r="L121" s="698">
        <v>48</v>
      </c>
      <c r="M121" s="698">
        <v>62</v>
      </c>
      <c r="N121" s="280"/>
      <c r="O121" s="280"/>
      <c r="P121" s="698">
        <v>100</v>
      </c>
      <c r="Q121" s="698">
        <v>143</v>
      </c>
      <c r="R121" s="698">
        <v>211</v>
      </c>
      <c r="S121" s="698">
        <v>387</v>
      </c>
      <c r="T121" s="698">
        <v>545</v>
      </c>
      <c r="U121" s="698">
        <v>860</v>
      </c>
      <c r="V121" s="684">
        <v>1545</v>
      </c>
      <c r="W121" s="684">
        <v>2278</v>
      </c>
      <c r="X121" s="684">
        <v>2354</v>
      </c>
      <c r="Y121" s="684">
        <v>1297</v>
      </c>
      <c r="Z121" s="698">
        <v>413</v>
      </c>
      <c r="AA121" s="687" t="s">
        <v>57</v>
      </c>
      <c r="AB121" s="700"/>
      <c r="AC121" s="700"/>
      <c r="AD121" s="689" t="s">
        <v>330</v>
      </c>
      <c r="AE121" s="696">
        <v>1031.0689310689311</v>
      </c>
      <c r="AF121" s="692">
        <v>37.5</v>
      </c>
      <c r="AG121" s="283">
        <v>5</v>
      </c>
      <c r="AH121" s="283">
        <v>6.8181818181818183</v>
      </c>
      <c r="AI121" s="283">
        <v>6.5217391304347823</v>
      </c>
      <c r="AJ121" s="283">
        <v>12.76595744680851</v>
      </c>
      <c r="AK121" s="283">
        <v>25.999999999999996</v>
      </c>
      <c r="AL121" s="283">
        <v>30.188679245283019</v>
      </c>
      <c r="AM121" s="283">
        <v>32.258064516129032</v>
      </c>
      <c r="AN121" s="283">
        <v>68.571428571428569</v>
      </c>
      <c r="AO121" s="283">
        <v>106.89655172413794</v>
      </c>
      <c r="AP121" s="284"/>
      <c r="AQ121" s="284"/>
      <c r="AR121" s="283">
        <v>181.81818181818181</v>
      </c>
      <c r="AS121" s="283">
        <v>246.55172413793102</v>
      </c>
      <c r="AT121" s="283">
        <v>310.29411764705884</v>
      </c>
      <c r="AU121" s="283">
        <v>509.21052631578942</v>
      </c>
      <c r="AV121" s="283">
        <v>838.46153846153845</v>
      </c>
      <c r="AW121" s="283">
        <v>1563.6363636363635</v>
      </c>
      <c r="AX121" s="285">
        <v>6918.4210526315792</v>
      </c>
    </row>
    <row r="122" spans="1:102">
      <c r="B122" s="289" t="s">
        <v>331</v>
      </c>
      <c r="C122" s="701">
        <v>10637</v>
      </c>
      <c r="D122" s="702">
        <v>18</v>
      </c>
      <c r="E122" s="698">
        <v>1</v>
      </c>
      <c r="F122" s="698">
        <v>4</v>
      </c>
      <c r="G122" s="698">
        <v>4</v>
      </c>
      <c r="H122" s="698">
        <v>8</v>
      </c>
      <c r="I122" s="698">
        <v>12</v>
      </c>
      <c r="J122" s="698">
        <v>19</v>
      </c>
      <c r="K122" s="698">
        <v>17</v>
      </c>
      <c r="L122" s="698">
        <v>54</v>
      </c>
      <c r="M122" s="698">
        <v>60</v>
      </c>
      <c r="N122" s="280"/>
      <c r="O122" s="280"/>
      <c r="P122" s="698">
        <v>85</v>
      </c>
      <c r="Q122" s="698">
        <v>126</v>
      </c>
      <c r="R122" s="698">
        <v>210</v>
      </c>
      <c r="S122" s="698">
        <v>376</v>
      </c>
      <c r="T122" s="698">
        <v>533</v>
      </c>
      <c r="U122" s="698">
        <v>818</v>
      </c>
      <c r="V122" s="684">
        <v>1549</v>
      </c>
      <c r="W122" s="684">
        <v>2331</v>
      </c>
      <c r="X122" s="684">
        <v>2524</v>
      </c>
      <c r="Y122" s="684">
        <v>1437</v>
      </c>
      <c r="Z122" s="698">
        <v>451</v>
      </c>
      <c r="AA122" s="687" t="s">
        <v>57</v>
      </c>
      <c r="AB122" s="700"/>
      <c r="AC122" s="700"/>
      <c r="AD122" s="289" t="s">
        <v>331</v>
      </c>
      <c r="AE122" s="696">
        <v>1064.4461767699156</v>
      </c>
      <c r="AF122" s="286">
        <v>47.911842210332992</v>
      </c>
      <c r="AG122" s="286">
        <v>2.5167996375808523</v>
      </c>
      <c r="AH122" s="286">
        <v>9.3396843186700291</v>
      </c>
      <c r="AI122" s="286">
        <v>8.5238775118801549</v>
      </c>
      <c r="AJ122" s="286">
        <v>17.470682011749034</v>
      </c>
      <c r="AK122" s="286">
        <v>25.591810620601407</v>
      </c>
      <c r="AL122" s="286">
        <v>36.729880724545225</v>
      </c>
      <c r="AM122" s="283">
        <v>29.253351229501146</v>
      </c>
      <c r="AN122" s="283">
        <v>77.698959697261827</v>
      </c>
      <c r="AO122" s="283">
        <v>102.37335562797523</v>
      </c>
      <c r="AP122" s="284"/>
      <c r="AQ122" s="284"/>
      <c r="AR122" s="283">
        <v>154.62135957651938</v>
      </c>
      <c r="AS122" s="283">
        <v>220.32208991239571</v>
      </c>
      <c r="AT122" s="283">
        <v>330.2769608228615</v>
      </c>
      <c r="AU122" s="283">
        <v>453.01204819277109</v>
      </c>
      <c r="AV122" s="283">
        <v>824.14608878511888</v>
      </c>
      <c r="AW122" s="283">
        <v>1522.3702821409961</v>
      </c>
      <c r="AX122" s="285">
        <v>7299.4242856388319</v>
      </c>
    </row>
    <row r="123" spans="1:102" s="703" customFormat="1" ht="15" customHeight="1" thickBot="1">
      <c r="A123" s="280"/>
      <c r="B123" s="289" t="s">
        <v>332</v>
      </c>
      <c r="C123" s="701">
        <v>10627</v>
      </c>
      <c r="D123" s="691">
        <v>17</v>
      </c>
      <c r="E123" s="684">
        <v>2</v>
      </c>
      <c r="F123" s="684">
        <v>1</v>
      </c>
      <c r="G123" s="684">
        <v>2</v>
      </c>
      <c r="H123" s="684">
        <v>14</v>
      </c>
      <c r="I123" s="684">
        <v>8</v>
      </c>
      <c r="J123" s="684">
        <v>21</v>
      </c>
      <c r="K123" s="684">
        <v>25</v>
      </c>
      <c r="L123" s="684">
        <v>46</v>
      </c>
      <c r="M123" s="684">
        <v>58</v>
      </c>
      <c r="N123" s="280"/>
      <c r="O123" s="280"/>
      <c r="P123" s="684">
        <v>77</v>
      </c>
      <c r="Q123" s="684">
        <v>102</v>
      </c>
      <c r="R123" s="684">
        <v>194</v>
      </c>
      <c r="S123" s="684">
        <v>403</v>
      </c>
      <c r="T123" s="684">
        <v>507</v>
      </c>
      <c r="U123" s="684">
        <v>762</v>
      </c>
      <c r="V123" s="684">
        <v>1534</v>
      </c>
      <c r="W123" s="684">
        <v>2392</v>
      </c>
      <c r="X123" s="684">
        <v>2556</v>
      </c>
      <c r="Y123" s="684">
        <v>1470</v>
      </c>
      <c r="Z123" s="684">
        <v>436</v>
      </c>
      <c r="AA123" s="713" t="s">
        <v>48</v>
      </c>
      <c r="AB123" s="700"/>
      <c r="AC123" s="700"/>
      <c r="AD123" s="289" t="s">
        <v>332</v>
      </c>
      <c r="AE123" s="320">
        <v>1063.4454752781699</v>
      </c>
      <c r="AF123" s="298">
        <v>45.945945945945944</v>
      </c>
      <c r="AG123" s="298">
        <v>5</v>
      </c>
      <c r="AH123" s="298">
        <v>2.3809523809523809</v>
      </c>
      <c r="AI123" s="298">
        <v>4.2553191489361701</v>
      </c>
      <c r="AJ123" s="298">
        <v>29.166666666666668</v>
      </c>
      <c r="AK123" s="298">
        <v>17.021276595744681</v>
      </c>
      <c r="AL123" s="298">
        <v>40.38461538461538</v>
      </c>
      <c r="AM123" s="299">
        <v>44.642857142857139</v>
      </c>
      <c r="AN123" s="299">
        <v>65.714285714285708</v>
      </c>
      <c r="AO123" s="299">
        <v>92.063492063492063</v>
      </c>
      <c r="AP123" s="300"/>
      <c r="AQ123" s="300"/>
      <c r="AR123" s="299">
        <v>140</v>
      </c>
      <c r="AS123" s="299">
        <v>178.94736842105263</v>
      </c>
      <c r="AT123" s="283">
        <v>312.90322580645164</v>
      </c>
      <c r="AU123" s="283">
        <v>485.54216867469876</v>
      </c>
      <c r="AV123" s="299">
        <v>804.76190476190482</v>
      </c>
      <c r="AW123" s="299">
        <v>1360.7142857142858</v>
      </c>
      <c r="AX123" s="301">
        <v>7048.7394957983188</v>
      </c>
      <c r="AY123" s="280"/>
      <c r="AZ123" s="280"/>
      <c r="BA123" s="280"/>
      <c r="BB123" s="280"/>
      <c r="BC123" s="280"/>
      <c r="BD123" s="280"/>
      <c r="BE123" s="280"/>
      <c r="BF123" s="280"/>
      <c r="BG123" s="280"/>
      <c r="BH123" s="280"/>
      <c r="BI123" s="280"/>
      <c r="BJ123" s="280"/>
      <c r="BK123" s="280"/>
      <c r="BL123" s="280"/>
      <c r="BM123" s="280"/>
      <c r="BN123" s="280"/>
      <c r="BO123" s="280"/>
      <c r="BP123" s="280"/>
      <c r="BQ123" s="280"/>
      <c r="BR123" s="280"/>
      <c r="BS123" s="280"/>
      <c r="BT123" s="280"/>
      <c r="BU123" s="280"/>
      <c r="BV123" s="280"/>
      <c r="BW123" s="280"/>
      <c r="BX123" s="280"/>
      <c r="BY123" s="280"/>
      <c r="BZ123" s="280"/>
      <c r="CA123" s="280"/>
      <c r="CB123" s="280"/>
      <c r="CC123" s="280"/>
      <c r="CD123" s="280"/>
      <c r="CE123" s="280"/>
      <c r="CF123" s="280"/>
      <c r="CG123" s="280"/>
      <c r="CH123" s="280"/>
      <c r="CI123" s="280"/>
      <c r="CJ123" s="280"/>
      <c r="CK123" s="280"/>
      <c r="CL123" s="280"/>
      <c r="CM123" s="280"/>
      <c r="CN123" s="280"/>
      <c r="CO123" s="280"/>
      <c r="CP123" s="280"/>
      <c r="CQ123" s="280"/>
      <c r="CR123" s="280"/>
      <c r="CS123" s="280"/>
      <c r="CT123" s="280"/>
      <c r="CU123" s="280"/>
      <c r="CV123" s="280"/>
      <c r="CW123" s="280"/>
      <c r="CX123" s="280"/>
    </row>
    <row r="124" spans="1:102" s="280" customFormat="1" ht="15" customHeight="1">
      <c r="B124" s="289" t="s">
        <v>333</v>
      </c>
      <c r="C124" s="701">
        <v>10840</v>
      </c>
      <c r="D124" s="691">
        <v>9</v>
      </c>
      <c r="E124" s="684">
        <v>3</v>
      </c>
      <c r="F124" s="684">
        <v>1</v>
      </c>
      <c r="G124" s="684">
        <v>4</v>
      </c>
      <c r="H124" s="684">
        <v>7</v>
      </c>
      <c r="I124" s="684">
        <v>6</v>
      </c>
      <c r="J124" s="684">
        <v>14</v>
      </c>
      <c r="K124" s="684">
        <v>25</v>
      </c>
      <c r="L124" s="684">
        <v>39</v>
      </c>
      <c r="M124" s="684">
        <v>66</v>
      </c>
      <c r="P124" s="684">
        <v>81</v>
      </c>
      <c r="Q124" s="684">
        <v>118</v>
      </c>
      <c r="R124" s="684">
        <v>190</v>
      </c>
      <c r="S124" s="684">
        <v>441</v>
      </c>
      <c r="T124" s="684">
        <v>514</v>
      </c>
      <c r="U124" s="684">
        <v>829</v>
      </c>
      <c r="V124" s="684">
        <v>1432</v>
      </c>
      <c r="W124" s="684">
        <v>2402</v>
      </c>
      <c r="X124" s="684">
        <v>2588</v>
      </c>
      <c r="Y124" s="684">
        <v>1585</v>
      </c>
      <c r="Z124" s="684">
        <v>486</v>
      </c>
      <c r="AA124" s="713" t="s">
        <v>48</v>
      </c>
      <c r="AB124" s="704"/>
      <c r="AC124" s="705"/>
      <c r="AD124" s="289" t="s">
        <v>333</v>
      </c>
      <c r="AE124" s="320">
        <v>1093.8446014127144</v>
      </c>
      <c r="AF124" s="298">
        <v>24.324324324324323</v>
      </c>
      <c r="AG124" s="298">
        <v>7.4999999999999991</v>
      </c>
      <c r="AH124" s="298">
        <v>2.4390243902439024</v>
      </c>
      <c r="AI124" s="298">
        <v>8.6956521739130448</v>
      </c>
      <c r="AJ124" s="298">
        <v>14.583333333333334</v>
      </c>
      <c r="AK124" s="298">
        <v>13.333333333333334</v>
      </c>
      <c r="AL124" s="298">
        <v>27.450980392156861</v>
      </c>
      <c r="AM124" s="299">
        <v>46.296296296296298</v>
      </c>
      <c r="AN124" s="299">
        <v>57.352941176470594</v>
      </c>
      <c r="AO124" s="299">
        <v>101.53846153846155</v>
      </c>
      <c r="AP124" s="300"/>
      <c r="AQ124" s="300"/>
      <c r="AR124" s="299">
        <v>144.64285714285714</v>
      </c>
      <c r="AS124" s="299">
        <v>210.71428571428572</v>
      </c>
      <c r="AT124" s="283">
        <v>322.03389830508473</v>
      </c>
      <c r="AU124" s="283">
        <v>558.22784810126586</v>
      </c>
      <c r="AV124" s="299">
        <v>778.78787878787875</v>
      </c>
      <c r="AW124" s="299">
        <v>1454.3859649122808</v>
      </c>
      <c r="AX124" s="301">
        <v>6961.4754098360654</v>
      </c>
      <c r="AY124" s="706"/>
    </row>
    <row r="125" spans="1:102" s="280" customFormat="1" ht="15" customHeight="1">
      <c r="B125" s="289" t="s">
        <v>334</v>
      </c>
      <c r="C125" s="701">
        <v>11233</v>
      </c>
      <c r="D125" s="691">
        <v>21</v>
      </c>
      <c r="E125" s="684">
        <v>3</v>
      </c>
      <c r="F125" s="684">
        <v>5</v>
      </c>
      <c r="G125" s="684">
        <v>8</v>
      </c>
      <c r="H125" s="684">
        <v>5</v>
      </c>
      <c r="I125" s="684">
        <v>9</v>
      </c>
      <c r="J125" s="684">
        <v>13</v>
      </c>
      <c r="K125" s="684">
        <v>16</v>
      </c>
      <c r="L125" s="684">
        <v>43</v>
      </c>
      <c r="M125" s="684">
        <v>77</v>
      </c>
      <c r="P125" s="684">
        <v>81</v>
      </c>
      <c r="Q125" s="684">
        <v>116</v>
      </c>
      <c r="R125" s="684">
        <v>192</v>
      </c>
      <c r="S125" s="684">
        <v>401</v>
      </c>
      <c r="T125" s="684">
        <v>551</v>
      </c>
      <c r="U125" s="684">
        <v>839</v>
      </c>
      <c r="V125" s="684">
        <v>1470</v>
      </c>
      <c r="W125" s="684">
        <v>2490</v>
      </c>
      <c r="X125" s="684">
        <v>2760</v>
      </c>
      <c r="Y125" s="684">
        <v>1644</v>
      </c>
      <c r="Z125" s="684">
        <v>489</v>
      </c>
      <c r="AA125" s="713" t="s">
        <v>48</v>
      </c>
      <c r="AB125" s="704"/>
      <c r="AC125" s="705"/>
      <c r="AD125" s="289" t="s">
        <v>334</v>
      </c>
      <c r="AE125" s="320">
        <v>1139.2494929006084</v>
      </c>
      <c r="AF125" s="298">
        <v>56.756756756756751</v>
      </c>
      <c r="AG125" s="298">
        <v>7.6923076923076925</v>
      </c>
      <c r="AH125" s="298">
        <v>12.5</v>
      </c>
      <c r="AI125" s="298">
        <v>17.777777777777779</v>
      </c>
      <c r="AJ125" s="298">
        <v>10.416666666666668</v>
      </c>
      <c r="AK125" s="298">
        <v>20</v>
      </c>
      <c r="AL125" s="298">
        <v>26.530612244897959</v>
      </c>
      <c r="AM125" s="299">
        <v>30.188679245283019</v>
      </c>
      <c r="AN125" s="299">
        <v>66.15384615384616</v>
      </c>
      <c r="AO125" s="299">
        <v>113.23529411764706</v>
      </c>
      <c r="AP125" s="300"/>
      <c r="AQ125" s="300"/>
      <c r="AR125" s="299">
        <v>142.10526315789474</v>
      </c>
      <c r="AS125" s="299">
        <v>210.90909090909091</v>
      </c>
      <c r="AT125" s="283">
        <v>331.0344827586207</v>
      </c>
      <c r="AU125" s="283">
        <v>541.89189189189187</v>
      </c>
      <c r="AV125" s="299">
        <v>787.14285714285711</v>
      </c>
      <c r="AW125" s="299">
        <v>1422.0338983050849</v>
      </c>
      <c r="AX125" s="301">
        <v>7197.5609756097556</v>
      </c>
    </row>
    <row r="126" spans="1:102" s="280" customFormat="1" ht="15" customHeight="1">
      <c r="B126" s="289" t="s">
        <v>335</v>
      </c>
      <c r="C126" s="701">
        <v>10922</v>
      </c>
      <c r="D126" s="691">
        <v>17</v>
      </c>
      <c r="E126" s="684">
        <v>1</v>
      </c>
      <c r="F126" s="684">
        <v>4</v>
      </c>
      <c r="G126" s="684">
        <v>6</v>
      </c>
      <c r="H126" s="684">
        <v>10</v>
      </c>
      <c r="I126" s="684">
        <v>11</v>
      </c>
      <c r="J126" s="684">
        <v>12</v>
      </c>
      <c r="K126" s="684">
        <v>24</v>
      </c>
      <c r="L126" s="684">
        <v>31</v>
      </c>
      <c r="M126" s="684">
        <v>73</v>
      </c>
      <c r="P126" s="684">
        <v>93</v>
      </c>
      <c r="Q126" s="684">
        <v>113</v>
      </c>
      <c r="R126" s="684">
        <v>179</v>
      </c>
      <c r="S126" s="684">
        <v>346</v>
      </c>
      <c r="T126" s="684">
        <v>567</v>
      </c>
      <c r="U126" s="684">
        <v>783</v>
      </c>
      <c r="V126" s="684">
        <v>1387</v>
      </c>
      <c r="W126" s="684">
        <v>2256</v>
      </c>
      <c r="X126" s="684">
        <v>2789</v>
      </c>
      <c r="Y126" s="684">
        <v>1734</v>
      </c>
      <c r="Z126" s="684">
        <v>486</v>
      </c>
      <c r="AA126" s="713" t="s">
        <v>48</v>
      </c>
      <c r="AB126" s="704"/>
      <c r="AC126" s="705"/>
      <c r="AD126" s="289" t="s">
        <v>335</v>
      </c>
      <c r="AE126" s="320">
        <v>1114.4897959183675</v>
      </c>
      <c r="AF126" s="317">
        <v>47.222222222222221</v>
      </c>
      <c r="AG126" s="299">
        <v>2.5641025641025639</v>
      </c>
      <c r="AH126" s="299">
        <v>10</v>
      </c>
      <c r="AI126" s="299">
        <v>13.636363636363637</v>
      </c>
      <c r="AJ126" s="299">
        <v>20.833333333333336</v>
      </c>
      <c r="AK126" s="299">
        <v>25</v>
      </c>
      <c r="AL126" s="299">
        <v>25</v>
      </c>
      <c r="AM126" s="299">
        <v>45.283018867924525</v>
      </c>
      <c r="AN126" s="299">
        <v>50.819672131147541</v>
      </c>
      <c r="AO126" s="299">
        <v>105.79710144927536</v>
      </c>
      <c r="AP126" s="300"/>
      <c r="AQ126" s="300"/>
      <c r="AR126" s="299">
        <v>160.34482758620689</v>
      </c>
      <c r="AS126" s="299">
        <v>205.45454545454547</v>
      </c>
      <c r="AT126" s="283">
        <v>308.62068965517238</v>
      </c>
      <c r="AU126" s="283">
        <v>516.41791044776119</v>
      </c>
      <c r="AV126" s="299">
        <v>766.21621621621625</v>
      </c>
      <c r="AW126" s="299">
        <v>1262.9032258064517</v>
      </c>
      <c r="AX126" s="301">
        <v>6977.4193548387102</v>
      </c>
    </row>
    <row r="127" spans="1:102" s="280" customFormat="1" ht="15" customHeight="1">
      <c r="B127" s="289" t="s">
        <v>336</v>
      </c>
      <c r="C127" s="697">
        <v>10793</v>
      </c>
      <c r="D127" s="691">
        <v>10</v>
      </c>
      <c r="E127" s="684">
        <v>3</v>
      </c>
      <c r="F127" s="684">
        <v>5</v>
      </c>
      <c r="G127" s="684">
        <v>10</v>
      </c>
      <c r="H127" s="684">
        <v>8</v>
      </c>
      <c r="I127" s="684">
        <v>6</v>
      </c>
      <c r="J127" s="684">
        <v>8</v>
      </c>
      <c r="K127" s="684">
        <v>25</v>
      </c>
      <c r="L127" s="684">
        <v>31</v>
      </c>
      <c r="M127" s="684">
        <v>70</v>
      </c>
      <c r="P127" s="684">
        <v>94</v>
      </c>
      <c r="Q127" s="684">
        <v>96</v>
      </c>
      <c r="R127" s="684">
        <v>161</v>
      </c>
      <c r="S127" s="684">
        <v>292</v>
      </c>
      <c r="T127" s="684">
        <v>555</v>
      </c>
      <c r="U127" s="684">
        <v>822</v>
      </c>
      <c r="V127" s="684">
        <v>1295</v>
      </c>
      <c r="W127" s="684">
        <v>2334</v>
      </c>
      <c r="X127" s="684">
        <v>2786</v>
      </c>
      <c r="Y127" s="684">
        <v>1684</v>
      </c>
      <c r="Z127" s="684">
        <v>498</v>
      </c>
      <c r="AA127" s="713" t="s">
        <v>48</v>
      </c>
      <c r="AB127" s="700"/>
      <c r="AC127" s="700"/>
      <c r="AD127" s="289" t="s">
        <v>336</v>
      </c>
      <c r="AE127" s="320">
        <v>1138.511717398459</v>
      </c>
      <c r="AF127" s="317">
        <v>29.467232437529468</v>
      </c>
      <c r="AG127" s="299">
        <v>7.9070135209931207</v>
      </c>
      <c r="AH127" s="299">
        <v>12.641905387980074</v>
      </c>
      <c r="AI127" s="299">
        <v>23.113905325443785</v>
      </c>
      <c r="AJ127" s="299">
        <v>18.226556092226375</v>
      </c>
      <c r="AK127" s="299">
        <v>14.515543728075482</v>
      </c>
      <c r="AL127" s="299">
        <v>17.691287041132245</v>
      </c>
      <c r="AM127" s="299">
        <v>49.156474890872623</v>
      </c>
      <c r="AN127" s="299">
        <v>54.082344731332867</v>
      </c>
      <c r="AO127" s="298">
        <v>101.99918400652795</v>
      </c>
      <c r="AP127" s="300"/>
      <c r="AQ127" s="300"/>
      <c r="AR127" s="299">
        <v>163.01331853496114</v>
      </c>
      <c r="AS127" s="299">
        <v>177.13811237199005</v>
      </c>
      <c r="AT127" s="299">
        <v>286.93126125002226</v>
      </c>
      <c r="AU127" s="299">
        <v>471.92681901929728</v>
      </c>
      <c r="AV127" s="299">
        <v>740.7802885706277</v>
      </c>
      <c r="AW127" s="299">
        <v>1357.8248372922792</v>
      </c>
      <c r="AX127" s="301">
        <v>7120.0225269992716</v>
      </c>
    </row>
    <row r="128" spans="1:102" s="280" customFormat="1" ht="15" customHeight="1">
      <c r="B128" s="289" t="s">
        <v>337</v>
      </c>
      <c r="C128" s="697">
        <v>11386</v>
      </c>
      <c r="D128" s="707">
        <v>13</v>
      </c>
      <c r="E128" s="684">
        <v>1</v>
      </c>
      <c r="F128" s="684">
        <v>3</v>
      </c>
      <c r="G128" s="684">
        <v>6</v>
      </c>
      <c r="H128" s="684">
        <v>9</v>
      </c>
      <c r="I128" s="684">
        <v>7</v>
      </c>
      <c r="J128" s="684">
        <v>12</v>
      </c>
      <c r="K128" s="684">
        <v>18</v>
      </c>
      <c r="L128" s="684">
        <v>36</v>
      </c>
      <c r="M128" s="684">
        <v>73</v>
      </c>
      <c r="P128" s="684">
        <v>93</v>
      </c>
      <c r="Q128" s="684">
        <v>139</v>
      </c>
      <c r="R128" s="684">
        <v>178</v>
      </c>
      <c r="S128" s="684">
        <v>284</v>
      </c>
      <c r="T128" s="684">
        <v>603</v>
      </c>
      <c r="U128" s="684">
        <v>757</v>
      </c>
      <c r="V128" s="684">
        <v>1337</v>
      </c>
      <c r="W128" s="684">
        <v>2346</v>
      </c>
      <c r="X128" s="684">
        <v>2931</v>
      </c>
      <c r="Y128" s="684">
        <v>1952</v>
      </c>
      <c r="Z128" s="684">
        <v>588</v>
      </c>
      <c r="AA128" s="713">
        <v>0</v>
      </c>
      <c r="AB128" s="700"/>
      <c r="AC128" s="700"/>
      <c r="AD128" s="289" t="s">
        <v>337</v>
      </c>
      <c r="AE128" s="320">
        <v>1168.993839835729</v>
      </c>
      <c r="AF128" s="317">
        <v>38.235294117647058</v>
      </c>
      <c r="AG128" s="299">
        <v>2.6315789473684212</v>
      </c>
      <c r="AH128" s="299">
        <v>7.4999999999999991</v>
      </c>
      <c r="AI128" s="299">
        <v>13.953488372093023</v>
      </c>
      <c r="AJ128" s="299">
        <v>18.367346938775508</v>
      </c>
      <c r="AK128" s="299">
        <v>15.90909090909091</v>
      </c>
      <c r="AL128" s="299">
        <v>26.086956521739129</v>
      </c>
      <c r="AM128" s="299">
        <v>34.615384615384613</v>
      </c>
      <c r="AN128" s="299">
        <v>63.157894736842103</v>
      </c>
      <c r="AO128" s="299">
        <v>104.28571428571429</v>
      </c>
      <c r="AP128" s="300"/>
      <c r="AQ128" s="300"/>
      <c r="AR128" s="299">
        <v>145.3125</v>
      </c>
      <c r="AS128" s="299">
        <v>252.72727272727275</v>
      </c>
      <c r="AT128" s="299">
        <v>317.85714285714283</v>
      </c>
      <c r="AU128" s="299">
        <v>465.57377049180326</v>
      </c>
      <c r="AV128" s="299">
        <v>744.44444444444446</v>
      </c>
      <c r="AW128" s="299">
        <v>1283.0508474576272</v>
      </c>
      <c r="AX128" s="301">
        <v>7207.8740157480306</v>
      </c>
    </row>
    <row r="129" spans="2:50" s="280" customFormat="1" ht="15" customHeight="1">
      <c r="B129" s="289" t="s">
        <v>338</v>
      </c>
      <c r="C129" s="697">
        <v>12495</v>
      </c>
      <c r="D129" s="707">
        <v>14</v>
      </c>
      <c r="E129" s="684">
        <v>2</v>
      </c>
      <c r="F129" s="684">
        <v>2</v>
      </c>
      <c r="G129" s="684">
        <v>9</v>
      </c>
      <c r="H129" s="684">
        <v>8</v>
      </c>
      <c r="I129" s="684">
        <v>7</v>
      </c>
      <c r="J129" s="684">
        <v>8</v>
      </c>
      <c r="K129" s="684">
        <v>29</v>
      </c>
      <c r="L129" s="684">
        <v>35</v>
      </c>
      <c r="M129" s="684">
        <v>69</v>
      </c>
      <c r="P129" s="684">
        <v>98</v>
      </c>
      <c r="Q129" s="684">
        <v>135</v>
      </c>
      <c r="R129" s="684">
        <v>181</v>
      </c>
      <c r="S129" s="684">
        <v>262</v>
      </c>
      <c r="T129" s="684">
        <v>605</v>
      </c>
      <c r="U129" s="684">
        <v>907</v>
      </c>
      <c r="V129" s="684">
        <v>1437</v>
      </c>
      <c r="W129" s="684">
        <v>2480</v>
      </c>
      <c r="X129" s="684">
        <v>3288</v>
      </c>
      <c r="Y129" s="684">
        <v>2208</v>
      </c>
      <c r="Z129" s="684">
        <v>711</v>
      </c>
      <c r="AA129" s="713">
        <v>0</v>
      </c>
      <c r="AB129" s="700"/>
      <c r="AC129" s="700"/>
      <c r="AD129" s="289" t="s">
        <v>338</v>
      </c>
      <c r="AE129" s="320">
        <v>1293.4782608695652</v>
      </c>
      <c r="AF129" s="317">
        <v>43.75</v>
      </c>
      <c r="AG129" s="299">
        <v>5.4054054054054053</v>
      </c>
      <c r="AH129" s="299">
        <v>5</v>
      </c>
      <c r="AI129" s="299">
        <v>21.428571428571427</v>
      </c>
      <c r="AJ129" s="299">
        <v>16.666666666666668</v>
      </c>
      <c r="AK129" s="299">
        <v>15.90909090909091</v>
      </c>
      <c r="AL129" s="299">
        <v>17.777777777777779</v>
      </c>
      <c r="AM129" s="299">
        <v>56.86274509803922</v>
      </c>
      <c r="AN129" s="299">
        <v>63.63636363636364</v>
      </c>
      <c r="AO129" s="299">
        <v>101.47058823529412</v>
      </c>
      <c r="AP129" s="300"/>
      <c r="AQ129" s="300"/>
      <c r="AR129" s="299">
        <v>148.4848484848485</v>
      </c>
      <c r="AS129" s="299">
        <v>245.45454545454544</v>
      </c>
      <c r="AT129" s="299">
        <v>323.21428571428572</v>
      </c>
      <c r="AU129" s="299">
        <v>444.06779661016947</v>
      </c>
      <c r="AV129" s="299">
        <v>785.71428571428578</v>
      </c>
      <c r="AW129" s="299">
        <v>1462.9032258064517</v>
      </c>
      <c r="AX129" s="301">
        <v>7787.6923076923076</v>
      </c>
    </row>
    <row r="130" spans="2:50" s="280" customFormat="1" ht="15" customHeight="1">
      <c r="B130" s="289" t="s">
        <v>339</v>
      </c>
      <c r="C130" s="697">
        <v>12778</v>
      </c>
      <c r="D130" s="707">
        <v>15</v>
      </c>
      <c r="E130" s="684">
        <v>3</v>
      </c>
      <c r="F130" s="684">
        <v>7</v>
      </c>
      <c r="G130" s="684">
        <v>10</v>
      </c>
      <c r="H130" s="684">
        <v>10</v>
      </c>
      <c r="I130" s="684">
        <v>3</v>
      </c>
      <c r="J130" s="684">
        <v>15</v>
      </c>
      <c r="K130" s="684">
        <v>23</v>
      </c>
      <c r="L130" s="684">
        <v>43</v>
      </c>
      <c r="M130" s="684">
        <v>67</v>
      </c>
      <c r="P130" s="684">
        <v>79</v>
      </c>
      <c r="Q130" s="684">
        <v>113</v>
      </c>
      <c r="R130" s="684">
        <v>162</v>
      </c>
      <c r="S130" s="684">
        <v>267</v>
      </c>
      <c r="T130" s="684">
        <v>612</v>
      </c>
      <c r="U130" s="684">
        <v>955</v>
      </c>
      <c r="V130" s="684">
        <v>1474</v>
      </c>
      <c r="W130" s="684">
        <v>2511</v>
      </c>
      <c r="X130" s="684">
        <v>3414</v>
      </c>
      <c r="Y130" s="684">
        <v>2240</v>
      </c>
      <c r="Z130" s="684">
        <v>755</v>
      </c>
      <c r="AA130" s="713">
        <v>0</v>
      </c>
      <c r="AB130" s="700"/>
      <c r="AC130" s="700"/>
      <c r="AD130" s="289" t="s">
        <v>343</v>
      </c>
      <c r="AE130" s="320">
        <v>1333.820459290188</v>
      </c>
      <c r="AF130" s="317">
        <v>48.387096774193552</v>
      </c>
      <c r="AG130" s="299">
        <v>8.3333333333333339</v>
      </c>
      <c r="AH130" s="299">
        <v>17.5</v>
      </c>
      <c r="AI130" s="299">
        <v>24.390243902439025</v>
      </c>
      <c r="AJ130" s="299">
        <v>21.276595744680851</v>
      </c>
      <c r="AK130" s="299">
        <v>6.666666666666667</v>
      </c>
      <c r="AL130" s="299">
        <v>34.090909090909093</v>
      </c>
      <c r="AM130" s="299">
        <v>46.938775510204081</v>
      </c>
      <c r="AN130" s="299">
        <v>79.629629629629619</v>
      </c>
      <c r="AO130" s="299">
        <v>103.07692307692307</v>
      </c>
      <c r="AP130" s="300"/>
      <c r="AQ130" s="300"/>
      <c r="AR130" s="299">
        <v>116.1764705882353</v>
      </c>
      <c r="AS130" s="299">
        <v>198.24561403508773</v>
      </c>
      <c r="AT130" s="299">
        <v>294.54545454545456</v>
      </c>
      <c r="AU130" s="299">
        <v>468.42105263157896</v>
      </c>
      <c r="AV130" s="299">
        <v>861.9718309859154</v>
      </c>
      <c r="AW130" s="299">
        <v>1425.3731343283582</v>
      </c>
      <c r="AX130" s="301">
        <v>7934.3511450381684</v>
      </c>
    </row>
    <row r="131" spans="2:50" s="280" customFormat="1" ht="6" customHeight="1" thickBot="1">
      <c r="B131" s="321"/>
      <c r="C131" s="708"/>
      <c r="D131" s="709"/>
      <c r="E131" s="710"/>
      <c r="F131" s="710"/>
      <c r="G131" s="710"/>
      <c r="H131" s="710"/>
      <c r="I131" s="710"/>
      <c r="J131" s="710"/>
      <c r="K131" s="710"/>
      <c r="L131" s="710"/>
      <c r="M131" s="710"/>
      <c r="P131" s="710"/>
      <c r="Q131" s="710"/>
      <c r="R131" s="710"/>
      <c r="S131" s="710"/>
      <c r="T131" s="710"/>
      <c r="U131" s="710"/>
      <c r="V131" s="710"/>
      <c r="W131" s="710"/>
      <c r="X131" s="710"/>
      <c r="Y131" s="710"/>
      <c r="Z131" s="710"/>
      <c r="AA131" s="714"/>
      <c r="AB131" s="700"/>
      <c r="AC131" s="700"/>
      <c r="AD131" s="321"/>
      <c r="AE131" s="322"/>
      <c r="AF131" s="323"/>
      <c r="AG131" s="324"/>
      <c r="AH131" s="324"/>
      <c r="AI131" s="324"/>
      <c r="AJ131" s="324"/>
      <c r="AK131" s="324"/>
      <c r="AL131" s="324"/>
      <c r="AM131" s="324"/>
      <c r="AN131" s="324"/>
      <c r="AO131" s="323"/>
      <c r="AP131" s="300"/>
      <c r="AQ131" s="298"/>
      <c r="AR131" s="323"/>
      <c r="AS131" s="323"/>
      <c r="AT131" s="323"/>
      <c r="AU131" s="323"/>
      <c r="AV131" s="323"/>
      <c r="AW131" s="323"/>
      <c r="AX131" s="325"/>
    </row>
    <row r="132" spans="2:50" ht="6" customHeight="1">
      <c r="B132" s="711"/>
      <c r="C132" s="280"/>
      <c r="N132" s="280"/>
      <c r="O132" s="280"/>
      <c r="V132" s="280"/>
      <c r="W132" s="280"/>
      <c r="X132" s="280"/>
      <c r="Y132" s="280"/>
      <c r="AA132" s="712"/>
      <c r="AB132" s="700"/>
      <c r="AC132" s="700"/>
      <c r="AD132" s="711"/>
      <c r="AE132" s="284"/>
      <c r="AF132" s="284"/>
      <c r="AG132" s="284"/>
      <c r="AH132" s="284"/>
      <c r="AI132" s="284"/>
      <c r="AJ132" s="284"/>
      <c r="AK132" s="284"/>
      <c r="AL132" s="284"/>
      <c r="AM132" s="284"/>
      <c r="AN132" s="284"/>
      <c r="AO132" s="284"/>
      <c r="AP132" s="284"/>
      <c r="AQ132" s="284"/>
      <c r="AR132" s="284"/>
      <c r="AS132" s="284"/>
      <c r="AT132" s="284"/>
      <c r="AU132" s="284"/>
      <c r="AV132" s="284"/>
      <c r="AW132" s="284"/>
      <c r="AX132" s="284"/>
    </row>
    <row r="133" spans="2:50" ht="18" customHeight="1">
      <c r="B133" s="272" t="s">
        <v>344</v>
      </c>
      <c r="C133" s="280"/>
    </row>
    <row r="134" spans="2:50">
      <c r="B134" s="272" t="s">
        <v>345</v>
      </c>
    </row>
    <row r="135" spans="2:50" ht="6" customHeight="1">
      <c r="B135" s="272"/>
    </row>
  </sheetData>
  <phoneticPr fontId="1"/>
  <printOptions verticalCentered="1"/>
  <pageMargins left="0.70866141732283472" right="0.70866141732283472" top="0.55118110236220474" bottom="0.55118110236220474" header="0.31496062992125984" footer="0.31496062992125984"/>
  <pageSetup paperSize="9" scale="53" fitToWidth="0" orientation="portrait" r:id="rId1"/>
  <colBreaks count="3" manualBreakCount="3">
    <brk id="14" max="131" man="1"/>
    <brk id="28" max="1048575" man="1"/>
    <brk id="42" max="1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9E4D-32FD-4F35-BFBF-623C34496423}">
  <sheetPr transitionEvaluation="1"/>
  <dimension ref="A1:S54"/>
  <sheetViews>
    <sheetView showGridLines="0" view="pageBreakPreview" zoomScaleNormal="100" zoomScaleSheetLayoutView="100" workbookViewId="0">
      <pane ySplit="5" topLeftCell="A6" activePane="bottomLeft" state="frozen"/>
      <selection activeCell="K106" sqref="K106"/>
      <selection pane="bottomLeft" activeCell="D43" sqref="D43"/>
    </sheetView>
  </sheetViews>
  <sheetFormatPr defaultColWidth="10.625" defaultRowHeight="19.899999999999999" customHeight="1"/>
  <cols>
    <col min="1" max="1" width="2.625" style="10" customWidth="1"/>
    <col min="2" max="2" width="6.5" style="10" customWidth="1"/>
    <col min="3" max="3" width="11.375" style="10" customWidth="1"/>
    <col min="4" max="5" width="17.375" style="10" customWidth="1"/>
    <col min="6" max="6" width="15.625" style="10" customWidth="1"/>
    <col min="7" max="7" width="15.75" style="10" customWidth="1"/>
    <col min="8" max="8" width="16.125" style="10" customWidth="1"/>
    <col min="9" max="9" width="10.375" style="10" customWidth="1"/>
    <col min="10" max="10" width="7.625" style="10" customWidth="1"/>
    <col min="11" max="11" width="10.625" style="10"/>
    <col min="12" max="20" width="7.625" style="10" customWidth="1"/>
    <col min="21" max="21" width="1.625" style="10" customWidth="1"/>
    <col min="22" max="256" width="10.625" style="10"/>
    <col min="257" max="257" width="2.625" style="10" customWidth="1"/>
    <col min="258" max="258" width="6.5" style="10" customWidth="1"/>
    <col min="259" max="259" width="11.375" style="10" customWidth="1"/>
    <col min="260" max="261" width="17.375" style="10" customWidth="1"/>
    <col min="262" max="262" width="15.625" style="10" customWidth="1"/>
    <col min="263" max="263" width="15.75" style="10" customWidth="1"/>
    <col min="264" max="264" width="16.125" style="10" customWidth="1"/>
    <col min="265" max="265" width="10.375" style="10" customWidth="1"/>
    <col min="266" max="266" width="7.625" style="10" customWidth="1"/>
    <col min="267" max="267" width="10.625" style="10"/>
    <col min="268" max="276" width="7.625" style="10" customWidth="1"/>
    <col min="277" max="277" width="1.625" style="10" customWidth="1"/>
    <col min="278" max="512" width="10.625" style="10"/>
    <col min="513" max="513" width="2.625" style="10" customWidth="1"/>
    <col min="514" max="514" width="6.5" style="10" customWidth="1"/>
    <col min="515" max="515" width="11.375" style="10" customWidth="1"/>
    <col min="516" max="517" width="17.375" style="10" customWidth="1"/>
    <col min="518" max="518" width="15.625" style="10" customWidth="1"/>
    <col min="519" max="519" width="15.75" style="10" customWidth="1"/>
    <col min="520" max="520" width="16.125" style="10" customWidth="1"/>
    <col min="521" max="521" width="10.375" style="10" customWidth="1"/>
    <col min="522" max="522" width="7.625" style="10" customWidth="1"/>
    <col min="523" max="523" width="10.625" style="10"/>
    <col min="524" max="532" width="7.625" style="10" customWidth="1"/>
    <col min="533" max="533" width="1.625" style="10" customWidth="1"/>
    <col min="534" max="768" width="10.625" style="10"/>
    <col min="769" max="769" width="2.625" style="10" customWidth="1"/>
    <col min="770" max="770" width="6.5" style="10" customWidth="1"/>
    <col min="771" max="771" width="11.375" style="10" customWidth="1"/>
    <col min="772" max="773" width="17.375" style="10" customWidth="1"/>
    <col min="774" max="774" width="15.625" style="10" customWidth="1"/>
    <col min="775" max="775" width="15.75" style="10" customWidth="1"/>
    <col min="776" max="776" width="16.125" style="10" customWidth="1"/>
    <col min="777" max="777" width="10.375" style="10" customWidth="1"/>
    <col min="778" max="778" width="7.625" style="10" customWidth="1"/>
    <col min="779" max="779" width="10.625" style="10"/>
    <col min="780" max="788" width="7.625" style="10" customWidth="1"/>
    <col min="789" max="789" width="1.625" style="10" customWidth="1"/>
    <col min="790" max="1024" width="10.625" style="10"/>
    <col min="1025" max="1025" width="2.625" style="10" customWidth="1"/>
    <col min="1026" max="1026" width="6.5" style="10" customWidth="1"/>
    <col min="1027" max="1027" width="11.375" style="10" customWidth="1"/>
    <col min="1028" max="1029" width="17.375" style="10" customWidth="1"/>
    <col min="1030" max="1030" width="15.625" style="10" customWidth="1"/>
    <col min="1031" max="1031" width="15.75" style="10" customWidth="1"/>
    <col min="1032" max="1032" width="16.125" style="10" customWidth="1"/>
    <col min="1033" max="1033" width="10.375" style="10" customWidth="1"/>
    <col min="1034" max="1034" width="7.625" style="10" customWidth="1"/>
    <col min="1035" max="1035" width="10.625" style="10"/>
    <col min="1036" max="1044" width="7.625" style="10" customWidth="1"/>
    <col min="1045" max="1045" width="1.625" style="10" customWidth="1"/>
    <col min="1046" max="1280" width="10.625" style="10"/>
    <col min="1281" max="1281" width="2.625" style="10" customWidth="1"/>
    <col min="1282" max="1282" width="6.5" style="10" customWidth="1"/>
    <col min="1283" max="1283" width="11.375" style="10" customWidth="1"/>
    <col min="1284" max="1285" width="17.375" style="10" customWidth="1"/>
    <col min="1286" max="1286" width="15.625" style="10" customWidth="1"/>
    <col min="1287" max="1287" width="15.75" style="10" customWidth="1"/>
    <col min="1288" max="1288" width="16.125" style="10" customWidth="1"/>
    <col min="1289" max="1289" width="10.375" style="10" customWidth="1"/>
    <col min="1290" max="1290" width="7.625" style="10" customWidth="1"/>
    <col min="1291" max="1291" width="10.625" style="10"/>
    <col min="1292" max="1300" width="7.625" style="10" customWidth="1"/>
    <col min="1301" max="1301" width="1.625" style="10" customWidth="1"/>
    <col min="1302" max="1536" width="10.625" style="10"/>
    <col min="1537" max="1537" width="2.625" style="10" customWidth="1"/>
    <col min="1538" max="1538" width="6.5" style="10" customWidth="1"/>
    <col min="1539" max="1539" width="11.375" style="10" customWidth="1"/>
    <col min="1540" max="1541" width="17.375" style="10" customWidth="1"/>
    <col min="1542" max="1542" width="15.625" style="10" customWidth="1"/>
    <col min="1543" max="1543" width="15.75" style="10" customWidth="1"/>
    <col min="1544" max="1544" width="16.125" style="10" customWidth="1"/>
    <col min="1545" max="1545" width="10.375" style="10" customWidth="1"/>
    <col min="1546" max="1546" width="7.625" style="10" customWidth="1"/>
    <col min="1547" max="1547" width="10.625" style="10"/>
    <col min="1548" max="1556" width="7.625" style="10" customWidth="1"/>
    <col min="1557" max="1557" width="1.625" style="10" customWidth="1"/>
    <col min="1558" max="1792" width="10.625" style="10"/>
    <col min="1793" max="1793" width="2.625" style="10" customWidth="1"/>
    <col min="1794" max="1794" width="6.5" style="10" customWidth="1"/>
    <col min="1795" max="1795" width="11.375" style="10" customWidth="1"/>
    <col min="1796" max="1797" width="17.375" style="10" customWidth="1"/>
    <col min="1798" max="1798" width="15.625" style="10" customWidth="1"/>
    <col min="1799" max="1799" width="15.75" style="10" customWidth="1"/>
    <col min="1800" max="1800" width="16.125" style="10" customWidth="1"/>
    <col min="1801" max="1801" width="10.375" style="10" customWidth="1"/>
    <col min="1802" max="1802" width="7.625" style="10" customWidth="1"/>
    <col min="1803" max="1803" width="10.625" style="10"/>
    <col min="1804" max="1812" width="7.625" style="10" customWidth="1"/>
    <col min="1813" max="1813" width="1.625" style="10" customWidth="1"/>
    <col min="1814" max="2048" width="10.625" style="10"/>
    <col min="2049" max="2049" width="2.625" style="10" customWidth="1"/>
    <col min="2050" max="2050" width="6.5" style="10" customWidth="1"/>
    <col min="2051" max="2051" width="11.375" style="10" customWidth="1"/>
    <col min="2052" max="2053" width="17.375" style="10" customWidth="1"/>
    <col min="2054" max="2054" width="15.625" style="10" customWidth="1"/>
    <col min="2055" max="2055" width="15.75" style="10" customWidth="1"/>
    <col min="2056" max="2056" width="16.125" style="10" customWidth="1"/>
    <col min="2057" max="2057" width="10.375" style="10" customWidth="1"/>
    <col min="2058" max="2058" width="7.625" style="10" customWidth="1"/>
    <col min="2059" max="2059" width="10.625" style="10"/>
    <col min="2060" max="2068" width="7.625" style="10" customWidth="1"/>
    <col min="2069" max="2069" width="1.625" style="10" customWidth="1"/>
    <col min="2070" max="2304" width="10.625" style="10"/>
    <col min="2305" max="2305" width="2.625" style="10" customWidth="1"/>
    <col min="2306" max="2306" width="6.5" style="10" customWidth="1"/>
    <col min="2307" max="2307" width="11.375" style="10" customWidth="1"/>
    <col min="2308" max="2309" width="17.375" style="10" customWidth="1"/>
    <col min="2310" max="2310" width="15.625" style="10" customWidth="1"/>
    <col min="2311" max="2311" width="15.75" style="10" customWidth="1"/>
    <col min="2312" max="2312" width="16.125" style="10" customWidth="1"/>
    <col min="2313" max="2313" width="10.375" style="10" customWidth="1"/>
    <col min="2314" max="2314" width="7.625" style="10" customWidth="1"/>
    <col min="2315" max="2315" width="10.625" style="10"/>
    <col min="2316" max="2324" width="7.625" style="10" customWidth="1"/>
    <col min="2325" max="2325" width="1.625" style="10" customWidth="1"/>
    <col min="2326" max="2560" width="10.625" style="10"/>
    <col min="2561" max="2561" width="2.625" style="10" customWidth="1"/>
    <col min="2562" max="2562" width="6.5" style="10" customWidth="1"/>
    <col min="2563" max="2563" width="11.375" style="10" customWidth="1"/>
    <col min="2564" max="2565" width="17.375" style="10" customWidth="1"/>
    <col min="2566" max="2566" width="15.625" style="10" customWidth="1"/>
    <col min="2567" max="2567" width="15.75" style="10" customWidth="1"/>
    <col min="2568" max="2568" width="16.125" style="10" customWidth="1"/>
    <col min="2569" max="2569" width="10.375" style="10" customWidth="1"/>
    <col min="2570" max="2570" width="7.625" style="10" customWidth="1"/>
    <col min="2571" max="2571" width="10.625" style="10"/>
    <col min="2572" max="2580" width="7.625" style="10" customWidth="1"/>
    <col min="2581" max="2581" width="1.625" style="10" customWidth="1"/>
    <col min="2582" max="2816" width="10.625" style="10"/>
    <col min="2817" max="2817" width="2.625" style="10" customWidth="1"/>
    <col min="2818" max="2818" width="6.5" style="10" customWidth="1"/>
    <col min="2819" max="2819" width="11.375" style="10" customWidth="1"/>
    <col min="2820" max="2821" width="17.375" style="10" customWidth="1"/>
    <col min="2822" max="2822" width="15.625" style="10" customWidth="1"/>
    <col min="2823" max="2823" width="15.75" style="10" customWidth="1"/>
    <col min="2824" max="2824" width="16.125" style="10" customWidth="1"/>
    <col min="2825" max="2825" width="10.375" style="10" customWidth="1"/>
    <col min="2826" max="2826" width="7.625" style="10" customWidth="1"/>
    <col min="2827" max="2827" width="10.625" style="10"/>
    <col min="2828" max="2836" width="7.625" style="10" customWidth="1"/>
    <col min="2837" max="2837" width="1.625" style="10" customWidth="1"/>
    <col min="2838" max="3072" width="10.625" style="10"/>
    <col min="3073" max="3073" width="2.625" style="10" customWidth="1"/>
    <col min="3074" max="3074" width="6.5" style="10" customWidth="1"/>
    <col min="3075" max="3075" width="11.375" style="10" customWidth="1"/>
    <col min="3076" max="3077" width="17.375" style="10" customWidth="1"/>
    <col min="3078" max="3078" width="15.625" style="10" customWidth="1"/>
    <col min="3079" max="3079" width="15.75" style="10" customWidth="1"/>
    <col min="3080" max="3080" width="16.125" style="10" customWidth="1"/>
    <col min="3081" max="3081" width="10.375" style="10" customWidth="1"/>
    <col min="3082" max="3082" width="7.625" style="10" customWidth="1"/>
    <col min="3083" max="3083" width="10.625" style="10"/>
    <col min="3084" max="3092" width="7.625" style="10" customWidth="1"/>
    <col min="3093" max="3093" width="1.625" style="10" customWidth="1"/>
    <col min="3094" max="3328" width="10.625" style="10"/>
    <col min="3329" max="3329" width="2.625" style="10" customWidth="1"/>
    <col min="3330" max="3330" width="6.5" style="10" customWidth="1"/>
    <col min="3331" max="3331" width="11.375" style="10" customWidth="1"/>
    <col min="3332" max="3333" width="17.375" style="10" customWidth="1"/>
    <col min="3334" max="3334" width="15.625" style="10" customWidth="1"/>
    <col min="3335" max="3335" width="15.75" style="10" customWidth="1"/>
    <col min="3336" max="3336" width="16.125" style="10" customWidth="1"/>
    <col min="3337" max="3337" width="10.375" style="10" customWidth="1"/>
    <col min="3338" max="3338" width="7.625" style="10" customWidth="1"/>
    <col min="3339" max="3339" width="10.625" style="10"/>
    <col min="3340" max="3348" width="7.625" style="10" customWidth="1"/>
    <col min="3349" max="3349" width="1.625" style="10" customWidth="1"/>
    <col min="3350" max="3584" width="10.625" style="10"/>
    <col min="3585" max="3585" width="2.625" style="10" customWidth="1"/>
    <col min="3586" max="3586" width="6.5" style="10" customWidth="1"/>
    <col min="3587" max="3587" width="11.375" style="10" customWidth="1"/>
    <col min="3588" max="3589" width="17.375" style="10" customWidth="1"/>
    <col min="3590" max="3590" width="15.625" style="10" customWidth="1"/>
    <col min="3591" max="3591" width="15.75" style="10" customWidth="1"/>
    <col min="3592" max="3592" width="16.125" style="10" customWidth="1"/>
    <col min="3593" max="3593" width="10.375" style="10" customWidth="1"/>
    <col min="3594" max="3594" width="7.625" style="10" customWidth="1"/>
    <col min="3595" max="3595" width="10.625" style="10"/>
    <col min="3596" max="3604" width="7.625" style="10" customWidth="1"/>
    <col min="3605" max="3605" width="1.625" style="10" customWidth="1"/>
    <col min="3606" max="3840" width="10.625" style="10"/>
    <col min="3841" max="3841" width="2.625" style="10" customWidth="1"/>
    <col min="3842" max="3842" width="6.5" style="10" customWidth="1"/>
    <col min="3843" max="3843" width="11.375" style="10" customWidth="1"/>
    <col min="3844" max="3845" width="17.375" style="10" customWidth="1"/>
    <col min="3846" max="3846" width="15.625" style="10" customWidth="1"/>
    <col min="3847" max="3847" width="15.75" style="10" customWidth="1"/>
    <col min="3848" max="3848" width="16.125" style="10" customWidth="1"/>
    <col min="3849" max="3849" width="10.375" style="10" customWidth="1"/>
    <col min="3850" max="3850" width="7.625" style="10" customWidth="1"/>
    <col min="3851" max="3851" width="10.625" style="10"/>
    <col min="3852" max="3860" width="7.625" style="10" customWidth="1"/>
    <col min="3861" max="3861" width="1.625" style="10" customWidth="1"/>
    <col min="3862" max="4096" width="10.625" style="10"/>
    <col min="4097" max="4097" width="2.625" style="10" customWidth="1"/>
    <col min="4098" max="4098" width="6.5" style="10" customWidth="1"/>
    <col min="4099" max="4099" width="11.375" style="10" customWidth="1"/>
    <col min="4100" max="4101" width="17.375" style="10" customWidth="1"/>
    <col min="4102" max="4102" width="15.625" style="10" customWidth="1"/>
    <col min="4103" max="4103" width="15.75" style="10" customWidth="1"/>
    <col min="4104" max="4104" width="16.125" style="10" customWidth="1"/>
    <col min="4105" max="4105" width="10.375" style="10" customWidth="1"/>
    <col min="4106" max="4106" width="7.625" style="10" customWidth="1"/>
    <col min="4107" max="4107" width="10.625" style="10"/>
    <col min="4108" max="4116" width="7.625" style="10" customWidth="1"/>
    <col min="4117" max="4117" width="1.625" style="10" customWidth="1"/>
    <col min="4118" max="4352" width="10.625" style="10"/>
    <col min="4353" max="4353" width="2.625" style="10" customWidth="1"/>
    <col min="4354" max="4354" width="6.5" style="10" customWidth="1"/>
    <col min="4355" max="4355" width="11.375" style="10" customWidth="1"/>
    <col min="4356" max="4357" width="17.375" style="10" customWidth="1"/>
    <col min="4358" max="4358" width="15.625" style="10" customWidth="1"/>
    <col min="4359" max="4359" width="15.75" style="10" customWidth="1"/>
    <col min="4360" max="4360" width="16.125" style="10" customWidth="1"/>
    <col min="4361" max="4361" width="10.375" style="10" customWidth="1"/>
    <col min="4362" max="4362" width="7.625" style="10" customWidth="1"/>
    <col min="4363" max="4363" width="10.625" style="10"/>
    <col min="4364" max="4372" width="7.625" style="10" customWidth="1"/>
    <col min="4373" max="4373" width="1.625" style="10" customWidth="1"/>
    <col min="4374" max="4608" width="10.625" style="10"/>
    <col min="4609" max="4609" width="2.625" style="10" customWidth="1"/>
    <col min="4610" max="4610" width="6.5" style="10" customWidth="1"/>
    <col min="4611" max="4611" width="11.375" style="10" customWidth="1"/>
    <col min="4612" max="4613" width="17.375" style="10" customWidth="1"/>
    <col min="4614" max="4614" width="15.625" style="10" customWidth="1"/>
    <col min="4615" max="4615" width="15.75" style="10" customWidth="1"/>
    <col min="4616" max="4616" width="16.125" style="10" customWidth="1"/>
    <col min="4617" max="4617" width="10.375" style="10" customWidth="1"/>
    <col min="4618" max="4618" width="7.625" style="10" customWidth="1"/>
    <col min="4619" max="4619" width="10.625" style="10"/>
    <col min="4620" max="4628" width="7.625" style="10" customWidth="1"/>
    <col min="4629" max="4629" width="1.625" style="10" customWidth="1"/>
    <col min="4630" max="4864" width="10.625" style="10"/>
    <col min="4865" max="4865" width="2.625" style="10" customWidth="1"/>
    <col min="4866" max="4866" width="6.5" style="10" customWidth="1"/>
    <col min="4867" max="4867" width="11.375" style="10" customWidth="1"/>
    <col min="4868" max="4869" width="17.375" style="10" customWidth="1"/>
    <col min="4870" max="4870" width="15.625" style="10" customWidth="1"/>
    <col min="4871" max="4871" width="15.75" style="10" customWidth="1"/>
    <col min="4872" max="4872" width="16.125" style="10" customWidth="1"/>
    <col min="4873" max="4873" width="10.375" style="10" customWidth="1"/>
    <col min="4874" max="4874" width="7.625" style="10" customWidth="1"/>
    <col min="4875" max="4875" width="10.625" style="10"/>
    <col min="4876" max="4884" width="7.625" style="10" customWidth="1"/>
    <col min="4885" max="4885" width="1.625" style="10" customWidth="1"/>
    <col min="4886" max="5120" width="10.625" style="10"/>
    <col min="5121" max="5121" width="2.625" style="10" customWidth="1"/>
    <col min="5122" max="5122" width="6.5" style="10" customWidth="1"/>
    <col min="5123" max="5123" width="11.375" style="10" customWidth="1"/>
    <col min="5124" max="5125" width="17.375" style="10" customWidth="1"/>
    <col min="5126" max="5126" width="15.625" style="10" customWidth="1"/>
    <col min="5127" max="5127" width="15.75" style="10" customWidth="1"/>
    <col min="5128" max="5128" width="16.125" style="10" customWidth="1"/>
    <col min="5129" max="5129" width="10.375" style="10" customWidth="1"/>
    <col min="5130" max="5130" width="7.625" style="10" customWidth="1"/>
    <col min="5131" max="5131" width="10.625" style="10"/>
    <col min="5132" max="5140" width="7.625" style="10" customWidth="1"/>
    <col min="5141" max="5141" width="1.625" style="10" customWidth="1"/>
    <col min="5142" max="5376" width="10.625" style="10"/>
    <col min="5377" max="5377" width="2.625" style="10" customWidth="1"/>
    <col min="5378" max="5378" width="6.5" style="10" customWidth="1"/>
    <col min="5379" max="5379" width="11.375" style="10" customWidth="1"/>
    <col min="5380" max="5381" width="17.375" style="10" customWidth="1"/>
    <col min="5382" max="5382" width="15.625" style="10" customWidth="1"/>
    <col min="5383" max="5383" width="15.75" style="10" customWidth="1"/>
    <col min="5384" max="5384" width="16.125" style="10" customWidth="1"/>
    <col min="5385" max="5385" width="10.375" style="10" customWidth="1"/>
    <col min="5386" max="5386" width="7.625" style="10" customWidth="1"/>
    <col min="5387" max="5387" width="10.625" style="10"/>
    <col min="5388" max="5396" width="7.625" style="10" customWidth="1"/>
    <col min="5397" max="5397" width="1.625" style="10" customWidth="1"/>
    <col min="5398" max="5632" width="10.625" style="10"/>
    <col min="5633" max="5633" width="2.625" style="10" customWidth="1"/>
    <col min="5634" max="5634" width="6.5" style="10" customWidth="1"/>
    <col min="5635" max="5635" width="11.375" style="10" customWidth="1"/>
    <col min="5636" max="5637" width="17.375" style="10" customWidth="1"/>
    <col min="5638" max="5638" width="15.625" style="10" customWidth="1"/>
    <col min="5639" max="5639" width="15.75" style="10" customWidth="1"/>
    <col min="5640" max="5640" width="16.125" style="10" customWidth="1"/>
    <col min="5641" max="5641" width="10.375" style="10" customWidth="1"/>
    <col min="5642" max="5642" width="7.625" style="10" customWidth="1"/>
    <col min="5643" max="5643" width="10.625" style="10"/>
    <col min="5644" max="5652" width="7.625" style="10" customWidth="1"/>
    <col min="5653" max="5653" width="1.625" style="10" customWidth="1"/>
    <col min="5654" max="5888" width="10.625" style="10"/>
    <col min="5889" max="5889" width="2.625" style="10" customWidth="1"/>
    <col min="5890" max="5890" width="6.5" style="10" customWidth="1"/>
    <col min="5891" max="5891" width="11.375" style="10" customWidth="1"/>
    <col min="5892" max="5893" width="17.375" style="10" customWidth="1"/>
    <col min="5894" max="5894" width="15.625" style="10" customWidth="1"/>
    <col min="5895" max="5895" width="15.75" style="10" customWidth="1"/>
    <col min="5896" max="5896" width="16.125" style="10" customWidth="1"/>
    <col min="5897" max="5897" width="10.375" style="10" customWidth="1"/>
    <col min="5898" max="5898" width="7.625" style="10" customWidth="1"/>
    <col min="5899" max="5899" width="10.625" style="10"/>
    <col min="5900" max="5908" width="7.625" style="10" customWidth="1"/>
    <col min="5909" max="5909" width="1.625" style="10" customWidth="1"/>
    <col min="5910" max="6144" width="10.625" style="10"/>
    <col min="6145" max="6145" width="2.625" style="10" customWidth="1"/>
    <col min="6146" max="6146" width="6.5" style="10" customWidth="1"/>
    <col min="6147" max="6147" width="11.375" style="10" customWidth="1"/>
    <col min="6148" max="6149" width="17.375" style="10" customWidth="1"/>
    <col min="6150" max="6150" width="15.625" style="10" customWidth="1"/>
    <col min="6151" max="6151" width="15.75" style="10" customWidth="1"/>
    <col min="6152" max="6152" width="16.125" style="10" customWidth="1"/>
    <col min="6153" max="6153" width="10.375" style="10" customWidth="1"/>
    <col min="6154" max="6154" width="7.625" style="10" customWidth="1"/>
    <col min="6155" max="6155" width="10.625" style="10"/>
    <col min="6156" max="6164" width="7.625" style="10" customWidth="1"/>
    <col min="6165" max="6165" width="1.625" style="10" customWidth="1"/>
    <col min="6166" max="6400" width="10.625" style="10"/>
    <col min="6401" max="6401" width="2.625" style="10" customWidth="1"/>
    <col min="6402" max="6402" width="6.5" style="10" customWidth="1"/>
    <col min="6403" max="6403" width="11.375" style="10" customWidth="1"/>
    <col min="6404" max="6405" width="17.375" style="10" customWidth="1"/>
    <col min="6406" max="6406" width="15.625" style="10" customWidth="1"/>
    <col min="6407" max="6407" width="15.75" style="10" customWidth="1"/>
    <col min="6408" max="6408" width="16.125" style="10" customWidth="1"/>
    <col min="6409" max="6409" width="10.375" style="10" customWidth="1"/>
    <col min="6410" max="6410" width="7.625" style="10" customWidth="1"/>
    <col min="6411" max="6411" width="10.625" style="10"/>
    <col min="6412" max="6420" width="7.625" style="10" customWidth="1"/>
    <col min="6421" max="6421" width="1.625" style="10" customWidth="1"/>
    <col min="6422" max="6656" width="10.625" style="10"/>
    <col min="6657" max="6657" width="2.625" style="10" customWidth="1"/>
    <col min="6658" max="6658" width="6.5" style="10" customWidth="1"/>
    <col min="6659" max="6659" width="11.375" style="10" customWidth="1"/>
    <col min="6660" max="6661" width="17.375" style="10" customWidth="1"/>
    <col min="6662" max="6662" width="15.625" style="10" customWidth="1"/>
    <col min="6663" max="6663" width="15.75" style="10" customWidth="1"/>
    <col min="6664" max="6664" width="16.125" style="10" customWidth="1"/>
    <col min="6665" max="6665" width="10.375" style="10" customWidth="1"/>
    <col min="6666" max="6666" width="7.625" style="10" customWidth="1"/>
    <col min="6667" max="6667" width="10.625" style="10"/>
    <col min="6668" max="6676" width="7.625" style="10" customWidth="1"/>
    <col min="6677" max="6677" width="1.625" style="10" customWidth="1"/>
    <col min="6678" max="6912" width="10.625" style="10"/>
    <col min="6913" max="6913" width="2.625" style="10" customWidth="1"/>
    <col min="6914" max="6914" width="6.5" style="10" customWidth="1"/>
    <col min="6915" max="6915" width="11.375" style="10" customWidth="1"/>
    <col min="6916" max="6917" width="17.375" style="10" customWidth="1"/>
    <col min="6918" max="6918" width="15.625" style="10" customWidth="1"/>
    <col min="6919" max="6919" width="15.75" style="10" customWidth="1"/>
    <col min="6920" max="6920" width="16.125" style="10" customWidth="1"/>
    <col min="6921" max="6921" width="10.375" style="10" customWidth="1"/>
    <col min="6922" max="6922" width="7.625" style="10" customWidth="1"/>
    <col min="6923" max="6923" width="10.625" style="10"/>
    <col min="6924" max="6932" width="7.625" style="10" customWidth="1"/>
    <col min="6933" max="6933" width="1.625" style="10" customWidth="1"/>
    <col min="6934" max="7168" width="10.625" style="10"/>
    <col min="7169" max="7169" width="2.625" style="10" customWidth="1"/>
    <col min="7170" max="7170" width="6.5" style="10" customWidth="1"/>
    <col min="7171" max="7171" width="11.375" style="10" customWidth="1"/>
    <col min="7172" max="7173" width="17.375" style="10" customWidth="1"/>
    <col min="7174" max="7174" width="15.625" style="10" customWidth="1"/>
    <col min="7175" max="7175" width="15.75" style="10" customWidth="1"/>
    <col min="7176" max="7176" width="16.125" style="10" customWidth="1"/>
    <col min="7177" max="7177" width="10.375" style="10" customWidth="1"/>
    <col min="7178" max="7178" width="7.625" style="10" customWidth="1"/>
    <col min="7179" max="7179" width="10.625" style="10"/>
    <col min="7180" max="7188" width="7.625" style="10" customWidth="1"/>
    <col min="7189" max="7189" width="1.625" style="10" customWidth="1"/>
    <col min="7190" max="7424" width="10.625" style="10"/>
    <col min="7425" max="7425" width="2.625" style="10" customWidth="1"/>
    <col min="7426" max="7426" width="6.5" style="10" customWidth="1"/>
    <col min="7427" max="7427" width="11.375" style="10" customWidth="1"/>
    <col min="7428" max="7429" width="17.375" style="10" customWidth="1"/>
    <col min="7430" max="7430" width="15.625" style="10" customWidth="1"/>
    <col min="7431" max="7431" width="15.75" style="10" customWidth="1"/>
    <col min="7432" max="7432" width="16.125" style="10" customWidth="1"/>
    <col min="7433" max="7433" width="10.375" style="10" customWidth="1"/>
    <col min="7434" max="7434" width="7.625" style="10" customWidth="1"/>
    <col min="7435" max="7435" width="10.625" style="10"/>
    <col min="7436" max="7444" width="7.625" style="10" customWidth="1"/>
    <col min="7445" max="7445" width="1.625" style="10" customWidth="1"/>
    <col min="7446" max="7680" width="10.625" style="10"/>
    <col min="7681" max="7681" width="2.625" style="10" customWidth="1"/>
    <col min="7682" max="7682" width="6.5" style="10" customWidth="1"/>
    <col min="7683" max="7683" width="11.375" style="10" customWidth="1"/>
    <col min="7684" max="7685" width="17.375" style="10" customWidth="1"/>
    <col min="7686" max="7686" width="15.625" style="10" customWidth="1"/>
    <col min="7687" max="7687" width="15.75" style="10" customWidth="1"/>
    <col min="7688" max="7688" width="16.125" style="10" customWidth="1"/>
    <col min="7689" max="7689" width="10.375" style="10" customWidth="1"/>
    <col min="7690" max="7690" width="7.625" style="10" customWidth="1"/>
    <col min="7691" max="7691" width="10.625" style="10"/>
    <col min="7692" max="7700" width="7.625" style="10" customWidth="1"/>
    <col min="7701" max="7701" width="1.625" style="10" customWidth="1"/>
    <col min="7702" max="7936" width="10.625" style="10"/>
    <col min="7937" max="7937" width="2.625" style="10" customWidth="1"/>
    <col min="7938" max="7938" width="6.5" style="10" customWidth="1"/>
    <col min="7939" max="7939" width="11.375" style="10" customWidth="1"/>
    <col min="7940" max="7941" width="17.375" style="10" customWidth="1"/>
    <col min="7942" max="7942" width="15.625" style="10" customWidth="1"/>
    <col min="7943" max="7943" width="15.75" style="10" customWidth="1"/>
    <col min="7944" max="7944" width="16.125" style="10" customWidth="1"/>
    <col min="7945" max="7945" width="10.375" style="10" customWidth="1"/>
    <col min="7946" max="7946" width="7.625" style="10" customWidth="1"/>
    <col min="7947" max="7947" width="10.625" style="10"/>
    <col min="7948" max="7956" width="7.625" style="10" customWidth="1"/>
    <col min="7957" max="7957" width="1.625" style="10" customWidth="1"/>
    <col min="7958" max="8192" width="10.625" style="10"/>
    <col min="8193" max="8193" width="2.625" style="10" customWidth="1"/>
    <col min="8194" max="8194" width="6.5" style="10" customWidth="1"/>
    <col min="8195" max="8195" width="11.375" style="10" customWidth="1"/>
    <col min="8196" max="8197" width="17.375" style="10" customWidth="1"/>
    <col min="8198" max="8198" width="15.625" style="10" customWidth="1"/>
    <col min="8199" max="8199" width="15.75" style="10" customWidth="1"/>
    <col min="8200" max="8200" width="16.125" style="10" customWidth="1"/>
    <col min="8201" max="8201" width="10.375" style="10" customWidth="1"/>
    <col min="8202" max="8202" width="7.625" style="10" customWidth="1"/>
    <col min="8203" max="8203" width="10.625" style="10"/>
    <col min="8204" max="8212" width="7.625" style="10" customWidth="1"/>
    <col min="8213" max="8213" width="1.625" style="10" customWidth="1"/>
    <col min="8214" max="8448" width="10.625" style="10"/>
    <col min="8449" max="8449" width="2.625" style="10" customWidth="1"/>
    <col min="8450" max="8450" width="6.5" style="10" customWidth="1"/>
    <col min="8451" max="8451" width="11.375" style="10" customWidth="1"/>
    <col min="8452" max="8453" width="17.375" style="10" customWidth="1"/>
    <col min="8454" max="8454" width="15.625" style="10" customWidth="1"/>
    <col min="8455" max="8455" width="15.75" style="10" customWidth="1"/>
    <col min="8456" max="8456" width="16.125" style="10" customWidth="1"/>
    <col min="8457" max="8457" width="10.375" style="10" customWidth="1"/>
    <col min="8458" max="8458" width="7.625" style="10" customWidth="1"/>
    <col min="8459" max="8459" width="10.625" style="10"/>
    <col min="8460" max="8468" width="7.625" style="10" customWidth="1"/>
    <col min="8469" max="8469" width="1.625" style="10" customWidth="1"/>
    <col min="8470" max="8704" width="10.625" style="10"/>
    <col min="8705" max="8705" width="2.625" style="10" customWidth="1"/>
    <col min="8706" max="8706" width="6.5" style="10" customWidth="1"/>
    <col min="8707" max="8707" width="11.375" style="10" customWidth="1"/>
    <col min="8708" max="8709" width="17.375" style="10" customWidth="1"/>
    <col min="8710" max="8710" width="15.625" style="10" customWidth="1"/>
    <col min="8711" max="8711" width="15.75" style="10" customWidth="1"/>
    <col min="8712" max="8712" width="16.125" style="10" customWidth="1"/>
    <col min="8713" max="8713" width="10.375" style="10" customWidth="1"/>
    <col min="8714" max="8714" width="7.625" style="10" customWidth="1"/>
    <col min="8715" max="8715" width="10.625" style="10"/>
    <col min="8716" max="8724" width="7.625" style="10" customWidth="1"/>
    <col min="8725" max="8725" width="1.625" style="10" customWidth="1"/>
    <col min="8726" max="8960" width="10.625" style="10"/>
    <col min="8961" max="8961" width="2.625" style="10" customWidth="1"/>
    <col min="8962" max="8962" width="6.5" style="10" customWidth="1"/>
    <col min="8963" max="8963" width="11.375" style="10" customWidth="1"/>
    <col min="8964" max="8965" width="17.375" style="10" customWidth="1"/>
    <col min="8966" max="8966" width="15.625" style="10" customWidth="1"/>
    <col min="8967" max="8967" width="15.75" style="10" customWidth="1"/>
    <col min="8968" max="8968" width="16.125" style="10" customWidth="1"/>
    <col min="8969" max="8969" width="10.375" style="10" customWidth="1"/>
    <col min="8970" max="8970" width="7.625" style="10" customWidth="1"/>
    <col min="8971" max="8971" width="10.625" style="10"/>
    <col min="8972" max="8980" width="7.625" style="10" customWidth="1"/>
    <col min="8981" max="8981" width="1.625" style="10" customWidth="1"/>
    <col min="8982" max="9216" width="10.625" style="10"/>
    <col min="9217" max="9217" width="2.625" style="10" customWidth="1"/>
    <col min="9218" max="9218" width="6.5" style="10" customWidth="1"/>
    <col min="9219" max="9219" width="11.375" style="10" customWidth="1"/>
    <col min="9220" max="9221" width="17.375" style="10" customWidth="1"/>
    <col min="9222" max="9222" width="15.625" style="10" customWidth="1"/>
    <col min="9223" max="9223" width="15.75" style="10" customWidth="1"/>
    <col min="9224" max="9224" width="16.125" style="10" customWidth="1"/>
    <col min="9225" max="9225" width="10.375" style="10" customWidth="1"/>
    <col min="9226" max="9226" width="7.625" style="10" customWidth="1"/>
    <col min="9227" max="9227" width="10.625" style="10"/>
    <col min="9228" max="9236" width="7.625" style="10" customWidth="1"/>
    <col min="9237" max="9237" width="1.625" style="10" customWidth="1"/>
    <col min="9238" max="9472" width="10.625" style="10"/>
    <col min="9473" max="9473" width="2.625" style="10" customWidth="1"/>
    <col min="9474" max="9474" width="6.5" style="10" customWidth="1"/>
    <col min="9475" max="9475" width="11.375" style="10" customWidth="1"/>
    <col min="9476" max="9477" width="17.375" style="10" customWidth="1"/>
    <col min="9478" max="9478" width="15.625" style="10" customWidth="1"/>
    <col min="9479" max="9479" width="15.75" style="10" customWidth="1"/>
    <col min="9480" max="9480" width="16.125" style="10" customWidth="1"/>
    <col min="9481" max="9481" width="10.375" style="10" customWidth="1"/>
    <col min="9482" max="9482" width="7.625" style="10" customWidth="1"/>
    <col min="9483" max="9483" width="10.625" style="10"/>
    <col min="9484" max="9492" width="7.625" style="10" customWidth="1"/>
    <col min="9493" max="9493" width="1.625" style="10" customWidth="1"/>
    <col min="9494" max="9728" width="10.625" style="10"/>
    <col min="9729" max="9729" width="2.625" style="10" customWidth="1"/>
    <col min="9730" max="9730" width="6.5" style="10" customWidth="1"/>
    <col min="9731" max="9731" width="11.375" style="10" customWidth="1"/>
    <col min="9732" max="9733" width="17.375" style="10" customWidth="1"/>
    <col min="9734" max="9734" width="15.625" style="10" customWidth="1"/>
    <col min="9735" max="9735" width="15.75" style="10" customWidth="1"/>
    <col min="9736" max="9736" width="16.125" style="10" customWidth="1"/>
    <col min="9737" max="9737" width="10.375" style="10" customWidth="1"/>
    <col min="9738" max="9738" width="7.625" style="10" customWidth="1"/>
    <col min="9739" max="9739" width="10.625" style="10"/>
    <col min="9740" max="9748" width="7.625" style="10" customWidth="1"/>
    <col min="9749" max="9749" width="1.625" style="10" customWidth="1"/>
    <col min="9750" max="9984" width="10.625" style="10"/>
    <col min="9985" max="9985" width="2.625" style="10" customWidth="1"/>
    <col min="9986" max="9986" width="6.5" style="10" customWidth="1"/>
    <col min="9987" max="9987" width="11.375" style="10" customWidth="1"/>
    <col min="9988" max="9989" width="17.375" style="10" customWidth="1"/>
    <col min="9990" max="9990" width="15.625" style="10" customWidth="1"/>
    <col min="9991" max="9991" width="15.75" style="10" customWidth="1"/>
    <col min="9992" max="9992" width="16.125" style="10" customWidth="1"/>
    <col min="9993" max="9993" width="10.375" style="10" customWidth="1"/>
    <col min="9994" max="9994" width="7.625" style="10" customWidth="1"/>
    <col min="9995" max="9995" width="10.625" style="10"/>
    <col min="9996" max="10004" width="7.625" style="10" customWidth="1"/>
    <col min="10005" max="10005" width="1.625" style="10" customWidth="1"/>
    <col min="10006" max="10240" width="10.625" style="10"/>
    <col min="10241" max="10241" width="2.625" style="10" customWidth="1"/>
    <col min="10242" max="10242" width="6.5" style="10" customWidth="1"/>
    <col min="10243" max="10243" width="11.375" style="10" customWidth="1"/>
    <col min="10244" max="10245" width="17.375" style="10" customWidth="1"/>
    <col min="10246" max="10246" width="15.625" style="10" customWidth="1"/>
    <col min="10247" max="10247" width="15.75" style="10" customWidth="1"/>
    <col min="10248" max="10248" width="16.125" style="10" customWidth="1"/>
    <col min="10249" max="10249" width="10.375" style="10" customWidth="1"/>
    <col min="10250" max="10250" width="7.625" style="10" customWidth="1"/>
    <col min="10251" max="10251" width="10.625" style="10"/>
    <col min="10252" max="10260" width="7.625" style="10" customWidth="1"/>
    <col min="10261" max="10261" width="1.625" style="10" customWidth="1"/>
    <col min="10262" max="10496" width="10.625" style="10"/>
    <col min="10497" max="10497" width="2.625" style="10" customWidth="1"/>
    <col min="10498" max="10498" width="6.5" style="10" customWidth="1"/>
    <col min="10499" max="10499" width="11.375" style="10" customWidth="1"/>
    <col min="10500" max="10501" width="17.375" style="10" customWidth="1"/>
    <col min="10502" max="10502" width="15.625" style="10" customWidth="1"/>
    <col min="10503" max="10503" width="15.75" style="10" customWidth="1"/>
    <col min="10504" max="10504" width="16.125" style="10" customWidth="1"/>
    <col min="10505" max="10505" width="10.375" style="10" customWidth="1"/>
    <col min="10506" max="10506" width="7.625" style="10" customWidth="1"/>
    <col min="10507" max="10507" width="10.625" style="10"/>
    <col min="10508" max="10516" width="7.625" style="10" customWidth="1"/>
    <col min="10517" max="10517" width="1.625" style="10" customWidth="1"/>
    <col min="10518" max="10752" width="10.625" style="10"/>
    <col min="10753" max="10753" width="2.625" style="10" customWidth="1"/>
    <col min="10754" max="10754" width="6.5" style="10" customWidth="1"/>
    <col min="10755" max="10755" width="11.375" style="10" customWidth="1"/>
    <col min="10756" max="10757" width="17.375" style="10" customWidth="1"/>
    <col min="10758" max="10758" width="15.625" style="10" customWidth="1"/>
    <col min="10759" max="10759" width="15.75" style="10" customWidth="1"/>
    <col min="10760" max="10760" width="16.125" style="10" customWidth="1"/>
    <col min="10761" max="10761" width="10.375" style="10" customWidth="1"/>
    <col min="10762" max="10762" width="7.625" style="10" customWidth="1"/>
    <col min="10763" max="10763" width="10.625" style="10"/>
    <col min="10764" max="10772" width="7.625" style="10" customWidth="1"/>
    <col min="10773" max="10773" width="1.625" style="10" customWidth="1"/>
    <col min="10774" max="11008" width="10.625" style="10"/>
    <col min="11009" max="11009" width="2.625" style="10" customWidth="1"/>
    <col min="11010" max="11010" width="6.5" style="10" customWidth="1"/>
    <col min="11011" max="11011" width="11.375" style="10" customWidth="1"/>
    <col min="11012" max="11013" width="17.375" style="10" customWidth="1"/>
    <col min="11014" max="11014" width="15.625" style="10" customWidth="1"/>
    <col min="11015" max="11015" width="15.75" style="10" customWidth="1"/>
    <col min="11016" max="11016" width="16.125" style="10" customWidth="1"/>
    <col min="11017" max="11017" width="10.375" style="10" customWidth="1"/>
    <col min="11018" max="11018" width="7.625" style="10" customWidth="1"/>
    <col min="11019" max="11019" width="10.625" style="10"/>
    <col min="11020" max="11028" width="7.625" style="10" customWidth="1"/>
    <col min="11029" max="11029" width="1.625" style="10" customWidth="1"/>
    <col min="11030" max="11264" width="10.625" style="10"/>
    <col min="11265" max="11265" width="2.625" style="10" customWidth="1"/>
    <col min="11266" max="11266" width="6.5" style="10" customWidth="1"/>
    <col min="11267" max="11267" width="11.375" style="10" customWidth="1"/>
    <col min="11268" max="11269" width="17.375" style="10" customWidth="1"/>
    <col min="11270" max="11270" width="15.625" style="10" customWidth="1"/>
    <col min="11271" max="11271" width="15.75" style="10" customWidth="1"/>
    <col min="11272" max="11272" width="16.125" style="10" customWidth="1"/>
    <col min="11273" max="11273" width="10.375" style="10" customWidth="1"/>
    <col min="11274" max="11274" width="7.625" style="10" customWidth="1"/>
    <col min="11275" max="11275" width="10.625" style="10"/>
    <col min="11276" max="11284" width="7.625" style="10" customWidth="1"/>
    <col min="11285" max="11285" width="1.625" style="10" customWidth="1"/>
    <col min="11286" max="11520" width="10.625" style="10"/>
    <col min="11521" max="11521" width="2.625" style="10" customWidth="1"/>
    <col min="11522" max="11522" width="6.5" style="10" customWidth="1"/>
    <col min="11523" max="11523" width="11.375" style="10" customWidth="1"/>
    <col min="11524" max="11525" width="17.375" style="10" customWidth="1"/>
    <col min="11526" max="11526" width="15.625" style="10" customWidth="1"/>
    <col min="11527" max="11527" width="15.75" style="10" customWidth="1"/>
    <col min="11528" max="11528" width="16.125" style="10" customWidth="1"/>
    <col min="11529" max="11529" width="10.375" style="10" customWidth="1"/>
    <col min="11530" max="11530" width="7.625" style="10" customWidth="1"/>
    <col min="11531" max="11531" width="10.625" style="10"/>
    <col min="11532" max="11540" width="7.625" style="10" customWidth="1"/>
    <col min="11541" max="11541" width="1.625" style="10" customWidth="1"/>
    <col min="11542" max="11776" width="10.625" style="10"/>
    <col min="11777" max="11777" width="2.625" style="10" customWidth="1"/>
    <col min="11778" max="11778" width="6.5" style="10" customWidth="1"/>
    <col min="11779" max="11779" width="11.375" style="10" customWidth="1"/>
    <col min="11780" max="11781" width="17.375" style="10" customWidth="1"/>
    <col min="11782" max="11782" width="15.625" style="10" customWidth="1"/>
    <col min="11783" max="11783" width="15.75" style="10" customWidth="1"/>
    <col min="11784" max="11784" width="16.125" style="10" customWidth="1"/>
    <col min="11785" max="11785" width="10.375" style="10" customWidth="1"/>
    <col min="11786" max="11786" width="7.625" style="10" customWidth="1"/>
    <col min="11787" max="11787" width="10.625" style="10"/>
    <col min="11788" max="11796" width="7.625" style="10" customWidth="1"/>
    <col min="11797" max="11797" width="1.625" style="10" customWidth="1"/>
    <col min="11798" max="12032" width="10.625" style="10"/>
    <col min="12033" max="12033" width="2.625" style="10" customWidth="1"/>
    <col min="12034" max="12034" width="6.5" style="10" customWidth="1"/>
    <col min="12035" max="12035" width="11.375" style="10" customWidth="1"/>
    <col min="12036" max="12037" width="17.375" style="10" customWidth="1"/>
    <col min="12038" max="12038" width="15.625" style="10" customWidth="1"/>
    <col min="12039" max="12039" width="15.75" style="10" customWidth="1"/>
    <col min="12040" max="12040" width="16.125" style="10" customWidth="1"/>
    <col min="12041" max="12041" width="10.375" style="10" customWidth="1"/>
    <col min="12042" max="12042" width="7.625" style="10" customWidth="1"/>
    <col min="12043" max="12043" width="10.625" style="10"/>
    <col min="12044" max="12052" width="7.625" style="10" customWidth="1"/>
    <col min="12053" max="12053" width="1.625" style="10" customWidth="1"/>
    <col min="12054" max="12288" width="10.625" style="10"/>
    <col min="12289" max="12289" width="2.625" style="10" customWidth="1"/>
    <col min="12290" max="12290" width="6.5" style="10" customWidth="1"/>
    <col min="12291" max="12291" width="11.375" style="10" customWidth="1"/>
    <col min="12292" max="12293" width="17.375" style="10" customWidth="1"/>
    <col min="12294" max="12294" width="15.625" style="10" customWidth="1"/>
    <col min="12295" max="12295" width="15.75" style="10" customWidth="1"/>
    <col min="12296" max="12296" width="16.125" style="10" customWidth="1"/>
    <col min="12297" max="12297" width="10.375" style="10" customWidth="1"/>
    <col min="12298" max="12298" width="7.625" style="10" customWidth="1"/>
    <col min="12299" max="12299" width="10.625" style="10"/>
    <col min="12300" max="12308" width="7.625" style="10" customWidth="1"/>
    <col min="12309" max="12309" width="1.625" style="10" customWidth="1"/>
    <col min="12310" max="12544" width="10.625" style="10"/>
    <col min="12545" max="12545" width="2.625" style="10" customWidth="1"/>
    <col min="12546" max="12546" width="6.5" style="10" customWidth="1"/>
    <col min="12547" max="12547" width="11.375" style="10" customWidth="1"/>
    <col min="12548" max="12549" width="17.375" style="10" customWidth="1"/>
    <col min="12550" max="12550" width="15.625" style="10" customWidth="1"/>
    <col min="12551" max="12551" width="15.75" style="10" customWidth="1"/>
    <col min="12552" max="12552" width="16.125" style="10" customWidth="1"/>
    <col min="12553" max="12553" width="10.375" style="10" customWidth="1"/>
    <col min="12554" max="12554" width="7.625" style="10" customWidth="1"/>
    <col min="12555" max="12555" width="10.625" style="10"/>
    <col min="12556" max="12564" width="7.625" style="10" customWidth="1"/>
    <col min="12565" max="12565" width="1.625" style="10" customWidth="1"/>
    <col min="12566" max="12800" width="10.625" style="10"/>
    <col min="12801" max="12801" width="2.625" style="10" customWidth="1"/>
    <col min="12802" max="12802" width="6.5" style="10" customWidth="1"/>
    <col min="12803" max="12803" width="11.375" style="10" customWidth="1"/>
    <col min="12804" max="12805" width="17.375" style="10" customWidth="1"/>
    <col min="12806" max="12806" width="15.625" style="10" customWidth="1"/>
    <col min="12807" max="12807" width="15.75" style="10" customWidth="1"/>
    <col min="12808" max="12808" width="16.125" style="10" customWidth="1"/>
    <col min="12809" max="12809" width="10.375" style="10" customWidth="1"/>
    <col min="12810" max="12810" width="7.625" style="10" customWidth="1"/>
    <col min="12811" max="12811" width="10.625" style="10"/>
    <col min="12812" max="12820" width="7.625" style="10" customWidth="1"/>
    <col min="12821" max="12821" width="1.625" style="10" customWidth="1"/>
    <col min="12822" max="13056" width="10.625" style="10"/>
    <col min="13057" max="13057" width="2.625" style="10" customWidth="1"/>
    <col min="13058" max="13058" width="6.5" style="10" customWidth="1"/>
    <col min="13059" max="13059" width="11.375" style="10" customWidth="1"/>
    <col min="13060" max="13061" width="17.375" style="10" customWidth="1"/>
    <col min="13062" max="13062" width="15.625" style="10" customWidth="1"/>
    <col min="13063" max="13063" width="15.75" style="10" customWidth="1"/>
    <col min="13064" max="13064" width="16.125" style="10" customWidth="1"/>
    <col min="13065" max="13065" width="10.375" style="10" customWidth="1"/>
    <col min="13066" max="13066" width="7.625" style="10" customWidth="1"/>
    <col min="13067" max="13067" width="10.625" style="10"/>
    <col min="13068" max="13076" width="7.625" style="10" customWidth="1"/>
    <col min="13077" max="13077" width="1.625" style="10" customWidth="1"/>
    <col min="13078" max="13312" width="10.625" style="10"/>
    <col min="13313" max="13313" width="2.625" style="10" customWidth="1"/>
    <col min="13314" max="13314" width="6.5" style="10" customWidth="1"/>
    <col min="13315" max="13315" width="11.375" style="10" customWidth="1"/>
    <col min="13316" max="13317" width="17.375" style="10" customWidth="1"/>
    <col min="13318" max="13318" width="15.625" style="10" customWidth="1"/>
    <col min="13319" max="13319" width="15.75" style="10" customWidth="1"/>
    <col min="13320" max="13320" width="16.125" style="10" customWidth="1"/>
    <col min="13321" max="13321" width="10.375" style="10" customWidth="1"/>
    <col min="13322" max="13322" width="7.625" style="10" customWidth="1"/>
    <col min="13323" max="13323" width="10.625" style="10"/>
    <col min="13324" max="13332" width="7.625" style="10" customWidth="1"/>
    <col min="13333" max="13333" width="1.625" style="10" customWidth="1"/>
    <col min="13334" max="13568" width="10.625" style="10"/>
    <col min="13569" max="13569" width="2.625" style="10" customWidth="1"/>
    <col min="13570" max="13570" width="6.5" style="10" customWidth="1"/>
    <col min="13571" max="13571" width="11.375" style="10" customWidth="1"/>
    <col min="13572" max="13573" width="17.375" style="10" customWidth="1"/>
    <col min="13574" max="13574" width="15.625" style="10" customWidth="1"/>
    <col min="13575" max="13575" width="15.75" style="10" customWidth="1"/>
    <col min="13576" max="13576" width="16.125" style="10" customWidth="1"/>
    <col min="13577" max="13577" width="10.375" style="10" customWidth="1"/>
    <col min="13578" max="13578" width="7.625" style="10" customWidth="1"/>
    <col min="13579" max="13579" width="10.625" style="10"/>
    <col min="13580" max="13588" width="7.625" style="10" customWidth="1"/>
    <col min="13589" max="13589" width="1.625" style="10" customWidth="1"/>
    <col min="13590" max="13824" width="10.625" style="10"/>
    <col min="13825" max="13825" width="2.625" style="10" customWidth="1"/>
    <col min="13826" max="13826" width="6.5" style="10" customWidth="1"/>
    <col min="13827" max="13827" width="11.375" style="10" customWidth="1"/>
    <col min="13828" max="13829" width="17.375" style="10" customWidth="1"/>
    <col min="13830" max="13830" width="15.625" style="10" customWidth="1"/>
    <col min="13831" max="13831" width="15.75" style="10" customWidth="1"/>
    <col min="13832" max="13832" width="16.125" style="10" customWidth="1"/>
    <col min="13833" max="13833" width="10.375" style="10" customWidth="1"/>
    <col min="13834" max="13834" width="7.625" style="10" customWidth="1"/>
    <col min="13835" max="13835" width="10.625" style="10"/>
    <col min="13836" max="13844" width="7.625" style="10" customWidth="1"/>
    <col min="13845" max="13845" width="1.625" style="10" customWidth="1"/>
    <col min="13846" max="14080" width="10.625" style="10"/>
    <col min="14081" max="14081" width="2.625" style="10" customWidth="1"/>
    <col min="14082" max="14082" width="6.5" style="10" customWidth="1"/>
    <col min="14083" max="14083" width="11.375" style="10" customWidth="1"/>
    <col min="14084" max="14085" width="17.375" style="10" customWidth="1"/>
    <col min="14086" max="14086" width="15.625" style="10" customWidth="1"/>
    <col min="14087" max="14087" width="15.75" style="10" customWidth="1"/>
    <col min="14088" max="14088" width="16.125" style="10" customWidth="1"/>
    <col min="14089" max="14089" width="10.375" style="10" customWidth="1"/>
    <col min="14090" max="14090" width="7.625" style="10" customWidth="1"/>
    <col min="14091" max="14091" width="10.625" style="10"/>
    <col min="14092" max="14100" width="7.625" style="10" customWidth="1"/>
    <col min="14101" max="14101" width="1.625" style="10" customWidth="1"/>
    <col min="14102" max="14336" width="10.625" style="10"/>
    <col min="14337" max="14337" width="2.625" style="10" customWidth="1"/>
    <col min="14338" max="14338" width="6.5" style="10" customWidth="1"/>
    <col min="14339" max="14339" width="11.375" style="10" customWidth="1"/>
    <col min="14340" max="14341" width="17.375" style="10" customWidth="1"/>
    <col min="14342" max="14342" width="15.625" style="10" customWidth="1"/>
    <col min="14343" max="14343" width="15.75" style="10" customWidth="1"/>
    <col min="14344" max="14344" width="16.125" style="10" customWidth="1"/>
    <col min="14345" max="14345" width="10.375" style="10" customWidth="1"/>
    <col min="14346" max="14346" width="7.625" style="10" customWidth="1"/>
    <col min="14347" max="14347" width="10.625" style="10"/>
    <col min="14348" max="14356" width="7.625" style="10" customWidth="1"/>
    <col min="14357" max="14357" width="1.625" style="10" customWidth="1"/>
    <col min="14358" max="14592" width="10.625" style="10"/>
    <col min="14593" max="14593" width="2.625" style="10" customWidth="1"/>
    <col min="14594" max="14594" width="6.5" style="10" customWidth="1"/>
    <col min="14595" max="14595" width="11.375" style="10" customWidth="1"/>
    <col min="14596" max="14597" width="17.375" style="10" customWidth="1"/>
    <col min="14598" max="14598" width="15.625" style="10" customWidth="1"/>
    <col min="14599" max="14599" width="15.75" style="10" customWidth="1"/>
    <col min="14600" max="14600" width="16.125" style="10" customWidth="1"/>
    <col min="14601" max="14601" width="10.375" style="10" customWidth="1"/>
    <col min="14602" max="14602" width="7.625" style="10" customWidth="1"/>
    <col min="14603" max="14603" width="10.625" style="10"/>
    <col min="14604" max="14612" width="7.625" style="10" customWidth="1"/>
    <col min="14613" max="14613" width="1.625" style="10" customWidth="1"/>
    <col min="14614" max="14848" width="10.625" style="10"/>
    <col min="14849" max="14849" width="2.625" style="10" customWidth="1"/>
    <col min="14850" max="14850" width="6.5" style="10" customWidth="1"/>
    <col min="14851" max="14851" width="11.375" style="10" customWidth="1"/>
    <col min="14852" max="14853" width="17.375" style="10" customWidth="1"/>
    <col min="14854" max="14854" width="15.625" style="10" customWidth="1"/>
    <col min="14855" max="14855" width="15.75" style="10" customWidth="1"/>
    <col min="14856" max="14856" width="16.125" style="10" customWidth="1"/>
    <col min="14857" max="14857" width="10.375" style="10" customWidth="1"/>
    <col min="14858" max="14858" width="7.625" style="10" customWidth="1"/>
    <col min="14859" max="14859" width="10.625" style="10"/>
    <col min="14860" max="14868" width="7.625" style="10" customWidth="1"/>
    <col min="14869" max="14869" width="1.625" style="10" customWidth="1"/>
    <col min="14870" max="15104" width="10.625" style="10"/>
    <col min="15105" max="15105" width="2.625" style="10" customWidth="1"/>
    <col min="15106" max="15106" width="6.5" style="10" customWidth="1"/>
    <col min="15107" max="15107" width="11.375" style="10" customWidth="1"/>
    <col min="15108" max="15109" width="17.375" style="10" customWidth="1"/>
    <col min="15110" max="15110" width="15.625" style="10" customWidth="1"/>
    <col min="15111" max="15111" width="15.75" style="10" customWidth="1"/>
    <col min="15112" max="15112" width="16.125" style="10" customWidth="1"/>
    <col min="15113" max="15113" width="10.375" style="10" customWidth="1"/>
    <col min="15114" max="15114" width="7.625" style="10" customWidth="1"/>
    <col min="15115" max="15115" width="10.625" style="10"/>
    <col min="15116" max="15124" width="7.625" style="10" customWidth="1"/>
    <col min="15125" max="15125" width="1.625" style="10" customWidth="1"/>
    <col min="15126" max="15360" width="10.625" style="10"/>
    <col min="15361" max="15361" width="2.625" style="10" customWidth="1"/>
    <col min="15362" max="15362" width="6.5" style="10" customWidth="1"/>
    <col min="15363" max="15363" width="11.375" style="10" customWidth="1"/>
    <col min="15364" max="15365" width="17.375" style="10" customWidth="1"/>
    <col min="15366" max="15366" width="15.625" style="10" customWidth="1"/>
    <col min="15367" max="15367" width="15.75" style="10" customWidth="1"/>
    <col min="15368" max="15368" width="16.125" style="10" customWidth="1"/>
    <col min="15369" max="15369" width="10.375" style="10" customWidth="1"/>
    <col min="15370" max="15370" width="7.625" style="10" customWidth="1"/>
    <col min="15371" max="15371" width="10.625" style="10"/>
    <col min="15372" max="15380" width="7.625" style="10" customWidth="1"/>
    <col min="15381" max="15381" width="1.625" style="10" customWidth="1"/>
    <col min="15382" max="15616" width="10.625" style="10"/>
    <col min="15617" max="15617" width="2.625" style="10" customWidth="1"/>
    <col min="15618" max="15618" width="6.5" style="10" customWidth="1"/>
    <col min="15619" max="15619" width="11.375" style="10" customWidth="1"/>
    <col min="15620" max="15621" width="17.375" style="10" customWidth="1"/>
    <col min="15622" max="15622" width="15.625" style="10" customWidth="1"/>
    <col min="15623" max="15623" width="15.75" style="10" customWidth="1"/>
    <col min="15624" max="15624" width="16.125" style="10" customWidth="1"/>
    <col min="15625" max="15625" width="10.375" style="10" customWidth="1"/>
    <col min="15626" max="15626" width="7.625" style="10" customWidth="1"/>
    <col min="15627" max="15627" width="10.625" style="10"/>
    <col min="15628" max="15636" width="7.625" style="10" customWidth="1"/>
    <col min="15637" max="15637" width="1.625" style="10" customWidth="1"/>
    <col min="15638" max="15872" width="10.625" style="10"/>
    <col min="15873" max="15873" width="2.625" style="10" customWidth="1"/>
    <col min="15874" max="15874" width="6.5" style="10" customWidth="1"/>
    <col min="15875" max="15875" width="11.375" style="10" customWidth="1"/>
    <col min="15876" max="15877" width="17.375" style="10" customWidth="1"/>
    <col min="15878" max="15878" width="15.625" style="10" customWidth="1"/>
    <col min="15879" max="15879" width="15.75" style="10" customWidth="1"/>
    <col min="15880" max="15880" width="16.125" style="10" customWidth="1"/>
    <col min="15881" max="15881" width="10.375" style="10" customWidth="1"/>
    <col min="15882" max="15882" width="7.625" style="10" customWidth="1"/>
    <col min="15883" max="15883" width="10.625" style="10"/>
    <col min="15884" max="15892" width="7.625" style="10" customWidth="1"/>
    <col min="15893" max="15893" width="1.625" style="10" customWidth="1"/>
    <col min="15894" max="16128" width="10.625" style="10"/>
    <col min="16129" max="16129" width="2.625" style="10" customWidth="1"/>
    <col min="16130" max="16130" width="6.5" style="10" customWidth="1"/>
    <col min="16131" max="16131" width="11.375" style="10" customWidth="1"/>
    <col min="16132" max="16133" width="17.375" style="10" customWidth="1"/>
    <col min="16134" max="16134" width="15.625" style="10" customWidth="1"/>
    <col min="16135" max="16135" width="15.75" style="10" customWidth="1"/>
    <col min="16136" max="16136" width="16.125" style="10" customWidth="1"/>
    <col min="16137" max="16137" width="10.375" style="10" customWidth="1"/>
    <col min="16138" max="16138" width="7.625" style="10" customWidth="1"/>
    <col min="16139" max="16139" width="10.625" style="10"/>
    <col min="16140" max="16148" width="7.625" style="10" customWidth="1"/>
    <col min="16149" max="16149" width="1.625" style="10" customWidth="1"/>
    <col min="16150" max="16384" width="10.625" style="10"/>
  </cols>
  <sheetData>
    <row r="1" spans="2:19" ht="19.899999999999999" customHeight="1">
      <c r="B1" s="3" t="s">
        <v>347</v>
      </c>
    </row>
    <row r="2" spans="2:19" ht="19.899999999999999" customHeight="1" thickBot="1">
      <c r="B2" s="3"/>
      <c r="C2" s="327"/>
    </row>
    <row r="3" spans="2:19" ht="19.899999999999999" customHeight="1">
      <c r="B3" s="783"/>
      <c r="C3" s="784"/>
      <c r="D3" s="876" t="s">
        <v>348</v>
      </c>
      <c r="E3" s="877" t="s">
        <v>349</v>
      </c>
      <c r="F3" s="878" t="s">
        <v>350</v>
      </c>
      <c r="G3" s="879" t="s">
        <v>351</v>
      </c>
      <c r="H3" s="880" t="s">
        <v>352</v>
      </c>
    </row>
    <row r="4" spans="2:19" ht="19.5" customHeight="1">
      <c r="B4" s="796"/>
      <c r="C4" s="881"/>
      <c r="D4" s="882"/>
      <c r="E4" s="883"/>
      <c r="F4" s="884" t="s">
        <v>353</v>
      </c>
      <c r="G4" s="885" t="s">
        <v>354</v>
      </c>
      <c r="H4" s="886" t="s">
        <v>355</v>
      </c>
      <c r="L4" s="22"/>
    </row>
    <row r="5" spans="2:19" ht="19.5" customHeight="1">
      <c r="B5" s="809"/>
      <c r="C5" s="810"/>
      <c r="D5" s="887"/>
      <c r="E5" s="888"/>
      <c r="F5" s="889" t="s">
        <v>356</v>
      </c>
      <c r="G5" s="890"/>
      <c r="H5" s="891"/>
      <c r="L5" s="22"/>
    </row>
    <row r="6" spans="2:19" ht="19.5" customHeight="1">
      <c r="B6" s="892" t="s">
        <v>357</v>
      </c>
      <c r="C6" s="893" t="s">
        <v>358</v>
      </c>
      <c r="D6" s="894">
        <v>4798</v>
      </c>
      <c r="E6" s="895">
        <v>25.611188213942565</v>
      </c>
      <c r="F6" s="896">
        <v>1403</v>
      </c>
      <c r="G6" s="894">
        <v>1112</v>
      </c>
      <c r="H6" s="897">
        <v>2283</v>
      </c>
      <c r="J6" s="112"/>
      <c r="K6" s="18"/>
      <c r="L6" s="112"/>
      <c r="M6" s="112"/>
      <c r="P6" s="112"/>
      <c r="Q6" s="112"/>
      <c r="R6" s="112"/>
    </row>
    <row r="7" spans="2:19" ht="19.5" customHeight="1">
      <c r="B7" s="892" t="s">
        <v>231</v>
      </c>
      <c r="C7" s="893" t="s">
        <v>359</v>
      </c>
      <c r="D7" s="894">
        <v>5016</v>
      </c>
      <c r="E7" s="895">
        <v>36.392657621707905</v>
      </c>
      <c r="F7" s="896">
        <v>1580</v>
      </c>
      <c r="G7" s="894">
        <v>1023</v>
      </c>
      <c r="H7" s="897">
        <v>2413</v>
      </c>
      <c r="I7" s="112"/>
      <c r="J7" s="112"/>
      <c r="K7" s="18"/>
      <c r="L7" s="112"/>
      <c r="M7" s="112"/>
      <c r="N7" s="112"/>
      <c r="O7" s="112"/>
      <c r="P7" s="112"/>
      <c r="Q7" s="112"/>
      <c r="R7" s="112"/>
      <c r="S7" s="112"/>
    </row>
    <row r="8" spans="2:19" ht="19.899999999999999" customHeight="1">
      <c r="B8" s="898" t="s">
        <v>360</v>
      </c>
      <c r="C8" s="893" t="s">
        <v>361</v>
      </c>
      <c r="D8" s="894">
        <v>6283</v>
      </c>
      <c r="E8" s="895">
        <v>42.122552963260929</v>
      </c>
      <c r="F8" s="896">
        <v>1864</v>
      </c>
      <c r="G8" s="894">
        <v>1297</v>
      </c>
      <c r="H8" s="897">
        <v>3122</v>
      </c>
      <c r="I8" s="112"/>
      <c r="J8" s="112"/>
      <c r="K8" s="18"/>
      <c r="L8" s="112"/>
      <c r="M8" s="112"/>
      <c r="N8" s="112"/>
      <c r="O8" s="112"/>
      <c r="P8" s="112"/>
      <c r="Q8" s="112"/>
      <c r="R8" s="112"/>
      <c r="S8" s="112"/>
    </row>
    <row r="9" spans="2:19" ht="19.899999999999999" customHeight="1">
      <c r="B9" s="892" t="s">
        <v>362</v>
      </c>
      <c r="C9" s="893" t="s">
        <v>363</v>
      </c>
      <c r="D9" s="894">
        <v>6987</v>
      </c>
      <c r="E9" s="895">
        <v>49.416507532357315</v>
      </c>
      <c r="F9" s="896">
        <v>2084</v>
      </c>
      <c r="G9" s="894">
        <v>1451</v>
      </c>
      <c r="H9" s="897">
        <v>3452</v>
      </c>
      <c r="I9" s="112"/>
      <c r="J9" s="112"/>
      <c r="K9" s="18"/>
      <c r="L9" s="112"/>
      <c r="M9" s="112"/>
      <c r="N9" s="112"/>
      <c r="O9" s="112"/>
      <c r="P9" s="112"/>
      <c r="Q9" s="112"/>
      <c r="R9" s="112"/>
      <c r="S9" s="112"/>
    </row>
    <row r="10" spans="2:19" ht="19.899999999999999" customHeight="1">
      <c r="B10" s="892" t="s">
        <v>364</v>
      </c>
      <c r="C10" s="893" t="s">
        <v>142</v>
      </c>
      <c r="D10" s="894">
        <v>7620</v>
      </c>
      <c r="E10" s="895">
        <v>54.918918918918926</v>
      </c>
      <c r="F10" s="896">
        <v>2278</v>
      </c>
      <c r="G10" s="894">
        <v>1680</v>
      </c>
      <c r="H10" s="897">
        <v>3662</v>
      </c>
      <c r="I10" s="112"/>
      <c r="J10" s="112"/>
      <c r="K10" s="18"/>
      <c r="L10" s="112"/>
      <c r="M10" s="112"/>
      <c r="N10" s="112"/>
      <c r="O10" s="112"/>
      <c r="P10" s="112"/>
      <c r="Q10" s="112"/>
      <c r="R10" s="112"/>
      <c r="S10" s="112"/>
    </row>
    <row r="11" spans="2:19" ht="19.899999999999999" customHeight="1">
      <c r="B11" s="892" t="s">
        <v>197</v>
      </c>
      <c r="C11" s="893" t="s">
        <v>198</v>
      </c>
      <c r="D11" s="894">
        <v>8106</v>
      </c>
      <c r="E11" s="895">
        <v>58.463757663180672</v>
      </c>
      <c r="F11" s="896">
        <v>2580</v>
      </c>
      <c r="G11" s="894">
        <v>1896</v>
      </c>
      <c r="H11" s="897">
        <v>3630</v>
      </c>
      <c r="I11" s="112"/>
      <c r="J11" s="112"/>
      <c r="K11" s="18"/>
      <c r="L11" s="112"/>
      <c r="M11" s="112"/>
      <c r="N11" s="112"/>
      <c r="O11" s="112"/>
      <c r="P11" s="112"/>
      <c r="Q11" s="112"/>
      <c r="R11" s="112"/>
      <c r="S11" s="112"/>
    </row>
    <row r="12" spans="2:19" ht="19.899999999999999" customHeight="1">
      <c r="B12" s="892" t="s">
        <v>199</v>
      </c>
      <c r="C12" s="893" t="s">
        <v>145</v>
      </c>
      <c r="D12" s="894">
        <v>8632</v>
      </c>
      <c r="E12" s="895">
        <v>61.573578714601609</v>
      </c>
      <c r="F12" s="896">
        <v>3006</v>
      </c>
      <c r="G12" s="894">
        <v>2412</v>
      </c>
      <c r="H12" s="897">
        <v>3214</v>
      </c>
      <c r="I12" s="112"/>
      <c r="J12" s="112"/>
      <c r="K12" s="18"/>
      <c r="L12" s="112"/>
      <c r="M12" s="112"/>
      <c r="N12" s="112"/>
      <c r="O12" s="112"/>
      <c r="P12" s="112"/>
      <c r="Q12" s="112"/>
      <c r="R12" s="112"/>
      <c r="S12" s="112"/>
    </row>
    <row r="13" spans="2:19" ht="19.899999999999999" customHeight="1">
      <c r="B13" s="892" t="s">
        <v>200</v>
      </c>
      <c r="C13" s="893" t="s">
        <v>146</v>
      </c>
      <c r="D13" s="894">
        <v>8669</v>
      </c>
      <c r="E13" s="895">
        <v>60.377489901100432</v>
      </c>
      <c r="F13" s="896">
        <v>3328</v>
      </c>
      <c r="G13" s="894">
        <v>2613</v>
      </c>
      <c r="H13" s="897">
        <v>2728</v>
      </c>
      <c r="I13" s="112"/>
      <c r="J13" s="112"/>
      <c r="K13" s="18"/>
      <c r="L13" s="112"/>
      <c r="M13" s="112"/>
      <c r="N13" s="112"/>
      <c r="O13" s="112"/>
      <c r="P13" s="112"/>
      <c r="Q13" s="112"/>
      <c r="R13" s="112"/>
      <c r="S13" s="112"/>
    </row>
    <row r="14" spans="2:19" ht="19.899999999999999" customHeight="1">
      <c r="B14" s="892" t="s">
        <v>201</v>
      </c>
      <c r="C14" s="893" t="s">
        <v>148</v>
      </c>
      <c r="D14" s="894">
        <v>9051</v>
      </c>
      <c r="E14" s="895">
        <v>58.991070846640156</v>
      </c>
      <c r="F14" s="896">
        <v>3680</v>
      </c>
      <c r="G14" s="894">
        <v>3016</v>
      </c>
      <c r="H14" s="897">
        <v>2355</v>
      </c>
      <c r="I14" s="112"/>
      <c r="J14" s="112"/>
      <c r="K14" s="18"/>
      <c r="L14" s="112"/>
      <c r="M14" s="112"/>
      <c r="N14" s="112"/>
      <c r="O14" s="112"/>
      <c r="P14" s="112"/>
      <c r="Q14" s="112"/>
      <c r="R14" s="112"/>
      <c r="S14" s="112"/>
    </row>
    <row r="15" spans="2:19" ht="19.899999999999999" hidden="1" customHeight="1">
      <c r="B15" s="892" t="s">
        <v>85</v>
      </c>
      <c r="C15" s="893" t="s">
        <v>365</v>
      </c>
      <c r="D15" s="894">
        <v>9058</v>
      </c>
      <c r="E15" s="895">
        <v>60.12212929775653</v>
      </c>
      <c r="F15" s="896">
        <v>3795</v>
      </c>
      <c r="G15" s="894">
        <v>3012</v>
      </c>
      <c r="H15" s="897">
        <v>2251</v>
      </c>
      <c r="I15" s="112"/>
      <c r="J15" s="112"/>
      <c r="K15" s="18"/>
      <c r="L15" s="112"/>
      <c r="M15" s="112"/>
      <c r="N15" s="112"/>
      <c r="O15" s="112"/>
      <c r="P15" s="112"/>
      <c r="Q15" s="112"/>
      <c r="R15" s="112"/>
      <c r="S15" s="112"/>
    </row>
    <row r="16" spans="2:19" ht="19.899999999999999" hidden="1" customHeight="1">
      <c r="B16" s="892" t="s">
        <v>86</v>
      </c>
      <c r="C16" s="893" t="s">
        <v>202</v>
      </c>
      <c r="D16" s="894">
        <v>9316</v>
      </c>
      <c r="E16" s="895">
        <v>59.485345763361217</v>
      </c>
      <c r="F16" s="896">
        <v>3833</v>
      </c>
      <c r="G16" s="894">
        <v>3287</v>
      </c>
      <c r="H16" s="897">
        <v>2196</v>
      </c>
      <c r="I16" s="112"/>
      <c r="J16" s="112"/>
      <c r="K16" s="18"/>
      <c r="L16" s="112"/>
    </row>
    <row r="17" spans="2:12" ht="19.899999999999999" hidden="1" customHeight="1">
      <c r="B17" s="892" t="s">
        <v>87</v>
      </c>
      <c r="C17" s="893" t="s">
        <v>203</v>
      </c>
      <c r="D17" s="894">
        <v>9520</v>
      </c>
      <c r="E17" s="895">
        <v>59.671555722702777</v>
      </c>
      <c r="F17" s="896">
        <v>3945</v>
      </c>
      <c r="G17" s="894">
        <v>3343</v>
      </c>
      <c r="H17" s="897">
        <v>2232</v>
      </c>
      <c r="I17" s="112"/>
      <c r="J17" s="112"/>
      <c r="K17" s="18"/>
      <c r="L17" s="112"/>
    </row>
    <row r="18" spans="2:12" ht="19.899999999999999" hidden="1" customHeight="1">
      <c r="B18" s="899" t="s">
        <v>88</v>
      </c>
      <c r="C18" s="893" t="s">
        <v>204</v>
      </c>
      <c r="D18" s="900">
        <v>9324</v>
      </c>
      <c r="E18" s="901">
        <v>57.945435336523524</v>
      </c>
      <c r="F18" s="902">
        <v>4134</v>
      </c>
      <c r="G18" s="903">
        <v>2974</v>
      </c>
      <c r="H18" s="897">
        <v>2216</v>
      </c>
      <c r="I18" s="112"/>
      <c r="J18" s="112"/>
      <c r="K18" s="332"/>
      <c r="L18" s="112"/>
    </row>
    <row r="19" spans="2:12" ht="19.899999999999999" customHeight="1">
      <c r="B19" s="899" t="s">
        <v>205</v>
      </c>
      <c r="C19" s="893" t="s">
        <v>150</v>
      </c>
      <c r="D19" s="894">
        <v>9495</v>
      </c>
      <c r="E19" s="895">
        <v>57.395877410385054</v>
      </c>
      <c r="F19" s="896">
        <v>4380</v>
      </c>
      <c r="G19" s="894">
        <v>2404</v>
      </c>
      <c r="H19" s="897">
        <v>2711</v>
      </c>
      <c r="I19" s="112"/>
      <c r="J19" s="112"/>
      <c r="K19" s="332"/>
      <c r="L19" s="112"/>
    </row>
    <row r="20" spans="2:12" ht="19.899999999999999" customHeight="1">
      <c r="B20" s="899" t="s">
        <v>206</v>
      </c>
      <c r="C20" s="893" t="s">
        <v>207</v>
      </c>
      <c r="D20" s="894">
        <v>9493</v>
      </c>
      <c r="E20" s="895">
        <v>58.624096831964437</v>
      </c>
      <c r="F20" s="896">
        <v>4489</v>
      </c>
      <c r="G20" s="894">
        <v>2503</v>
      </c>
      <c r="H20" s="897">
        <v>2501</v>
      </c>
      <c r="I20" s="112"/>
      <c r="J20" s="112"/>
      <c r="K20" s="333"/>
      <c r="L20" s="112"/>
    </row>
    <row r="21" spans="2:12" ht="19.899999999999999" customHeight="1">
      <c r="B21" s="899" t="s">
        <v>208</v>
      </c>
      <c r="C21" s="893" t="s">
        <v>209</v>
      </c>
      <c r="D21" s="894">
        <v>9425</v>
      </c>
      <c r="E21" s="895">
        <v>58.050012318305001</v>
      </c>
      <c r="F21" s="896">
        <v>4416</v>
      </c>
      <c r="G21" s="894">
        <v>2497</v>
      </c>
      <c r="H21" s="897">
        <v>2512</v>
      </c>
      <c r="I21" s="112"/>
      <c r="J21" s="112"/>
      <c r="K21" s="333"/>
      <c r="L21" s="112"/>
    </row>
    <row r="22" spans="2:12" ht="19.899999999999999" customHeight="1">
      <c r="B22" s="899" t="s">
        <v>946</v>
      </c>
      <c r="C22" s="893" t="s">
        <v>211</v>
      </c>
      <c r="D22" s="894">
        <v>9523</v>
      </c>
      <c r="E22" s="895">
        <v>58.280293757649936</v>
      </c>
      <c r="F22" s="896">
        <v>4683</v>
      </c>
      <c r="G22" s="894">
        <v>2441</v>
      </c>
      <c r="H22" s="897">
        <v>2399</v>
      </c>
      <c r="I22" s="112"/>
      <c r="J22" s="112"/>
      <c r="K22" s="333"/>
      <c r="L22" s="112"/>
    </row>
    <row r="23" spans="2:12" ht="19.899999999999999" customHeight="1">
      <c r="B23" s="899" t="s">
        <v>947</v>
      </c>
      <c r="C23" s="893" t="s">
        <v>151</v>
      </c>
      <c r="D23" s="894">
        <v>9864</v>
      </c>
      <c r="E23" s="895">
        <v>56.644079476283451</v>
      </c>
      <c r="F23" s="896">
        <v>4745</v>
      </c>
      <c r="G23" s="894">
        <v>2614</v>
      </c>
      <c r="H23" s="897">
        <v>2505</v>
      </c>
      <c r="I23" s="112"/>
      <c r="J23" s="112"/>
      <c r="K23" s="333"/>
      <c r="L23" s="112"/>
    </row>
    <row r="24" spans="2:12" ht="19.899999999999999" customHeight="1">
      <c r="B24" s="899" t="s">
        <v>948</v>
      </c>
      <c r="C24" s="893" t="s">
        <v>152</v>
      </c>
      <c r="D24" s="894">
        <v>9615</v>
      </c>
      <c r="E24" s="895">
        <v>56.869935529662271</v>
      </c>
      <c r="F24" s="896">
        <v>4778</v>
      </c>
      <c r="G24" s="894">
        <v>2452</v>
      </c>
      <c r="H24" s="897">
        <v>2385</v>
      </c>
      <c r="I24" s="112"/>
      <c r="J24" s="112"/>
      <c r="K24" s="333"/>
      <c r="L24" s="112"/>
    </row>
    <row r="25" spans="2:12" ht="19.899999999999999" customHeight="1">
      <c r="B25" s="899" t="s">
        <v>949</v>
      </c>
      <c r="C25" s="893" t="s">
        <v>153</v>
      </c>
      <c r="D25" s="894">
        <v>9860</v>
      </c>
      <c r="E25" s="895">
        <v>58.027306967984934</v>
      </c>
      <c r="F25" s="896">
        <v>4772</v>
      </c>
      <c r="G25" s="894">
        <v>2636</v>
      </c>
      <c r="H25" s="897">
        <v>2452</v>
      </c>
      <c r="K25" s="333"/>
      <c r="L25" s="112"/>
    </row>
    <row r="26" spans="2:12" ht="19.899999999999999" customHeight="1">
      <c r="B26" s="899" t="s">
        <v>950</v>
      </c>
      <c r="C26" s="893" t="s">
        <v>154</v>
      </c>
      <c r="D26" s="894">
        <v>9841</v>
      </c>
      <c r="E26" s="895">
        <v>57.748958394460416</v>
      </c>
      <c r="F26" s="896">
        <v>4912</v>
      </c>
      <c r="G26" s="894">
        <v>2706</v>
      </c>
      <c r="H26" s="897">
        <v>2223</v>
      </c>
      <c r="K26" s="333"/>
      <c r="L26" s="112"/>
    </row>
    <row r="27" spans="2:12" ht="19.899999999999999" customHeight="1">
      <c r="B27" s="899" t="s">
        <v>951</v>
      </c>
      <c r="C27" s="893" t="s">
        <v>155</v>
      </c>
      <c r="D27" s="894">
        <v>10005</v>
      </c>
      <c r="E27" s="895">
        <v>56.650246305418719</v>
      </c>
      <c r="F27" s="896">
        <v>4921</v>
      </c>
      <c r="G27" s="894">
        <v>2804</v>
      </c>
      <c r="H27" s="897">
        <v>2280</v>
      </c>
      <c r="K27" s="333"/>
      <c r="L27" s="112"/>
    </row>
    <row r="28" spans="2:12" ht="19.899999999999999" customHeight="1">
      <c r="B28" s="899" t="s">
        <v>952</v>
      </c>
      <c r="C28" s="893" t="s">
        <v>156</v>
      </c>
      <c r="D28" s="894">
        <v>9951</v>
      </c>
      <c r="E28" s="904">
        <v>56.898621990965751</v>
      </c>
      <c r="F28" s="896">
        <v>5016</v>
      </c>
      <c r="G28" s="894">
        <v>2693</v>
      </c>
      <c r="H28" s="897">
        <v>2242</v>
      </c>
      <c r="K28" s="333"/>
      <c r="L28" s="112"/>
    </row>
    <row r="29" spans="2:12" ht="19.899999999999999" customHeight="1">
      <c r="B29" s="899" t="s">
        <v>953</v>
      </c>
      <c r="C29" s="893" t="s">
        <v>157</v>
      </c>
      <c r="D29" s="894">
        <v>10270</v>
      </c>
      <c r="E29" s="904">
        <v>55.730410245278925</v>
      </c>
      <c r="F29" s="896">
        <v>4957</v>
      </c>
      <c r="G29" s="894">
        <v>2892</v>
      </c>
      <c r="H29" s="897">
        <v>2421</v>
      </c>
      <c r="K29" s="333"/>
      <c r="L29" s="112"/>
    </row>
    <row r="30" spans="2:12" ht="19.899999999999999" customHeight="1">
      <c r="B30" s="899" t="s">
        <v>954</v>
      </c>
      <c r="C30" s="893" t="s">
        <v>158</v>
      </c>
      <c r="D30" s="900">
        <v>10303</v>
      </c>
      <c r="E30" s="895">
        <v>56.248293934596269</v>
      </c>
      <c r="F30" s="902">
        <v>5097</v>
      </c>
      <c r="G30" s="900">
        <v>2932</v>
      </c>
      <c r="H30" s="897">
        <v>2274</v>
      </c>
      <c r="K30" s="333"/>
      <c r="L30" s="112"/>
    </row>
    <row r="31" spans="2:12" ht="19.899999999999999" customHeight="1">
      <c r="B31" s="899" t="s">
        <v>955</v>
      </c>
      <c r="C31" s="893" t="s">
        <v>159</v>
      </c>
      <c r="D31" s="900">
        <v>10201</v>
      </c>
      <c r="E31" s="895">
        <v>55.667121418826738</v>
      </c>
      <c r="F31" s="902">
        <v>5129</v>
      </c>
      <c r="G31" s="900">
        <v>2967</v>
      </c>
      <c r="H31" s="897">
        <v>2105</v>
      </c>
      <c r="K31" s="333"/>
      <c r="L31" s="112"/>
    </row>
    <row r="32" spans="2:12" ht="19.899999999999999" customHeight="1">
      <c r="B32" s="899" t="s">
        <v>956</v>
      </c>
      <c r="C32" s="893" t="s">
        <v>160</v>
      </c>
      <c r="D32" s="900">
        <v>10572</v>
      </c>
      <c r="E32" s="895">
        <v>54.514515546846795</v>
      </c>
      <c r="F32" s="902">
        <v>5244</v>
      </c>
      <c r="G32" s="900">
        <v>3049</v>
      </c>
      <c r="H32" s="897">
        <v>2279</v>
      </c>
      <c r="K32" s="333"/>
      <c r="L32" s="112"/>
    </row>
    <row r="33" spans="1:12" ht="19.899999999999999" customHeight="1">
      <c r="B33" s="899" t="s">
        <v>957</v>
      </c>
      <c r="C33" s="893" t="s">
        <v>161</v>
      </c>
      <c r="D33" s="900">
        <v>10286</v>
      </c>
      <c r="E33" s="895">
        <v>54.285412708465273</v>
      </c>
      <c r="F33" s="902">
        <v>5298</v>
      </c>
      <c r="G33" s="900">
        <v>2850</v>
      </c>
      <c r="H33" s="897">
        <v>2138</v>
      </c>
      <c r="K33" s="333"/>
      <c r="L33" s="112"/>
    </row>
    <row r="34" spans="1:12" ht="19.899999999999999" customHeight="1">
      <c r="B34" s="899" t="s">
        <v>223</v>
      </c>
      <c r="C34" s="893" t="s">
        <v>162</v>
      </c>
      <c r="D34" s="900">
        <v>10781</v>
      </c>
      <c r="E34" s="895">
        <v>53.244764915053331</v>
      </c>
      <c r="F34" s="902">
        <v>5518</v>
      </c>
      <c r="G34" s="900">
        <v>3121</v>
      </c>
      <c r="H34" s="897">
        <v>2142</v>
      </c>
      <c r="K34" s="333"/>
      <c r="L34" s="112"/>
    </row>
    <row r="35" spans="1:12" ht="19.899999999999999" customHeight="1">
      <c r="B35" s="899" t="s">
        <v>224</v>
      </c>
      <c r="C35" s="893" t="s">
        <v>163</v>
      </c>
      <c r="D35" s="900">
        <v>10673</v>
      </c>
      <c r="E35" s="895">
        <v>52.300681138824913</v>
      </c>
      <c r="F35" s="902">
        <v>5400</v>
      </c>
      <c r="G35" s="900">
        <v>3210</v>
      </c>
      <c r="H35" s="897">
        <v>2063</v>
      </c>
      <c r="K35" s="333"/>
      <c r="L35" s="112"/>
    </row>
    <row r="36" spans="1:12" ht="19.899999999999999" customHeight="1">
      <c r="B36" s="899" t="s">
        <v>366</v>
      </c>
      <c r="C36" s="893" t="s">
        <v>164</v>
      </c>
      <c r="D36" s="900">
        <v>10995</v>
      </c>
      <c r="E36" s="895">
        <v>51.909730418771538</v>
      </c>
      <c r="F36" s="902">
        <v>5616</v>
      </c>
      <c r="G36" s="900">
        <v>3322</v>
      </c>
      <c r="H36" s="897">
        <v>2057</v>
      </c>
      <c r="K36" s="333"/>
      <c r="L36" s="112"/>
    </row>
    <row r="37" spans="1:12" ht="19.899999999999999" customHeight="1">
      <c r="B37" s="899" t="s">
        <v>367</v>
      </c>
      <c r="C37" s="893" t="s">
        <v>165</v>
      </c>
      <c r="D37" s="900">
        <v>10847</v>
      </c>
      <c r="E37" s="895">
        <v>51.1675079013161</v>
      </c>
      <c r="F37" s="902">
        <v>5560</v>
      </c>
      <c r="G37" s="900">
        <v>3257</v>
      </c>
      <c r="H37" s="897">
        <v>2030</v>
      </c>
      <c r="K37" s="333"/>
      <c r="L37" s="112"/>
    </row>
    <row r="38" spans="1:12" ht="20.25" customHeight="1">
      <c r="B38" s="899" t="s">
        <v>227</v>
      </c>
      <c r="C38" s="893" t="s">
        <v>167</v>
      </c>
      <c r="D38" s="900">
        <v>10968</v>
      </c>
      <c r="E38" s="895">
        <v>52.10203790793787</v>
      </c>
      <c r="F38" s="902">
        <v>5852</v>
      </c>
      <c r="G38" s="900">
        <v>3243</v>
      </c>
      <c r="H38" s="897">
        <v>1873</v>
      </c>
      <c r="K38" s="333"/>
      <c r="L38" s="112"/>
    </row>
    <row r="39" spans="1:12" ht="20.25" customHeight="1">
      <c r="B39" s="899" t="s">
        <v>368</v>
      </c>
      <c r="C39" s="893" t="s">
        <v>168</v>
      </c>
      <c r="D39" s="900">
        <v>10783</v>
      </c>
      <c r="E39" s="895">
        <v>50.095238095238095</v>
      </c>
      <c r="F39" s="902">
        <v>5595</v>
      </c>
      <c r="G39" s="900">
        <v>3333</v>
      </c>
      <c r="H39" s="897">
        <v>1855</v>
      </c>
      <c r="K39" s="333"/>
      <c r="L39" s="112"/>
    </row>
    <row r="40" spans="1:12" ht="20.25" customHeight="1">
      <c r="B40" s="899" t="s">
        <v>229</v>
      </c>
      <c r="C40" s="905" t="s">
        <v>169</v>
      </c>
      <c r="D40" s="900">
        <v>10799</v>
      </c>
      <c r="E40" s="895">
        <v>50.15326026379342</v>
      </c>
      <c r="F40" s="902">
        <v>5572</v>
      </c>
      <c r="G40" s="900">
        <v>3409</v>
      </c>
      <c r="H40" s="897">
        <v>1818</v>
      </c>
      <c r="K40" s="333"/>
      <c r="L40" s="112"/>
    </row>
    <row r="41" spans="1:12" ht="20.25" customHeight="1">
      <c r="B41" s="899" t="s">
        <v>230</v>
      </c>
      <c r="C41" s="905" t="s">
        <v>170</v>
      </c>
      <c r="D41" s="900">
        <v>10768</v>
      </c>
      <c r="E41" s="895">
        <v>49.842621736715422</v>
      </c>
      <c r="F41" s="902">
        <v>5569</v>
      </c>
      <c r="G41" s="900">
        <v>3494</v>
      </c>
      <c r="H41" s="897">
        <v>1705</v>
      </c>
      <c r="K41" s="333"/>
      <c r="L41" s="112"/>
    </row>
    <row r="42" spans="1:12" ht="20.25" customHeight="1">
      <c r="B42" s="899" t="s">
        <v>231</v>
      </c>
      <c r="C42" s="905" t="s">
        <v>171</v>
      </c>
      <c r="D42" s="900">
        <v>11059</v>
      </c>
      <c r="E42" s="895">
        <v>49.306701145837977</v>
      </c>
      <c r="F42" s="902">
        <v>5679</v>
      </c>
      <c r="G42" s="900">
        <v>3622</v>
      </c>
      <c r="H42" s="897">
        <v>1758</v>
      </c>
      <c r="K42" s="333"/>
      <c r="L42" s="112"/>
    </row>
    <row r="43" spans="1:12" ht="20.25" customHeight="1">
      <c r="B43" s="899" t="s">
        <v>369</v>
      </c>
      <c r="C43" s="905" t="s">
        <v>173</v>
      </c>
      <c r="D43" s="900">
        <v>10762</v>
      </c>
      <c r="E43" s="904">
        <v>49.043018592781628</v>
      </c>
      <c r="F43" s="906">
        <v>5691</v>
      </c>
      <c r="G43" s="900">
        <v>3526</v>
      </c>
      <c r="H43" s="897">
        <v>1545</v>
      </c>
      <c r="K43" s="333"/>
      <c r="L43" s="112"/>
    </row>
    <row r="44" spans="1:12" ht="20.25" customHeight="1">
      <c r="B44" s="907" t="s">
        <v>174</v>
      </c>
      <c r="C44" s="905" t="s">
        <v>175</v>
      </c>
      <c r="D44" s="900">
        <v>10720</v>
      </c>
      <c r="E44" s="904">
        <v>49.201395263447765</v>
      </c>
      <c r="F44" s="906">
        <v>5665</v>
      </c>
      <c r="G44" s="900">
        <v>3456</v>
      </c>
      <c r="H44" s="897">
        <v>1599</v>
      </c>
      <c r="K44" s="333"/>
      <c r="L44" s="112"/>
    </row>
    <row r="45" spans="1:12" ht="20.25" customHeight="1">
      <c r="B45" s="907" t="s">
        <v>232</v>
      </c>
      <c r="C45" s="905" t="s">
        <v>177</v>
      </c>
      <c r="D45" s="900">
        <v>10711</v>
      </c>
      <c r="E45" s="904">
        <v>46.86091788073675</v>
      </c>
      <c r="F45" s="906">
        <v>5675</v>
      </c>
      <c r="G45" s="900">
        <v>3436</v>
      </c>
      <c r="H45" s="897">
        <v>1600</v>
      </c>
      <c r="K45" s="333"/>
      <c r="L45" s="112"/>
    </row>
    <row r="46" spans="1:12" ht="20.25" customHeight="1">
      <c r="B46" s="907" t="s">
        <v>178</v>
      </c>
      <c r="C46" s="905" t="s">
        <v>179</v>
      </c>
      <c r="D46" s="900">
        <v>11215</v>
      </c>
      <c r="E46" s="904">
        <v>45.038351873418733</v>
      </c>
      <c r="F46" s="906">
        <v>5715</v>
      </c>
      <c r="G46" s="900">
        <v>3868</v>
      </c>
      <c r="H46" s="897">
        <v>1632</v>
      </c>
      <c r="K46" s="333"/>
      <c r="L46" s="112"/>
    </row>
    <row r="47" spans="1:12" ht="20.25" customHeight="1">
      <c r="A47" s="568"/>
      <c r="B47" s="908" t="s">
        <v>180</v>
      </c>
      <c r="C47" s="909" t="s">
        <v>181</v>
      </c>
      <c r="D47" s="910">
        <v>10992</v>
      </c>
      <c r="E47" s="911">
        <v>43.47929274949567</v>
      </c>
      <c r="F47" s="912">
        <v>5686</v>
      </c>
      <c r="G47" s="910">
        <v>3835</v>
      </c>
      <c r="H47" s="913">
        <v>1471</v>
      </c>
      <c r="K47" s="333"/>
      <c r="L47" s="112"/>
    </row>
    <row r="48" spans="1:12" ht="6" customHeight="1" thickBot="1">
      <c r="B48" s="334"/>
      <c r="C48" s="213"/>
      <c r="D48" s="132"/>
      <c r="E48" s="335"/>
      <c r="F48" s="336"/>
      <c r="G48" s="132"/>
      <c r="H48" s="337"/>
      <c r="K48" s="333"/>
      <c r="L48" s="112"/>
    </row>
    <row r="49" spans="2:12" ht="6" customHeight="1">
      <c r="B49" s="332"/>
      <c r="C49" s="166"/>
      <c r="D49" s="112"/>
      <c r="E49" s="192"/>
      <c r="F49" s="112"/>
      <c r="G49" s="112"/>
      <c r="H49" s="112"/>
      <c r="K49" s="333"/>
      <c r="L49" s="112"/>
    </row>
    <row r="50" spans="2:12" ht="19.899999999999999" customHeight="1">
      <c r="B50" s="18" t="s">
        <v>235</v>
      </c>
    </row>
    <row r="51" spans="2:12" ht="19.899999999999999" customHeight="1">
      <c r="B51" s="18"/>
      <c r="C51" s="112"/>
      <c r="J51" s="338"/>
      <c r="K51" s="339"/>
    </row>
    <row r="52" spans="2:12" ht="19.899999999999999" customHeight="1">
      <c r="J52" s="340"/>
      <c r="K52" s="341"/>
    </row>
    <row r="53" spans="2:12" ht="19.899999999999999" customHeight="1">
      <c r="J53" s="340"/>
      <c r="K53" s="341"/>
    </row>
    <row r="54" spans="2:12" ht="19.899999999999999" customHeight="1">
      <c r="J54" s="340"/>
      <c r="K54" s="341"/>
    </row>
  </sheetData>
  <mergeCells count="2">
    <mergeCell ref="D3:D5"/>
    <mergeCell ref="E3:E5"/>
  </mergeCells>
  <phoneticPr fontId="1"/>
  <printOptions gridLinesSet="0"/>
  <pageMargins left="0.51181102362204722" right="0.51181102362204722" top="0.55118110236220474" bottom="0.39370078740157483" header="0.51181102362204722" footer="0.51181102362204722"/>
  <pageSetup paperSize="9" scale="72" firstPageNumber="52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71B4-A042-4829-A70A-D37871EBAE2A}">
  <sheetPr transitionEvaluation="1"/>
  <dimension ref="B1:AR89"/>
  <sheetViews>
    <sheetView showGridLines="0" view="pageBreakPreview" topLeftCell="H1" zoomScale="70" zoomScaleNormal="100" zoomScaleSheetLayoutView="70" workbookViewId="0">
      <pane ySplit="7" topLeftCell="A57" activePane="bottomLeft" state="frozen"/>
      <selection activeCell="K106" sqref="K106"/>
      <selection pane="bottomLeft" activeCell="AG66" sqref="AG66"/>
    </sheetView>
  </sheetViews>
  <sheetFormatPr defaultColWidth="9.625" defaultRowHeight="18" customHeight="1"/>
  <cols>
    <col min="1" max="1" width="2.625" style="10" customWidth="1"/>
    <col min="2" max="2" width="7.25" style="10" customWidth="1"/>
    <col min="3" max="4" width="13.625" style="10" customWidth="1"/>
    <col min="5" max="9" width="10.625" style="10" customWidth="1"/>
    <col min="10" max="10" width="11.125" style="10" customWidth="1"/>
    <col min="11" max="15" width="10.625" style="10" customWidth="1"/>
    <col min="16" max="16" width="4.25" style="10" customWidth="1"/>
    <col min="17" max="17" width="5.625" style="10" customWidth="1"/>
    <col min="18" max="30" width="11.5" style="10" customWidth="1"/>
    <col min="31" max="32" width="2.625" style="10" customWidth="1"/>
    <col min="33" max="33" width="7.125" style="10" customWidth="1"/>
    <col min="34" max="44" width="11.5" style="10" customWidth="1"/>
    <col min="45" max="45" width="5.625" style="10" customWidth="1"/>
    <col min="46" max="256" width="9.625" style="10"/>
    <col min="257" max="257" width="2.625" style="10" customWidth="1"/>
    <col min="258" max="258" width="7.25" style="10" customWidth="1"/>
    <col min="259" max="260" width="13.625" style="10" customWidth="1"/>
    <col min="261" max="265" width="10.625" style="10" customWidth="1"/>
    <col min="266" max="266" width="11.125" style="10" customWidth="1"/>
    <col min="267" max="271" width="10.625" style="10" customWidth="1"/>
    <col min="272" max="272" width="4.25" style="10" customWidth="1"/>
    <col min="273" max="273" width="5.625" style="10" customWidth="1"/>
    <col min="274" max="286" width="11.5" style="10" customWidth="1"/>
    <col min="287" max="288" width="2.625" style="10" customWidth="1"/>
    <col min="289" max="289" width="7.125" style="10" customWidth="1"/>
    <col min="290" max="300" width="11.5" style="10" customWidth="1"/>
    <col min="301" max="301" width="5.625" style="10" customWidth="1"/>
    <col min="302" max="512" width="9.625" style="10"/>
    <col min="513" max="513" width="2.625" style="10" customWidth="1"/>
    <col min="514" max="514" width="7.25" style="10" customWidth="1"/>
    <col min="515" max="516" width="13.625" style="10" customWidth="1"/>
    <col min="517" max="521" width="10.625" style="10" customWidth="1"/>
    <col min="522" max="522" width="11.125" style="10" customWidth="1"/>
    <col min="523" max="527" width="10.625" style="10" customWidth="1"/>
    <col min="528" max="528" width="4.25" style="10" customWidth="1"/>
    <col min="529" max="529" width="5.625" style="10" customWidth="1"/>
    <col min="530" max="542" width="11.5" style="10" customWidth="1"/>
    <col min="543" max="544" width="2.625" style="10" customWidth="1"/>
    <col min="545" max="545" width="7.125" style="10" customWidth="1"/>
    <col min="546" max="556" width="11.5" style="10" customWidth="1"/>
    <col min="557" max="557" width="5.625" style="10" customWidth="1"/>
    <col min="558" max="768" width="9.625" style="10"/>
    <col min="769" max="769" width="2.625" style="10" customWidth="1"/>
    <col min="770" max="770" width="7.25" style="10" customWidth="1"/>
    <col min="771" max="772" width="13.625" style="10" customWidth="1"/>
    <col min="773" max="777" width="10.625" style="10" customWidth="1"/>
    <col min="778" max="778" width="11.125" style="10" customWidth="1"/>
    <col min="779" max="783" width="10.625" style="10" customWidth="1"/>
    <col min="784" max="784" width="4.25" style="10" customWidth="1"/>
    <col min="785" max="785" width="5.625" style="10" customWidth="1"/>
    <col min="786" max="798" width="11.5" style="10" customWidth="1"/>
    <col min="799" max="800" width="2.625" style="10" customWidth="1"/>
    <col min="801" max="801" width="7.125" style="10" customWidth="1"/>
    <col min="802" max="812" width="11.5" style="10" customWidth="1"/>
    <col min="813" max="813" width="5.625" style="10" customWidth="1"/>
    <col min="814" max="1024" width="9.625" style="10"/>
    <col min="1025" max="1025" width="2.625" style="10" customWidth="1"/>
    <col min="1026" max="1026" width="7.25" style="10" customWidth="1"/>
    <col min="1027" max="1028" width="13.625" style="10" customWidth="1"/>
    <col min="1029" max="1033" width="10.625" style="10" customWidth="1"/>
    <col min="1034" max="1034" width="11.125" style="10" customWidth="1"/>
    <col min="1035" max="1039" width="10.625" style="10" customWidth="1"/>
    <col min="1040" max="1040" width="4.25" style="10" customWidth="1"/>
    <col min="1041" max="1041" width="5.625" style="10" customWidth="1"/>
    <col min="1042" max="1054" width="11.5" style="10" customWidth="1"/>
    <col min="1055" max="1056" width="2.625" style="10" customWidth="1"/>
    <col min="1057" max="1057" width="7.125" style="10" customWidth="1"/>
    <col min="1058" max="1068" width="11.5" style="10" customWidth="1"/>
    <col min="1069" max="1069" width="5.625" style="10" customWidth="1"/>
    <col min="1070" max="1280" width="9.625" style="10"/>
    <col min="1281" max="1281" width="2.625" style="10" customWidth="1"/>
    <col min="1282" max="1282" width="7.25" style="10" customWidth="1"/>
    <col min="1283" max="1284" width="13.625" style="10" customWidth="1"/>
    <col min="1285" max="1289" width="10.625" style="10" customWidth="1"/>
    <col min="1290" max="1290" width="11.125" style="10" customWidth="1"/>
    <col min="1291" max="1295" width="10.625" style="10" customWidth="1"/>
    <col min="1296" max="1296" width="4.25" style="10" customWidth="1"/>
    <col min="1297" max="1297" width="5.625" style="10" customWidth="1"/>
    <col min="1298" max="1310" width="11.5" style="10" customWidth="1"/>
    <col min="1311" max="1312" width="2.625" style="10" customWidth="1"/>
    <col min="1313" max="1313" width="7.125" style="10" customWidth="1"/>
    <col min="1314" max="1324" width="11.5" style="10" customWidth="1"/>
    <col min="1325" max="1325" width="5.625" style="10" customWidth="1"/>
    <col min="1326" max="1536" width="9.625" style="10"/>
    <col min="1537" max="1537" width="2.625" style="10" customWidth="1"/>
    <col min="1538" max="1538" width="7.25" style="10" customWidth="1"/>
    <col min="1539" max="1540" width="13.625" style="10" customWidth="1"/>
    <col min="1541" max="1545" width="10.625" style="10" customWidth="1"/>
    <col min="1546" max="1546" width="11.125" style="10" customWidth="1"/>
    <col min="1547" max="1551" width="10.625" style="10" customWidth="1"/>
    <col min="1552" max="1552" width="4.25" style="10" customWidth="1"/>
    <col min="1553" max="1553" width="5.625" style="10" customWidth="1"/>
    <col min="1554" max="1566" width="11.5" style="10" customWidth="1"/>
    <col min="1567" max="1568" width="2.625" style="10" customWidth="1"/>
    <col min="1569" max="1569" width="7.125" style="10" customWidth="1"/>
    <col min="1570" max="1580" width="11.5" style="10" customWidth="1"/>
    <col min="1581" max="1581" width="5.625" style="10" customWidth="1"/>
    <col min="1582" max="1792" width="9.625" style="10"/>
    <col min="1793" max="1793" width="2.625" style="10" customWidth="1"/>
    <col min="1794" max="1794" width="7.25" style="10" customWidth="1"/>
    <col min="1795" max="1796" width="13.625" style="10" customWidth="1"/>
    <col min="1797" max="1801" width="10.625" style="10" customWidth="1"/>
    <col min="1802" max="1802" width="11.125" style="10" customWidth="1"/>
    <col min="1803" max="1807" width="10.625" style="10" customWidth="1"/>
    <col min="1808" max="1808" width="4.25" style="10" customWidth="1"/>
    <col min="1809" max="1809" width="5.625" style="10" customWidth="1"/>
    <col min="1810" max="1822" width="11.5" style="10" customWidth="1"/>
    <col min="1823" max="1824" width="2.625" style="10" customWidth="1"/>
    <col min="1825" max="1825" width="7.125" style="10" customWidth="1"/>
    <col min="1826" max="1836" width="11.5" style="10" customWidth="1"/>
    <col min="1837" max="1837" width="5.625" style="10" customWidth="1"/>
    <col min="1838" max="2048" width="9.625" style="10"/>
    <col min="2049" max="2049" width="2.625" style="10" customWidth="1"/>
    <col min="2050" max="2050" width="7.25" style="10" customWidth="1"/>
    <col min="2051" max="2052" width="13.625" style="10" customWidth="1"/>
    <col min="2053" max="2057" width="10.625" style="10" customWidth="1"/>
    <col min="2058" max="2058" width="11.125" style="10" customWidth="1"/>
    <col min="2059" max="2063" width="10.625" style="10" customWidth="1"/>
    <col min="2064" max="2064" width="4.25" style="10" customWidth="1"/>
    <col min="2065" max="2065" width="5.625" style="10" customWidth="1"/>
    <col min="2066" max="2078" width="11.5" style="10" customWidth="1"/>
    <col min="2079" max="2080" width="2.625" style="10" customWidth="1"/>
    <col min="2081" max="2081" width="7.125" style="10" customWidth="1"/>
    <col min="2082" max="2092" width="11.5" style="10" customWidth="1"/>
    <col min="2093" max="2093" width="5.625" style="10" customWidth="1"/>
    <col min="2094" max="2304" width="9.625" style="10"/>
    <col min="2305" max="2305" width="2.625" style="10" customWidth="1"/>
    <col min="2306" max="2306" width="7.25" style="10" customWidth="1"/>
    <col min="2307" max="2308" width="13.625" style="10" customWidth="1"/>
    <col min="2309" max="2313" width="10.625" style="10" customWidth="1"/>
    <col min="2314" max="2314" width="11.125" style="10" customWidth="1"/>
    <col min="2315" max="2319" width="10.625" style="10" customWidth="1"/>
    <col min="2320" max="2320" width="4.25" style="10" customWidth="1"/>
    <col min="2321" max="2321" width="5.625" style="10" customWidth="1"/>
    <col min="2322" max="2334" width="11.5" style="10" customWidth="1"/>
    <col min="2335" max="2336" width="2.625" style="10" customWidth="1"/>
    <col min="2337" max="2337" width="7.125" style="10" customWidth="1"/>
    <col min="2338" max="2348" width="11.5" style="10" customWidth="1"/>
    <col min="2349" max="2349" width="5.625" style="10" customWidth="1"/>
    <col min="2350" max="2560" width="9.625" style="10"/>
    <col min="2561" max="2561" width="2.625" style="10" customWidth="1"/>
    <col min="2562" max="2562" width="7.25" style="10" customWidth="1"/>
    <col min="2563" max="2564" width="13.625" style="10" customWidth="1"/>
    <col min="2565" max="2569" width="10.625" style="10" customWidth="1"/>
    <col min="2570" max="2570" width="11.125" style="10" customWidth="1"/>
    <col min="2571" max="2575" width="10.625" style="10" customWidth="1"/>
    <col min="2576" max="2576" width="4.25" style="10" customWidth="1"/>
    <col min="2577" max="2577" width="5.625" style="10" customWidth="1"/>
    <col min="2578" max="2590" width="11.5" style="10" customWidth="1"/>
    <col min="2591" max="2592" width="2.625" style="10" customWidth="1"/>
    <col min="2593" max="2593" width="7.125" style="10" customWidth="1"/>
    <col min="2594" max="2604" width="11.5" style="10" customWidth="1"/>
    <col min="2605" max="2605" width="5.625" style="10" customWidth="1"/>
    <col min="2606" max="2816" width="9.625" style="10"/>
    <col min="2817" max="2817" width="2.625" style="10" customWidth="1"/>
    <col min="2818" max="2818" width="7.25" style="10" customWidth="1"/>
    <col min="2819" max="2820" width="13.625" style="10" customWidth="1"/>
    <col min="2821" max="2825" width="10.625" style="10" customWidth="1"/>
    <col min="2826" max="2826" width="11.125" style="10" customWidth="1"/>
    <col min="2827" max="2831" width="10.625" style="10" customWidth="1"/>
    <col min="2832" max="2832" width="4.25" style="10" customWidth="1"/>
    <col min="2833" max="2833" width="5.625" style="10" customWidth="1"/>
    <col min="2834" max="2846" width="11.5" style="10" customWidth="1"/>
    <col min="2847" max="2848" width="2.625" style="10" customWidth="1"/>
    <col min="2849" max="2849" width="7.125" style="10" customWidth="1"/>
    <col min="2850" max="2860" width="11.5" style="10" customWidth="1"/>
    <col min="2861" max="2861" width="5.625" style="10" customWidth="1"/>
    <col min="2862" max="3072" width="9.625" style="10"/>
    <col min="3073" max="3073" width="2.625" style="10" customWidth="1"/>
    <col min="3074" max="3074" width="7.25" style="10" customWidth="1"/>
    <col min="3075" max="3076" width="13.625" style="10" customWidth="1"/>
    <col min="3077" max="3081" width="10.625" style="10" customWidth="1"/>
    <col min="3082" max="3082" width="11.125" style="10" customWidth="1"/>
    <col min="3083" max="3087" width="10.625" style="10" customWidth="1"/>
    <col min="3088" max="3088" width="4.25" style="10" customWidth="1"/>
    <col min="3089" max="3089" width="5.625" style="10" customWidth="1"/>
    <col min="3090" max="3102" width="11.5" style="10" customWidth="1"/>
    <col min="3103" max="3104" width="2.625" style="10" customWidth="1"/>
    <col min="3105" max="3105" width="7.125" style="10" customWidth="1"/>
    <col min="3106" max="3116" width="11.5" style="10" customWidth="1"/>
    <col min="3117" max="3117" width="5.625" style="10" customWidth="1"/>
    <col min="3118" max="3328" width="9.625" style="10"/>
    <col min="3329" max="3329" width="2.625" style="10" customWidth="1"/>
    <col min="3330" max="3330" width="7.25" style="10" customWidth="1"/>
    <col min="3331" max="3332" width="13.625" style="10" customWidth="1"/>
    <col min="3333" max="3337" width="10.625" style="10" customWidth="1"/>
    <col min="3338" max="3338" width="11.125" style="10" customWidth="1"/>
    <col min="3339" max="3343" width="10.625" style="10" customWidth="1"/>
    <col min="3344" max="3344" width="4.25" style="10" customWidth="1"/>
    <col min="3345" max="3345" width="5.625" style="10" customWidth="1"/>
    <col min="3346" max="3358" width="11.5" style="10" customWidth="1"/>
    <col min="3359" max="3360" width="2.625" style="10" customWidth="1"/>
    <col min="3361" max="3361" width="7.125" style="10" customWidth="1"/>
    <col min="3362" max="3372" width="11.5" style="10" customWidth="1"/>
    <col min="3373" max="3373" width="5.625" style="10" customWidth="1"/>
    <col min="3374" max="3584" width="9.625" style="10"/>
    <col min="3585" max="3585" width="2.625" style="10" customWidth="1"/>
    <col min="3586" max="3586" width="7.25" style="10" customWidth="1"/>
    <col min="3587" max="3588" width="13.625" style="10" customWidth="1"/>
    <col min="3589" max="3593" width="10.625" style="10" customWidth="1"/>
    <col min="3594" max="3594" width="11.125" style="10" customWidth="1"/>
    <col min="3595" max="3599" width="10.625" style="10" customWidth="1"/>
    <col min="3600" max="3600" width="4.25" style="10" customWidth="1"/>
    <col min="3601" max="3601" width="5.625" style="10" customWidth="1"/>
    <col min="3602" max="3614" width="11.5" style="10" customWidth="1"/>
    <col min="3615" max="3616" width="2.625" style="10" customWidth="1"/>
    <col min="3617" max="3617" width="7.125" style="10" customWidth="1"/>
    <col min="3618" max="3628" width="11.5" style="10" customWidth="1"/>
    <col min="3629" max="3629" width="5.625" style="10" customWidth="1"/>
    <col min="3630" max="3840" width="9.625" style="10"/>
    <col min="3841" max="3841" width="2.625" style="10" customWidth="1"/>
    <col min="3842" max="3842" width="7.25" style="10" customWidth="1"/>
    <col min="3843" max="3844" width="13.625" style="10" customWidth="1"/>
    <col min="3845" max="3849" width="10.625" style="10" customWidth="1"/>
    <col min="3850" max="3850" width="11.125" style="10" customWidth="1"/>
    <col min="3851" max="3855" width="10.625" style="10" customWidth="1"/>
    <col min="3856" max="3856" width="4.25" style="10" customWidth="1"/>
    <col min="3857" max="3857" width="5.625" style="10" customWidth="1"/>
    <col min="3858" max="3870" width="11.5" style="10" customWidth="1"/>
    <col min="3871" max="3872" width="2.625" style="10" customWidth="1"/>
    <col min="3873" max="3873" width="7.125" style="10" customWidth="1"/>
    <col min="3874" max="3884" width="11.5" style="10" customWidth="1"/>
    <col min="3885" max="3885" width="5.625" style="10" customWidth="1"/>
    <col min="3886" max="4096" width="9.625" style="10"/>
    <col min="4097" max="4097" width="2.625" style="10" customWidth="1"/>
    <col min="4098" max="4098" width="7.25" style="10" customWidth="1"/>
    <col min="4099" max="4100" width="13.625" style="10" customWidth="1"/>
    <col min="4101" max="4105" width="10.625" style="10" customWidth="1"/>
    <col min="4106" max="4106" width="11.125" style="10" customWidth="1"/>
    <col min="4107" max="4111" width="10.625" style="10" customWidth="1"/>
    <col min="4112" max="4112" width="4.25" style="10" customWidth="1"/>
    <col min="4113" max="4113" width="5.625" style="10" customWidth="1"/>
    <col min="4114" max="4126" width="11.5" style="10" customWidth="1"/>
    <col min="4127" max="4128" width="2.625" style="10" customWidth="1"/>
    <col min="4129" max="4129" width="7.125" style="10" customWidth="1"/>
    <col min="4130" max="4140" width="11.5" style="10" customWidth="1"/>
    <col min="4141" max="4141" width="5.625" style="10" customWidth="1"/>
    <col min="4142" max="4352" width="9.625" style="10"/>
    <col min="4353" max="4353" width="2.625" style="10" customWidth="1"/>
    <col min="4354" max="4354" width="7.25" style="10" customWidth="1"/>
    <col min="4355" max="4356" width="13.625" style="10" customWidth="1"/>
    <col min="4357" max="4361" width="10.625" style="10" customWidth="1"/>
    <col min="4362" max="4362" width="11.125" style="10" customWidth="1"/>
    <col min="4363" max="4367" width="10.625" style="10" customWidth="1"/>
    <col min="4368" max="4368" width="4.25" style="10" customWidth="1"/>
    <col min="4369" max="4369" width="5.625" style="10" customWidth="1"/>
    <col min="4370" max="4382" width="11.5" style="10" customWidth="1"/>
    <col min="4383" max="4384" width="2.625" style="10" customWidth="1"/>
    <col min="4385" max="4385" width="7.125" style="10" customWidth="1"/>
    <col min="4386" max="4396" width="11.5" style="10" customWidth="1"/>
    <col min="4397" max="4397" width="5.625" style="10" customWidth="1"/>
    <col min="4398" max="4608" width="9.625" style="10"/>
    <col min="4609" max="4609" width="2.625" style="10" customWidth="1"/>
    <col min="4610" max="4610" width="7.25" style="10" customWidth="1"/>
    <col min="4611" max="4612" width="13.625" style="10" customWidth="1"/>
    <col min="4613" max="4617" width="10.625" style="10" customWidth="1"/>
    <col min="4618" max="4618" width="11.125" style="10" customWidth="1"/>
    <col min="4619" max="4623" width="10.625" style="10" customWidth="1"/>
    <col min="4624" max="4624" width="4.25" style="10" customWidth="1"/>
    <col min="4625" max="4625" width="5.625" style="10" customWidth="1"/>
    <col min="4626" max="4638" width="11.5" style="10" customWidth="1"/>
    <col min="4639" max="4640" width="2.625" style="10" customWidth="1"/>
    <col min="4641" max="4641" width="7.125" style="10" customWidth="1"/>
    <col min="4642" max="4652" width="11.5" style="10" customWidth="1"/>
    <col min="4653" max="4653" width="5.625" style="10" customWidth="1"/>
    <col min="4654" max="4864" width="9.625" style="10"/>
    <col min="4865" max="4865" width="2.625" style="10" customWidth="1"/>
    <col min="4866" max="4866" width="7.25" style="10" customWidth="1"/>
    <col min="4867" max="4868" width="13.625" style="10" customWidth="1"/>
    <col min="4869" max="4873" width="10.625" style="10" customWidth="1"/>
    <col min="4874" max="4874" width="11.125" style="10" customWidth="1"/>
    <col min="4875" max="4879" width="10.625" style="10" customWidth="1"/>
    <col min="4880" max="4880" width="4.25" style="10" customWidth="1"/>
    <col min="4881" max="4881" width="5.625" style="10" customWidth="1"/>
    <col min="4882" max="4894" width="11.5" style="10" customWidth="1"/>
    <col min="4895" max="4896" width="2.625" style="10" customWidth="1"/>
    <col min="4897" max="4897" width="7.125" style="10" customWidth="1"/>
    <col min="4898" max="4908" width="11.5" style="10" customWidth="1"/>
    <col min="4909" max="4909" width="5.625" style="10" customWidth="1"/>
    <col min="4910" max="5120" width="9.625" style="10"/>
    <col min="5121" max="5121" width="2.625" style="10" customWidth="1"/>
    <col min="5122" max="5122" width="7.25" style="10" customWidth="1"/>
    <col min="5123" max="5124" width="13.625" style="10" customWidth="1"/>
    <col min="5125" max="5129" width="10.625" style="10" customWidth="1"/>
    <col min="5130" max="5130" width="11.125" style="10" customWidth="1"/>
    <col min="5131" max="5135" width="10.625" style="10" customWidth="1"/>
    <col min="5136" max="5136" width="4.25" style="10" customWidth="1"/>
    <col min="5137" max="5137" width="5.625" style="10" customWidth="1"/>
    <col min="5138" max="5150" width="11.5" style="10" customWidth="1"/>
    <col min="5151" max="5152" width="2.625" style="10" customWidth="1"/>
    <col min="5153" max="5153" width="7.125" style="10" customWidth="1"/>
    <col min="5154" max="5164" width="11.5" style="10" customWidth="1"/>
    <col min="5165" max="5165" width="5.625" style="10" customWidth="1"/>
    <col min="5166" max="5376" width="9.625" style="10"/>
    <col min="5377" max="5377" width="2.625" style="10" customWidth="1"/>
    <col min="5378" max="5378" width="7.25" style="10" customWidth="1"/>
    <col min="5379" max="5380" width="13.625" style="10" customWidth="1"/>
    <col min="5381" max="5385" width="10.625" style="10" customWidth="1"/>
    <col min="5386" max="5386" width="11.125" style="10" customWidth="1"/>
    <col min="5387" max="5391" width="10.625" style="10" customWidth="1"/>
    <col min="5392" max="5392" width="4.25" style="10" customWidth="1"/>
    <col min="5393" max="5393" width="5.625" style="10" customWidth="1"/>
    <col min="5394" max="5406" width="11.5" style="10" customWidth="1"/>
    <col min="5407" max="5408" width="2.625" style="10" customWidth="1"/>
    <col min="5409" max="5409" width="7.125" style="10" customWidth="1"/>
    <col min="5410" max="5420" width="11.5" style="10" customWidth="1"/>
    <col min="5421" max="5421" width="5.625" style="10" customWidth="1"/>
    <col min="5422" max="5632" width="9.625" style="10"/>
    <col min="5633" max="5633" width="2.625" style="10" customWidth="1"/>
    <col min="5634" max="5634" width="7.25" style="10" customWidth="1"/>
    <col min="5635" max="5636" width="13.625" style="10" customWidth="1"/>
    <col min="5637" max="5641" width="10.625" style="10" customWidth="1"/>
    <col min="5642" max="5642" width="11.125" style="10" customWidth="1"/>
    <col min="5643" max="5647" width="10.625" style="10" customWidth="1"/>
    <col min="5648" max="5648" width="4.25" style="10" customWidth="1"/>
    <col min="5649" max="5649" width="5.625" style="10" customWidth="1"/>
    <col min="5650" max="5662" width="11.5" style="10" customWidth="1"/>
    <col min="5663" max="5664" width="2.625" style="10" customWidth="1"/>
    <col min="5665" max="5665" width="7.125" style="10" customWidth="1"/>
    <col min="5666" max="5676" width="11.5" style="10" customWidth="1"/>
    <col min="5677" max="5677" width="5.625" style="10" customWidth="1"/>
    <col min="5678" max="5888" width="9.625" style="10"/>
    <col min="5889" max="5889" width="2.625" style="10" customWidth="1"/>
    <col min="5890" max="5890" width="7.25" style="10" customWidth="1"/>
    <col min="5891" max="5892" width="13.625" style="10" customWidth="1"/>
    <col min="5893" max="5897" width="10.625" style="10" customWidth="1"/>
    <col min="5898" max="5898" width="11.125" style="10" customWidth="1"/>
    <col min="5899" max="5903" width="10.625" style="10" customWidth="1"/>
    <col min="5904" max="5904" width="4.25" style="10" customWidth="1"/>
    <col min="5905" max="5905" width="5.625" style="10" customWidth="1"/>
    <col min="5906" max="5918" width="11.5" style="10" customWidth="1"/>
    <col min="5919" max="5920" width="2.625" style="10" customWidth="1"/>
    <col min="5921" max="5921" width="7.125" style="10" customWidth="1"/>
    <col min="5922" max="5932" width="11.5" style="10" customWidth="1"/>
    <col min="5933" max="5933" width="5.625" style="10" customWidth="1"/>
    <col min="5934" max="6144" width="9.625" style="10"/>
    <col min="6145" max="6145" width="2.625" style="10" customWidth="1"/>
    <col min="6146" max="6146" width="7.25" style="10" customWidth="1"/>
    <col min="6147" max="6148" width="13.625" style="10" customWidth="1"/>
    <col min="6149" max="6153" width="10.625" style="10" customWidth="1"/>
    <col min="6154" max="6154" width="11.125" style="10" customWidth="1"/>
    <col min="6155" max="6159" width="10.625" style="10" customWidth="1"/>
    <col min="6160" max="6160" width="4.25" style="10" customWidth="1"/>
    <col min="6161" max="6161" width="5.625" style="10" customWidth="1"/>
    <col min="6162" max="6174" width="11.5" style="10" customWidth="1"/>
    <col min="6175" max="6176" width="2.625" style="10" customWidth="1"/>
    <col min="6177" max="6177" width="7.125" style="10" customWidth="1"/>
    <col min="6178" max="6188" width="11.5" style="10" customWidth="1"/>
    <col min="6189" max="6189" width="5.625" style="10" customWidth="1"/>
    <col min="6190" max="6400" width="9.625" style="10"/>
    <col min="6401" max="6401" width="2.625" style="10" customWidth="1"/>
    <col min="6402" max="6402" width="7.25" style="10" customWidth="1"/>
    <col min="6403" max="6404" width="13.625" style="10" customWidth="1"/>
    <col min="6405" max="6409" width="10.625" style="10" customWidth="1"/>
    <col min="6410" max="6410" width="11.125" style="10" customWidth="1"/>
    <col min="6411" max="6415" width="10.625" style="10" customWidth="1"/>
    <col min="6416" max="6416" width="4.25" style="10" customWidth="1"/>
    <col min="6417" max="6417" width="5.625" style="10" customWidth="1"/>
    <col min="6418" max="6430" width="11.5" style="10" customWidth="1"/>
    <col min="6431" max="6432" width="2.625" style="10" customWidth="1"/>
    <col min="6433" max="6433" width="7.125" style="10" customWidth="1"/>
    <col min="6434" max="6444" width="11.5" style="10" customWidth="1"/>
    <col min="6445" max="6445" width="5.625" style="10" customWidth="1"/>
    <col min="6446" max="6656" width="9.625" style="10"/>
    <col min="6657" max="6657" width="2.625" style="10" customWidth="1"/>
    <col min="6658" max="6658" width="7.25" style="10" customWidth="1"/>
    <col min="6659" max="6660" width="13.625" style="10" customWidth="1"/>
    <col min="6661" max="6665" width="10.625" style="10" customWidth="1"/>
    <col min="6666" max="6666" width="11.125" style="10" customWidth="1"/>
    <col min="6667" max="6671" width="10.625" style="10" customWidth="1"/>
    <col min="6672" max="6672" width="4.25" style="10" customWidth="1"/>
    <col min="6673" max="6673" width="5.625" style="10" customWidth="1"/>
    <col min="6674" max="6686" width="11.5" style="10" customWidth="1"/>
    <col min="6687" max="6688" width="2.625" style="10" customWidth="1"/>
    <col min="6689" max="6689" width="7.125" style="10" customWidth="1"/>
    <col min="6690" max="6700" width="11.5" style="10" customWidth="1"/>
    <col min="6701" max="6701" width="5.625" style="10" customWidth="1"/>
    <col min="6702" max="6912" width="9.625" style="10"/>
    <col min="6913" max="6913" width="2.625" style="10" customWidth="1"/>
    <col min="6914" max="6914" width="7.25" style="10" customWidth="1"/>
    <col min="6915" max="6916" width="13.625" style="10" customWidth="1"/>
    <col min="6917" max="6921" width="10.625" style="10" customWidth="1"/>
    <col min="6922" max="6922" width="11.125" style="10" customWidth="1"/>
    <col min="6923" max="6927" width="10.625" style="10" customWidth="1"/>
    <col min="6928" max="6928" width="4.25" style="10" customWidth="1"/>
    <col min="6929" max="6929" width="5.625" style="10" customWidth="1"/>
    <col min="6930" max="6942" width="11.5" style="10" customWidth="1"/>
    <col min="6943" max="6944" width="2.625" style="10" customWidth="1"/>
    <col min="6945" max="6945" width="7.125" style="10" customWidth="1"/>
    <col min="6946" max="6956" width="11.5" style="10" customWidth="1"/>
    <col min="6957" max="6957" width="5.625" style="10" customWidth="1"/>
    <col min="6958" max="7168" width="9.625" style="10"/>
    <col min="7169" max="7169" width="2.625" style="10" customWidth="1"/>
    <col min="7170" max="7170" width="7.25" style="10" customWidth="1"/>
    <col min="7171" max="7172" width="13.625" style="10" customWidth="1"/>
    <col min="7173" max="7177" width="10.625" style="10" customWidth="1"/>
    <col min="7178" max="7178" width="11.125" style="10" customWidth="1"/>
    <col min="7179" max="7183" width="10.625" style="10" customWidth="1"/>
    <col min="7184" max="7184" width="4.25" style="10" customWidth="1"/>
    <col min="7185" max="7185" width="5.625" style="10" customWidth="1"/>
    <col min="7186" max="7198" width="11.5" style="10" customWidth="1"/>
    <col min="7199" max="7200" width="2.625" style="10" customWidth="1"/>
    <col min="7201" max="7201" width="7.125" style="10" customWidth="1"/>
    <col min="7202" max="7212" width="11.5" style="10" customWidth="1"/>
    <col min="7213" max="7213" width="5.625" style="10" customWidth="1"/>
    <col min="7214" max="7424" width="9.625" style="10"/>
    <col min="7425" max="7425" width="2.625" style="10" customWidth="1"/>
    <col min="7426" max="7426" width="7.25" style="10" customWidth="1"/>
    <col min="7427" max="7428" width="13.625" style="10" customWidth="1"/>
    <col min="7429" max="7433" width="10.625" style="10" customWidth="1"/>
    <col min="7434" max="7434" width="11.125" style="10" customWidth="1"/>
    <col min="7435" max="7439" width="10.625" style="10" customWidth="1"/>
    <col min="7440" max="7440" width="4.25" style="10" customWidth="1"/>
    <col min="7441" max="7441" width="5.625" style="10" customWidth="1"/>
    <col min="7442" max="7454" width="11.5" style="10" customWidth="1"/>
    <col min="7455" max="7456" width="2.625" style="10" customWidth="1"/>
    <col min="7457" max="7457" width="7.125" style="10" customWidth="1"/>
    <col min="7458" max="7468" width="11.5" style="10" customWidth="1"/>
    <col min="7469" max="7469" width="5.625" style="10" customWidth="1"/>
    <col min="7470" max="7680" width="9.625" style="10"/>
    <col min="7681" max="7681" width="2.625" style="10" customWidth="1"/>
    <col min="7682" max="7682" width="7.25" style="10" customWidth="1"/>
    <col min="7683" max="7684" width="13.625" style="10" customWidth="1"/>
    <col min="7685" max="7689" width="10.625" style="10" customWidth="1"/>
    <col min="7690" max="7690" width="11.125" style="10" customWidth="1"/>
    <col min="7691" max="7695" width="10.625" style="10" customWidth="1"/>
    <col min="7696" max="7696" width="4.25" style="10" customWidth="1"/>
    <col min="7697" max="7697" width="5.625" style="10" customWidth="1"/>
    <col min="7698" max="7710" width="11.5" style="10" customWidth="1"/>
    <col min="7711" max="7712" width="2.625" style="10" customWidth="1"/>
    <col min="7713" max="7713" width="7.125" style="10" customWidth="1"/>
    <col min="7714" max="7724" width="11.5" style="10" customWidth="1"/>
    <col min="7725" max="7725" width="5.625" style="10" customWidth="1"/>
    <col min="7726" max="7936" width="9.625" style="10"/>
    <col min="7937" max="7937" width="2.625" style="10" customWidth="1"/>
    <col min="7938" max="7938" width="7.25" style="10" customWidth="1"/>
    <col min="7939" max="7940" width="13.625" style="10" customWidth="1"/>
    <col min="7941" max="7945" width="10.625" style="10" customWidth="1"/>
    <col min="7946" max="7946" width="11.125" style="10" customWidth="1"/>
    <col min="7947" max="7951" width="10.625" style="10" customWidth="1"/>
    <col min="7952" max="7952" width="4.25" style="10" customWidth="1"/>
    <col min="7953" max="7953" width="5.625" style="10" customWidth="1"/>
    <col min="7954" max="7966" width="11.5" style="10" customWidth="1"/>
    <col min="7967" max="7968" width="2.625" style="10" customWidth="1"/>
    <col min="7969" max="7969" width="7.125" style="10" customWidth="1"/>
    <col min="7970" max="7980" width="11.5" style="10" customWidth="1"/>
    <col min="7981" max="7981" width="5.625" style="10" customWidth="1"/>
    <col min="7982" max="8192" width="9.625" style="10"/>
    <col min="8193" max="8193" width="2.625" style="10" customWidth="1"/>
    <col min="8194" max="8194" width="7.25" style="10" customWidth="1"/>
    <col min="8195" max="8196" width="13.625" style="10" customWidth="1"/>
    <col min="8197" max="8201" width="10.625" style="10" customWidth="1"/>
    <col min="8202" max="8202" width="11.125" style="10" customWidth="1"/>
    <col min="8203" max="8207" width="10.625" style="10" customWidth="1"/>
    <col min="8208" max="8208" width="4.25" style="10" customWidth="1"/>
    <col min="8209" max="8209" width="5.625" style="10" customWidth="1"/>
    <col min="8210" max="8222" width="11.5" style="10" customWidth="1"/>
    <col min="8223" max="8224" width="2.625" style="10" customWidth="1"/>
    <col min="8225" max="8225" width="7.125" style="10" customWidth="1"/>
    <col min="8226" max="8236" width="11.5" style="10" customWidth="1"/>
    <col min="8237" max="8237" width="5.625" style="10" customWidth="1"/>
    <col min="8238" max="8448" width="9.625" style="10"/>
    <col min="8449" max="8449" width="2.625" style="10" customWidth="1"/>
    <col min="8450" max="8450" width="7.25" style="10" customWidth="1"/>
    <col min="8451" max="8452" width="13.625" style="10" customWidth="1"/>
    <col min="8453" max="8457" width="10.625" style="10" customWidth="1"/>
    <col min="8458" max="8458" width="11.125" style="10" customWidth="1"/>
    <col min="8459" max="8463" width="10.625" style="10" customWidth="1"/>
    <col min="8464" max="8464" width="4.25" style="10" customWidth="1"/>
    <col min="8465" max="8465" width="5.625" style="10" customWidth="1"/>
    <col min="8466" max="8478" width="11.5" style="10" customWidth="1"/>
    <col min="8479" max="8480" width="2.625" style="10" customWidth="1"/>
    <col min="8481" max="8481" width="7.125" style="10" customWidth="1"/>
    <col min="8482" max="8492" width="11.5" style="10" customWidth="1"/>
    <col min="8493" max="8493" width="5.625" style="10" customWidth="1"/>
    <col min="8494" max="8704" width="9.625" style="10"/>
    <col min="8705" max="8705" width="2.625" style="10" customWidth="1"/>
    <col min="8706" max="8706" width="7.25" style="10" customWidth="1"/>
    <col min="8707" max="8708" width="13.625" style="10" customWidth="1"/>
    <col min="8709" max="8713" width="10.625" style="10" customWidth="1"/>
    <col min="8714" max="8714" width="11.125" style="10" customWidth="1"/>
    <col min="8715" max="8719" width="10.625" style="10" customWidth="1"/>
    <col min="8720" max="8720" width="4.25" style="10" customWidth="1"/>
    <col min="8721" max="8721" width="5.625" style="10" customWidth="1"/>
    <col min="8722" max="8734" width="11.5" style="10" customWidth="1"/>
    <col min="8735" max="8736" width="2.625" style="10" customWidth="1"/>
    <col min="8737" max="8737" width="7.125" style="10" customWidth="1"/>
    <col min="8738" max="8748" width="11.5" style="10" customWidth="1"/>
    <col min="8749" max="8749" width="5.625" style="10" customWidth="1"/>
    <col min="8750" max="8960" width="9.625" style="10"/>
    <col min="8961" max="8961" width="2.625" style="10" customWidth="1"/>
    <col min="8962" max="8962" width="7.25" style="10" customWidth="1"/>
    <col min="8963" max="8964" width="13.625" style="10" customWidth="1"/>
    <col min="8965" max="8969" width="10.625" style="10" customWidth="1"/>
    <col min="8970" max="8970" width="11.125" style="10" customWidth="1"/>
    <col min="8971" max="8975" width="10.625" style="10" customWidth="1"/>
    <col min="8976" max="8976" width="4.25" style="10" customWidth="1"/>
    <col min="8977" max="8977" width="5.625" style="10" customWidth="1"/>
    <col min="8978" max="8990" width="11.5" style="10" customWidth="1"/>
    <col min="8991" max="8992" width="2.625" style="10" customWidth="1"/>
    <col min="8993" max="8993" width="7.125" style="10" customWidth="1"/>
    <col min="8994" max="9004" width="11.5" style="10" customWidth="1"/>
    <col min="9005" max="9005" width="5.625" style="10" customWidth="1"/>
    <col min="9006" max="9216" width="9.625" style="10"/>
    <col min="9217" max="9217" width="2.625" style="10" customWidth="1"/>
    <col min="9218" max="9218" width="7.25" style="10" customWidth="1"/>
    <col min="9219" max="9220" width="13.625" style="10" customWidth="1"/>
    <col min="9221" max="9225" width="10.625" style="10" customWidth="1"/>
    <col min="9226" max="9226" width="11.125" style="10" customWidth="1"/>
    <col min="9227" max="9231" width="10.625" style="10" customWidth="1"/>
    <col min="9232" max="9232" width="4.25" style="10" customWidth="1"/>
    <col min="9233" max="9233" width="5.625" style="10" customWidth="1"/>
    <col min="9234" max="9246" width="11.5" style="10" customWidth="1"/>
    <col min="9247" max="9248" width="2.625" style="10" customWidth="1"/>
    <col min="9249" max="9249" width="7.125" style="10" customWidth="1"/>
    <col min="9250" max="9260" width="11.5" style="10" customWidth="1"/>
    <col min="9261" max="9261" width="5.625" style="10" customWidth="1"/>
    <col min="9262" max="9472" width="9.625" style="10"/>
    <col min="9473" max="9473" width="2.625" style="10" customWidth="1"/>
    <col min="9474" max="9474" width="7.25" style="10" customWidth="1"/>
    <col min="9475" max="9476" width="13.625" style="10" customWidth="1"/>
    <col min="9477" max="9481" width="10.625" style="10" customWidth="1"/>
    <col min="9482" max="9482" width="11.125" style="10" customWidth="1"/>
    <col min="9483" max="9487" width="10.625" style="10" customWidth="1"/>
    <col min="9488" max="9488" width="4.25" style="10" customWidth="1"/>
    <col min="9489" max="9489" width="5.625" style="10" customWidth="1"/>
    <col min="9490" max="9502" width="11.5" style="10" customWidth="1"/>
    <col min="9503" max="9504" width="2.625" style="10" customWidth="1"/>
    <col min="9505" max="9505" width="7.125" style="10" customWidth="1"/>
    <col min="9506" max="9516" width="11.5" style="10" customWidth="1"/>
    <col min="9517" max="9517" width="5.625" style="10" customWidth="1"/>
    <col min="9518" max="9728" width="9.625" style="10"/>
    <col min="9729" max="9729" width="2.625" style="10" customWidth="1"/>
    <col min="9730" max="9730" width="7.25" style="10" customWidth="1"/>
    <col min="9731" max="9732" width="13.625" style="10" customWidth="1"/>
    <col min="9733" max="9737" width="10.625" style="10" customWidth="1"/>
    <col min="9738" max="9738" width="11.125" style="10" customWidth="1"/>
    <col min="9739" max="9743" width="10.625" style="10" customWidth="1"/>
    <col min="9744" max="9744" width="4.25" style="10" customWidth="1"/>
    <col min="9745" max="9745" width="5.625" style="10" customWidth="1"/>
    <col min="9746" max="9758" width="11.5" style="10" customWidth="1"/>
    <col min="9759" max="9760" width="2.625" style="10" customWidth="1"/>
    <col min="9761" max="9761" width="7.125" style="10" customWidth="1"/>
    <col min="9762" max="9772" width="11.5" style="10" customWidth="1"/>
    <col min="9773" max="9773" width="5.625" style="10" customWidth="1"/>
    <col min="9774" max="9984" width="9.625" style="10"/>
    <col min="9985" max="9985" width="2.625" style="10" customWidth="1"/>
    <col min="9986" max="9986" width="7.25" style="10" customWidth="1"/>
    <col min="9987" max="9988" width="13.625" style="10" customWidth="1"/>
    <col min="9989" max="9993" width="10.625" style="10" customWidth="1"/>
    <col min="9994" max="9994" width="11.125" style="10" customWidth="1"/>
    <col min="9995" max="9999" width="10.625" style="10" customWidth="1"/>
    <col min="10000" max="10000" width="4.25" style="10" customWidth="1"/>
    <col min="10001" max="10001" width="5.625" style="10" customWidth="1"/>
    <col min="10002" max="10014" width="11.5" style="10" customWidth="1"/>
    <col min="10015" max="10016" width="2.625" style="10" customWidth="1"/>
    <col min="10017" max="10017" width="7.125" style="10" customWidth="1"/>
    <col min="10018" max="10028" width="11.5" style="10" customWidth="1"/>
    <col min="10029" max="10029" width="5.625" style="10" customWidth="1"/>
    <col min="10030" max="10240" width="9.625" style="10"/>
    <col min="10241" max="10241" width="2.625" style="10" customWidth="1"/>
    <col min="10242" max="10242" width="7.25" style="10" customWidth="1"/>
    <col min="10243" max="10244" width="13.625" style="10" customWidth="1"/>
    <col min="10245" max="10249" width="10.625" style="10" customWidth="1"/>
    <col min="10250" max="10250" width="11.125" style="10" customWidth="1"/>
    <col min="10251" max="10255" width="10.625" style="10" customWidth="1"/>
    <col min="10256" max="10256" width="4.25" style="10" customWidth="1"/>
    <col min="10257" max="10257" width="5.625" style="10" customWidth="1"/>
    <col min="10258" max="10270" width="11.5" style="10" customWidth="1"/>
    <col min="10271" max="10272" width="2.625" style="10" customWidth="1"/>
    <col min="10273" max="10273" width="7.125" style="10" customWidth="1"/>
    <col min="10274" max="10284" width="11.5" style="10" customWidth="1"/>
    <col min="10285" max="10285" width="5.625" style="10" customWidth="1"/>
    <col min="10286" max="10496" width="9.625" style="10"/>
    <col min="10497" max="10497" width="2.625" style="10" customWidth="1"/>
    <col min="10498" max="10498" width="7.25" style="10" customWidth="1"/>
    <col min="10499" max="10500" width="13.625" style="10" customWidth="1"/>
    <col min="10501" max="10505" width="10.625" style="10" customWidth="1"/>
    <col min="10506" max="10506" width="11.125" style="10" customWidth="1"/>
    <col min="10507" max="10511" width="10.625" style="10" customWidth="1"/>
    <col min="10512" max="10512" width="4.25" style="10" customWidth="1"/>
    <col min="10513" max="10513" width="5.625" style="10" customWidth="1"/>
    <col min="10514" max="10526" width="11.5" style="10" customWidth="1"/>
    <col min="10527" max="10528" width="2.625" style="10" customWidth="1"/>
    <col min="10529" max="10529" width="7.125" style="10" customWidth="1"/>
    <col min="10530" max="10540" width="11.5" style="10" customWidth="1"/>
    <col min="10541" max="10541" width="5.625" style="10" customWidth="1"/>
    <col min="10542" max="10752" width="9.625" style="10"/>
    <col min="10753" max="10753" width="2.625" style="10" customWidth="1"/>
    <col min="10754" max="10754" width="7.25" style="10" customWidth="1"/>
    <col min="10755" max="10756" width="13.625" style="10" customWidth="1"/>
    <col min="10757" max="10761" width="10.625" style="10" customWidth="1"/>
    <col min="10762" max="10762" width="11.125" style="10" customWidth="1"/>
    <col min="10763" max="10767" width="10.625" style="10" customWidth="1"/>
    <col min="10768" max="10768" width="4.25" style="10" customWidth="1"/>
    <col min="10769" max="10769" width="5.625" style="10" customWidth="1"/>
    <col min="10770" max="10782" width="11.5" style="10" customWidth="1"/>
    <col min="10783" max="10784" width="2.625" style="10" customWidth="1"/>
    <col min="10785" max="10785" width="7.125" style="10" customWidth="1"/>
    <col min="10786" max="10796" width="11.5" style="10" customWidth="1"/>
    <col min="10797" max="10797" width="5.625" style="10" customWidth="1"/>
    <col min="10798" max="11008" width="9.625" style="10"/>
    <col min="11009" max="11009" width="2.625" style="10" customWidth="1"/>
    <col min="11010" max="11010" width="7.25" style="10" customWidth="1"/>
    <col min="11011" max="11012" width="13.625" style="10" customWidth="1"/>
    <col min="11013" max="11017" width="10.625" style="10" customWidth="1"/>
    <col min="11018" max="11018" width="11.125" style="10" customWidth="1"/>
    <col min="11019" max="11023" width="10.625" style="10" customWidth="1"/>
    <col min="11024" max="11024" width="4.25" style="10" customWidth="1"/>
    <col min="11025" max="11025" width="5.625" style="10" customWidth="1"/>
    <col min="11026" max="11038" width="11.5" style="10" customWidth="1"/>
    <col min="11039" max="11040" width="2.625" style="10" customWidth="1"/>
    <col min="11041" max="11041" width="7.125" style="10" customWidth="1"/>
    <col min="11042" max="11052" width="11.5" style="10" customWidth="1"/>
    <col min="11053" max="11053" width="5.625" style="10" customWidth="1"/>
    <col min="11054" max="11264" width="9.625" style="10"/>
    <col min="11265" max="11265" width="2.625" style="10" customWidth="1"/>
    <col min="11266" max="11266" width="7.25" style="10" customWidth="1"/>
    <col min="11267" max="11268" width="13.625" style="10" customWidth="1"/>
    <col min="11269" max="11273" width="10.625" style="10" customWidth="1"/>
    <col min="11274" max="11274" width="11.125" style="10" customWidth="1"/>
    <col min="11275" max="11279" width="10.625" style="10" customWidth="1"/>
    <col min="11280" max="11280" width="4.25" style="10" customWidth="1"/>
    <col min="11281" max="11281" width="5.625" style="10" customWidth="1"/>
    <col min="11282" max="11294" width="11.5" style="10" customWidth="1"/>
    <col min="11295" max="11296" width="2.625" style="10" customWidth="1"/>
    <col min="11297" max="11297" width="7.125" style="10" customWidth="1"/>
    <col min="11298" max="11308" width="11.5" style="10" customWidth="1"/>
    <col min="11309" max="11309" width="5.625" style="10" customWidth="1"/>
    <col min="11310" max="11520" width="9.625" style="10"/>
    <col min="11521" max="11521" width="2.625" style="10" customWidth="1"/>
    <col min="11522" max="11522" width="7.25" style="10" customWidth="1"/>
    <col min="11523" max="11524" width="13.625" style="10" customWidth="1"/>
    <col min="11525" max="11529" width="10.625" style="10" customWidth="1"/>
    <col min="11530" max="11530" width="11.125" style="10" customWidth="1"/>
    <col min="11531" max="11535" width="10.625" style="10" customWidth="1"/>
    <col min="11536" max="11536" width="4.25" style="10" customWidth="1"/>
    <col min="11537" max="11537" width="5.625" style="10" customWidth="1"/>
    <col min="11538" max="11550" width="11.5" style="10" customWidth="1"/>
    <col min="11551" max="11552" width="2.625" style="10" customWidth="1"/>
    <col min="11553" max="11553" width="7.125" style="10" customWidth="1"/>
    <col min="11554" max="11564" width="11.5" style="10" customWidth="1"/>
    <col min="11565" max="11565" width="5.625" style="10" customWidth="1"/>
    <col min="11566" max="11776" width="9.625" style="10"/>
    <col min="11777" max="11777" width="2.625" style="10" customWidth="1"/>
    <col min="11778" max="11778" width="7.25" style="10" customWidth="1"/>
    <col min="11779" max="11780" width="13.625" style="10" customWidth="1"/>
    <col min="11781" max="11785" width="10.625" style="10" customWidth="1"/>
    <col min="11786" max="11786" width="11.125" style="10" customWidth="1"/>
    <col min="11787" max="11791" width="10.625" style="10" customWidth="1"/>
    <col min="11792" max="11792" width="4.25" style="10" customWidth="1"/>
    <col min="11793" max="11793" width="5.625" style="10" customWidth="1"/>
    <col min="11794" max="11806" width="11.5" style="10" customWidth="1"/>
    <col min="11807" max="11808" width="2.625" style="10" customWidth="1"/>
    <col min="11809" max="11809" width="7.125" style="10" customWidth="1"/>
    <col min="11810" max="11820" width="11.5" style="10" customWidth="1"/>
    <col min="11821" max="11821" width="5.625" style="10" customWidth="1"/>
    <col min="11822" max="12032" width="9.625" style="10"/>
    <col min="12033" max="12033" width="2.625" style="10" customWidth="1"/>
    <col min="12034" max="12034" width="7.25" style="10" customWidth="1"/>
    <col min="12035" max="12036" width="13.625" style="10" customWidth="1"/>
    <col min="12037" max="12041" width="10.625" style="10" customWidth="1"/>
    <col min="12042" max="12042" width="11.125" style="10" customWidth="1"/>
    <col min="12043" max="12047" width="10.625" style="10" customWidth="1"/>
    <col min="12048" max="12048" width="4.25" style="10" customWidth="1"/>
    <col min="12049" max="12049" width="5.625" style="10" customWidth="1"/>
    <col min="12050" max="12062" width="11.5" style="10" customWidth="1"/>
    <col min="12063" max="12064" width="2.625" style="10" customWidth="1"/>
    <col min="12065" max="12065" width="7.125" style="10" customWidth="1"/>
    <col min="12066" max="12076" width="11.5" style="10" customWidth="1"/>
    <col min="12077" max="12077" width="5.625" style="10" customWidth="1"/>
    <col min="12078" max="12288" width="9.625" style="10"/>
    <col min="12289" max="12289" width="2.625" style="10" customWidth="1"/>
    <col min="12290" max="12290" width="7.25" style="10" customWidth="1"/>
    <col min="12291" max="12292" width="13.625" style="10" customWidth="1"/>
    <col min="12293" max="12297" width="10.625" style="10" customWidth="1"/>
    <col min="12298" max="12298" width="11.125" style="10" customWidth="1"/>
    <col min="12299" max="12303" width="10.625" style="10" customWidth="1"/>
    <col min="12304" max="12304" width="4.25" style="10" customWidth="1"/>
    <col min="12305" max="12305" width="5.625" style="10" customWidth="1"/>
    <col min="12306" max="12318" width="11.5" style="10" customWidth="1"/>
    <col min="12319" max="12320" width="2.625" style="10" customWidth="1"/>
    <col min="12321" max="12321" width="7.125" style="10" customWidth="1"/>
    <col min="12322" max="12332" width="11.5" style="10" customWidth="1"/>
    <col min="12333" max="12333" width="5.625" style="10" customWidth="1"/>
    <col min="12334" max="12544" width="9.625" style="10"/>
    <col min="12545" max="12545" width="2.625" style="10" customWidth="1"/>
    <col min="12546" max="12546" width="7.25" style="10" customWidth="1"/>
    <col min="12547" max="12548" width="13.625" style="10" customWidth="1"/>
    <col min="12549" max="12553" width="10.625" style="10" customWidth="1"/>
    <col min="12554" max="12554" width="11.125" style="10" customWidth="1"/>
    <col min="12555" max="12559" width="10.625" style="10" customWidth="1"/>
    <col min="12560" max="12560" width="4.25" style="10" customWidth="1"/>
    <col min="12561" max="12561" width="5.625" style="10" customWidth="1"/>
    <col min="12562" max="12574" width="11.5" style="10" customWidth="1"/>
    <col min="12575" max="12576" width="2.625" style="10" customWidth="1"/>
    <col min="12577" max="12577" width="7.125" style="10" customWidth="1"/>
    <col min="12578" max="12588" width="11.5" style="10" customWidth="1"/>
    <col min="12589" max="12589" width="5.625" style="10" customWidth="1"/>
    <col min="12590" max="12800" width="9.625" style="10"/>
    <col min="12801" max="12801" width="2.625" style="10" customWidth="1"/>
    <col min="12802" max="12802" width="7.25" style="10" customWidth="1"/>
    <col min="12803" max="12804" width="13.625" style="10" customWidth="1"/>
    <col min="12805" max="12809" width="10.625" style="10" customWidth="1"/>
    <col min="12810" max="12810" width="11.125" style="10" customWidth="1"/>
    <col min="12811" max="12815" width="10.625" style="10" customWidth="1"/>
    <col min="12816" max="12816" width="4.25" style="10" customWidth="1"/>
    <col min="12817" max="12817" width="5.625" style="10" customWidth="1"/>
    <col min="12818" max="12830" width="11.5" style="10" customWidth="1"/>
    <col min="12831" max="12832" width="2.625" style="10" customWidth="1"/>
    <col min="12833" max="12833" width="7.125" style="10" customWidth="1"/>
    <col min="12834" max="12844" width="11.5" style="10" customWidth="1"/>
    <col min="12845" max="12845" width="5.625" style="10" customWidth="1"/>
    <col min="12846" max="13056" width="9.625" style="10"/>
    <col min="13057" max="13057" width="2.625" style="10" customWidth="1"/>
    <col min="13058" max="13058" width="7.25" style="10" customWidth="1"/>
    <col min="13059" max="13060" width="13.625" style="10" customWidth="1"/>
    <col min="13061" max="13065" width="10.625" style="10" customWidth="1"/>
    <col min="13066" max="13066" width="11.125" style="10" customWidth="1"/>
    <col min="13067" max="13071" width="10.625" style="10" customWidth="1"/>
    <col min="13072" max="13072" width="4.25" style="10" customWidth="1"/>
    <col min="13073" max="13073" width="5.625" style="10" customWidth="1"/>
    <col min="13074" max="13086" width="11.5" style="10" customWidth="1"/>
    <col min="13087" max="13088" width="2.625" style="10" customWidth="1"/>
    <col min="13089" max="13089" width="7.125" style="10" customWidth="1"/>
    <col min="13090" max="13100" width="11.5" style="10" customWidth="1"/>
    <col min="13101" max="13101" width="5.625" style="10" customWidth="1"/>
    <col min="13102" max="13312" width="9.625" style="10"/>
    <col min="13313" max="13313" width="2.625" style="10" customWidth="1"/>
    <col min="13314" max="13314" width="7.25" style="10" customWidth="1"/>
    <col min="13315" max="13316" width="13.625" style="10" customWidth="1"/>
    <col min="13317" max="13321" width="10.625" style="10" customWidth="1"/>
    <col min="13322" max="13322" width="11.125" style="10" customWidth="1"/>
    <col min="13323" max="13327" width="10.625" style="10" customWidth="1"/>
    <col min="13328" max="13328" width="4.25" style="10" customWidth="1"/>
    <col min="13329" max="13329" width="5.625" style="10" customWidth="1"/>
    <col min="13330" max="13342" width="11.5" style="10" customWidth="1"/>
    <col min="13343" max="13344" width="2.625" style="10" customWidth="1"/>
    <col min="13345" max="13345" width="7.125" style="10" customWidth="1"/>
    <col min="13346" max="13356" width="11.5" style="10" customWidth="1"/>
    <col min="13357" max="13357" width="5.625" style="10" customWidth="1"/>
    <col min="13358" max="13568" width="9.625" style="10"/>
    <col min="13569" max="13569" width="2.625" style="10" customWidth="1"/>
    <col min="13570" max="13570" width="7.25" style="10" customWidth="1"/>
    <col min="13571" max="13572" width="13.625" style="10" customWidth="1"/>
    <col min="13573" max="13577" width="10.625" style="10" customWidth="1"/>
    <col min="13578" max="13578" width="11.125" style="10" customWidth="1"/>
    <col min="13579" max="13583" width="10.625" style="10" customWidth="1"/>
    <col min="13584" max="13584" width="4.25" style="10" customWidth="1"/>
    <col min="13585" max="13585" width="5.625" style="10" customWidth="1"/>
    <col min="13586" max="13598" width="11.5" style="10" customWidth="1"/>
    <col min="13599" max="13600" width="2.625" style="10" customWidth="1"/>
    <col min="13601" max="13601" width="7.125" style="10" customWidth="1"/>
    <col min="13602" max="13612" width="11.5" style="10" customWidth="1"/>
    <col min="13613" max="13613" width="5.625" style="10" customWidth="1"/>
    <col min="13614" max="13824" width="9.625" style="10"/>
    <col min="13825" max="13825" width="2.625" style="10" customWidth="1"/>
    <col min="13826" max="13826" width="7.25" style="10" customWidth="1"/>
    <col min="13827" max="13828" width="13.625" style="10" customWidth="1"/>
    <col min="13829" max="13833" width="10.625" style="10" customWidth="1"/>
    <col min="13834" max="13834" width="11.125" style="10" customWidth="1"/>
    <col min="13835" max="13839" width="10.625" style="10" customWidth="1"/>
    <col min="13840" max="13840" width="4.25" style="10" customWidth="1"/>
    <col min="13841" max="13841" width="5.625" style="10" customWidth="1"/>
    <col min="13842" max="13854" width="11.5" style="10" customWidth="1"/>
    <col min="13855" max="13856" width="2.625" style="10" customWidth="1"/>
    <col min="13857" max="13857" width="7.125" style="10" customWidth="1"/>
    <col min="13858" max="13868" width="11.5" style="10" customWidth="1"/>
    <col min="13869" max="13869" width="5.625" style="10" customWidth="1"/>
    <col min="13870" max="14080" width="9.625" style="10"/>
    <col min="14081" max="14081" width="2.625" style="10" customWidth="1"/>
    <col min="14082" max="14082" width="7.25" style="10" customWidth="1"/>
    <col min="14083" max="14084" width="13.625" style="10" customWidth="1"/>
    <col min="14085" max="14089" width="10.625" style="10" customWidth="1"/>
    <col min="14090" max="14090" width="11.125" style="10" customWidth="1"/>
    <col min="14091" max="14095" width="10.625" style="10" customWidth="1"/>
    <col min="14096" max="14096" width="4.25" style="10" customWidth="1"/>
    <col min="14097" max="14097" width="5.625" style="10" customWidth="1"/>
    <col min="14098" max="14110" width="11.5" style="10" customWidth="1"/>
    <col min="14111" max="14112" width="2.625" style="10" customWidth="1"/>
    <col min="14113" max="14113" width="7.125" style="10" customWidth="1"/>
    <col min="14114" max="14124" width="11.5" style="10" customWidth="1"/>
    <col min="14125" max="14125" width="5.625" style="10" customWidth="1"/>
    <col min="14126" max="14336" width="9.625" style="10"/>
    <col min="14337" max="14337" width="2.625" style="10" customWidth="1"/>
    <col min="14338" max="14338" width="7.25" style="10" customWidth="1"/>
    <col min="14339" max="14340" width="13.625" style="10" customWidth="1"/>
    <col min="14341" max="14345" width="10.625" style="10" customWidth="1"/>
    <col min="14346" max="14346" width="11.125" style="10" customWidth="1"/>
    <col min="14347" max="14351" width="10.625" style="10" customWidth="1"/>
    <col min="14352" max="14352" width="4.25" style="10" customWidth="1"/>
    <col min="14353" max="14353" width="5.625" style="10" customWidth="1"/>
    <col min="14354" max="14366" width="11.5" style="10" customWidth="1"/>
    <col min="14367" max="14368" width="2.625" style="10" customWidth="1"/>
    <col min="14369" max="14369" width="7.125" style="10" customWidth="1"/>
    <col min="14370" max="14380" width="11.5" style="10" customWidth="1"/>
    <col min="14381" max="14381" width="5.625" style="10" customWidth="1"/>
    <col min="14382" max="14592" width="9.625" style="10"/>
    <col min="14593" max="14593" width="2.625" style="10" customWidth="1"/>
    <col min="14594" max="14594" width="7.25" style="10" customWidth="1"/>
    <col min="14595" max="14596" width="13.625" style="10" customWidth="1"/>
    <col min="14597" max="14601" width="10.625" style="10" customWidth="1"/>
    <col min="14602" max="14602" width="11.125" style="10" customWidth="1"/>
    <col min="14603" max="14607" width="10.625" style="10" customWidth="1"/>
    <col min="14608" max="14608" width="4.25" style="10" customWidth="1"/>
    <col min="14609" max="14609" width="5.625" style="10" customWidth="1"/>
    <col min="14610" max="14622" width="11.5" style="10" customWidth="1"/>
    <col min="14623" max="14624" width="2.625" style="10" customWidth="1"/>
    <col min="14625" max="14625" width="7.125" style="10" customWidth="1"/>
    <col min="14626" max="14636" width="11.5" style="10" customWidth="1"/>
    <col min="14637" max="14637" width="5.625" style="10" customWidth="1"/>
    <col min="14638" max="14848" width="9.625" style="10"/>
    <col min="14849" max="14849" width="2.625" style="10" customWidth="1"/>
    <col min="14850" max="14850" width="7.25" style="10" customWidth="1"/>
    <col min="14851" max="14852" width="13.625" style="10" customWidth="1"/>
    <col min="14853" max="14857" width="10.625" style="10" customWidth="1"/>
    <col min="14858" max="14858" width="11.125" style="10" customWidth="1"/>
    <col min="14859" max="14863" width="10.625" style="10" customWidth="1"/>
    <col min="14864" max="14864" width="4.25" style="10" customWidth="1"/>
    <col min="14865" max="14865" width="5.625" style="10" customWidth="1"/>
    <col min="14866" max="14878" width="11.5" style="10" customWidth="1"/>
    <col min="14879" max="14880" width="2.625" style="10" customWidth="1"/>
    <col min="14881" max="14881" width="7.125" style="10" customWidth="1"/>
    <col min="14882" max="14892" width="11.5" style="10" customWidth="1"/>
    <col min="14893" max="14893" width="5.625" style="10" customWidth="1"/>
    <col min="14894" max="15104" width="9.625" style="10"/>
    <col min="15105" max="15105" width="2.625" style="10" customWidth="1"/>
    <col min="15106" max="15106" width="7.25" style="10" customWidth="1"/>
    <col min="15107" max="15108" width="13.625" style="10" customWidth="1"/>
    <col min="15109" max="15113" width="10.625" style="10" customWidth="1"/>
    <col min="15114" max="15114" width="11.125" style="10" customWidth="1"/>
    <col min="15115" max="15119" width="10.625" style="10" customWidth="1"/>
    <col min="15120" max="15120" width="4.25" style="10" customWidth="1"/>
    <col min="15121" max="15121" width="5.625" style="10" customWidth="1"/>
    <col min="15122" max="15134" width="11.5" style="10" customWidth="1"/>
    <col min="15135" max="15136" width="2.625" style="10" customWidth="1"/>
    <col min="15137" max="15137" width="7.125" style="10" customWidth="1"/>
    <col min="15138" max="15148" width="11.5" style="10" customWidth="1"/>
    <col min="15149" max="15149" width="5.625" style="10" customWidth="1"/>
    <col min="15150" max="15360" width="9.625" style="10"/>
    <col min="15361" max="15361" width="2.625" style="10" customWidth="1"/>
    <col min="15362" max="15362" width="7.25" style="10" customWidth="1"/>
    <col min="15363" max="15364" width="13.625" style="10" customWidth="1"/>
    <col min="15365" max="15369" width="10.625" style="10" customWidth="1"/>
    <col min="15370" max="15370" width="11.125" style="10" customWidth="1"/>
    <col min="15371" max="15375" width="10.625" style="10" customWidth="1"/>
    <col min="15376" max="15376" width="4.25" style="10" customWidth="1"/>
    <col min="15377" max="15377" width="5.625" style="10" customWidth="1"/>
    <col min="15378" max="15390" width="11.5" style="10" customWidth="1"/>
    <col min="15391" max="15392" width="2.625" style="10" customWidth="1"/>
    <col min="15393" max="15393" width="7.125" style="10" customWidth="1"/>
    <col min="15394" max="15404" width="11.5" style="10" customWidth="1"/>
    <col min="15405" max="15405" width="5.625" style="10" customWidth="1"/>
    <col min="15406" max="15616" width="9.625" style="10"/>
    <col min="15617" max="15617" width="2.625" style="10" customWidth="1"/>
    <col min="15618" max="15618" width="7.25" style="10" customWidth="1"/>
    <col min="15619" max="15620" width="13.625" style="10" customWidth="1"/>
    <col min="15621" max="15625" width="10.625" style="10" customWidth="1"/>
    <col min="15626" max="15626" width="11.125" style="10" customWidth="1"/>
    <col min="15627" max="15631" width="10.625" style="10" customWidth="1"/>
    <col min="15632" max="15632" width="4.25" style="10" customWidth="1"/>
    <col min="15633" max="15633" width="5.625" style="10" customWidth="1"/>
    <col min="15634" max="15646" width="11.5" style="10" customWidth="1"/>
    <col min="15647" max="15648" width="2.625" style="10" customWidth="1"/>
    <col min="15649" max="15649" width="7.125" style="10" customWidth="1"/>
    <col min="15650" max="15660" width="11.5" style="10" customWidth="1"/>
    <col min="15661" max="15661" width="5.625" style="10" customWidth="1"/>
    <col min="15662" max="15872" width="9.625" style="10"/>
    <col min="15873" max="15873" width="2.625" style="10" customWidth="1"/>
    <col min="15874" max="15874" width="7.25" style="10" customWidth="1"/>
    <col min="15875" max="15876" width="13.625" style="10" customWidth="1"/>
    <col min="15877" max="15881" width="10.625" style="10" customWidth="1"/>
    <col min="15882" max="15882" width="11.125" style="10" customWidth="1"/>
    <col min="15883" max="15887" width="10.625" style="10" customWidth="1"/>
    <col min="15888" max="15888" width="4.25" style="10" customWidth="1"/>
    <col min="15889" max="15889" width="5.625" style="10" customWidth="1"/>
    <col min="15890" max="15902" width="11.5" style="10" customWidth="1"/>
    <col min="15903" max="15904" width="2.625" style="10" customWidth="1"/>
    <col min="15905" max="15905" width="7.125" style="10" customWidth="1"/>
    <col min="15906" max="15916" width="11.5" style="10" customWidth="1"/>
    <col min="15917" max="15917" width="5.625" style="10" customWidth="1"/>
    <col min="15918" max="16128" width="9.625" style="10"/>
    <col min="16129" max="16129" width="2.625" style="10" customWidth="1"/>
    <col min="16130" max="16130" width="7.25" style="10" customWidth="1"/>
    <col min="16131" max="16132" width="13.625" style="10" customWidth="1"/>
    <col min="16133" max="16137" width="10.625" style="10" customWidth="1"/>
    <col min="16138" max="16138" width="11.125" style="10" customWidth="1"/>
    <col min="16139" max="16143" width="10.625" style="10" customWidth="1"/>
    <col min="16144" max="16144" width="4.25" style="10" customWidth="1"/>
    <col min="16145" max="16145" width="5.625" style="10" customWidth="1"/>
    <col min="16146" max="16158" width="11.5" style="10" customWidth="1"/>
    <col min="16159" max="16160" width="2.625" style="10" customWidth="1"/>
    <col min="16161" max="16161" width="7.125" style="10" customWidth="1"/>
    <col min="16162" max="16172" width="11.5" style="10" customWidth="1"/>
    <col min="16173" max="16173" width="5.625" style="10" customWidth="1"/>
    <col min="16174" max="16384" width="9.625" style="10"/>
  </cols>
  <sheetData>
    <row r="1" spans="2:44" ht="18" customHeight="1">
      <c r="B1" s="2" t="s">
        <v>370</v>
      </c>
      <c r="AF1" s="2"/>
      <c r="AG1" s="2" t="s">
        <v>371</v>
      </c>
    </row>
    <row r="2" spans="2:44" ht="18" customHeight="1" thickBot="1">
      <c r="B2" s="3"/>
      <c r="C2" s="327"/>
      <c r="AF2" s="3"/>
      <c r="AH2" s="327"/>
    </row>
    <row r="3" spans="2:44" ht="18" customHeight="1">
      <c r="B3" s="94"/>
      <c r="D3" s="91"/>
      <c r="E3" s="342" t="s">
        <v>372</v>
      </c>
      <c r="F3" s="914" t="s">
        <v>958</v>
      </c>
      <c r="G3" s="153"/>
      <c r="H3" s="153"/>
      <c r="I3" s="153"/>
      <c r="J3" s="153"/>
      <c r="K3" s="153"/>
      <c r="L3" s="153"/>
      <c r="M3" s="153"/>
      <c r="N3" s="153"/>
      <c r="O3" s="221"/>
      <c r="R3" s="71"/>
      <c r="S3" s="343"/>
      <c r="T3" s="342" t="s">
        <v>373</v>
      </c>
      <c r="U3" s="344" t="s">
        <v>374</v>
      </c>
      <c r="V3" s="342" t="s">
        <v>375</v>
      </c>
      <c r="W3" s="345"/>
      <c r="X3" s="345"/>
      <c r="Y3" s="345"/>
      <c r="Z3" s="344" t="s">
        <v>376</v>
      </c>
      <c r="AA3" s="342" t="s">
        <v>377</v>
      </c>
      <c r="AB3" s="346"/>
      <c r="AC3" s="346"/>
      <c r="AD3" s="347"/>
      <c r="AE3" s="348"/>
      <c r="AF3" s="348"/>
      <c r="AG3" s="94"/>
      <c r="AI3" s="344" t="s">
        <v>378</v>
      </c>
      <c r="AJ3" s="345" t="s">
        <v>379</v>
      </c>
      <c r="AK3" s="342" t="s">
        <v>380</v>
      </c>
      <c r="AL3" s="342" t="s">
        <v>381</v>
      </c>
      <c r="AM3" s="342" t="s">
        <v>382</v>
      </c>
      <c r="AN3" s="342" t="s">
        <v>383</v>
      </c>
      <c r="AO3" s="342" t="s">
        <v>384</v>
      </c>
      <c r="AP3" s="342" t="s">
        <v>385</v>
      </c>
      <c r="AQ3" s="346"/>
      <c r="AR3" s="349" t="s">
        <v>386</v>
      </c>
    </row>
    <row r="4" spans="2:44" ht="18" customHeight="1">
      <c r="B4" s="33"/>
      <c r="D4" s="28"/>
      <c r="E4" s="28"/>
      <c r="F4" s="350"/>
      <c r="G4" s="350" t="s">
        <v>387</v>
      </c>
      <c r="H4" s="350" t="s">
        <v>388</v>
      </c>
      <c r="I4" s="350" t="s">
        <v>389</v>
      </c>
      <c r="J4" s="350" t="s">
        <v>390</v>
      </c>
      <c r="K4" s="350" t="s">
        <v>391</v>
      </c>
      <c r="L4" s="350" t="s">
        <v>392</v>
      </c>
      <c r="M4" s="350" t="s">
        <v>393</v>
      </c>
      <c r="N4" s="350" t="s">
        <v>394</v>
      </c>
      <c r="O4" s="351" t="s">
        <v>395</v>
      </c>
      <c r="P4" s="348"/>
      <c r="Q4" s="348"/>
      <c r="R4" s="350" t="s">
        <v>396</v>
      </c>
      <c r="S4" s="350" t="s">
        <v>397</v>
      </c>
      <c r="T4" s="350"/>
      <c r="U4" s="350"/>
      <c r="V4" s="350"/>
      <c r="W4" s="352" t="s">
        <v>398</v>
      </c>
      <c r="X4" s="352" t="s">
        <v>399</v>
      </c>
      <c r="Y4" s="352" t="s">
        <v>400</v>
      </c>
      <c r="Z4" s="350"/>
      <c r="AA4" s="350"/>
      <c r="AB4" s="350" t="s">
        <v>401</v>
      </c>
      <c r="AC4" s="350" t="s">
        <v>402</v>
      </c>
      <c r="AD4" s="353" t="s">
        <v>403</v>
      </c>
      <c r="AE4" s="348"/>
      <c r="AF4" s="348"/>
      <c r="AG4" s="33"/>
      <c r="AI4" s="351"/>
      <c r="AJ4" s="348"/>
      <c r="AK4" s="350"/>
      <c r="AL4" s="350"/>
      <c r="AM4" s="350"/>
      <c r="AN4" s="350"/>
      <c r="AO4" s="350"/>
      <c r="AP4" s="350"/>
      <c r="AQ4" s="350" t="s">
        <v>404</v>
      </c>
      <c r="AR4" s="353"/>
    </row>
    <row r="5" spans="2:44" ht="18" customHeight="1">
      <c r="B5" s="33"/>
      <c r="D5" s="28" t="s">
        <v>405</v>
      </c>
      <c r="E5" s="28"/>
      <c r="F5" s="28"/>
      <c r="G5" s="28"/>
      <c r="H5" s="28"/>
      <c r="I5" s="28"/>
      <c r="J5" s="354" t="s">
        <v>406</v>
      </c>
      <c r="K5" s="28" t="s">
        <v>407</v>
      </c>
      <c r="L5" s="354" t="s">
        <v>408</v>
      </c>
      <c r="M5" s="28"/>
      <c r="N5" s="28" t="s">
        <v>409</v>
      </c>
      <c r="O5" s="74"/>
      <c r="R5" s="28"/>
      <c r="S5" s="28"/>
      <c r="T5" s="28"/>
      <c r="U5" s="28" t="s">
        <v>410</v>
      </c>
      <c r="V5" s="28" t="s">
        <v>411</v>
      </c>
      <c r="W5" s="28" t="s">
        <v>412</v>
      </c>
      <c r="X5" s="28" t="s">
        <v>413</v>
      </c>
      <c r="Y5" s="28" t="s">
        <v>414</v>
      </c>
      <c r="Z5" s="28"/>
      <c r="AA5" s="28"/>
      <c r="AB5" s="28" t="s">
        <v>415</v>
      </c>
      <c r="AC5" s="73"/>
      <c r="AD5" s="29"/>
      <c r="AE5" s="22"/>
      <c r="AF5" s="22"/>
      <c r="AG5" s="33"/>
      <c r="AI5" s="74" t="s">
        <v>416</v>
      </c>
      <c r="AJ5" s="22"/>
      <c r="AK5" s="28" t="s">
        <v>417</v>
      </c>
      <c r="AL5" s="28"/>
      <c r="AM5" s="28"/>
      <c r="AN5" s="28"/>
      <c r="AO5" s="28"/>
      <c r="AP5" s="28"/>
      <c r="AQ5" s="28"/>
      <c r="AR5" s="29"/>
    </row>
    <row r="6" spans="2:44" ht="18" customHeight="1">
      <c r="B6" s="33"/>
      <c r="D6" s="28"/>
      <c r="E6" s="28" t="s">
        <v>418</v>
      </c>
      <c r="F6" s="28" t="s">
        <v>353</v>
      </c>
      <c r="G6" s="28" t="s">
        <v>419</v>
      </c>
      <c r="H6" s="28" t="s">
        <v>420</v>
      </c>
      <c r="I6" s="28" t="s">
        <v>421</v>
      </c>
      <c r="J6" s="354" t="s">
        <v>422</v>
      </c>
      <c r="K6" s="28" t="s">
        <v>423</v>
      </c>
      <c r="L6" s="354" t="s">
        <v>424</v>
      </c>
      <c r="M6" s="28" t="s">
        <v>425</v>
      </c>
      <c r="N6" s="28" t="s">
        <v>426</v>
      </c>
      <c r="O6" s="74" t="s">
        <v>427</v>
      </c>
      <c r="Q6" s="22"/>
      <c r="R6" s="28" t="s">
        <v>428</v>
      </c>
      <c r="S6" s="28" t="s">
        <v>429</v>
      </c>
      <c r="T6" s="28" t="s">
        <v>430</v>
      </c>
      <c r="U6" s="28"/>
      <c r="V6" s="28" t="s">
        <v>431</v>
      </c>
      <c r="W6" s="28"/>
      <c r="X6" s="28" t="s">
        <v>432</v>
      </c>
      <c r="Y6" s="28" t="s">
        <v>433</v>
      </c>
      <c r="Z6" s="28" t="s">
        <v>434</v>
      </c>
      <c r="AA6" s="28" t="s">
        <v>355</v>
      </c>
      <c r="AB6" s="28"/>
      <c r="AC6" s="28" t="s">
        <v>435</v>
      </c>
      <c r="AD6" s="29" t="s">
        <v>436</v>
      </c>
      <c r="AE6" s="22"/>
      <c r="AF6" s="22"/>
      <c r="AG6" s="33"/>
      <c r="AI6" s="74"/>
      <c r="AJ6" s="22" t="s">
        <v>437</v>
      </c>
      <c r="AK6" s="28"/>
      <c r="AL6" s="28" t="s">
        <v>438</v>
      </c>
      <c r="AM6" s="28" t="s">
        <v>439</v>
      </c>
      <c r="AN6" s="28" t="s">
        <v>440</v>
      </c>
      <c r="AO6" s="28" t="s">
        <v>441</v>
      </c>
      <c r="AP6" s="28" t="s">
        <v>442</v>
      </c>
      <c r="AQ6" s="28" t="s">
        <v>443</v>
      </c>
      <c r="AR6" s="29" t="s">
        <v>444</v>
      </c>
    </row>
    <row r="7" spans="2:44" ht="18" customHeight="1">
      <c r="B7" s="355"/>
      <c r="C7" s="103"/>
      <c r="D7" s="31"/>
      <c r="E7" s="31"/>
      <c r="F7" s="31" t="s">
        <v>445</v>
      </c>
      <c r="G7" s="31" t="s">
        <v>445</v>
      </c>
      <c r="H7" s="31" t="s">
        <v>445</v>
      </c>
      <c r="I7" s="31" t="s">
        <v>445</v>
      </c>
      <c r="J7" s="356" t="s">
        <v>445</v>
      </c>
      <c r="K7" s="31" t="s">
        <v>445</v>
      </c>
      <c r="L7" s="356" t="s">
        <v>445</v>
      </c>
      <c r="M7" s="31" t="s">
        <v>445</v>
      </c>
      <c r="N7" s="31" t="s">
        <v>445</v>
      </c>
      <c r="O7" s="227" t="s">
        <v>445</v>
      </c>
      <c r="R7" s="31" t="s">
        <v>445</v>
      </c>
      <c r="S7" s="31"/>
      <c r="T7" s="31"/>
      <c r="U7" s="31" t="s">
        <v>446</v>
      </c>
      <c r="V7" s="31" t="s">
        <v>447</v>
      </c>
      <c r="W7" s="31" t="s">
        <v>448</v>
      </c>
      <c r="X7" s="31" t="s">
        <v>449</v>
      </c>
      <c r="Y7" s="31" t="s">
        <v>450</v>
      </c>
      <c r="Z7" s="31"/>
      <c r="AA7" s="31"/>
      <c r="AB7" s="31" t="s">
        <v>451</v>
      </c>
      <c r="AC7" s="31"/>
      <c r="AD7" s="34"/>
      <c r="AE7" s="22"/>
      <c r="AF7" s="22"/>
      <c r="AG7" s="355"/>
      <c r="AH7" s="103"/>
      <c r="AI7" s="227" t="s">
        <v>452</v>
      </c>
      <c r="AJ7" s="32"/>
      <c r="AK7" s="31" t="s">
        <v>453</v>
      </c>
      <c r="AL7" s="31"/>
      <c r="AM7" s="31"/>
      <c r="AN7" s="31"/>
      <c r="AO7" s="31"/>
      <c r="AP7" s="31"/>
      <c r="AQ7" s="31"/>
      <c r="AR7" s="34"/>
    </row>
    <row r="8" spans="2:44" ht="21.95" customHeight="1">
      <c r="B8" s="171" t="s">
        <v>454</v>
      </c>
      <c r="C8" s="166" t="s">
        <v>455</v>
      </c>
      <c r="D8" s="109">
        <v>18734</v>
      </c>
      <c r="E8" s="109">
        <v>2139</v>
      </c>
      <c r="F8" s="109">
        <v>1403</v>
      </c>
      <c r="G8" s="119" t="s">
        <v>33</v>
      </c>
      <c r="H8" s="119" t="s">
        <v>33</v>
      </c>
      <c r="I8" s="119" t="s">
        <v>33</v>
      </c>
      <c r="J8" s="119" t="s">
        <v>33</v>
      </c>
      <c r="K8" s="119" t="s">
        <v>33</v>
      </c>
      <c r="L8" s="119" t="s">
        <v>33</v>
      </c>
      <c r="M8" s="119" t="s">
        <v>33</v>
      </c>
      <c r="N8" s="119" t="s">
        <v>33</v>
      </c>
      <c r="O8" s="118" t="s">
        <v>33</v>
      </c>
      <c r="P8" s="144"/>
      <c r="Q8" s="144"/>
      <c r="R8" s="119" t="s">
        <v>33</v>
      </c>
      <c r="S8" s="109" t="s">
        <v>33</v>
      </c>
      <c r="T8" s="109">
        <v>55</v>
      </c>
      <c r="U8" s="109">
        <v>246</v>
      </c>
      <c r="V8" s="119">
        <v>1112</v>
      </c>
      <c r="W8" s="119" t="s">
        <v>33</v>
      </c>
      <c r="X8" s="119" t="s">
        <v>33</v>
      </c>
      <c r="Y8" s="119" t="s">
        <v>33</v>
      </c>
      <c r="Z8" s="109" t="s">
        <v>33</v>
      </c>
      <c r="AA8" s="119">
        <v>1875</v>
      </c>
      <c r="AB8" s="119" t="s">
        <v>33</v>
      </c>
      <c r="AC8" s="119" t="s">
        <v>33</v>
      </c>
      <c r="AD8" s="357" t="s">
        <v>33</v>
      </c>
      <c r="AE8" s="144"/>
      <c r="AF8" s="112"/>
      <c r="AG8" s="171" t="s">
        <v>454</v>
      </c>
      <c r="AH8" s="166" t="s">
        <v>455</v>
      </c>
      <c r="AI8" s="118" t="s">
        <v>33</v>
      </c>
      <c r="AJ8" s="112">
        <v>1667</v>
      </c>
      <c r="AK8" s="119" t="s">
        <v>33</v>
      </c>
      <c r="AL8" s="119" t="s">
        <v>33</v>
      </c>
      <c r="AM8" s="109">
        <v>150</v>
      </c>
      <c r="AN8" s="109">
        <v>505</v>
      </c>
      <c r="AO8" s="109">
        <v>1188</v>
      </c>
      <c r="AP8" s="109">
        <v>701</v>
      </c>
      <c r="AQ8" s="109">
        <v>46</v>
      </c>
      <c r="AR8" s="330">
        <v>286</v>
      </c>
    </row>
    <row r="9" spans="2:44" ht="21.95" hidden="1" customHeight="1">
      <c r="B9" s="15"/>
      <c r="C9" s="166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4"/>
      <c r="P9" s="112"/>
      <c r="Q9" s="112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330"/>
      <c r="AE9" s="112"/>
      <c r="AF9" s="112"/>
      <c r="AG9" s="15"/>
      <c r="AH9" s="166"/>
      <c r="AI9" s="114"/>
      <c r="AJ9" s="112"/>
      <c r="AK9" s="109"/>
      <c r="AL9" s="109"/>
      <c r="AM9" s="109"/>
      <c r="AN9" s="109"/>
      <c r="AO9" s="109"/>
      <c r="AP9" s="109"/>
      <c r="AQ9" s="109"/>
      <c r="AR9" s="330"/>
    </row>
    <row r="10" spans="2:44" ht="21.95" hidden="1" customHeight="1">
      <c r="B10" s="33" t="s">
        <v>456</v>
      </c>
      <c r="C10" s="166"/>
      <c r="D10" s="109">
        <v>16965</v>
      </c>
      <c r="E10" s="109">
        <v>1641</v>
      </c>
      <c r="F10" s="109">
        <v>1518</v>
      </c>
      <c r="G10" s="119" t="s">
        <v>33</v>
      </c>
      <c r="H10" s="119" t="s">
        <v>33</v>
      </c>
      <c r="I10" s="119" t="s">
        <v>33</v>
      </c>
      <c r="J10" s="119" t="s">
        <v>33</v>
      </c>
      <c r="K10" s="119" t="s">
        <v>33</v>
      </c>
      <c r="L10" s="119" t="s">
        <v>33</v>
      </c>
      <c r="M10" s="119" t="s">
        <v>33</v>
      </c>
      <c r="N10" s="119" t="s">
        <v>33</v>
      </c>
      <c r="O10" s="118" t="s">
        <v>33</v>
      </c>
      <c r="P10" s="144"/>
      <c r="Q10" s="144"/>
      <c r="R10" s="119" t="s">
        <v>33</v>
      </c>
      <c r="S10" s="109" t="s">
        <v>33</v>
      </c>
      <c r="T10" s="109">
        <v>63</v>
      </c>
      <c r="U10" s="109">
        <v>168</v>
      </c>
      <c r="V10" s="119">
        <v>1037</v>
      </c>
      <c r="W10" s="119" t="s">
        <v>33</v>
      </c>
      <c r="X10" s="119" t="s">
        <v>33</v>
      </c>
      <c r="Y10" s="119" t="s">
        <v>33</v>
      </c>
      <c r="Z10" s="109" t="s">
        <v>33</v>
      </c>
      <c r="AA10" s="119">
        <v>2093</v>
      </c>
      <c r="AB10" s="119" t="s">
        <v>33</v>
      </c>
      <c r="AC10" s="119" t="s">
        <v>33</v>
      </c>
      <c r="AD10" s="357" t="s">
        <v>33</v>
      </c>
      <c r="AE10" s="144"/>
      <c r="AF10" s="112"/>
      <c r="AG10" s="33" t="s">
        <v>456</v>
      </c>
      <c r="AH10" s="166"/>
      <c r="AI10" s="118" t="s">
        <v>33</v>
      </c>
      <c r="AJ10" s="112">
        <v>1223</v>
      </c>
      <c r="AK10" s="119" t="s">
        <v>33</v>
      </c>
      <c r="AL10" s="119" t="s">
        <v>33</v>
      </c>
      <c r="AM10" s="109">
        <v>135</v>
      </c>
      <c r="AN10" s="109">
        <v>493</v>
      </c>
      <c r="AO10" s="109">
        <v>1301</v>
      </c>
      <c r="AP10" s="109">
        <v>622</v>
      </c>
      <c r="AQ10" s="109">
        <v>57</v>
      </c>
      <c r="AR10" s="330">
        <v>263</v>
      </c>
    </row>
    <row r="11" spans="2:44" ht="21.95" hidden="1" customHeight="1">
      <c r="B11" s="33" t="s">
        <v>457</v>
      </c>
      <c r="C11" s="166"/>
      <c r="D11" s="109">
        <v>15623</v>
      </c>
      <c r="E11" s="109">
        <v>1187</v>
      </c>
      <c r="F11" s="109">
        <v>1431</v>
      </c>
      <c r="G11" s="119" t="s">
        <v>33</v>
      </c>
      <c r="H11" s="119" t="s">
        <v>33</v>
      </c>
      <c r="I11" s="119" t="s">
        <v>33</v>
      </c>
      <c r="J11" s="119" t="s">
        <v>33</v>
      </c>
      <c r="K11" s="119" t="s">
        <v>33</v>
      </c>
      <c r="L11" s="119" t="s">
        <v>33</v>
      </c>
      <c r="M11" s="119" t="s">
        <v>33</v>
      </c>
      <c r="N11" s="119" t="s">
        <v>33</v>
      </c>
      <c r="O11" s="118" t="s">
        <v>33</v>
      </c>
      <c r="P11" s="144"/>
      <c r="Q11" s="144"/>
      <c r="R11" s="119" t="s">
        <v>33</v>
      </c>
      <c r="S11" s="109" t="s">
        <v>33</v>
      </c>
      <c r="T11" s="109">
        <v>44</v>
      </c>
      <c r="U11" s="109">
        <v>154</v>
      </c>
      <c r="V11" s="119">
        <v>1064</v>
      </c>
      <c r="W11" s="119" t="s">
        <v>33</v>
      </c>
      <c r="X11" s="119" t="s">
        <v>33</v>
      </c>
      <c r="Y11" s="119" t="s">
        <v>33</v>
      </c>
      <c r="Z11" s="109" t="s">
        <v>33</v>
      </c>
      <c r="AA11" s="119">
        <v>2263</v>
      </c>
      <c r="AB11" s="119" t="s">
        <v>33</v>
      </c>
      <c r="AC11" s="119" t="s">
        <v>33</v>
      </c>
      <c r="AD11" s="357" t="s">
        <v>33</v>
      </c>
      <c r="AE11" s="144"/>
      <c r="AF11" s="112"/>
      <c r="AG11" s="33" t="s">
        <v>457</v>
      </c>
      <c r="AH11" s="166"/>
      <c r="AI11" s="118" t="s">
        <v>33</v>
      </c>
      <c r="AJ11" s="112">
        <v>1062</v>
      </c>
      <c r="AK11" s="119" t="s">
        <v>33</v>
      </c>
      <c r="AL11" s="119" t="s">
        <v>33</v>
      </c>
      <c r="AM11" s="109">
        <v>149</v>
      </c>
      <c r="AN11" s="109">
        <v>397</v>
      </c>
      <c r="AO11" s="109">
        <v>1529</v>
      </c>
      <c r="AP11" s="109">
        <v>649</v>
      </c>
      <c r="AQ11" s="109">
        <v>52</v>
      </c>
      <c r="AR11" s="330">
        <v>315</v>
      </c>
    </row>
    <row r="12" spans="2:44" ht="21.95" hidden="1" customHeight="1">
      <c r="B12" s="33" t="s">
        <v>458</v>
      </c>
      <c r="C12" s="166"/>
      <c r="D12" s="109">
        <v>15778</v>
      </c>
      <c r="E12" s="109">
        <v>1061</v>
      </c>
      <c r="F12" s="109">
        <v>1567</v>
      </c>
      <c r="G12" s="119" t="s">
        <v>33</v>
      </c>
      <c r="H12" s="119" t="s">
        <v>33</v>
      </c>
      <c r="I12" s="119" t="s">
        <v>33</v>
      </c>
      <c r="J12" s="119" t="s">
        <v>33</v>
      </c>
      <c r="K12" s="119" t="s">
        <v>33</v>
      </c>
      <c r="L12" s="119" t="s">
        <v>33</v>
      </c>
      <c r="M12" s="119" t="s">
        <v>33</v>
      </c>
      <c r="N12" s="119" t="s">
        <v>33</v>
      </c>
      <c r="O12" s="118" t="s">
        <v>33</v>
      </c>
      <c r="P12" s="144"/>
      <c r="Q12" s="144"/>
      <c r="R12" s="119" t="s">
        <v>33</v>
      </c>
      <c r="S12" s="109" t="s">
        <v>33</v>
      </c>
      <c r="T12" s="109">
        <v>45</v>
      </c>
      <c r="U12" s="109">
        <v>152</v>
      </c>
      <c r="V12" s="119">
        <v>979</v>
      </c>
      <c r="W12" s="119" t="s">
        <v>33</v>
      </c>
      <c r="X12" s="119" t="s">
        <v>33</v>
      </c>
      <c r="Y12" s="119" t="s">
        <v>33</v>
      </c>
      <c r="Z12" s="109" t="s">
        <v>33</v>
      </c>
      <c r="AA12" s="119">
        <v>2306</v>
      </c>
      <c r="AB12" s="119" t="s">
        <v>33</v>
      </c>
      <c r="AC12" s="119" t="s">
        <v>33</v>
      </c>
      <c r="AD12" s="357" t="s">
        <v>33</v>
      </c>
      <c r="AE12" s="144"/>
      <c r="AF12" s="112"/>
      <c r="AG12" s="33" t="s">
        <v>458</v>
      </c>
      <c r="AH12" s="166"/>
      <c r="AI12" s="118" t="s">
        <v>33</v>
      </c>
      <c r="AJ12" s="112">
        <v>1220</v>
      </c>
      <c r="AK12" s="119" t="s">
        <v>33</v>
      </c>
      <c r="AL12" s="119" t="s">
        <v>33</v>
      </c>
      <c r="AM12" s="109">
        <v>156</v>
      </c>
      <c r="AN12" s="109">
        <v>355</v>
      </c>
      <c r="AO12" s="109">
        <v>1767</v>
      </c>
      <c r="AP12" s="109">
        <v>643</v>
      </c>
      <c r="AQ12" s="109">
        <v>72</v>
      </c>
      <c r="AR12" s="330">
        <v>318</v>
      </c>
    </row>
    <row r="13" spans="2:44" ht="21.95" hidden="1" customHeight="1">
      <c r="B13" s="33" t="s">
        <v>459</v>
      </c>
      <c r="C13" s="166"/>
      <c r="D13" s="109">
        <v>14763</v>
      </c>
      <c r="E13" s="109">
        <v>1012</v>
      </c>
      <c r="F13" s="109">
        <v>1560</v>
      </c>
      <c r="G13" s="119" t="s">
        <v>33</v>
      </c>
      <c r="H13" s="119" t="s">
        <v>33</v>
      </c>
      <c r="I13" s="119" t="s">
        <v>33</v>
      </c>
      <c r="J13" s="119" t="s">
        <v>33</v>
      </c>
      <c r="K13" s="119" t="s">
        <v>33</v>
      </c>
      <c r="L13" s="119" t="s">
        <v>33</v>
      </c>
      <c r="M13" s="119" t="s">
        <v>33</v>
      </c>
      <c r="N13" s="119" t="s">
        <v>33</v>
      </c>
      <c r="O13" s="118" t="s">
        <v>33</v>
      </c>
      <c r="P13" s="144"/>
      <c r="Q13" s="144"/>
      <c r="R13" s="119" t="s">
        <v>33</v>
      </c>
      <c r="S13" s="109" t="s">
        <v>33</v>
      </c>
      <c r="T13" s="109">
        <v>55</v>
      </c>
      <c r="U13" s="109">
        <v>152</v>
      </c>
      <c r="V13" s="119">
        <v>1046</v>
      </c>
      <c r="W13" s="119" t="s">
        <v>33</v>
      </c>
      <c r="X13" s="119" t="s">
        <v>33</v>
      </c>
      <c r="Y13" s="119" t="s">
        <v>33</v>
      </c>
      <c r="Z13" s="109" t="s">
        <v>33</v>
      </c>
      <c r="AA13" s="119">
        <v>2358</v>
      </c>
      <c r="AB13" s="119" t="s">
        <v>33</v>
      </c>
      <c r="AC13" s="119" t="s">
        <v>33</v>
      </c>
      <c r="AD13" s="357" t="s">
        <v>33</v>
      </c>
      <c r="AE13" s="144"/>
      <c r="AF13" s="112"/>
      <c r="AG13" s="33" t="s">
        <v>459</v>
      </c>
      <c r="AH13" s="166"/>
      <c r="AI13" s="118" t="s">
        <v>33</v>
      </c>
      <c r="AJ13" s="112">
        <v>887</v>
      </c>
      <c r="AK13" s="119" t="s">
        <v>33</v>
      </c>
      <c r="AL13" s="119" t="s">
        <v>33</v>
      </c>
      <c r="AM13" s="109">
        <v>168</v>
      </c>
      <c r="AN13" s="109">
        <v>359</v>
      </c>
      <c r="AO13" s="109">
        <v>1585</v>
      </c>
      <c r="AP13" s="109">
        <v>704</v>
      </c>
      <c r="AQ13" s="109">
        <v>88</v>
      </c>
      <c r="AR13" s="330">
        <v>350</v>
      </c>
    </row>
    <row r="14" spans="2:44" ht="21.95" customHeight="1">
      <c r="B14" s="331" t="s">
        <v>460</v>
      </c>
      <c r="C14" s="166" t="s">
        <v>461</v>
      </c>
      <c r="D14" s="109">
        <v>13783</v>
      </c>
      <c r="E14" s="109">
        <v>836</v>
      </c>
      <c r="F14" s="109">
        <v>1580</v>
      </c>
      <c r="G14" s="119" t="s">
        <v>33</v>
      </c>
      <c r="H14" s="119" t="s">
        <v>33</v>
      </c>
      <c r="I14" s="119" t="s">
        <v>33</v>
      </c>
      <c r="J14" s="119" t="s">
        <v>33</v>
      </c>
      <c r="K14" s="119" t="s">
        <v>33</v>
      </c>
      <c r="L14" s="119" t="s">
        <v>33</v>
      </c>
      <c r="M14" s="119" t="s">
        <v>33</v>
      </c>
      <c r="N14" s="119" t="s">
        <v>33</v>
      </c>
      <c r="O14" s="118" t="s">
        <v>33</v>
      </c>
      <c r="P14" s="144"/>
      <c r="Q14" s="144"/>
      <c r="R14" s="119" t="s">
        <v>33</v>
      </c>
      <c r="S14" s="109" t="s">
        <v>33</v>
      </c>
      <c r="T14" s="109">
        <v>55</v>
      </c>
      <c r="U14" s="109">
        <v>138</v>
      </c>
      <c r="V14" s="119">
        <v>1023</v>
      </c>
      <c r="W14" s="119" t="s">
        <v>33</v>
      </c>
      <c r="X14" s="119" t="s">
        <v>33</v>
      </c>
      <c r="Y14" s="119" t="s">
        <v>33</v>
      </c>
      <c r="Z14" s="109" t="s">
        <v>33</v>
      </c>
      <c r="AA14" s="119">
        <v>2413</v>
      </c>
      <c r="AB14" s="119" t="s">
        <v>33</v>
      </c>
      <c r="AC14" s="119" t="s">
        <v>33</v>
      </c>
      <c r="AD14" s="357" t="s">
        <v>33</v>
      </c>
      <c r="AE14" s="144"/>
      <c r="AF14" s="112"/>
      <c r="AG14" s="331" t="s">
        <v>460</v>
      </c>
      <c r="AH14" s="166" t="s">
        <v>461</v>
      </c>
      <c r="AI14" s="118" t="s">
        <v>33</v>
      </c>
      <c r="AJ14" s="112">
        <v>744</v>
      </c>
      <c r="AK14" s="119" t="s">
        <v>33</v>
      </c>
      <c r="AL14" s="119" t="s">
        <v>33</v>
      </c>
      <c r="AM14" s="109">
        <v>152</v>
      </c>
      <c r="AN14" s="109">
        <v>362</v>
      </c>
      <c r="AO14" s="109">
        <v>1496</v>
      </c>
      <c r="AP14" s="109">
        <v>652</v>
      </c>
      <c r="AQ14" s="109">
        <v>89</v>
      </c>
      <c r="AR14" s="330">
        <v>391</v>
      </c>
    </row>
    <row r="15" spans="2:44" ht="21.95" hidden="1" customHeight="1">
      <c r="B15" s="331"/>
      <c r="C15" s="166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4"/>
      <c r="P15" s="112"/>
      <c r="Q15" s="112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330"/>
      <c r="AE15" s="112"/>
      <c r="AF15" s="112"/>
      <c r="AG15" s="331"/>
      <c r="AH15" s="166"/>
      <c r="AI15" s="114"/>
      <c r="AJ15" s="112"/>
      <c r="AK15" s="109"/>
      <c r="AL15" s="109"/>
      <c r="AM15" s="109"/>
      <c r="AN15" s="109"/>
      <c r="AO15" s="109"/>
      <c r="AP15" s="109"/>
      <c r="AQ15" s="109"/>
      <c r="AR15" s="330"/>
    </row>
    <row r="16" spans="2:44" ht="21.95" hidden="1" customHeight="1">
      <c r="B16" s="331" t="s">
        <v>462</v>
      </c>
      <c r="C16" s="166"/>
      <c r="D16" s="109">
        <v>14794</v>
      </c>
      <c r="E16" s="109">
        <v>822</v>
      </c>
      <c r="F16" s="109">
        <v>1655</v>
      </c>
      <c r="G16" s="119" t="s">
        <v>33</v>
      </c>
      <c r="H16" s="119" t="s">
        <v>33</v>
      </c>
      <c r="I16" s="119" t="s">
        <v>33</v>
      </c>
      <c r="J16" s="119" t="s">
        <v>33</v>
      </c>
      <c r="K16" s="119" t="s">
        <v>33</v>
      </c>
      <c r="L16" s="119" t="s">
        <v>33</v>
      </c>
      <c r="M16" s="119" t="s">
        <v>33</v>
      </c>
      <c r="N16" s="119" t="s">
        <v>33</v>
      </c>
      <c r="O16" s="118" t="s">
        <v>33</v>
      </c>
      <c r="P16" s="144"/>
      <c r="Q16" s="144"/>
      <c r="R16" s="119" t="s">
        <v>33</v>
      </c>
      <c r="S16" s="109" t="s">
        <v>33</v>
      </c>
      <c r="T16" s="109">
        <v>64</v>
      </c>
      <c r="U16" s="109">
        <v>188</v>
      </c>
      <c r="V16" s="119">
        <v>1074</v>
      </c>
      <c r="W16" s="119" t="s">
        <v>33</v>
      </c>
      <c r="X16" s="119" t="s">
        <v>33</v>
      </c>
      <c r="Y16" s="119" t="s">
        <v>33</v>
      </c>
      <c r="Z16" s="109" t="s">
        <v>33</v>
      </c>
      <c r="AA16" s="119">
        <v>2817</v>
      </c>
      <c r="AB16" s="119" t="s">
        <v>33</v>
      </c>
      <c r="AC16" s="119" t="s">
        <v>33</v>
      </c>
      <c r="AD16" s="357" t="s">
        <v>33</v>
      </c>
      <c r="AE16" s="144"/>
      <c r="AF16" s="112"/>
      <c r="AG16" s="331" t="s">
        <v>462</v>
      </c>
      <c r="AH16" s="166"/>
      <c r="AI16" s="118" t="s">
        <v>33</v>
      </c>
      <c r="AJ16" s="112">
        <v>784</v>
      </c>
      <c r="AK16" s="119" t="s">
        <v>33</v>
      </c>
      <c r="AL16" s="119" t="s">
        <v>33</v>
      </c>
      <c r="AM16" s="109">
        <v>173</v>
      </c>
      <c r="AN16" s="109">
        <v>350</v>
      </c>
      <c r="AO16" s="109">
        <v>1764</v>
      </c>
      <c r="AP16" s="109">
        <v>632</v>
      </c>
      <c r="AQ16" s="109">
        <v>108</v>
      </c>
      <c r="AR16" s="330">
        <v>340</v>
      </c>
    </row>
    <row r="17" spans="2:44" ht="21.95" hidden="1" customHeight="1">
      <c r="B17" s="331" t="s">
        <v>463</v>
      </c>
      <c r="C17" s="166"/>
      <c r="D17" s="109">
        <v>15652</v>
      </c>
      <c r="E17" s="109">
        <v>824</v>
      </c>
      <c r="F17" s="109">
        <v>1683</v>
      </c>
      <c r="G17" s="119" t="s">
        <v>33</v>
      </c>
      <c r="H17" s="119" t="s">
        <v>33</v>
      </c>
      <c r="I17" s="119" t="s">
        <v>33</v>
      </c>
      <c r="J17" s="119" t="s">
        <v>33</v>
      </c>
      <c r="K17" s="119" t="s">
        <v>33</v>
      </c>
      <c r="L17" s="119" t="s">
        <v>33</v>
      </c>
      <c r="M17" s="119" t="s">
        <v>33</v>
      </c>
      <c r="N17" s="119" t="s">
        <v>33</v>
      </c>
      <c r="O17" s="118" t="s">
        <v>33</v>
      </c>
      <c r="P17" s="144"/>
      <c r="Q17" s="144"/>
      <c r="R17" s="119" t="s">
        <v>33</v>
      </c>
      <c r="S17" s="109" t="s">
        <v>33</v>
      </c>
      <c r="T17" s="109">
        <v>51</v>
      </c>
      <c r="U17" s="109">
        <v>173</v>
      </c>
      <c r="V17" s="119">
        <v>1189</v>
      </c>
      <c r="W17" s="119" t="s">
        <v>33</v>
      </c>
      <c r="X17" s="119" t="s">
        <v>33</v>
      </c>
      <c r="Y17" s="119" t="s">
        <v>33</v>
      </c>
      <c r="Z17" s="109" t="s">
        <v>33</v>
      </c>
      <c r="AA17" s="119">
        <v>2873</v>
      </c>
      <c r="AB17" s="119" t="s">
        <v>33</v>
      </c>
      <c r="AC17" s="119" t="s">
        <v>33</v>
      </c>
      <c r="AD17" s="357" t="s">
        <v>33</v>
      </c>
      <c r="AE17" s="144"/>
      <c r="AF17" s="112"/>
      <c r="AG17" s="331" t="s">
        <v>463</v>
      </c>
      <c r="AH17" s="166"/>
      <c r="AI17" s="118" t="s">
        <v>33</v>
      </c>
      <c r="AJ17" s="112">
        <v>1063</v>
      </c>
      <c r="AK17" s="119" t="s">
        <v>33</v>
      </c>
      <c r="AL17" s="119" t="s">
        <v>33</v>
      </c>
      <c r="AM17" s="109">
        <v>197</v>
      </c>
      <c r="AN17" s="109">
        <v>358</v>
      </c>
      <c r="AO17" s="109">
        <v>2014</v>
      </c>
      <c r="AP17" s="109">
        <v>690</v>
      </c>
      <c r="AQ17" s="109">
        <v>118</v>
      </c>
      <c r="AR17" s="330">
        <v>369</v>
      </c>
    </row>
    <row r="18" spans="2:44" ht="21.95" hidden="1" customHeight="1">
      <c r="B18" s="331" t="s">
        <v>464</v>
      </c>
      <c r="C18" s="166"/>
      <c r="D18" s="109">
        <v>14182</v>
      </c>
      <c r="E18" s="109">
        <v>700</v>
      </c>
      <c r="F18" s="109">
        <v>1841</v>
      </c>
      <c r="G18" s="119" t="s">
        <v>33</v>
      </c>
      <c r="H18" s="109">
        <v>833</v>
      </c>
      <c r="I18" s="119" t="s">
        <v>33</v>
      </c>
      <c r="J18" s="119" t="s">
        <v>33</v>
      </c>
      <c r="K18" s="119" t="s">
        <v>33</v>
      </c>
      <c r="L18" s="119" t="s">
        <v>33</v>
      </c>
      <c r="M18" s="109">
        <v>692</v>
      </c>
      <c r="N18" s="109">
        <v>87</v>
      </c>
      <c r="O18" s="114">
        <v>44</v>
      </c>
      <c r="P18" s="112"/>
      <c r="Q18" s="112"/>
      <c r="R18" s="109">
        <v>131</v>
      </c>
      <c r="S18" s="109">
        <v>54</v>
      </c>
      <c r="T18" s="109">
        <v>72</v>
      </c>
      <c r="U18" s="109">
        <v>242</v>
      </c>
      <c r="V18" s="119">
        <v>1166</v>
      </c>
      <c r="W18" s="119" t="s">
        <v>33</v>
      </c>
      <c r="X18" s="119" t="s">
        <v>33</v>
      </c>
      <c r="Y18" s="119" t="s">
        <v>33</v>
      </c>
      <c r="Z18" s="109" t="s">
        <v>33</v>
      </c>
      <c r="AA18" s="119">
        <v>2785</v>
      </c>
      <c r="AB18" s="119" t="s">
        <v>33</v>
      </c>
      <c r="AC18" s="119" t="s">
        <v>33</v>
      </c>
      <c r="AD18" s="357" t="s">
        <v>33</v>
      </c>
      <c r="AE18" s="144"/>
      <c r="AF18" s="112"/>
      <c r="AG18" s="331" t="s">
        <v>464</v>
      </c>
      <c r="AH18" s="166"/>
      <c r="AI18" s="118" t="s">
        <v>33</v>
      </c>
      <c r="AJ18" s="112">
        <v>855</v>
      </c>
      <c r="AK18" s="119" t="s">
        <v>33</v>
      </c>
      <c r="AL18" s="119" t="s">
        <v>33</v>
      </c>
      <c r="AM18" s="109">
        <v>191</v>
      </c>
      <c r="AN18" s="109">
        <v>332</v>
      </c>
      <c r="AO18" s="109">
        <v>1433</v>
      </c>
      <c r="AP18" s="109">
        <v>677</v>
      </c>
      <c r="AQ18" s="109">
        <v>121</v>
      </c>
      <c r="AR18" s="330">
        <v>390</v>
      </c>
    </row>
    <row r="19" spans="2:44" ht="21.95" hidden="1" customHeight="1">
      <c r="B19" s="331" t="s">
        <v>465</v>
      </c>
      <c r="C19" s="166"/>
      <c r="D19" s="109">
        <v>14061</v>
      </c>
      <c r="E19" s="109">
        <v>593</v>
      </c>
      <c r="F19" s="109">
        <v>1805</v>
      </c>
      <c r="G19" s="119" t="s">
        <v>33</v>
      </c>
      <c r="H19" s="109">
        <v>791</v>
      </c>
      <c r="I19" s="119" t="s">
        <v>33</v>
      </c>
      <c r="J19" s="119" t="s">
        <v>33</v>
      </c>
      <c r="K19" s="119" t="s">
        <v>33</v>
      </c>
      <c r="L19" s="119" t="s">
        <v>33</v>
      </c>
      <c r="M19" s="109">
        <v>710</v>
      </c>
      <c r="N19" s="109">
        <v>96</v>
      </c>
      <c r="O19" s="114">
        <v>24</v>
      </c>
      <c r="P19" s="112"/>
      <c r="Q19" s="112"/>
      <c r="R19" s="109">
        <v>135</v>
      </c>
      <c r="S19" s="109">
        <v>49</v>
      </c>
      <c r="T19" s="109">
        <v>57</v>
      </c>
      <c r="U19" s="109">
        <v>237</v>
      </c>
      <c r="V19" s="119">
        <v>1237</v>
      </c>
      <c r="W19" s="119" t="s">
        <v>33</v>
      </c>
      <c r="X19" s="119" t="s">
        <v>33</v>
      </c>
      <c r="Y19" s="119" t="s">
        <v>33</v>
      </c>
      <c r="Z19" s="109" t="s">
        <v>33</v>
      </c>
      <c r="AA19" s="119">
        <v>3057</v>
      </c>
      <c r="AB19" s="119" t="s">
        <v>33</v>
      </c>
      <c r="AC19" s="119" t="s">
        <v>33</v>
      </c>
      <c r="AD19" s="357" t="s">
        <v>33</v>
      </c>
      <c r="AE19" s="144"/>
      <c r="AF19" s="112"/>
      <c r="AG19" s="331" t="s">
        <v>465</v>
      </c>
      <c r="AH19" s="166"/>
      <c r="AI19" s="118" t="s">
        <v>33</v>
      </c>
      <c r="AJ19" s="112">
        <v>699</v>
      </c>
      <c r="AK19" s="119" t="s">
        <v>33</v>
      </c>
      <c r="AL19" s="119" t="s">
        <v>33</v>
      </c>
      <c r="AM19" s="109">
        <v>203</v>
      </c>
      <c r="AN19" s="109">
        <v>326</v>
      </c>
      <c r="AO19" s="109">
        <v>1377</v>
      </c>
      <c r="AP19" s="109">
        <v>666</v>
      </c>
      <c r="AQ19" s="109">
        <v>146</v>
      </c>
      <c r="AR19" s="330">
        <v>353</v>
      </c>
    </row>
    <row r="20" spans="2:44" ht="21.95" customHeight="1">
      <c r="B20" s="331" t="s">
        <v>466</v>
      </c>
      <c r="C20" s="166" t="s">
        <v>467</v>
      </c>
      <c r="D20" s="109">
        <v>14916</v>
      </c>
      <c r="E20" s="109">
        <v>602</v>
      </c>
      <c r="F20" s="109">
        <v>1864</v>
      </c>
      <c r="G20" s="119" t="s">
        <v>33</v>
      </c>
      <c r="H20" s="109">
        <v>817</v>
      </c>
      <c r="I20" s="119" t="s">
        <v>33</v>
      </c>
      <c r="J20" s="119" t="s">
        <v>33</v>
      </c>
      <c r="K20" s="119" t="s">
        <v>33</v>
      </c>
      <c r="L20" s="119" t="s">
        <v>33</v>
      </c>
      <c r="M20" s="109">
        <v>701</v>
      </c>
      <c r="N20" s="109">
        <v>115</v>
      </c>
      <c r="O20" s="114">
        <v>36</v>
      </c>
      <c r="P20" s="112"/>
      <c r="Q20" s="112"/>
      <c r="R20" s="109">
        <v>147</v>
      </c>
      <c r="S20" s="109">
        <v>48</v>
      </c>
      <c r="T20" s="109">
        <v>75</v>
      </c>
      <c r="U20" s="109">
        <v>259</v>
      </c>
      <c r="V20" s="119">
        <v>1297</v>
      </c>
      <c r="W20" s="119" t="s">
        <v>33</v>
      </c>
      <c r="X20" s="119" t="s">
        <v>33</v>
      </c>
      <c r="Y20" s="119" t="s">
        <v>33</v>
      </c>
      <c r="Z20" s="109" t="s">
        <v>33</v>
      </c>
      <c r="AA20" s="119">
        <v>3122</v>
      </c>
      <c r="AB20" s="119" t="s">
        <v>33</v>
      </c>
      <c r="AC20" s="119" t="s">
        <v>33</v>
      </c>
      <c r="AD20" s="357" t="s">
        <v>33</v>
      </c>
      <c r="AE20" s="144"/>
      <c r="AF20" s="112"/>
      <c r="AG20" s="331" t="s">
        <v>466</v>
      </c>
      <c r="AH20" s="166" t="s">
        <v>467</v>
      </c>
      <c r="AI20" s="118" t="s">
        <v>33</v>
      </c>
      <c r="AJ20" s="112">
        <v>944</v>
      </c>
      <c r="AK20" s="119" t="s">
        <v>33</v>
      </c>
      <c r="AL20" s="119" t="s">
        <v>33</v>
      </c>
      <c r="AM20" s="109">
        <v>205</v>
      </c>
      <c r="AN20" s="109">
        <v>300</v>
      </c>
      <c r="AO20" s="109">
        <v>1619</v>
      </c>
      <c r="AP20" s="109">
        <v>714</v>
      </c>
      <c r="AQ20" s="109">
        <v>195</v>
      </c>
      <c r="AR20" s="330">
        <v>287</v>
      </c>
    </row>
    <row r="21" spans="2:44" ht="21.95" hidden="1" customHeight="1">
      <c r="B21" s="331" t="s">
        <v>468</v>
      </c>
      <c r="C21" s="166" t="s">
        <v>469</v>
      </c>
      <c r="D21" s="109">
        <v>13978</v>
      </c>
      <c r="E21" s="109">
        <v>495</v>
      </c>
      <c r="F21" s="109">
        <v>1815</v>
      </c>
      <c r="G21" s="119" t="s">
        <v>470</v>
      </c>
      <c r="H21" s="109">
        <v>774</v>
      </c>
      <c r="I21" s="119" t="s">
        <v>33</v>
      </c>
      <c r="J21" s="119" t="s">
        <v>33</v>
      </c>
      <c r="K21" s="119" t="s">
        <v>33</v>
      </c>
      <c r="L21" s="119" t="s">
        <v>33</v>
      </c>
      <c r="M21" s="109">
        <v>717</v>
      </c>
      <c r="N21" s="109">
        <v>106</v>
      </c>
      <c r="O21" s="114">
        <v>26</v>
      </c>
      <c r="P21" s="112"/>
      <c r="Q21" s="112"/>
      <c r="R21" s="109">
        <v>137</v>
      </c>
      <c r="S21" s="109">
        <v>55</v>
      </c>
      <c r="T21" s="109">
        <v>78</v>
      </c>
      <c r="U21" s="109">
        <v>257</v>
      </c>
      <c r="V21" s="119">
        <v>1215</v>
      </c>
      <c r="W21" s="119" t="s">
        <v>33</v>
      </c>
      <c r="X21" s="119" t="s">
        <v>33</v>
      </c>
      <c r="Y21" s="119" t="s">
        <v>33</v>
      </c>
      <c r="Z21" s="109" t="s">
        <v>33</v>
      </c>
      <c r="AA21" s="119">
        <v>3188</v>
      </c>
      <c r="AB21" s="119" t="s">
        <v>33</v>
      </c>
      <c r="AC21" s="119" t="s">
        <v>33</v>
      </c>
      <c r="AD21" s="357" t="s">
        <v>33</v>
      </c>
      <c r="AE21" s="144"/>
      <c r="AF21" s="112"/>
      <c r="AG21" s="331" t="s">
        <v>468</v>
      </c>
      <c r="AH21" s="166" t="s">
        <v>469</v>
      </c>
      <c r="AI21" s="118" t="s">
        <v>33</v>
      </c>
      <c r="AJ21" s="112">
        <v>572</v>
      </c>
      <c r="AK21" s="119" t="s">
        <v>33</v>
      </c>
      <c r="AL21" s="119" t="s">
        <v>33</v>
      </c>
      <c r="AM21" s="109">
        <v>205</v>
      </c>
      <c r="AN21" s="109">
        <v>280</v>
      </c>
      <c r="AO21" s="109">
        <v>1584</v>
      </c>
      <c r="AP21" s="109">
        <v>699</v>
      </c>
      <c r="AQ21" s="109">
        <v>257</v>
      </c>
      <c r="AR21" s="330">
        <v>309</v>
      </c>
    </row>
    <row r="22" spans="2:44" ht="21.95" hidden="1" customHeight="1">
      <c r="B22" s="331" t="s">
        <v>471</v>
      </c>
      <c r="C22" s="166" t="s">
        <v>472</v>
      </c>
      <c r="D22" s="109">
        <v>14431</v>
      </c>
      <c r="E22" s="109">
        <v>477</v>
      </c>
      <c r="F22" s="109">
        <v>1906</v>
      </c>
      <c r="G22" s="119" t="s">
        <v>33</v>
      </c>
      <c r="H22" s="109">
        <v>824</v>
      </c>
      <c r="I22" s="119" t="s">
        <v>33</v>
      </c>
      <c r="J22" s="119" t="s">
        <v>33</v>
      </c>
      <c r="K22" s="119" t="s">
        <v>33</v>
      </c>
      <c r="L22" s="119" t="s">
        <v>33</v>
      </c>
      <c r="M22" s="109">
        <v>745</v>
      </c>
      <c r="N22" s="109">
        <v>121</v>
      </c>
      <c r="O22" s="114">
        <v>36</v>
      </c>
      <c r="P22" s="112"/>
      <c r="Q22" s="112"/>
      <c r="R22" s="109">
        <v>133</v>
      </c>
      <c r="S22" s="109">
        <v>47</v>
      </c>
      <c r="T22" s="109">
        <v>94</v>
      </c>
      <c r="U22" s="109">
        <v>264</v>
      </c>
      <c r="V22" s="119">
        <v>1383</v>
      </c>
      <c r="W22" s="119" t="s">
        <v>33</v>
      </c>
      <c r="X22" s="119" t="s">
        <v>33</v>
      </c>
      <c r="Y22" s="119" t="s">
        <v>33</v>
      </c>
      <c r="Z22" s="109" t="s">
        <v>33</v>
      </c>
      <c r="AA22" s="119">
        <v>3240</v>
      </c>
      <c r="AB22" s="119" t="s">
        <v>33</v>
      </c>
      <c r="AC22" s="119" t="s">
        <v>33</v>
      </c>
      <c r="AD22" s="357" t="s">
        <v>33</v>
      </c>
      <c r="AE22" s="144"/>
      <c r="AF22" s="112"/>
      <c r="AG22" s="331" t="s">
        <v>471</v>
      </c>
      <c r="AH22" s="166" t="s">
        <v>472</v>
      </c>
      <c r="AI22" s="118" t="s">
        <v>33</v>
      </c>
      <c r="AJ22" s="112">
        <v>805</v>
      </c>
      <c r="AK22" s="119" t="s">
        <v>33</v>
      </c>
      <c r="AL22" s="119" t="s">
        <v>33</v>
      </c>
      <c r="AM22" s="109">
        <v>208</v>
      </c>
      <c r="AN22" s="109">
        <v>281</v>
      </c>
      <c r="AO22" s="109">
        <v>1592</v>
      </c>
      <c r="AP22" s="109">
        <v>747</v>
      </c>
      <c r="AQ22" s="109">
        <v>282</v>
      </c>
      <c r="AR22" s="330">
        <v>263</v>
      </c>
    </row>
    <row r="23" spans="2:44" ht="21.95" hidden="1" customHeight="1">
      <c r="B23" s="331" t="s">
        <v>473</v>
      </c>
      <c r="C23" s="166" t="s">
        <v>474</v>
      </c>
      <c r="D23" s="109">
        <v>13754</v>
      </c>
      <c r="E23" s="109">
        <v>436</v>
      </c>
      <c r="F23" s="109">
        <v>1886</v>
      </c>
      <c r="G23" s="119" t="s">
        <v>33</v>
      </c>
      <c r="H23" s="109">
        <v>787</v>
      </c>
      <c r="I23" s="119" t="s">
        <v>33</v>
      </c>
      <c r="J23" s="119" t="s">
        <v>33</v>
      </c>
      <c r="K23" s="119" t="s">
        <v>33</v>
      </c>
      <c r="L23" s="119" t="s">
        <v>33</v>
      </c>
      <c r="M23" s="109">
        <v>736</v>
      </c>
      <c r="N23" s="109">
        <v>147</v>
      </c>
      <c r="O23" s="114">
        <v>39</v>
      </c>
      <c r="P23" s="112"/>
      <c r="Q23" s="112"/>
      <c r="R23" s="109">
        <v>133</v>
      </c>
      <c r="S23" s="109">
        <v>44</v>
      </c>
      <c r="T23" s="109">
        <v>86</v>
      </c>
      <c r="U23" s="109">
        <v>278</v>
      </c>
      <c r="V23" s="119">
        <v>1288</v>
      </c>
      <c r="W23" s="119" t="s">
        <v>33</v>
      </c>
      <c r="X23" s="119" t="s">
        <v>33</v>
      </c>
      <c r="Y23" s="119" t="s">
        <v>33</v>
      </c>
      <c r="Z23" s="109" t="s">
        <v>33</v>
      </c>
      <c r="AA23" s="119">
        <v>3441</v>
      </c>
      <c r="AB23" s="119" t="s">
        <v>33</v>
      </c>
      <c r="AC23" s="119" t="s">
        <v>33</v>
      </c>
      <c r="AD23" s="357" t="s">
        <v>33</v>
      </c>
      <c r="AE23" s="144"/>
      <c r="AF23" s="112"/>
      <c r="AG23" s="331" t="s">
        <v>473</v>
      </c>
      <c r="AH23" s="166" t="s">
        <v>474</v>
      </c>
      <c r="AI23" s="118" t="s">
        <v>33</v>
      </c>
      <c r="AJ23" s="112">
        <v>579</v>
      </c>
      <c r="AK23" s="119" t="s">
        <v>33</v>
      </c>
      <c r="AL23" s="119" t="s">
        <v>33</v>
      </c>
      <c r="AM23" s="109">
        <v>198</v>
      </c>
      <c r="AN23" s="109">
        <v>252</v>
      </c>
      <c r="AO23" s="109">
        <v>1516</v>
      </c>
      <c r="AP23" s="109">
        <v>738</v>
      </c>
      <c r="AQ23" s="109">
        <v>286</v>
      </c>
      <c r="AR23" s="330">
        <v>230</v>
      </c>
    </row>
    <row r="24" spans="2:44" ht="21.95" hidden="1" customHeight="1">
      <c r="B24" s="331" t="s">
        <v>475</v>
      </c>
      <c r="C24" s="166" t="s">
        <v>476</v>
      </c>
      <c r="D24" s="109">
        <v>13442</v>
      </c>
      <c r="E24" s="109">
        <v>395</v>
      </c>
      <c r="F24" s="109">
        <v>2011</v>
      </c>
      <c r="G24" s="119" t="s">
        <v>33</v>
      </c>
      <c r="H24" s="109">
        <v>845</v>
      </c>
      <c r="I24" s="119" t="s">
        <v>33</v>
      </c>
      <c r="J24" s="119" t="s">
        <v>33</v>
      </c>
      <c r="K24" s="119" t="s">
        <v>33</v>
      </c>
      <c r="L24" s="119" t="s">
        <v>33</v>
      </c>
      <c r="M24" s="109">
        <v>804</v>
      </c>
      <c r="N24" s="109">
        <v>136</v>
      </c>
      <c r="O24" s="114">
        <v>30</v>
      </c>
      <c r="P24" s="112"/>
      <c r="Q24" s="112"/>
      <c r="R24" s="109">
        <v>127</v>
      </c>
      <c r="S24" s="109">
        <v>69</v>
      </c>
      <c r="T24" s="109">
        <v>105</v>
      </c>
      <c r="U24" s="109">
        <v>268</v>
      </c>
      <c r="V24" s="119">
        <v>1232</v>
      </c>
      <c r="W24" s="119" t="s">
        <v>33</v>
      </c>
      <c r="X24" s="119" t="s">
        <v>33</v>
      </c>
      <c r="Y24" s="119" t="s">
        <v>33</v>
      </c>
      <c r="Z24" s="109" t="s">
        <v>33</v>
      </c>
      <c r="AA24" s="119">
        <v>3322</v>
      </c>
      <c r="AB24" s="119" t="s">
        <v>33</v>
      </c>
      <c r="AC24" s="119" t="s">
        <v>33</v>
      </c>
      <c r="AD24" s="357" t="s">
        <v>33</v>
      </c>
      <c r="AE24" s="144"/>
      <c r="AF24" s="112"/>
      <c r="AG24" s="331" t="s">
        <v>475</v>
      </c>
      <c r="AH24" s="166" t="s">
        <v>476</v>
      </c>
      <c r="AI24" s="118" t="s">
        <v>33</v>
      </c>
      <c r="AJ24" s="112">
        <v>552</v>
      </c>
      <c r="AK24" s="119" t="s">
        <v>33</v>
      </c>
      <c r="AL24" s="119" t="s">
        <v>33</v>
      </c>
      <c r="AM24" s="109">
        <v>216</v>
      </c>
      <c r="AN24" s="109">
        <v>207</v>
      </c>
      <c r="AO24" s="109">
        <v>1336</v>
      </c>
      <c r="AP24" s="109">
        <v>809</v>
      </c>
      <c r="AQ24" s="109">
        <v>340</v>
      </c>
      <c r="AR24" s="330">
        <v>249</v>
      </c>
    </row>
    <row r="25" spans="2:44" ht="21.95" customHeight="1">
      <c r="B25" s="331" t="s">
        <v>362</v>
      </c>
      <c r="C25" s="166" t="s">
        <v>363</v>
      </c>
      <c r="D25" s="109">
        <v>14139</v>
      </c>
      <c r="E25" s="109">
        <v>403</v>
      </c>
      <c r="F25" s="109">
        <v>2084</v>
      </c>
      <c r="G25" s="119" t="s">
        <v>33</v>
      </c>
      <c r="H25" s="109">
        <v>892</v>
      </c>
      <c r="I25" s="119" t="s">
        <v>33</v>
      </c>
      <c r="J25" s="119" t="s">
        <v>33</v>
      </c>
      <c r="K25" s="119" t="s">
        <v>33</v>
      </c>
      <c r="L25" s="119" t="s">
        <v>33</v>
      </c>
      <c r="M25" s="109">
        <v>830</v>
      </c>
      <c r="N25" s="109">
        <v>169</v>
      </c>
      <c r="O25" s="114">
        <v>30</v>
      </c>
      <c r="P25" s="112"/>
      <c r="Q25" s="112"/>
      <c r="R25" s="109">
        <v>109</v>
      </c>
      <c r="S25" s="109">
        <v>54</v>
      </c>
      <c r="T25" s="109">
        <v>91</v>
      </c>
      <c r="U25" s="109">
        <v>262</v>
      </c>
      <c r="V25" s="119">
        <v>1451</v>
      </c>
      <c r="W25" s="119" t="s">
        <v>33</v>
      </c>
      <c r="X25" s="119" t="s">
        <v>33</v>
      </c>
      <c r="Y25" s="119" t="s">
        <v>33</v>
      </c>
      <c r="Z25" s="109" t="s">
        <v>33</v>
      </c>
      <c r="AA25" s="119">
        <v>3452</v>
      </c>
      <c r="AB25" s="119" t="s">
        <v>33</v>
      </c>
      <c r="AC25" s="119" t="s">
        <v>33</v>
      </c>
      <c r="AD25" s="357" t="s">
        <v>33</v>
      </c>
      <c r="AE25" s="144"/>
      <c r="AF25" s="112"/>
      <c r="AG25" s="331" t="s">
        <v>362</v>
      </c>
      <c r="AH25" s="166" t="s">
        <v>363</v>
      </c>
      <c r="AI25" s="118" t="s">
        <v>33</v>
      </c>
      <c r="AJ25" s="112">
        <v>705</v>
      </c>
      <c r="AK25" s="119" t="s">
        <v>33</v>
      </c>
      <c r="AL25" s="119" t="s">
        <v>33</v>
      </c>
      <c r="AM25" s="109">
        <v>210</v>
      </c>
      <c r="AN25" s="109">
        <v>202</v>
      </c>
      <c r="AO25" s="109">
        <v>1422</v>
      </c>
      <c r="AP25" s="109">
        <v>846</v>
      </c>
      <c r="AQ25" s="109">
        <v>314</v>
      </c>
      <c r="AR25" s="330">
        <v>245</v>
      </c>
    </row>
    <row r="26" spans="2:44" ht="21.95" hidden="1" customHeight="1">
      <c r="B26" s="331" t="s">
        <v>477</v>
      </c>
      <c r="C26" s="166" t="s">
        <v>478</v>
      </c>
      <c r="D26" s="109">
        <v>13407</v>
      </c>
      <c r="E26" s="109">
        <v>375</v>
      </c>
      <c r="F26" s="109">
        <v>2139</v>
      </c>
      <c r="G26" s="119" t="s">
        <v>33</v>
      </c>
      <c r="H26" s="109">
        <v>896</v>
      </c>
      <c r="I26" s="119" t="s">
        <v>33</v>
      </c>
      <c r="J26" s="119" t="s">
        <v>33</v>
      </c>
      <c r="K26" s="119" t="s">
        <v>33</v>
      </c>
      <c r="L26" s="119" t="s">
        <v>33</v>
      </c>
      <c r="M26" s="109">
        <v>851</v>
      </c>
      <c r="N26" s="109">
        <v>177</v>
      </c>
      <c r="O26" s="114">
        <v>30</v>
      </c>
      <c r="P26" s="112"/>
      <c r="Q26" s="112"/>
      <c r="R26" s="109">
        <v>127</v>
      </c>
      <c r="S26" s="109">
        <v>58</v>
      </c>
      <c r="T26" s="109">
        <v>129</v>
      </c>
      <c r="U26" s="109">
        <v>258</v>
      </c>
      <c r="V26" s="119">
        <v>1280</v>
      </c>
      <c r="W26" s="119" t="s">
        <v>33</v>
      </c>
      <c r="X26" s="119" t="s">
        <v>33</v>
      </c>
      <c r="Y26" s="119" t="s">
        <v>33</v>
      </c>
      <c r="Z26" s="109" t="s">
        <v>33</v>
      </c>
      <c r="AA26" s="119">
        <v>3460</v>
      </c>
      <c r="AB26" s="119" t="s">
        <v>33</v>
      </c>
      <c r="AC26" s="119" t="s">
        <v>33</v>
      </c>
      <c r="AD26" s="357" t="s">
        <v>33</v>
      </c>
      <c r="AE26" s="144"/>
      <c r="AF26" s="112"/>
      <c r="AG26" s="331" t="s">
        <v>477</v>
      </c>
      <c r="AH26" s="166" t="s">
        <v>478</v>
      </c>
      <c r="AI26" s="118" t="s">
        <v>33</v>
      </c>
      <c r="AJ26" s="112">
        <v>499</v>
      </c>
      <c r="AK26" s="119" t="s">
        <v>33</v>
      </c>
      <c r="AL26" s="119" t="s">
        <v>33</v>
      </c>
      <c r="AM26" s="109">
        <v>217</v>
      </c>
      <c r="AN26" s="109">
        <v>192</v>
      </c>
      <c r="AO26" s="109">
        <v>1318</v>
      </c>
      <c r="AP26" s="109">
        <v>841</v>
      </c>
      <c r="AQ26" s="109">
        <v>363</v>
      </c>
      <c r="AR26" s="330">
        <v>239</v>
      </c>
    </row>
    <row r="27" spans="2:44" ht="21.95" hidden="1" customHeight="1">
      <c r="B27" s="331" t="s">
        <v>479</v>
      </c>
      <c r="C27" s="166" t="s">
        <v>480</v>
      </c>
      <c r="D27" s="109">
        <v>13387</v>
      </c>
      <c r="E27" s="109">
        <v>292</v>
      </c>
      <c r="F27" s="109">
        <v>2247</v>
      </c>
      <c r="G27" s="119" t="s">
        <v>33</v>
      </c>
      <c r="H27" s="109">
        <v>884</v>
      </c>
      <c r="I27" s="119" t="s">
        <v>33</v>
      </c>
      <c r="J27" s="119" t="s">
        <v>33</v>
      </c>
      <c r="K27" s="119" t="s">
        <v>33</v>
      </c>
      <c r="L27" s="119" t="s">
        <v>33</v>
      </c>
      <c r="M27" s="109">
        <v>925</v>
      </c>
      <c r="N27" s="109">
        <v>222</v>
      </c>
      <c r="O27" s="114">
        <v>31</v>
      </c>
      <c r="P27" s="112"/>
      <c r="Q27" s="112"/>
      <c r="R27" s="109">
        <v>116</v>
      </c>
      <c r="S27" s="109">
        <v>69</v>
      </c>
      <c r="T27" s="109">
        <v>101</v>
      </c>
      <c r="U27" s="109">
        <v>255</v>
      </c>
      <c r="V27" s="119">
        <v>1449</v>
      </c>
      <c r="W27" s="119" t="s">
        <v>33</v>
      </c>
      <c r="X27" s="119" t="s">
        <v>33</v>
      </c>
      <c r="Y27" s="119" t="s">
        <v>33</v>
      </c>
      <c r="Z27" s="109" t="s">
        <v>33</v>
      </c>
      <c r="AA27" s="119">
        <v>3329</v>
      </c>
      <c r="AB27" s="119" t="s">
        <v>33</v>
      </c>
      <c r="AC27" s="119" t="s">
        <v>33</v>
      </c>
      <c r="AD27" s="357" t="s">
        <v>33</v>
      </c>
      <c r="AE27" s="144"/>
      <c r="AF27" s="112"/>
      <c r="AG27" s="331" t="s">
        <v>479</v>
      </c>
      <c r="AH27" s="166" t="s">
        <v>480</v>
      </c>
      <c r="AI27" s="118" t="s">
        <v>33</v>
      </c>
      <c r="AJ27" s="112">
        <v>507</v>
      </c>
      <c r="AK27" s="119" t="s">
        <v>33</v>
      </c>
      <c r="AL27" s="119" t="s">
        <v>33</v>
      </c>
      <c r="AM27" s="109">
        <v>210</v>
      </c>
      <c r="AN27" s="109">
        <v>181</v>
      </c>
      <c r="AO27" s="109">
        <v>1289</v>
      </c>
      <c r="AP27" s="109">
        <v>857</v>
      </c>
      <c r="AQ27" s="109">
        <v>396</v>
      </c>
      <c r="AR27" s="330">
        <v>223</v>
      </c>
    </row>
    <row r="28" spans="2:44" ht="21.95" hidden="1" customHeight="1">
      <c r="B28" s="331" t="s">
        <v>481</v>
      </c>
      <c r="C28" s="166" t="s">
        <v>482</v>
      </c>
      <c r="D28" s="109">
        <v>13426</v>
      </c>
      <c r="E28" s="109">
        <v>301</v>
      </c>
      <c r="F28" s="109">
        <v>2190</v>
      </c>
      <c r="G28" s="109">
        <v>59</v>
      </c>
      <c r="H28" s="109">
        <v>929</v>
      </c>
      <c r="I28" s="119" t="s">
        <v>33</v>
      </c>
      <c r="J28" s="119" t="s">
        <v>33</v>
      </c>
      <c r="K28" s="109">
        <v>160</v>
      </c>
      <c r="L28" s="119" t="s">
        <v>33</v>
      </c>
      <c r="M28" s="109">
        <v>103</v>
      </c>
      <c r="N28" s="109">
        <v>183</v>
      </c>
      <c r="O28" s="114">
        <v>34</v>
      </c>
      <c r="P28" s="112"/>
      <c r="Q28" s="112"/>
      <c r="R28" s="109">
        <v>126</v>
      </c>
      <c r="S28" s="109">
        <v>70</v>
      </c>
      <c r="T28" s="109">
        <v>112</v>
      </c>
      <c r="U28" s="109">
        <v>279</v>
      </c>
      <c r="V28" s="119">
        <v>1515</v>
      </c>
      <c r="W28" s="119" t="s">
        <v>33</v>
      </c>
      <c r="X28" s="119" t="s">
        <v>33</v>
      </c>
      <c r="Y28" s="119" t="s">
        <v>33</v>
      </c>
      <c r="Z28" s="109" t="s">
        <v>33</v>
      </c>
      <c r="AA28" s="119">
        <v>3432</v>
      </c>
      <c r="AB28" s="119" t="s">
        <v>33</v>
      </c>
      <c r="AC28" s="119" t="s">
        <v>33</v>
      </c>
      <c r="AD28" s="357" t="s">
        <v>33</v>
      </c>
      <c r="AE28" s="144"/>
      <c r="AF28" s="112"/>
      <c r="AG28" s="331" t="s">
        <v>481</v>
      </c>
      <c r="AH28" s="166" t="s">
        <v>482</v>
      </c>
      <c r="AI28" s="118" t="s">
        <v>33</v>
      </c>
      <c r="AJ28" s="112">
        <v>526</v>
      </c>
      <c r="AK28" s="119" t="s">
        <v>33</v>
      </c>
      <c r="AL28" s="119" t="s">
        <v>33</v>
      </c>
      <c r="AM28" s="109">
        <v>219</v>
      </c>
      <c r="AN28" s="109">
        <v>210</v>
      </c>
      <c r="AO28" s="109">
        <v>1185</v>
      </c>
      <c r="AP28" s="109">
        <v>846</v>
      </c>
      <c r="AQ28" s="109">
        <v>387</v>
      </c>
      <c r="AR28" s="330">
        <v>253</v>
      </c>
    </row>
    <row r="29" spans="2:44" ht="21.95" hidden="1" customHeight="1">
      <c r="B29" s="331" t="s">
        <v>483</v>
      </c>
      <c r="C29" s="166" t="s">
        <v>484</v>
      </c>
      <c r="D29" s="109">
        <v>13683</v>
      </c>
      <c r="E29" s="109">
        <v>314</v>
      </c>
      <c r="F29" s="109">
        <v>2228</v>
      </c>
      <c r="G29" s="109">
        <v>62</v>
      </c>
      <c r="H29" s="109">
        <v>906</v>
      </c>
      <c r="I29" s="119" t="s">
        <v>33</v>
      </c>
      <c r="J29" s="119" t="s">
        <v>33</v>
      </c>
      <c r="K29" s="109">
        <v>199</v>
      </c>
      <c r="L29" s="119" t="s">
        <v>33</v>
      </c>
      <c r="M29" s="109">
        <v>75</v>
      </c>
      <c r="N29" s="109">
        <v>201</v>
      </c>
      <c r="O29" s="114">
        <v>29</v>
      </c>
      <c r="P29" s="112"/>
      <c r="Q29" s="112"/>
      <c r="R29" s="109">
        <v>125</v>
      </c>
      <c r="S29" s="109">
        <v>60</v>
      </c>
      <c r="T29" s="109">
        <v>133</v>
      </c>
      <c r="U29" s="109">
        <v>216</v>
      </c>
      <c r="V29" s="119">
        <v>1563</v>
      </c>
      <c r="W29" s="119" t="s">
        <v>33</v>
      </c>
      <c r="X29" s="119" t="s">
        <v>33</v>
      </c>
      <c r="Y29" s="119" t="s">
        <v>33</v>
      </c>
      <c r="Z29" s="109" t="s">
        <v>33</v>
      </c>
      <c r="AA29" s="119">
        <v>3403</v>
      </c>
      <c r="AB29" s="119" t="s">
        <v>33</v>
      </c>
      <c r="AC29" s="119" t="s">
        <v>33</v>
      </c>
      <c r="AD29" s="357" t="s">
        <v>33</v>
      </c>
      <c r="AE29" s="144"/>
      <c r="AF29" s="112"/>
      <c r="AG29" s="331" t="s">
        <v>483</v>
      </c>
      <c r="AH29" s="166" t="s">
        <v>484</v>
      </c>
      <c r="AI29" s="118" t="s">
        <v>33</v>
      </c>
      <c r="AJ29" s="112">
        <v>598</v>
      </c>
      <c r="AK29" s="119" t="s">
        <v>33</v>
      </c>
      <c r="AL29" s="119" t="s">
        <v>33</v>
      </c>
      <c r="AM29" s="109">
        <v>247</v>
      </c>
      <c r="AN29" s="109">
        <v>207</v>
      </c>
      <c r="AO29" s="109">
        <v>1128</v>
      </c>
      <c r="AP29" s="109">
        <v>940</v>
      </c>
      <c r="AQ29" s="109">
        <v>416</v>
      </c>
      <c r="AR29" s="330">
        <v>244</v>
      </c>
    </row>
    <row r="30" spans="2:44" ht="21.95" customHeight="1">
      <c r="B30" s="331" t="s">
        <v>364</v>
      </c>
      <c r="C30" s="166" t="s">
        <v>485</v>
      </c>
      <c r="D30" s="109">
        <v>13875</v>
      </c>
      <c r="E30" s="109">
        <v>303</v>
      </c>
      <c r="F30" s="109">
        <v>2278</v>
      </c>
      <c r="G30" s="109">
        <v>88</v>
      </c>
      <c r="H30" s="109">
        <v>892</v>
      </c>
      <c r="I30" s="119" t="s">
        <v>33</v>
      </c>
      <c r="J30" s="119" t="s">
        <v>33</v>
      </c>
      <c r="K30" s="109">
        <v>199</v>
      </c>
      <c r="L30" s="119" t="s">
        <v>33</v>
      </c>
      <c r="M30" s="109">
        <v>77</v>
      </c>
      <c r="N30" s="109">
        <v>205</v>
      </c>
      <c r="O30" s="114">
        <v>37</v>
      </c>
      <c r="P30" s="112"/>
      <c r="Q30" s="112"/>
      <c r="R30" s="109">
        <v>116</v>
      </c>
      <c r="S30" s="109">
        <v>54</v>
      </c>
      <c r="T30" s="109">
        <v>149</v>
      </c>
      <c r="U30" s="109">
        <v>234</v>
      </c>
      <c r="V30" s="119">
        <v>1680</v>
      </c>
      <c r="W30" s="119" t="s">
        <v>33</v>
      </c>
      <c r="X30" s="119" t="s">
        <v>33</v>
      </c>
      <c r="Y30" s="119" t="s">
        <v>33</v>
      </c>
      <c r="Z30" s="109" t="s">
        <v>33</v>
      </c>
      <c r="AA30" s="119">
        <v>3662</v>
      </c>
      <c r="AB30" s="119" t="s">
        <v>33</v>
      </c>
      <c r="AC30" s="119" t="s">
        <v>33</v>
      </c>
      <c r="AD30" s="357" t="s">
        <v>33</v>
      </c>
      <c r="AE30" s="144"/>
      <c r="AF30" s="112"/>
      <c r="AG30" s="331" t="s">
        <v>364</v>
      </c>
      <c r="AH30" s="166" t="s">
        <v>485</v>
      </c>
      <c r="AI30" s="118" t="s">
        <v>33</v>
      </c>
      <c r="AJ30" s="112">
        <v>550</v>
      </c>
      <c r="AK30" s="119" t="s">
        <v>33</v>
      </c>
      <c r="AL30" s="119" t="s">
        <v>33</v>
      </c>
      <c r="AM30" s="109">
        <v>224</v>
      </c>
      <c r="AN30" s="109">
        <v>185</v>
      </c>
      <c r="AO30" s="109">
        <v>1185</v>
      </c>
      <c r="AP30" s="109">
        <v>876</v>
      </c>
      <c r="AQ30" s="109">
        <v>413</v>
      </c>
      <c r="AR30" s="330">
        <v>257</v>
      </c>
    </row>
    <row r="31" spans="2:44" ht="21.95" customHeight="1">
      <c r="B31" s="331" t="s">
        <v>486</v>
      </c>
      <c r="C31" s="166" t="s">
        <v>487</v>
      </c>
      <c r="D31" s="109">
        <v>13362</v>
      </c>
      <c r="E31" s="109">
        <v>255</v>
      </c>
      <c r="F31" s="109">
        <v>2269</v>
      </c>
      <c r="G31" s="109">
        <v>61</v>
      </c>
      <c r="H31" s="109">
        <v>893</v>
      </c>
      <c r="I31" s="119" t="s">
        <v>33</v>
      </c>
      <c r="J31" s="119" t="s">
        <v>33</v>
      </c>
      <c r="K31" s="109">
        <v>189</v>
      </c>
      <c r="L31" s="119" t="s">
        <v>33</v>
      </c>
      <c r="M31" s="109">
        <v>87</v>
      </c>
      <c r="N31" s="109">
        <v>240</v>
      </c>
      <c r="O31" s="114">
        <v>43</v>
      </c>
      <c r="P31" s="112"/>
      <c r="Q31" s="112"/>
      <c r="R31" s="109">
        <v>103</v>
      </c>
      <c r="S31" s="109">
        <v>42</v>
      </c>
      <c r="T31" s="109">
        <v>124</v>
      </c>
      <c r="U31" s="109">
        <v>236</v>
      </c>
      <c r="V31" s="119">
        <v>1582</v>
      </c>
      <c r="W31" s="119" t="s">
        <v>33</v>
      </c>
      <c r="X31" s="119" t="s">
        <v>33</v>
      </c>
      <c r="Y31" s="119" t="s">
        <v>33</v>
      </c>
      <c r="Z31" s="109" t="s">
        <v>33</v>
      </c>
      <c r="AA31" s="119">
        <v>3554</v>
      </c>
      <c r="AB31" s="119" t="s">
        <v>33</v>
      </c>
      <c r="AC31" s="119" t="s">
        <v>33</v>
      </c>
      <c r="AD31" s="357" t="s">
        <v>33</v>
      </c>
      <c r="AE31" s="144"/>
      <c r="AF31" s="112"/>
      <c r="AG31" s="331" t="s">
        <v>486</v>
      </c>
      <c r="AH31" s="166" t="s">
        <v>487</v>
      </c>
      <c r="AI31" s="118" t="s">
        <v>33</v>
      </c>
      <c r="AJ31" s="112">
        <v>574</v>
      </c>
      <c r="AK31" s="119" t="s">
        <v>33</v>
      </c>
      <c r="AL31" s="119" t="s">
        <v>33</v>
      </c>
      <c r="AM31" s="109">
        <v>230</v>
      </c>
      <c r="AN31" s="109">
        <v>148</v>
      </c>
      <c r="AO31" s="109">
        <v>1079</v>
      </c>
      <c r="AP31" s="109">
        <v>871</v>
      </c>
      <c r="AQ31" s="109">
        <v>435</v>
      </c>
      <c r="AR31" s="330">
        <v>279</v>
      </c>
    </row>
    <row r="32" spans="2:44" ht="21.95" customHeight="1">
      <c r="B32" s="331" t="s">
        <v>488</v>
      </c>
      <c r="C32" s="166" t="s">
        <v>489</v>
      </c>
      <c r="D32" s="109">
        <v>13230</v>
      </c>
      <c r="E32" s="109">
        <v>231</v>
      </c>
      <c r="F32" s="109">
        <v>2376</v>
      </c>
      <c r="G32" s="109">
        <v>46</v>
      </c>
      <c r="H32" s="109">
        <v>897</v>
      </c>
      <c r="I32" s="119" t="s">
        <v>33</v>
      </c>
      <c r="J32" s="119" t="s">
        <v>33</v>
      </c>
      <c r="K32" s="109">
        <v>184</v>
      </c>
      <c r="L32" s="119" t="s">
        <v>33</v>
      </c>
      <c r="M32" s="109">
        <v>118</v>
      </c>
      <c r="N32" s="109">
        <v>267</v>
      </c>
      <c r="O32" s="114">
        <v>51</v>
      </c>
      <c r="P32" s="112"/>
      <c r="Q32" s="112"/>
      <c r="R32" s="109">
        <v>102</v>
      </c>
      <c r="S32" s="109">
        <v>67</v>
      </c>
      <c r="T32" s="109">
        <v>126</v>
      </c>
      <c r="U32" s="109">
        <v>211</v>
      </c>
      <c r="V32" s="119">
        <v>1550</v>
      </c>
      <c r="W32" s="119" t="s">
        <v>33</v>
      </c>
      <c r="X32" s="119" t="s">
        <v>33</v>
      </c>
      <c r="Y32" s="119" t="s">
        <v>33</v>
      </c>
      <c r="Z32" s="109" t="s">
        <v>33</v>
      </c>
      <c r="AA32" s="119">
        <v>3568</v>
      </c>
      <c r="AB32" s="119" t="s">
        <v>33</v>
      </c>
      <c r="AC32" s="119" t="s">
        <v>33</v>
      </c>
      <c r="AD32" s="357" t="s">
        <v>33</v>
      </c>
      <c r="AE32" s="144"/>
      <c r="AF32" s="112"/>
      <c r="AG32" s="331" t="s">
        <v>488</v>
      </c>
      <c r="AH32" s="166" t="s">
        <v>489</v>
      </c>
      <c r="AI32" s="118" t="s">
        <v>33</v>
      </c>
      <c r="AJ32" s="112">
        <v>527</v>
      </c>
      <c r="AK32" s="119" t="s">
        <v>33</v>
      </c>
      <c r="AL32" s="119" t="s">
        <v>33</v>
      </c>
      <c r="AM32" s="109">
        <v>239</v>
      </c>
      <c r="AN32" s="109">
        <v>149</v>
      </c>
      <c r="AO32" s="109">
        <v>968</v>
      </c>
      <c r="AP32" s="109">
        <v>851</v>
      </c>
      <c r="AQ32" s="109">
        <v>432</v>
      </c>
      <c r="AR32" s="330">
        <v>277</v>
      </c>
    </row>
    <row r="33" spans="2:44" ht="21.95" customHeight="1">
      <c r="B33" s="331" t="s">
        <v>490</v>
      </c>
      <c r="C33" s="166" t="s">
        <v>491</v>
      </c>
      <c r="D33" s="109">
        <v>13908</v>
      </c>
      <c r="E33" s="109">
        <v>217</v>
      </c>
      <c r="F33" s="109">
        <v>2455</v>
      </c>
      <c r="G33" s="109">
        <v>37</v>
      </c>
      <c r="H33" s="109">
        <v>913</v>
      </c>
      <c r="I33" s="119" t="s">
        <v>33</v>
      </c>
      <c r="J33" s="119" t="s">
        <v>33</v>
      </c>
      <c r="K33" s="109">
        <v>205</v>
      </c>
      <c r="L33" s="119" t="s">
        <v>33</v>
      </c>
      <c r="M33" s="109">
        <v>114</v>
      </c>
      <c r="N33" s="109">
        <v>275</v>
      </c>
      <c r="O33" s="114">
        <v>42</v>
      </c>
      <c r="P33" s="112"/>
      <c r="Q33" s="112"/>
      <c r="R33" s="109">
        <v>129</v>
      </c>
      <c r="S33" s="109">
        <v>70</v>
      </c>
      <c r="T33" s="109">
        <v>149</v>
      </c>
      <c r="U33" s="109">
        <v>229</v>
      </c>
      <c r="V33" s="119">
        <v>1778</v>
      </c>
      <c r="W33" s="119" t="s">
        <v>33</v>
      </c>
      <c r="X33" s="119" t="s">
        <v>33</v>
      </c>
      <c r="Y33" s="119" t="s">
        <v>33</v>
      </c>
      <c r="Z33" s="109" t="s">
        <v>33</v>
      </c>
      <c r="AA33" s="119">
        <v>3669</v>
      </c>
      <c r="AB33" s="119" t="s">
        <v>33</v>
      </c>
      <c r="AC33" s="119" t="s">
        <v>33</v>
      </c>
      <c r="AD33" s="357" t="s">
        <v>33</v>
      </c>
      <c r="AE33" s="144"/>
      <c r="AF33" s="112"/>
      <c r="AG33" s="331" t="s">
        <v>490</v>
      </c>
      <c r="AH33" s="166" t="s">
        <v>491</v>
      </c>
      <c r="AI33" s="118" t="s">
        <v>33</v>
      </c>
      <c r="AJ33" s="112">
        <v>655</v>
      </c>
      <c r="AK33" s="119" t="s">
        <v>33</v>
      </c>
      <c r="AL33" s="119" t="s">
        <v>33</v>
      </c>
      <c r="AM33" s="109">
        <v>272</v>
      </c>
      <c r="AN33" s="109">
        <v>138</v>
      </c>
      <c r="AO33" s="109">
        <v>1004</v>
      </c>
      <c r="AP33" s="109">
        <v>819</v>
      </c>
      <c r="AQ33" s="109">
        <v>412</v>
      </c>
      <c r="AR33" s="330">
        <v>282</v>
      </c>
    </row>
    <row r="34" spans="2:44" ht="21.95" customHeight="1">
      <c r="B34" s="331" t="s">
        <v>492</v>
      </c>
      <c r="C34" s="166" t="s">
        <v>493</v>
      </c>
      <c r="D34" s="109">
        <v>13717</v>
      </c>
      <c r="E34" s="109">
        <v>216</v>
      </c>
      <c r="F34" s="109">
        <v>2501</v>
      </c>
      <c r="G34" s="109">
        <v>69</v>
      </c>
      <c r="H34" s="109">
        <v>918</v>
      </c>
      <c r="I34" s="119" t="s">
        <v>33</v>
      </c>
      <c r="J34" s="119" t="s">
        <v>33</v>
      </c>
      <c r="K34" s="109">
        <v>181</v>
      </c>
      <c r="L34" s="119" t="s">
        <v>33</v>
      </c>
      <c r="M34" s="109">
        <v>100</v>
      </c>
      <c r="N34" s="109">
        <v>292</v>
      </c>
      <c r="O34" s="114">
        <v>42</v>
      </c>
      <c r="P34" s="112"/>
      <c r="Q34" s="112"/>
      <c r="R34" s="109">
        <v>104</v>
      </c>
      <c r="S34" s="109">
        <v>69</v>
      </c>
      <c r="T34" s="109">
        <v>141</v>
      </c>
      <c r="U34" s="109">
        <v>281</v>
      </c>
      <c r="V34" s="119">
        <v>1849</v>
      </c>
      <c r="W34" s="119" t="s">
        <v>33</v>
      </c>
      <c r="X34" s="119" t="s">
        <v>33</v>
      </c>
      <c r="Y34" s="119" t="s">
        <v>33</v>
      </c>
      <c r="Z34" s="109" t="s">
        <v>33</v>
      </c>
      <c r="AA34" s="119">
        <v>3480</v>
      </c>
      <c r="AB34" s="119" t="s">
        <v>33</v>
      </c>
      <c r="AC34" s="119" t="s">
        <v>33</v>
      </c>
      <c r="AD34" s="357" t="s">
        <v>33</v>
      </c>
      <c r="AE34" s="144"/>
      <c r="AF34" s="112"/>
      <c r="AG34" s="331" t="s">
        <v>492</v>
      </c>
      <c r="AH34" s="166" t="s">
        <v>493</v>
      </c>
      <c r="AI34" s="118" t="s">
        <v>33</v>
      </c>
      <c r="AJ34" s="112">
        <v>596</v>
      </c>
      <c r="AK34" s="119" t="s">
        <v>33</v>
      </c>
      <c r="AL34" s="119" t="s">
        <v>33</v>
      </c>
      <c r="AM34" s="109">
        <v>258</v>
      </c>
      <c r="AN34" s="109">
        <v>140</v>
      </c>
      <c r="AO34" s="109">
        <v>937</v>
      </c>
      <c r="AP34" s="109">
        <v>804</v>
      </c>
      <c r="AQ34" s="109">
        <v>361</v>
      </c>
      <c r="AR34" s="330">
        <v>310</v>
      </c>
    </row>
    <row r="35" spans="2:44" ht="21.95" customHeight="1">
      <c r="B35" s="331" t="s">
        <v>197</v>
      </c>
      <c r="C35" s="166" t="s">
        <v>494</v>
      </c>
      <c r="D35" s="109">
        <v>13865</v>
      </c>
      <c r="E35" s="109">
        <v>181</v>
      </c>
      <c r="F35" s="109">
        <v>2580</v>
      </c>
      <c r="G35" s="109">
        <v>64</v>
      </c>
      <c r="H35" s="109">
        <v>898</v>
      </c>
      <c r="I35" s="119" t="s">
        <v>33</v>
      </c>
      <c r="J35" s="119" t="s">
        <v>33</v>
      </c>
      <c r="K35" s="109">
        <v>218</v>
      </c>
      <c r="L35" s="119" t="s">
        <v>33</v>
      </c>
      <c r="M35" s="109">
        <v>93</v>
      </c>
      <c r="N35" s="109">
        <v>298</v>
      </c>
      <c r="O35" s="114">
        <v>53</v>
      </c>
      <c r="P35" s="112"/>
      <c r="Q35" s="112"/>
      <c r="R35" s="109">
        <v>127</v>
      </c>
      <c r="S35" s="109">
        <v>72</v>
      </c>
      <c r="T35" s="109">
        <v>136</v>
      </c>
      <c r="U35" s="109">
        <v>283</v>
      </c>
      <c r="V35" s="119">
        <v>1896</v>
      </c>
      <c r="W35" s="119" t="s">
        <v>33</v>
      </c>
      <c r="X35" s="119" t="s">
        <v>33</v>
      </c>
      <c r="Y35" s="119" t="s">
        <v>33</v>
      </c>
      <c r="Z35" s="109" t="s">
        <v>33</v>
      </c>
      <c r="AA35" s="119">
        <v>3630</v>
      </c>
      <c r="AB35" s="119" t="s">
        <v>33</v>
      </c>
      <c r="AC35" s="119" t="s">
        <v>33</v>
      </c>
      <c r="AD35" s="357" t="s">
        <v>33</v>
      </c>
      <c r="AE35" s="144"/>
      <c r="AF35" s="112"/>
      <c r="AG35" s="331" t="s">
        <v>197</v>
      </c>
      <c r="AH35" s="166" t="s">
        <v>494</v>
      </c>
      <c r="AI35" s="118" t="s">
        <v>33</v>
      </c>
      <c r="AJ35" s="112">
        <v>694</v>
      </c>
      <c r="AK35" s="119" t="s">
        <v>33</v>
      </c>
      <c r="AL35" s="119" t="s">
        <v>33</v>
      </c>
      <c r="AM35" s="109">
        <v>293</v>
      </c>
      <c r="AN35" s="109">
        <v>131</v>
      </c>
      <c r="AO35" s="109">
        <v>805</v>
      </c>
      <c r="AP35" s="109">
        <v>778</v>
      </c>
      <c r="AQ35" s="109">
        <v>330</v>
      </c>
      <c r="AR35" s="330">
        <v>297</v>
      </c>
    </row>
    <row r="36" spans="2:44" ht="21.95" customHeight="1">
      <c r="B36" s="331" t="s">
        <v>495</v>
      </c>
      <c r="C36" s="166" t="s">
        <v>496</v>
      </c>
      <c r="D36" s="109">
        <v>14026</v>
      </c>
      <c r="E36" s="109">
        <v>170</v>
      </c>
      <c r="F36" s="109">
        <v>2643</v>
      </c>
      <c r="G36" s="109">
        <v>55</v>
      </c>
      <c r="H36" s="109">
        <v>891</v>
      </c>
      <c r="I36" s="119" t="s">
        <v>33</v>
      </c>
      <c r="J36" s="119" t="s">
        <v>33</v>
      </c>
      <c r="K36" s="109">
        <v>239</v>
      </c>
      <c r="L36" s="119" t="s">
        <v>33</v>
      </c>
      <c r="M36" s="109">
        <v>115</v>
      </c>
      <c r="N36" s="109">
        <v>350</v>
      </c>
      <c r="O36" s="114">
        <v>70</v>
      </c>
      <c r="P36" s="112"/>
      <c r="Q36" s="112"/>
      <c r="R36" s="109">
        <v>102</v>
      </c>
      <c r="S36" s="109">
        <v>88</v>
      </c>
      <c r="T36" s="109">
        <v>153</v>
      </c>
      <c r="U36" s="109">
        <v>282</v>
      </c>
      <c r="V36" s="119">
        <v>2058</v>
      </c>
      <c r="W36" s="119" t="s">
        <v>33</v>
      </c>
      <c r="X36" s="119" t="s">
        <v>33</v>
      </c>
      <c r="Y36" s="119" t="s">
        <v>33</v>
      </c>
      <c r="Z36" s="109" t="s">
        <v>33</v>
      </c>
      <c r="AA36" s="119">
        <v>3548</v>
      </c>
      <c r="AB36" s="119" t="s">
        <v>33</v>
      </c>
      <c r="AC36" s="119" t="s">
        <v>33</v>
      </c>
      <c r="AD36" s="357" t="s">
        <v>33</v>
      </c>
      <c r="AE36" s="144"/>
      <c r="AF36" s="112"/>
      <c r="AG36" s="331" t="s">
        <v>495</v>
      </c>
      <c r="AH36" s="166" t="s">
        <v>496</v>
      </c>
      <c r="AI36" s="118" t="s">
        <v>33</v>
      </c>
      <c r="AJ36" s="112">
        <v>468</v>
      </c>
      <c r="AK36" s="119" t="s">
        <v>33</v>
      </c>
      <c r="AL36" s="119" t="s">
        <v>33</v>
      </c>
      <c r="AM36" s="109">
        <v>271</v>
      </c>
      <c r="AN36" s="109">
        <v>123</v>
      </c>
      <c r="AO36" s="109">
        <v>906</v>
      </c>
      <c r="AP36" s="109">
        <v>693</v>
      </c>
      <c r="AQ36" s="109">
        <v>262</v>
      </c>
      <c r="AR36" s="330">
        <v>295</v>
      </c>
    </row>
    <row r="37" spans="2:44" ht="21.95" customHeight="1">
      <c r="B37" s="331" t="s">
        <v>497</v>
      </c>
      <c r="C37" s="166" t="s">
        <v>498</v>
      </c>
      <c r="D37" s="109">
        <v>13295</v>
      </c>
      <c r="E37" s="109">
        <v>172</v>
      </c>
      <c r="F37" s="109">
        <v>2696</v>
      </c>
      <c r="G37" s="109">
        <v>64</v>
      </c>
      <c r="H37" s="109">
        <v>899</v>
      </c>
      <c r="I37" s="119" t="s">
        <v>33</v>
      </c>
      <c r="J37" s="119" t="s">
        <v>33</v>
      </c>
      <c r="K37" s="109">
        <v>249</v>
      </c>
      <c r="L37" s="119" t="s">
        <v>33</v>
      </c>
      <c r="M37" s="109">
        <v>130</v>
      </c>
      <c r="N37" s="109">
        <v>350</v>
      </c>
      <c r="O37" s="114">
        <v>63</v>
      </c>
      <c r="P37" s="112"/>
      <c r="Q37" s="112"/>
      <c r="R37" s="109">
        <v>102</v>
      </c>
      <c r="S37" s="109">
        <v>69</v>
      </c>
      <c r="T37" s="109">
        <v>138</v>
      </c>
      <c r="U37" s="109">
        <v>281</v>
      </c>
      <c r="V37" s="119">
        <v>1941</v>
      </c>
      <c r="W37" s="119" t="s">
        <v>33</v>
      </c>
      <c r="X37" s="119" t="s">
        <v>33</v>
      </c>
      <c r="Y37" s="119" t="s">
        <v>33</v>
      </c>
      <c r="Z37" s="109" t="s">
        <v>33</v>
      </c>
      <c r="AA37" s="119">
        <v>3327</v>
      </c>
      <c r="AB37" s="119" t="s">
        <v>33</v>
      </c>
      <c r="AC37" s="119" t="s">
        <v>33</v>
      </c>
      <c r="AD37" s="357" t="s">
        <v>33</v>
      </c>
      <c r="AE37" s="144"/>
      <c r="AF37" s="112"/>
      <c r="AG37" s="331" t="s">
        <v>497</v>
      </c>
      <c r="AH37" s="166" t="s">
        <v>498</v>
      </c>
      <c r="AI37" s="118" t="s">
        <v>33</v>
      </c>
      <c r="AJ37" s="112">
        <v>665</v>
      </c>
      <c r="AK37" s="119" t="s">
        <v>33</v>
      </c>
      <c r="AL37" s="119" t="s">
        <v>33</v>
      </c>
      <c r="AM37" s="109">
        <v>282</v>
      </c>
      <c r="AN37" s="109">
        <v>115</v>
      </c>
      <c r="AO37" s="109">
        <v>829</v>
      </c>
      <c r="AP37" s="109">
        <v>627</v>
      </c>
      <c r="AQ37" s="109">
        <v>218</v>
      </c>
      <c r="AR37" s="330">
        <v>345</v>
      </c>
    </row>
    <row r="38" spans="2:44" ht="21.95" customHeight="1">
      <c r="B38" s="331" t="s">
        <v>499</v>
      </c>
      <c r="C38" s="166" t="s">
        <v>500</v>
      </c>
      <c r="D38" s="109">
        <v>13387</v>
      </c>
      <c r="E38" s="109">
        <v>164</v>
      </c>
      <c r="F38" s="109">
        <v>2871</v>
      </c>
      <c r="G38" s="109">
        <v>58</v>
      </c>
      <c r="H38" s="109">
        <v>914</v>
      </c>
      <c r="I38" s="119" t="s">
        <v>33</v>
      </c>
      <c r="J38" s="119" t="s">
        <v>33</v>
      </c>
      <c r="K38" s="109">
        <v>292</v>
      </c>
      <c r="L38" s="119" t="s">
        <v>33</v>
      </c>
      <c r="M38" s="109">
        <v>129</v>
      </c>
      <c r="N38" s="109">
        <v>362</v>
      </c>
      <c r="O38" s="114">
        <v>66</v>
      </c>
      <c r="P38" s="112"/>
      <c r="Q38" s="112"/>
      <c r="R38" s="109">
        <v>110</v>
      </c>
      <c r="S38" s="109">
        <v>61</v>
      </c>
      <c r="T38" s="109">
        <v>171</v>
      </c>
      <c r="U38" s="109">
        <v>266</v>
      </c>
      <c r="V38" s="119">
        <v>1991</v>
      </c>
      <c r="W38" s="119" t="s">
        <v>33</v>
      </c>
      <c r="X38" s="119" t="s">
        <v>33</v>
      </c>
      <c r="Y38" s="119" t="s">
        <v>33</v>
      </c>
      <c r="Z38" s="109" t="s">
        <v>33</v>
      </c>
      <c r="AA38" s="119">
        <v>3209</v>
      </c>
      <c r="AB38" s="119" t="s">
        <v>33</v>
      </c>
      <c r="AC38" s="119" t="s">
        <v>33</v>
      </c>
      <c r="AD38" s="357" t="s">
        <v>33</v>
      </c>
      <c r="AE38" s="144"/>
      <c r="AF38" s="112"/>
      <c r="AG38" s="331" t="s">
        <v>499</v>
      </c>
      <c r="AH38" s="166" t="s">
        <v>500</v>
      </c>
      <c r="AI38" s="118" t="s">
        <v>33</v>
      </c>
      <c r="AJ38" s="112">
        <v>660</v>
      </c>
      <c r="AK38" s="119" t="s">
        <v>33</v>
      </c>
      <c r="AL38" s="119" t="s">
        <v>33</v>
      </c>
      <c r="AM38" s="109">
        <v>307</v>
      </c>
      <c r="AN38" s="109">
        <v>136</v>
      </c>
      <c r="AO38" s="109">
        <v>794</v>
      </c>
      <c r="AP38" s="109">
        <v>634</v>
      </c>
      <c r="AQ38" s="109">
        <v>237</v>
      </c>
      <c r="AR38" s="330">
        <v>296</v>
      </c>
    </row>
    <row r="39" spans="2:44" ht="21.95" customHeight="1">
      <c r="B39" s="331" t="s">
        <v>501</v>
      </c>
      <c r="C39" s="166" t="s">
        <v>502</v>
      </c>
      <c r="D39" s="109">
        <v>13227</v>
      </c>
      <c r="E39" s="109">
        <v>141</v>
      </c>
      <c r="F39" s="109">
        <v>2749</v>
      </c>
      <c r="G39" s="109">
        <v>63</v>
      </c>
      <c r="H39" s="109">
        <v>872</v>
      </c>
      <c r="I39" s="119" t="s">
        <v>33</v>
      </c>
      <c r="J39" s="109">
        <v>121</v>
      </c>
      <c r="K39" s="109">
        <v>255</v>
      </c>
      <c r="L39" s="119" t="s">
        <v>33</v>
      </c>
      <c r="M39" s="109">
        <v>124</v>
      </c>
      <c r="N39" s="109">
        <v>388</v>
      </c>
      <c r="O39" s="114">
        <v>59</v>
      </c>
      <c r="P39" s="112"/>
      <c r="Q39" s="112"/>
      <c r="R39" s="109">
        <v>102</v>
      </c>
      <c r="S39" s="109">
        <v>72</v>
      </c>
      <c r="T39" s="109">
        <v>119</v>
      </c>
      <c r="U39" s="109">
        <v>232</v>
      </c>
      <c r="V39" s="119">
        <v>2143</v>
      </c>
      <c r="W39" s="119" t="s">
        <v>33</v>
      </c>
      <c r="X39" s="119" t="s">
        <v>33</v>
      </c>
      <c r="Y39" s="119" t="s">
        <v>33</v>
      </c>
      <c r="Z39" s="109" t="s">
        <v>33</v>
      </c>
      <c r="AA39" s="119">
        <v>3143</v>
      </c>
      <c r="AB39" s="119" t="s">
        <v>33</v>
      </c>
      <c r="AC39" s="119" t="s">
        <v>33</v>
      </c>
      <c r="AD39" s="357" t="s">
        <v>33</v>
      </c>
      <c r="AE39" s="144"/>
      <c r="AF39" s="112"/>
      <c r="AG39" s="331" t="s">
        <v>501</v>
      </c>
      <c r="AH39" s="166" t="s">
        <v>502</v>
      </c>
      <c r="AI39" s="118" t="s">
        <v>33</v>
      </c>
      <c r="AJ39" s="112">
        <v>717</v>
      </c>
      <c r="AK39" s="119" t="s">
        <v>33</v>
      </c>
      <c r="AL39" s="119" t="s">
        <v>33</v>
      </c>
      <c r="AM39" s="109">
        <v>313</v>
      </c>
      <c r="AN39" s="109">
        <v>159</v>
      </c>
      <c r="AO39" s="109">
        <v>848</v>
      </c>
      <c r="AP39" s="109">
        <v>602</v>
      </c>
      <c r="AQ39" s="109">
        <v>223</v>
      </c>
      <c r="AR39" s="330">
        <v>284</v>
      </c>
    </row>
    <row r="40" spans="2:44" ht="21.95" customHeight="1">
      <c r="B40" s="331" t="s">
        <v>199</v>
      </c>
      <c r="C40" s="166" t="s">
        <v>503</v>
      </c>
      <c r="D40" s="109">
        <v>14019</v>
      </c>
      <c r="E40" s="109">
        <v>112</v>
      </c>
      <c r="F40" s="109">
        <v>3006</v>
      </c>
      <c r="G40" s="109">
        <v>71</v>
      </c>
      <c r="H40" s="109">
        <v>901</v>
      </c>
      <c r="I40" s="119" t="s">
        <v>33</v>
      </c>
      <c r="J40" s="109">
        <v>125</v>
      </c>
      <c r="K40" s="109">
        <v>288</v>
      </c>
      <c r="L40" s="119" t="s">
        <v>33</v>
      </c>
      <c r="M40" s="109">
        <v>162</v>
      </c>
      <c r="N40" s="109">
        <v>426</v>
      </c>
      <c r="O40" s="114">
        <v>59</v>
      </c>
      <c r="P40" s="112"/>
      <c r="Q40" s="112"/>
      <c r="R40" s="109">
        <v>73</v>
      </c>
      <c r="S40" s="109">
        <v>90</v>
      </c>
      <c r="T40" s="109">
        <v>138</v>
      </c>
      <c r="U40" s="109">
        <v>209</v>
      </c>
      <c r="V40" s="119">
        <v>2412</v>
      </c>
      <c r="W40" s="119" t="s">
        <v>33</v>
      </c>
      <c r="X40" s="119" t="s">
        <v>33</v>
      </c>
      <c r="Y40" s="119" t="s">
        <v>33</v>
      </c>
      <c r="Z40" s="109" t="s">
        <v>33</v>
      </c>
      <c r="AA40" s="119">
        <v>3214</v>
      </c>
      <c r="AB40" s="119" t="s">
        <v>33</v>
      </c>
      <c r="AC40" s="119" t="s">
        <v>33</v>
      </c>
      <c r="AD40" s="357" t="s">
        <v>33</v>
      </c>
      <c r="AE40" s="144"/>
      <c r="AF40" s="112"/>
      <c r="AG40" s="331" t="s">
        <v>199</v>
      </c>
      <c r="AH40" s="166" t="s">
        <v>503</v>
      </c>
      <c r="AI40" s="118" t="s">
        <v>33</v>
      </c>
      <c r="AJ40" s="112">
        <v>820</v>
      </c>
      <c r="AK40" s="119" t="s">
        <v>33</v>
      </c>
      <c r="AL40" s="119" t="s">
        <v>33</v>
      </c>
      <c r="AM40" s="109">
        <v>288</v>
      </c>
      <c r="AN40" s="109">
        <v>178</v>
      </c>
      <c r="AO40" s="109">
        <v>908</v>
      </c>
      <c r="AP40" s="109">
        <v>564</v>
      </c>
      <c r="AQ40" s="109">
        <v>216</v>
      </c>
      <c r="AR40" s="330">
        <v>310</v>
      </c>
    </row>
    <row r="41" spans="2:44" ht="21.95" customHeight="1">
      <c r="B41" s="331" t="s">
        <v>504</v>
      </c>
      <c r="C41" s="166" t="s">
        <v>505</v>
      </c>
      <c r="D41" s="109">
        <v>13662</v>
      </c>
      <c r="E41" s="109">
        <v>103</v>
      </c>
      <c r="F41" s="109">
        <v>2877</v>
      </c>
      <c r="G41" s="109">
        <v>60</v>
      </c>
      <c r="H41" s="109">
        <v>833</v>
      </c>
      <c r="I41" s="119" t="s">
        <v>33</v>
      </c>
      <c r="J41" s="109">
        <v>140</v>
      </c>
      <c r="K41" s="109">
        <v>272</v>
      </c>
      <c r="L41" s="119" t="s">
        <v>33</v>
      </c>
      <c r="M41" s="109">
        <v>175</v>
      </c>
      <c r="N41" s="109">
        <v>424</v>
      </c>
      <c r="O41" s="114">
        <v>58</v>
      </c>
      <c r="P41" s="112"/>
      <c r="Q41" s="112"/>
      <c r="R41" s="109">
        <v>85</v>
      </c>
      <c r="S41" s="109">
        <v>81</v>
      </c>
      <c r="T41" s="109">
        <v>128</v>
      </c>
      <c r="U41" s="109">
        <v>197</v>
      </c>
      <c r="V41" s="119">
        <v>2454</v>
      </c>
      <c r="W41" s="119" t="s">
        <v>33</v>
      </c>
      <c r="X41" s="119" t="s">
        <v>33</v>
      </c>
      <c r="Y41" s="119" t="s">
        <v>33</v>
      </c>
      <c r="Z41" s="109" t="s">
        <v>33</v>
      </c>
      <c r="AA41" s="119">
        <v>3000</v>
      </c>
      <c r="AB41" s="119" t="s">
        <v>33</v>
      </c>
      <c r="AC41" s="119" t="s">
        <v>33</v>
      </c>
      <c r="AD41" s="357" t="s">
        <v>33</v>
      </c>
      <c r="AE41" s="144"/>
      <c r="AF41" s="112"/>
      <c r="AG41" s="331" t="s">
        <v>504</v>
      </c>
      <c r="AH41" s="166" t="s">
        <v>505</v>
      </c>
      <c r="AI41" s="118" t="s">
        <v>33</v>
      </c>
      <c r="AJ41" s="112">
        <v>818</v>
      </c>
      <c r="AK41" s="119" t="s">
        <v>33</v>
      </c>
      <c r="AL41" s="119" t="s">
        <v>33</v>
      </c>
      <c r="AM41" s="109">
        <v>272</v>
      </c>
      <c r="AN41" s="109">
        <v>213</v>
      </c>
      <c r="AO41" s="109">
        <v>832</v>
      </c>
      <c r="AP41" s="109">
        <v>578</v>
      </c>
      <c r="AQ41" s="109">
        <v>210</v>
      </c>
      <c r="AR41" s="330">
        <v>325</v>
      </c>
    </row>
    <row r="42" spans="2:44" ht="21.95" customHeight="1">
      <c r="B42" s="331" t="s">
        <v>506</v>
      </c>
      <c r="C42" s="166" t="s">
        <v>507</v>
      </c>
      <c r="D42" s="109">
        <v>13656</v>
      </c>
      <c r="E42" s="109">
        <v>87</v>
      </c>
      <c r="F42" s="109">
        <v>3046</v>
      </c>
      <c r="G42" s="109">
        <v>67</v>
      </c>
      <c r="H42" s="109">
        <v>854</v>
      </c>
      <c r="I42" s="119" t="s">
        <v>33</v>
      </c>
      <c r="J42" s="109">
        <v>123</v>
      </c>
      <c r="K42" s="109">
        <v>317</v>
      </c>
      <c r="L42" s="119" t="s">
        <v>33</v>
      </c>
      <c r="M42" s="109">
        <v>188</v>
      </c>
      <c r="N42" s="109">
        <v>485</v>
      </c>
      <c r="O42" s="114">
        <v>65</v>
      </c>
      <c r="P42" s="112"/>
      <c r="Q42" s="112"/>
      <c r="R42" s="109">
        <v>91</v>
      </c>
      <c r="S42" s="109">
        <v>76</v>
      </c>
      <c r="T42" s="109">
        <v>133</v>
      </c>
      <c r="U42" s="109">
        <v>182</v>
      </c>
      <c r="V42" s="119">
        <v>2303</v>
      </c>
      <c r="W42" s="119" t="s">
        <v>33</v>
      </c>
      <c r="X42" s="119" t="s">
        <v>33</v>
      </c>
      <c r="Y42" s="119" t="s">
        <v>33</v>
      </c>
      <c r="Z42" s="109" t="s">
        <v>33</v>
      </c>
      <c r="AA42" s="119">
        <v>2912</v>
      </c>
      <c r="AB42" s="119" t="s">
        <v>33</v>
      </c>
      <c r="AC42" s="119" t="s">
        <v>33</v>
      </c>
      <c r="AD42" s="357" t="s">
        <v>33</v>
      </c>
      <c r="AE42" s="144"/>
      <c r="AF42" s="112"/>
      <c r="AG42" s="331" t="s">
        <v>506</v>
      </c>
      <c r="AH42" s="166" t="s">
        <v>507</v>
      </c>
      <c r="AI42" s="118" t="s">
        <v>33</v>
      </c>
      <c r="AJ42" s="112">
        <v>898</v>
      </c>
      <c r="AK42" s="119" t="s">
        <v>33</v>
      </c>
      <c r="AL42" s="119" t="s">
        <v>33</v>
      </c>
      <c r="AM42" s="109">
        <v>314</v>
      </c>
      <c r="AN42" s="109">
        <v>221</v>
      </c>
      <c r="AO42" s="109">
        <v>791</v>
      </c>
      <c r="AP42" s="109">
        <v>623</v>
      </c>
      <c r="AQ42" s="109">
        <v>248</v>
      </c>
      <c r="AR42" s="330">
        <v>321</v>
      </c>
    </row>
    <row r="43" spans="2:44" ht="21.95" customHeight="1">
      <c r="B43" s="331" t="s">
        <v>508</v>
      </c>
      <c r="C43" s="166" t="s">
        <v>509</v>
      </c>
      <c r="D43" s="109">
        <v>14196</v>
      </c>
      <c r="E43" s="109">
        <v>93</v>
      </c>
      <c r="F43" s="109">
        <v>3131</v>
      </c>
      <c r="G43" s="109">
        <v>76</v>
      </c>
      <c r="H43" s="109">
        <v>844</v>
      </c>
      <c r="I43" s="119" t="s">
        <v>33</v>
      </c>
      <c r="J43" s="109">
        <v>141</v>
      </c>
      <c r="K43" s="109">
        <v>331</v>
      </c>
      <c r="L43" s="119" t="s">
        <v>33</v>
      </c>
      <c r="M43" s="109">
        <v>191</v>
      </c>
      <c r="N43" s="109">
        <v>489</v>
      </c>
      <c r="O43" s="114">
        <v>63</v>
      </c>
      <c r="P43" s="112"/>
      <c r="Q43" s="112"/>
      <c r="R43" s="109">
        <v>95</v>
      </c>
      <c r="S43" s="109">
        <v>76</v>
      </c>
      <c r="T43" s="109">
        <v>133</v>
      </c>
      <c r="U43" s="109">
        <v>163</v>
      </c>
      <c r="V43" s="119">
        <v>2476</v>
      </c>
      <c r="W43" s="119" t="s">
        <v>33</v>
      </c>
      <c r="X43" s="119" t="s">
        <v>33</v>
      </c>
      <c r="Y43" s="119" t="s">
        <v>33</v>
      </c>
      <c r="Z43" s="109" t="s">
        <v>33</v>
      </c>
      <c r="AA43" s="119">
        <v>2925</v>
      </c>
      <c r="AB43" s="119" t="s">
        <v>33</v>
      </c>
      <c r="AC43" s="119" t="s">
        <v>33</v>
      </c>
      <c r="AD43" s="357" t="s">
        <v>33</v>
      </c>
      <c r="AE43" s="144"/>
      <c r="AF43" s="112"/>
      <c r="AG43" s="331" t="s">
        <v>508</v>
      </c>
      <c r="AH43" s="166" t="s">
        <v>509</v>
      </c>
      <c r="AI43" s="118" t="s">
        <v>33</v>
      </c>
      <c r="AJ43" s="112">
        <v>1028</v>
      </c>
      <c r="AK43" s="119" t="s">
        <v>33</v>
      </c>
      <c r="AL43" s="119" t="s">
        <v>33</v>
      </c>
      <c r="AM43" s="109">
        <v>272</v>
      </c>
      <c r="AN43" s="109">
        <v>233</v>
      </c>
      <c r="AO43" s="109">
        <v>840</v>
      </c>
      <c r="AP43" s="109">
        <v>627</v>
      </c>
      <c r="AQ43" s="109">
        <v>259</v>
      </c>
      <c r="AR43" s="330">
        <v>368</v>
      </c>
    </row>
    <row r="44" spans="2:44" ht="21.95" customHeight="1">
      <c r="B44" s="331" t="s">
        <v>510</v>
      </c>
      <c r="C44" s="166" t="s">
        <v>511</v>
      </c>
      <c r="D44" s="109">
        <v>14167</v>
      </c>
      <c r="E44" s="109">
        <v>86</v>
      </c>
      <c r="F44" s="109">
        <v>3185</v>
      </c>
      <c r="G44" s="109">
        <v>76</v>
      </c>
      <c r="H44" s="109">
        <v>828</v>
      </c>
      <c r="I44" s="119" t="s">
        <v>33</v>
      </c>
      <c r="J44" s="109">
        <v>155</v>
      </c>
      <c r="K44" s="109">
        <v>359</v>
      </c>
      <c r="L44" s="119" t="s">
        <v>33</v>
      </c>
      <c r="M44" s="109">
        <v>175</v>
      </c>
      <c r="N44" s="109">
        <v>509</v>
      </c>
      <c r="O44" s="114">
        <v>75</v>
      </c>
      <c r="P44" s="112"/>
      <c r="Q44" s="112"/>
      <c r="R44" s="109">
        <v>83</v>
      </c>
      <c r="S44" s="109">
        <v>86</v>
      </c>
      <c r="T44" s="109">
        <v>150</v>
      </c>
      <c r="U44" s="109">
        <v>150</v>
      </c>
      <c r="V44" s="119">
        <v>2630</v>
      </c>
      <c r="W44" s="119" t="s">
        <v>33</v>
      </c>
      <c r="X44" s="119" t="s">
        <v>33</v>
      </c>
      <c r="Y44" s="119" t="s">
        <v>33</v>
      </c>
      <c r="Z44" s="109" t="s">
        <v>33</v>
      </c>
      <c r="AA44" s="119">
        <v>2828</v>
      </c>
      <c r="AB44" s="119" t="s">
        <v>33</v>
      </c>
      <c r="AC44" s="119" t="s">
        <v>33</v>
      </c>
      <c r="AD44" s="357" t="s">
        <v>33</v>
      </c>
      <c r="AE44" s="144"/>
      <c r="AF44" s="112"/>
      <c r="AG44" s="331" t="s">
        <v>510</v>
      </c>
      <c r="AH44" s="166" t="s">
        <v>511</v>
      </c>
      <c r="AI44" s="118" t="s">
        <v>33</v>
      </c>
      <c r="AJ44" s="112">
        <v>929</v>
      </c>
      <c r="AK44" s="119" t="s">
        <v>33</v>
      </c>
      <c r="AL44" s="119" t="s">
        <v>33</v>
      </c>
      <c r="AM44" s="109">
        <v>307</v>
      </c>
      <c r="AN44" s="109">
        <v>270</v>
      </c>
      <c r="AO44" s="109">
        <v>801</v>
      </c>
      <c r="AP44" s="109">
        <v>581</v>
      </c>
      <c r="AQ44" s="109">
        <v>221</v>
      </c>
      <c r="AR44" s="330">
        <v>357</v>
      </c>
    </row>
    <row r="45" spans="2:44" ht="21.95" customHeight="1">
      <c r="B45" s="331" t="s">
        <v>200</v>
      </c>
      <c r="C45" s="166" t="s">
        <v>512</v>
      </c>
      <c r="D45" s="109">
        <v>14358</v>
      </c>
      <c r="E45" s="109">
        <v>91</v>
      </c>
      <c r="F45" s="109">
        <v>3328</v>
      </c>
      <c r="G45" s="109">
        <v>69</v>
      </c>
      <c r="H45" s="109">
        <v>801</v>
      </c>
      <c r="I45" s="119" t="s">
        <v>33</v>
      </c>
      <c r="J45" s="109">
        <v>127</v>
      </c>
      <c r="K45" s="109">
        <v>379</v>
      </c>
      <c r="L45" s="119" t="s">
        <v>33</v>
      </c>
      <c r="M45" s="109">
        <v>203</v>
      </c>
      <c r="N45" s="109">
        <v>577</v>
      </c>
      <c r="O45" s="114">
        <v>78</v>
      </c>
      <c r="P45" s="112"/>
      <c r="Q45" s="112"/>
      <c r="R45" s="109">
        <v>90</v>
      </c>
      <c r="S45" s="109">
        <v>83</v>
      </c>
      <c r="T45" s="109">
        <v>150</v>
      </c>
      <c r="U45" s="109">
        <v>179</v>
      </c>
      <c r="V45" s="119">
        <v>2613</v>
      </c>
      <c r="W45" s="119" t="s">
        <v>33</v>
      </c>
      <c r="X45" s="119" t="s">
        <v>33</v>
      </c>
      <c r="Y45" s="119" t="s">
        <v>33</v>
      </c>
      <c r="Z45" s="109" t="s">
        <v>33</v>
      </c>
      <c r="AA45" s="119">
        <v>2728</v>
      </c>
      <c r="AB45" s="119" t="s">
        <v>33</v>
      </c>
      <c r="AC45" s="119" t="s">
        <v>33</v>
      </c>
      <c r="AD45" s="357" t="s">
        <v>33</v>
      </c>
      <c r="AE45" s="144"/>
      <c r="AF45" s="112"/>
      <c r="AG45" s="331" t="s">
        <v>200</v>
      </c>
      <c r="AH45" s="166" t="s">
        <v>512</v>
      </c>
      <c r="AI45" s="118" t="s">
        <v>33</v>
      </c>
      <c r="AJ45" s="112">
        <v>1107</v>
      </c>
      <c r="AK45" s="119" t="s">
        <v>33</v>
      </c>
      <c r="AL45" s="119" t="s">
        <v>33</v>
      </c>
      <c r="AM45" s="109">
        <v>300</v>
      </c>
      <c r="AN45" s="109">
        <v>280</v>
      </c>
      <c r="AO45" s="109">
        <v>793</v>
      </c>
      <c r="AP45" s="109">
        <v>579</v>
      </c>
      <c r="AQ45" s="109">
        <v>229</v>
      </c>
      <c r="AR45" s="330">
        <v>334</v>
      </c>
    </row>
    <row r="46" spans="2:44" ht="21.95" customHeight="1">
      <c r="B46" s="331" t="s">
        <v>513</v>
      </c>
      <c r="C46" s="166" t="s">
        <v>514</v>
      </c>
      <c r="D46" s="109">
        <v>14405</v>
      </c>
      <c r="E46" s="109">
        <v>68</v>
      </c>
      <c r="F46" s="109">
        <v>3424</v>
      </c>
      <c r="G46" s="109">
        <v>80</v>
      </c>
      <c r="H46" s="109">
        <v>807</v>
      </c>
      <c r="I46" s="119" t="s">
        <v>33</v>
      </c>
      <c r="J46" s="109">
        <v>131</v>
      </c>
      <c r="K46" s="109">
        <v>414</v>
      </c>
      <c r="L46" s="119" t="s">
        <v>33</v>
      </c>
      <c r="M46" s="109">
        <v>212</v>
      </c>
      <c r="N46" s="109">
        <v>576</v>
      </c>
      <c r="O46" s="114">
        <v>62</v>
      </c>
      <c r="P46" s="112"/>
      <c r="Q46" s="112"/>
      <c r="R46" s="109">
        <v>100</v>
      </c>
      <c r="S46" s="109">
        <v>103</v>
      </c>
      <c r="T46" s="109">
        <v>137</v>
      </c>
      <c r="U46" s="109">
        <v>147</v>
      </c>
      <c r="V46" s="119">
        <v>2652</v>
      </c>
      <c r="W46" s="119" t="s">
        <v>33</v>
      </c>
      <c r="X46" s="119" t="s">
        <v>33</v>
      </c>
      <c r="Y46" s="119" t="s">
        <v>33</v>
      </c>
      <c r="Z46" s="109" t="s">
        <v>33</v>
      </c>
      <c r="AA46" s="119">
        <v>2752</v>
      </c>
      <c r="AB46" s="119" t="s">
        <v>33</v>
      </c>
      <c r="AC46" s="119" t="s">
        <v>33</v>
      </c>
      <c r="AD46" s="357" t="s">
        <v>33</v>
      </c>
      <c r="AE46" s="144"/>
      <c r="AF46" s="112"/>
      <c r="AG46" s="331" t="s">
        <v>513</v>
      </c>
      <c r="AH46" s="166" t="s">
        <v>514</v>
      </c>
      <c r="AI46" s="118" t="s">
        <v>33</v>
      </c>
      <c r="AJ46" s="112">
        <v>1121</v>
      </c>
      <c r="AK46" s="119" t="s">
        <v>33</v>
      </c>
      <c r="AL46" s="119" t="s">
        <v>33</v>
      </c>
      <c r="AM46" s="109">
        <v>292</v>
      </c>
      <c r="AN46" s="109">
        <v>289</v>
      </c>
      <c r="AO46" s="109">
        <v>781</v>
      </c>
      <c r="AP46" s="109">
        <v>590</v>
      </c>
      <c r="AQ46" s="109">
        <v>259</v>
      </c>
      <c r="AR46" s="330">
        <v>385</v>
      </c>
    </row>
    <row r="47" spans="2:44" ht="21.95" customHeight="1">
      <c r="B47" s="331" t="s">
        <v>515</v>
      </c>
      <c r="C47" s="166" t="s">
        <v>516</v>
      </c>
      <c r="D47" s="109">
        <v>13931</v>
      </c>
      <c r="E47" s="109">
        <v>63</v>
      </c>
      <c r="F47" s="109">
        <v>3467</v>
      </c>
      <c r="G47" s="109">
        <v>67</v>
      </c>
      <c r="H47" s="109">
        <v>793</v>
      </c>
      <c r="I47" s="119" t="s">
        <v>33</v>
      </c>
      <c r="J47" s="109">
        <v>157</v>
      </c>
      <c r="K47" s="109">
        <v>454</v>
      </c>
      <c r="L47" s="119" t="s">
        <v>33</v>
      </c>
      <c r="M47" s="109">
        <v>199</v>
      </c>
      <c r="N47" s="109">
        <v>570</v>
      </c>
      <c r="O47" s="114">
        <v>63</v>
      </c>
      <c r="P47" s="112"/>
      <c r="Q47" s="112"/>
      <c r="R47" s="109">
        <v>73</v>
      </c>
      <c r="S47" s="109">
        <v>90</v>
      </c>
      <c r="T47" s="109">
        <v>143</v>
      </c>
      <c r="U47" s="109">
        <v>140</v>
      </c>
      <c r="V47" s="119">
        <v>2665</v>
      </c>
      <c r="W47" s="119" t="s">
        <v>33</v>
      </c>
      <c r="X47" s="119" t="s">
        <v>33</v>
      </c>
      <c r="Y47" s="119" t="s">
        <v>33</v>
      </c>
      <c r="Z47" s="109" t="s">
        <v>33</v>
      </c>
      <c r="AA47" s="119">
        <v>2309</v>
      </c>
      <c r="AB47" s="119" t="s">
        <v>33</v>
      </c>
      <c r="AC47" s="119" t="s">
        <v>33</v>
      </c>
      <c r="AD47" s="357" t="s">
        <v>33</v>
      </c>
      <c r="AE47" s="144"/>
      <c r="AF47" s="112"/>
      <c r="AG47" s="331" t="s">
        <v>515</v>
      </c>
      <c r="AH47" s="166" t="s">
        <v>516</v>
      </c>
      <c r="AI47" s="118" t="s">
        <v>33</v>
      </c>
      <c r="AJ47" s="112">
        <v>1084</v>
      </c>
      <c r="AK47" s="119" t="s">
        <v>33</v>
      </c>
      <c r="AL47" s="119" t="s">
        <v>33</v>
      </c>
      <c r="AM47" s="109">
        <v>316</v>
      </c>
      <c r="AN47" s="109">
        <v>252</v>
      </c>
      <c r="AO47" s="109">
        <v>718</v>
      </c>
      <c r="AP47" s="109">
        <v>549</v>
      </c>
      <c r="AQ47" s="109">
        <v>220</v>
      </c>
      <c r="AR47" s="330">
        <v>392</v>
      </c>
    </row>
    <row r="48" spans="2:44" ht="21.95" customHeight="1">
      <c r="B48" s="331" t="s">
        <v>517</v>
      </c>
      <c r="C48" s="166" t="s">
        <v>518</v>
      </c>
      <c r="D48" s="109">
        <v>15022</v>
      </c>
      <c r="E48" s="109">
        <v>65</v>
      </c>
      <c r="F48" s="109">
        <v>3675</v>
      </c>
      <c r="G48" s="109">
        <v>66</v>
      </c>
      <c r="H48" s="109">
        <v>842</v>
      </c>
      <c r="I48" s="119" t="s">
        <v>33</v>
      </c>
      <c r="J48" s="109">
        <v>158</v>
      </c>
      <c r="K48" s="109">
        <v>467</v>
      </c>
      <c r="L48" s="119" t="s">
        <v>33</v>
      </c>
      <c r="M48" s="109">
        <v>212</v>
      </c>
      <c r="N48" s="109">
        <v>641</v>
      </c>
      <c r="O48" s="114">
        <v>73</v>
      </c>
      <c r="P48" s="112"/>
      <c r="Q48" s="112"/>
      <c r="R48" s="109">
        <v>91</v>
      </c>
      <c r="S48" s="109">
        <v>110</v>
      </c>
      <c r="T48" s="109">
        <v>147</v>
      </c>
      <c r="U48" s="109">
        <v>137</v>
      </c>
      <c r="V48" s="119">
        <v>2978</v>
      </c>
      <c r="W48" s="119" t="s">
        <v>33</v>
      </c>
      <c r="X48" s="119" t="s">
        <v>33</v>
      </c>
      <c r="Y48" s="119" t="s">
        <v>33</v>
      </c>
      <c r="Z48" s="109" t="s">
        <v>33</v>
      </c>
      <c r="AA48" s="119">
        <v>2531</v>
      </c>
      <c r="AB48" s="119" t="s">
        <v>33</v>
      </c>
      <c r="AC48" s="119" t="s">
        <v>33</v>
      </c>
      <c r="AD48" s="357" t="s">
        <v>33</v>
      </c>
      <c r="AE48" s="144"/>
      <c r="AF48" s="112"/>
      <c r="AG48" s="331" t="s">
        <v>517</v>
      </c>
      <c r="AH48" s="166" t="s">
        <v>518</v>
      </c>
      <c r="AI48" s="118" t="s">
        <v>33</v>
      </c>
      <c r="AJ48" s="112">
        <v>1278</v>
      </c>
      <c r="AK48" s="119" t="s">
        <v>33</v>
      </c>
      <c r="AL48" s="119" t="s">
        <v>33</v>
      </c>
      <c r="AM48" s="109">
        <v>293</v>
      </c>
      <c r="AN48" s="109">
        <v>311</v>
      </c>
      <c r="AO48" s="109">
        <v>767</v>
      </c>
      <c r="AP48" s="109">
        <v>657</v>
      </c>
      <c r="AQ48" s="109">
        <v>257</v>
      </c>
      <c r="AR48" s="330">
        <v>329</v>
      </c>
    </row>
    <row r="49" spans="2:44" ht="21.95" customHeight="1">
      <c r="B49" s="171" t="s">
        <v>519</v>
      </c>
      <c r="C49" s="166" t="s">
        <v>520</v>
      </c>
      <c r="D49" s="109">
        <v>14594</v>
      </c>
      <c r="E49" s="109">
        <v>59</v>
      </c>
      <c r="F49" s="109">
        <v>3623</v>
      </c>
      <c r="G49" s="109">
        <v>74</v>
      </c>
      <c r="H49" s="109">
        <v>771</v>
      </c>
      <c r="I49" s="119" t="s">
        <v>33</v>
      </c>
      <c r="J49" s="109">
        <v>144</v>
      </c>
      <c r="K49" s="109">
        <v>492</v>
      </c>
      <c r="L49" s="119" t="s">
        <v>33</v>
      </c>
      <c r="M49" s="109">
        <v>224</v>
      </c>
      <c r="N49" s="109">
        <v>642</v>
      </c>
      <c r="O49" s="114">
        <v>75</v>
      </c>
      <c r="P49" s="112"/>
      <c r="Q49" s="112"/>
      <c r="R49" s="109">
        <v>88</v>
      </c>
      <c r="S49" s="109">
        <v>94</v>
      </c>
      <c r="T49" s="109">
        <v>133</v>
      </c>
      <c r="U49" s="109">
        <v>101</v>
      </c>
      <c r="V49" s="119">
        <v>2807</v>
      </c>
      <c r="W49" s="119" t="s">
        <v>33</v>
      </c>
      <c r="X49" s="119" t="s">
        <v>33</v>
      </c>
      <c r="Y49" s="119" t="s">
        <v>33</v>
      </c>
      <c r="Z49" s="109" t="s">
        <v>33</v>
      </c>
      <c r="AA49" s="119">
        <v>2335</v>
      </c>
      <c r="AB49" s="119" t="s">
        <v>33</v>
      </c>
      <c r="AC49" s="119" t="s">
        <v>33</v>
      </c>
      <c r="AD49" s="357" t="s">
        <v>33</v>
      </c>
      <c r="AE49" s="144"/>
      <c r="AF49" s="112"/>
      <c r="AG49" s="171" t="s">
        <v>519</v>
      </c>
      <c r="AH49" s="166" t="s">
        <v>520</v>
      </c>
      <c r="AI49" s="118" t="s">
        <v>33</v>
      </c>
      <c r="AJ49" s="112">
        <v>1307</v>
      </c>
      <c r="AK49" s="119" t="s">
        <v>33</v>
      </c>
      <c r="AL49" s="119" t="s">
        <v>33</v>
      </c>
      <c r="AM49" s="109">
        <v>315</v>
      </c>
      <c r="AN49" s="109">
        <v>308</v>
      </c>
      <c r="AO49" s="109">
        <v>677</v>
      </c>
      <c r="AP49" s="109">
        <v>657</v>
      </c>
      <c r="AQ49" s="109">
        <v>285</v>
      </c>
      <c r="AR49" s="330">
        <v>334</v>
      </c>
    </row>
    <row r="50" spans="2:44" ht="21.95" customHeight="1">
      <c r="B50" s="358" t="s">
        <v>521</v>
      </c>
      <c r="C50" s="166" t="s">
        <v>522</v>
      </c>
      <c r="D50" s="109">
        <v>15343</v>
      </c>
      <c r="E50" s="109">
        <v>51</v>
      </c>
      <c r="F50" s="109">
        <v>3680</v>
      </c>
      <c r="G50" s="109">
        <v>78</v>
      </c>
      <c r="H50" s="109">
        <v>777</v>
      </c>
      <c r="I50" s="119" t="s">
        <v>33</v>
      </c>
      <c r="J50" s="109">
        <v>162</v>
      </c>
      <c r="K50" s="109">
        <v>481</v>
      </c>
      <c r="L50" s="119" t="s">
        <v>33</v>
      </c>
      <c r="M50" s="109">
        <v>233</v>
      </c>
      <c r="N50" s="109">
        <v>628</v>
      </c>
      <c r="O50" s="114">
        <v>84</v>
      </c>
      <c r="P50" s="112"/>
      <c r="Q50" s="112"/>
      <c r="R50" s="109">
        <v>67</v>
      </c>
      <c r="S50" s="109">
        <v>89</v>
      </c>
      <c r="T50" s="109">
        <v>168</v>
      </c>
      <c r="U50" s="109">
        <v>135</v>
      </c>
      <c r="V50" s="119">
        <v>3016</v>
      </c>
      <c r="W50" s="119" t="s">
        <v>33</v>
      </c>
      <c r="X50" s="119" t="s">
        <v>33</v>
      </c>
      <c r="Y50" s="119" t="s">
        <v>33</v>
      </c>
      <c r="Z50" s="109" t="s">
        <v>33</v>
      </c>
      <c r="AA50" s="119">
        <v>2355</v>
      </c>
      <c r="AB50" s="119" t="s">
        <v>33</v>
      </c>
      <c r="AC50" s="119" t="s">
        <v>33</v>
      </c>
      <c r="AD50" s="357" t="s">
        <v>33</v>
      </c>
      <c r="AE50" s="144"/>
      <c r="AF50" s="112"/>
      <c r="AG50" s="358" t="s">
        <v>521</v>
      </c>
      <c r="AH50" s="166" t="s">
        <v>522</v>
      </c>
      <c r="AI50" s="118" t="s">
        <v>33</v>
      </c>
      <c r="AJ50" s="112">
        <v>1548</v>
      </c>
      <c r="AK50" s="119" t="s">
        <v>33</v>
      </c>
      <c r="AL50" s="119" t="s">
        <v>33</v>
      </c>
      <c r="AM50" s="109">
        <v>308</v>
      </c>
      <c r="AN50" s="109">
        <v>341</v>
      </c>
      <c r="AO50" s="109">
        <v>764</v>
      </c>
      <c r="AP50" s="109">
        <v>699</v>
      </c>
      <c r="AQ50" s="109">
        <v>295</v>
      </c>
      <c r="AR50" s="330">
        <v>302</v>
      </c>
    </row>
    <row r="51" spans="2:44" ht="21.95" customHeight="1">
      <c r="B51" s="358" t="s">
        <v>523</v>
      </c>
      <c r="C51" s="166" t="s">
        <v>365</v>
      </c>
      <c r="D51" s="109">
        <v>15066</v>
      </c>
      <c r="E51" s="109">
        <v>37</v>
      </c>
      <c r="F51" s="109">
        <v>3795</v>
      </c>
      <c r="G51" s="109">
        <v>76</v>
      </c>
      <c r="H51" s="109">
        <v>781</v>
      </c>
      <c r="I51" s="119" t="s">
        <v>33</v>
      </c>
      <c r="J51" s="109">
        <v>154</v>
      </c>
      <c r="K51" s="109">
        <v>458</v>
      </c>
      <c r="L51" s="119" t="s">
        <v>33</v>
      </c>
      <c r="M51" s="109">
        <v>239</v>
      </c>
      <c r="N51" s="109">
        <v>679</v>
      </c>
      <c r="O51" s="114">
        <v>119</v>
      </c>
      <c r="P51" s="112"/>
      <c r="Q51" s="112"/>
      <c r="R51" s="109">
        <v>69</v>
      </c>
      <c r="S51" s="109">
        <v>83</v>
      </c>
      <c r="T51" s="109">
        <v>136</v>
      </c>
      <c r="U51" s="109">
        <v>124</v>
      </c>
      <c r="V51" s="119">
        <v>3012</v>
      </c>
      <c r="W51" s="119" t="s">
        <v>33</v>
      </c>
      <c r="X51" s="119" t="s">
        <v>33</v>
      </c>
      <c r="Y51" s="119" t="s">
        <v>33</v>
      </c>
      <c r="Z51" s="109" t="s">
        <v>33</v>
      </c>
      <c r="AA51" s="119">
        <v>2251</v>
      </c>
      <c r="AB51" s="119" t="s">
        <v>33</v>
      </c>
      <c r="AC51" s="119" t="s">
        <v>33</v>
      </c>
      <c r="AD51" s="357" t="s">
        <v>33</v>
      </c>
      <c r="AE51" s="144"/>
      <c r="AF51" s="112"/>
      <c r="AG51" s="358" t="s">
        <v>523</v>
      </c>
      <c r="AH51" s="166" t="s">
        <v>365</v>
      </c>
      <c r="AI51" s="118" t="s">
        <v>33</v>
      </c>
      <c r="AJ51" s="112">
        <v>1496</v>
      </c>
      <c r="AK51" s="119" t="s">
        <v>33</v>
      </c>
      <c r="AL51" s="119" t="s">
        <v>33</v>
      </c>
      <c r="AM51" s="109">
        <v>270</v>
      </c>
      <c r="AN51" s="109">
        <v>364</v>
      </c>
      <c r="AO51" s="109">
        <v>637</v>
      </c>
      <c r="AP51" s="109">
        <v>700</v>
      </c>
      <c r="AQ51" s="109">
        <v>282</v>
      </c>
      <c r="AR51" s="330">
        <v>265</v>
      </c>
    </row>
    <row r="52" spans="2:44" ht="21.95" customHeight="1">
      <c r="B52" s="358" t="s">
        <v>86</v>
      </c>
      <c r="C52" s="166" t="s">
        <v>524</v>
      </c>
      <c r="D52" s="109">
        <v>15661</v>
      </c>
      <c r="E52" s="109">
        <v>44</v>
      </c>
      <c r="F52" s="109">
        <v>3833</v>
      </c>
      <c r="G52" s="109">
        <v>94</v>
      </c>
      <c r="H52" s="109">
        <v>754</v>
      </c>
      <c r="I52" s="119" t="s">
        <v>33</v>
      </c>
      <c r="J52" s="109">
        <v>177</v>
      </c>
      <c r="K52" s="109">
        <v>485</v>
      </c>
      <c r="L52" s="119" t="s">
        <v>33</v>
      </c>
      <c r="M52" s="109">
        <v>218</v>
      </c>
      <c r="N52" s="109">
        <v>740</v>
      </c>
      <c r="O52" s="114">
        <v>80</v>
      </c>
      <c r="P52" s="112"/>
      <c r="Q52" s="112"/>
      <c r="R52" s="109">
        <v>71</v>
      </c>
      <c r="S52" s="109">
        <v>79</v>
      </c>
      <c r="T52" s="109">
        <v>132</v>
      </c>
      <c r="U52" s="109">
        <v>97</v>
      </c>
      <c r="V52" s="119">
        <v>3287</v>
      </c>
      <c r="W52" s="119" t="s">
        <v>33</v>
      </c>
      <c r="X52" s="119" t="s">
        <v>33</v>
      </c>
      <c r="Y52" s="119" t="s">
        <v>33</v>
      </c>
      <c r="Z52" s="109" t="s">
        <v>33</v>
      </c>
      <c r="AA52" s="119">
        <v>2196</v>
      </c>
      <c r="AB52" s="119" t="s">
        <v>33</v>
      </c>
      <c r="AC52" s="119" t="s">
        <v>33</v>
      </c>
      <c r="AD52" s="357" t="s">
        <v>33</v>
      </c>
      <c r="AE52" s="144"/>
      <c r="AF52" s="112"/>
      <c r="AG52" s="358" t="s">
        <v>86</v>
      </c>
      <c r="AH52" s="166" t="s">
        <v>524</v>
      </c>
      <c r="AI52" s="118" t="s">
        <v>33</v>
      </c>
      <c r="AJ52" s="112">
        <v>1616</v>
      </c>
      <c r="AK52" s="119" t="s">
        <v>33</v>
      </c>
      <c r="AL52" s="119" t="s">
        <v>33</v>
      </c>
      <c r="AM52" s="109">
        <v>299</v>
      </c>
      <c r="AN52" s="109">
        <v>360</v>
      </c>
      <c r="AO52" s="109">
        <v>685</v>
      </c>
      <c r="AP52" s="109">
        <v>736</v>
      </c>
      <c r="AQ52" s="109">
        <v>311</v>
      </c>
      <c r="AR52" s="330">
        <v>278</v>
      </c>
    </row>
    <row r="53" spans="2:44" ht="21.95" customHeight="1">
      <c r="B53" s="358" t="s">
        <v>87</v>
      </c>
      <c r="C53" s="166" t="s">
        <v>525</v>
      </c>
      <c r="D53" s="109">
        <v>15954</v>
      </c>
      <c r="E53" s="109">
        <v>59</v>
      </c>
      <c r="F53" s="109">
        <v>3945</v>
      </c>
      <c r="G53" s="109">
        <v>94</v>
      </c>
      <c r="H53" s="109">
        <v>736</v>
      </c>
      <c r="I53" s="119" t="s">
        <v>33</v>
      </c>
      <c r="J53" s="109">
        <v>171</v>
      </c>
      <c r="K53" s="109">
        <v>503</v>
      </c>
      <c r="L53" s="119" t="s">
        <v>33</v>
      </c>
      <c r="M53" s="109">
        <v>256</v>
      </c>
      <c r="N53" s="109">
        <v>737</v>
      </c>
      <c r="O53" s="114">
        <v>107</v>
      </c>
      <c r="P53" s="112"/>
      <c r="Q53" s="112"/>
      <c r="R53" s="109">
        <v>59</v>
      </c>
      <c r="S53" s="109">
        <v>104</v>
      </c>
      <c r="T53" s="109">
        <v>146</v>
      </c>
      <c r="U53" s="109">
        <v>133</v>
      </c>
      <c r="V53" s="119">
        <v>3343</v>
      </c>
      <c r="W53" s="119" t="s">
        <v>33</v>
      </c>
      <c r="X53" s="119" t="s">
        <v>33</v>
      </c>
      <c r="Y53" s="119" t="s">
        <v>33</v>
      </c>
      <c r="Z53" s="109" t="s">
        <v>33</v>
      </c>
      <c r="AA53" s="119">
        <v>2232</v>
      </c>
      <c r="AB53" s="119" t="s">
        <v>33</v>
      </c>
      <c r="AC53" s="119" t="s">
        <v>33</v>
      </c>
      <c r="AD53" s="357" t="s">
        <v>33</v>
      </c>
      <c r="AE53" s="144"/>
      <c r="AF53" s="112"/>
      <c r="AG53" s="358" t="s">
        <v>87</v>
      </c>
      <c r="AH53" s="166" t="s">
        <v>525</v>
      </c>
      <c r="AI53" s="118" t="s">
        <v>33</v>
      </c>
      <c r="AJ53" s="112">
        <v>1721</v>
      </c>
      <c r="AK53" s="119" t="s">
        <v>33</v>
      </c>
      <c r="AL53" s="119" t="s">
        <v>33</v>
      </c>
      <c r="AM53" s="109">
        <v>295</v>
      </c>
      <c r="AN53" s="109">
        <v>363</v>
      </c>
      <c r="AO53" s="109">
        <v>607</v>
      </c>
      <c r="AP53" s="109">
        <v>680</v>
      </c>
      <c r="AQ53" s="109">
        <v>270</v>
      </c>
      <c r="AR53" s="330">
        <v>249</v>
      </c>
    </row>
    <row r="54" spans="2:44" ht="21.95" customHeight="1">
      <c r="B54" s="358" t="s">
        <v>88</v>
      </c>
      <c r="C54" s="166" t="s">
        <v>526</v>
      </c>
      <c r="D54" s="109">
        <v>16091</v>
      </c>
      <c r="E54" s="109">
        <v>55</v>
      </c>
      <c r="F54" s="109">
        <v>4134</v>
      </c>
      <c r="G54" s="109">
        <v>103</v>
      </c>
      <c r="H54" s="109">
        <v>754</v>
      </c>
      <c r="I54" s="119" t="s">
        <v>33</v>
      </c>
      <c r="J54" s="109">
        <v>166</v>
      </c>
      <c r="K54" s="109">
        <v>541</v>
      </c>
      <c r="L54" s="119" t="s">
        <v>33</v>
      </c>
      <c r="M54" s="109">
        <v>282</v>
      </c>
      <c r="N54" s="109">
        <v>801</v>
      </c>
      <c r="O54" s="114">
        <v>111</v>
      </c>
      <c r="P54" s="112"/>
      <c r="Q54" s="112"/>
      <c r="R54" s="109">
        <v>66</v>
      </c>
      <c r="S54" s="109">
        <v>76</v>
      </c>
      <c r="T54" s="109">
        <v>181</v>
      </c>
      <c r="U54" s="109">
        <v>97</v>
      </c>
      <c r="V54" s="119">
        <v>2974</v>
      </c>
      <c r="W54" s="119" t="s">
        <v>33</v>
      </c>
      <c r="X54" s="119" t="s">
        <v>33</v>
      </c>
      <c r="Y54" s="119" t="s">
        <v>33</v>
      </c>
      <c r="Z54" s="109" t="s">
        <v>33</v>
      </c>
      <c r="AA54" s="119">
        <v>2216</v>
      </c>
      <c r="AB54" s="119" t="s">
        <v>33</v>
      </c>
      <c r="AC54" s="119" t="s">
        <v>33</v>
      </c>
      <c r="AD54" s="357" t="s">
        <v>33</v>
      </c>
      <c r="AE54" s="144"/>
      <c r="AF54" s="112"/>
      <c r="AG54" s="358" t="s">
        <v>88</v>
      </c>
      <c r="AH54" s="166" t="s">
        <v>526</v>
      </c>
      <c r="AI54" s="118" t="s">
        <v>33</v>
      </c>
      <c r="AJ54" s="112">
        <v>1830</v>
      </c>
      <c r="AK54" s="119" t="s">
        <v>33</v>
      </c>
      <c r="AL54" s="119" t="s">
        <v>33</v>
      </c>
      <c r="AM54" s="109">
        <v>258</v>
      </c>
      <c r="AN54" s="109">
        <v>383</v>
      </c>
      <c r="AO54" s="109">
        <v>633</v>
      </c>
      <c r="AP54" s="109">
        <v>714</v>
      </c>
      <c r="AQ54" s="109">
        <v>273</v>
      </c>
      <c r="AR54" s="330">
        <v>302</v>
      </c>
    </row>
    <row r="55" spans="2:44" ht="21.95" customHeight="1">
      <c r="B55" s="358" t="s">
        <v>205</v>
      </c>
      <c r="C55" s="166" t="s">
        <v>527</v>
      </c>
      <c r="D55" s="109">
        <v>16543</v>
      </c>
      <c r="E55" s="109">
        <v>42</v>
      </c>
      <c r="F55" s="109">
        <v>4380</v>
      </c>
      <c r="G55" s="109">
        <v>98</v>
      </c>
      <c r="H55" s="109">
        <v>826</v>
      </c>
      <c r="I55" s="119">
        <v>322</v>
      </c>
      <c r="J55" s="109">
        <v>158</v>
      </c>
      <c r="K55" s="109">
        <v>651</v>
      </c>
      <c r="L55" s="119">
        <v>219</v>
      </c>
      <c r="M55" s="109">
        <v>270</v>
      </c>
      <c r="N55" s="109">
        <v>799</v>
      </c>
      <c r="O55" s="114">
        <v>105</v>
      </c>
      <c r="P55" s="112"/>
      <c r="Q55" s="112"/>
      <c r="R55" s="109">
        <v>59</v>
      </c>
      <c r="S55" s="109">
        <v>83</v>
      </c>
      <c r="T55" s="109">
        <v>253</v>
      </c>
      <c r="U55" s="109">
        <v>110</v>
      </c>
      <c r="V55" s="119">
        <v>2404</v>
      </c>
      <c r="W55" s="119">
        <v>937</v>
      </c>
      <c r="X55" s="119">
        <v>262</v>
      </c>
      <c r="Y55" s="119">
        <v>187</v>
      </c>
      <c r="Z55" s="109">
        <v>807</v>
      </c>
      <c r="AA55" s="119">
        <v>2711</v>
      </c>
      <c r="AB55" s="119">
        <v>186</v>
      </c>
      <c r="AC55" s="119">
        <v>548</v>
      </c>
      <c r="AD55" s="357">
        <v>1754</v>
      </c>
      <c r="AE55" s="144"/>
      <c r="AF55" s="112"/>
      <c r="AG55" s="358" t="s">
        <v>205</v>
      </c>
      <c r="AH55" s="166" t="s">
        <v>527</v>
      </c>
      <c r="AI55" s="118">
        <v>107</v>
      </c>
      <c r="AJ55" s="112">
        <v>1620</v>
      </c>
      <c r="AK55" s="119">
        <v>235</v>
      </c>
      <c r="AL55" s="119">
        <v>156</v>
      </c>
      <c r="AM55" s="109">
        <v>278</v>
      </c>
      <c r="AN55" s="109">
        <v>340</v>
      </c>
      <c r="AO55" s="109">
        <v>607</v>
      </c>
      <c r="AP55" s="109">
        <v>870</v>
      </c>
      <c r="AQ55" s="109">
        <v>323</v>
      </c>
      <c r="AR55" s="330">
        <v>253</v>
      </c>
    </row>
    <row r="56" spans="2:44" ht="21.95" customHeight="1">
      <c r="B56" s="358" t="s">
        <v>206</v>
      </c>
      <c r="C56" s="166" t="s">
        <v>528</v>
      </c>
      <c r="D56" s="109">
        <v>16193</v>
      </c>
      <c r="E56" s="109">
        <v>59</v>
      </c>
      <c r="F56" s="109">
        <v>4489</v>
      </c>
      <c r="G56" s="109">
        <v>123</v>
      </c>
      <c r="H56" s="109">
        <v>767</v>
      </c>
      <c r="I56" s="119">
        <v>312</v>
      </c>
      <c r="J56" s="109">
        <v>180</v>
      </c>
      <c r="K56" s="109">
        <v>604</v>
      </c>
      <c r="L56" s="119">
        <v>249</v>
      </c>
      <c r="M56" s="109">
        <v>257</v>
      </c>
      <c r="N56" s="109">
        <v>879</v>
      </c>
      <c r="O56" s="114">
        <v>90</v>
      </c>
      <c r="P56" s="112"/>
      <c r="Q56" s="112"/>
      <c r="R56" s="109">
        <v>85</v>
      </c>
      <c r="S56" s="109">
        <v>96</v>
      </c>
      <c r="T56" s="109">
        <v>204</v>
      </c>
      <c r="U56" s="109">
        <v>89</v>
      </c>
      <c r="V56" s="119">
        <v>2503</v>
      </c>
      <c r="W56" s="119">
        <v>901</v>
      </c>
      <c r="X56" s="119">
        <v>236</v>
      </c>
      <c r="Y56" s="119">
        <v>188</v>
      </c>
      <c r="Z56" s="109">
        <v>967</v>
      </c>
      <c r="AA56" s="119">
        <v>2501</v>
      </c>
      <c r="AB56" s="119">
        <v>233</v>
      </c>
      <c r="AC56" s="119">
        <v>552</v>
      </c>
      <c r="AD56" s="357">
        <v>1612</v>
      </c>
      <c r="AE56" s="144"/>
      <c r="AF56" s="112"/>
      <c r="AG56" s="358" t="s">
        <v>206</v>
      </c>
      <c r="AH56" s="166" t="s">
        <v>528</v>
      </c>
      <c r="AI56" s="118">
        <v>134</v>
      </c>
      <c r="AJ56" s="112">
        <v>1452</v>
      </c>
      <c r="AK56" s="119">
        <v>253</v>
      </c>
      <c r="AL56" s="119">
        <v>133</v>
      </c>
      <c r="AM56" s="109">
        <v>271</v>
      </c>
      <c r="AN56" s="109">
        <v>330</v>
      </c>
      <c r="AO56" s="109">
        <v>593</v>
      </c>
      <c r="AP56" s="109">
        <v>780</v>
      </c>
      <c r="AQ56" s="109">
        <v>305</v>
      </c>
      <c r="AR56" s="330">
        <v>307</v>
      </c>
    </row>
    <row r="57" spans="2:44" ht="21.95" customHeight="1">
      <c r="B57" s="358" t="s">
        <v>208</v>
      </c>
      <c r="C57" s="166" t="s">
        <v>529</v>
      </c>
      <c r="D57" s="109">
        <v>16236</v>
      </c>
      <c r="E57" s="109">
        <v>31</v>
      </c>
      <c r="F57" s="109">
        <v>4416</v>
      </c>
      <c r="G57" s="109">
        <v>126</v>
      </c>
      <c r="H57" s="109">
        <v>784</v>
      </c>
      <c r="I57" s="119">
        <v>334</v>
      </c>
      <c r="J57" s="109">
        <v>170</v>
      </c>
      <c r="K57" s="109">
        <v>612</v>
      </c>
      <c r="L57" s="119">
        <v>229</v>
      </c>
      <c r="M57" s="109">
        <v>281</v>
      </c>
      <c r="N57" s="109">
        <v>789</v>
      </c>
      <c r="O57" s="114">
        <v>90</v>
      </c>
      <c r="P57" s="112"/>
      <c r="Q57" s="112"/>
      <c r="R57" s="109">
        <v>91</v>
      </c>
      <c r="S57" s="109">
        <v>102</v>
      </c>
      <c r="T57" s="109">
        <v>195</v>
      </c>
      <c r="U57" s="109">
        <v>90</v>
      </c>
      <c r="V57" s="119">
        <v>2497</v>
      </c>
      <c r="W57" s="119">
        <v>875</v>
      </c>
      <c r="X57" s="119">
        <v>237</v>
      </c>
      <c r="Y57" s="119">
        <v>194</v>
      </c>
      <c r="Z57" s="109">
        <v>1001</v>
      </c>
      <c r="AA57" s="119">
        <v>2512</v>
      </c>
      <c r="AB57" s="119">
        <v>214</v>
      </c>
      <c r="AC57" s="119">
        <v>469</v>
      </c>
      <c r="AD57" s="357">
        <v>1710</v>
      </c>
      <c r="AE57" s="144"/>
      <c r="AF57" s="112"/>
      <c r="AG57" s="358" t="s">
        <v>208</v>
      </c>
      <c r="AH57" s="166" t="s">
        <v>529</v>
      </c>
      <c r="AI57" s="118">
        <v>108</v>
      </c>
      <c r="AJ57" s="112">
        <v>1608</v>
      </c>
      <c r="AK57" s="119">
        <v>261</v>
      </c>
      <c r="AL57" s="119">
        <v>114</v>
      </c>
      <c r="AM57" s="109">
        <v>267</v>
      </c>
      <c r="AN57" s="109">
        <v>344</v>
      </c>
      <c r="AO57" s="109">
        <v>554</v>
      </c>
      <c r="AP57" s="109">
        <v>785</v>
      </c>
      <c r="AQ57" s="109">
        <v>308</v>
      </c>
      <c r="AR57" s="330">
        <v>361</v>
      </c>
    </row>
    <row r="58" spans="2:44" ht="21.95" customHeight="1">
      <c r="B58" s="359" t="s">
        <v>530</v>
      </c>
      <c r="C58" s="166" t="s">
        <v>531</v>
      </c>
      <c r="D58" s="109">
        <v>16340</v>
      </c>
      <c r="E58" s="109">
        <v>37</v>
      </c>
      <c r="F58" s="109">
        <v>4683</v>
      </c>
      <c r="G58" s="109">
        <v>117</v>
      </c>
      <c r="H58" s="109">
        <v>801</v>
      </c>
      <c r="I58" s="119">
        <v>369</v>
      </c>
      <c r="J58" s="109">
        <v>164</v>
      </c>
      <c r="K58" s="109">
        <v>625</v>
      </c>
      <c r="L58" s="119">
        <v>266</v>
      </c>
      <c r="M58" s="109">
        <v>314</v>
      </c>
      <c r="N58" s="109">
        <v>837</v>
      </c>
      <c r="O58" s="114">
        <v>111</v>
      </c>
      <c r="P58" s="112"/>
      <c r="Q58" s="112"/>
      <c r="R58" s="109">
        <v>63</v>
      </c>
      <c r="S58" s="109">
        <v>100</v>
      </c>
      <c r="T58" s="109">
        <v>188</v>
      </c>
      <c r="U58" s="109">
        <v>88</v>
      </c>
      <c r="V58" s="119">
        <v>2441</v>
      </c>
      <c r="W58" s="119">
        <v>884</v>
      </c>
      <c r="X58" s="119">
        <v>239</v>
      </c>
      <c r="Y58" s="119">
        <v>179</v>
      </c>
      <c r="Z58" s="109">
        <v>954</v>
      </c>
      <c r="AA58" s="119">
        <v>2399</v>
      </c>
      <c r="AB58" s="119">
        <v>249</v>
      </c>
      <c r="AC58" s="119">
        <v>494</v>
      </c>
      <c r="AD58" s="357">
        <v>1558</v>
      </c>
      <c r="AE58" s="144"/>
      <c r="AF58" s="112"/>
      <c r="AG58" s="359" t="s">
        <v>530</v>
      </c>
      <c r="AH58" s="166" t="s">
        <v>531</v>
      </c>
      <c r="AI58" s="118">
        <v>132</v>
      </c>
      <c r="AJ58" s="112">
        <v>1566</v>
      </c>
      <c r="AK58" s="119">
        <v>231</v>
      </c>
      <c r="AL58" s="119">
        <v>114</v>
      </c>
      <c r="AM58" s="109">
        <v>247</v>
      </c>
      <c r="AN58" s="109">
        <v>343</v>
      </c>
      <c r="AO58" s="109">
        <v>503</v>
      </c>
      <c r="AP58" s="109">
        <v>800</v>
      </c>
      <c r="AQ58" s="109">
        <v>300</v>
      </c>
      <c r="AR58" s="330">
        <v>417</v>
      </c>
    </row>
    <row r="59" spans="2:44" ht="21.95" customHeight="1">
      <c r="B59" s="915" t="s">
        <v>959</v>
      </c>
      <c r="C59" s="166" t="s">
        <v>532</v>
      </c>
      <c r="D59" s="109">
        <v>17414</v>
      </c>
      <c r="E59" s="109">
        <v>28</v>
      </c>
      <c r="F59" s="109">
        <v>4745</v>
      </c>
      <c r="G59" s="109">
        <v>137</v>
      </c>
      <c r="H59" s="109">
        <v>809</v>
      </c>
      <c r="I59" s="119">
        <v>353</v>
      </c>
      <c r="J59" s="109">
        <v>150</v>
      </c>
      <c r="K59" s="109">
        <v>670</v>
      </c>
      <c r="L59" s="119">
        <v>242</v>
      </c>
      <c r="M59" s="109">
        <v>303</v>
      </c>
      <c r="N59" s="109">
        <v>863</v>
      </c>
      <c r="O59" s="114">
        <v>107</v>
      </c>
      <c r="P59" s="112"/>
      <c r="Q59" s="112"/>
      <c r="R59" s="109">
        <v>73</v>
      </c>
      <c r="S59" s="109">
        <v>77</v>
      </c>
      <c r="T59" s="109">
        <v>214</v>
      </c>
      <c r="U59" s="109">
        <v>92</v>
      </c>
      <c r="V59" s="119">
        <v>2614</v>
      </c>
      <c r="W59" s="119">
        <v>930</v>
      </c>
      <c r="X59" s="119">
        <v>236</v>
      </c>
      <c r="Y59" s="119">
        <v>184</v>
      </c>
      <c r="Z59" s="109">
        <v>1068</v>
      </c>
      <c r="AA59" s="119">
        <v>2505</v>
      </c>
      <c r="AB59" s="119">
        <v>282</v>
      </c>
      <c r="AC59" s="119">
        <v>509</v>
      </c>
      <c r="AD59" s="357">
        <v>1625</v>
      </c>
      <c r="AE59" s="144"/>
      <c r="AF59" s="112"/>
      <c r="AG59" s="915" t="s">
        <v>959</v>
      </c>
      <c r="AH59" s="166" t="s">
        <v>532</v>
      </c>
      <c r="AI59" s="118">
        <v>125</v>
      </c>
      <c r="AJ59" s="112">
        <v>1939</v>
      </c>
      <c r="AK59" s="119">
        <v>275</v>
      </c>
      <c r="AL59" s="119">
        <v>123</v>
      </c>
      <c r="AM59" s="109">
        <v>249</v>
      </c>
      <c r="AN59" s="109">
        <v>345</v>
      </c>
      <c r="AO59" s="109">
        <v>567</v>
      </c>
      <c r="AP59" s="109">
        <v>767</v>
      </c>
      <c r="AQ59" s="109">
        <v>286</v>
      </c>
      <c r="AR59" s="330">
        <v>433</v>
      </c>
    </row>
    <row r="60" spans="2:44" ht="21.95" customHeight="1">
      <c r="B60" s="359" t="s">
        <v>533</v>
      </c>
      <c r="C60" s="166" t="s">
        <v>534</v>
      </c>
      <c r="D60" s="109">
        <v>16907</v>
      </c>
      <c r="E60" s="109">
        <v>35</v>
      </c>
      <c r="F60" s="109">
        <v>4778</v>
      </c>
      <c r="G60" s="109">
        <v>149</v>
      </c>
      <c r="H60" s="109">
        <v>793</v>
      </c>
      <c r="I60" s="119">
        <v>361</v>
      </c>
      <c r="J60" s="109">
        <v>197</v>
      </c>
      <c r="K60" s="109">
        <v>579</v>
      </c>
      <c r="L60" s="119">
        <v>253</v>
      </c>
      <c r="M60" s="109">
        <v>312</v>
      </c>
      <c r="N60" s="109">
        <v>878</v>
      </c>
      <c r="O60" s="114">
        <v>138</v>
      </c>
      <c r="P60" s="112"/>
      <c r="Q60" s="112"/>
      <c r="R60" s="109">
        <v>80</v>
      </c>
      <c r="S60" s="109">
        <v>105</v>
      </c>
      <c r="T60" s="109">
        <v>227</v>
      </c>
      <c r="U60" s="109">
        <v>89</v>
      </c>
      <c r="V60" s="119">
        <v>2452</v>
      </c>
      <c r="W60" s="119">
        <v>750</v>
      </c>
      <c r="X60" s="119">
        <v>223</v>
      </c>
      <c r="Y60" s="119">
        <v>195</v>
      </c>
      <c r="Z60" s="109">
        <v>1102</v>
      </c>
      <c r="AA60" s="119">
        <v>2385</v>
      </c>
      <c r="AB60" s="119">
        <v>259</v>
      </c>
      <c r="AC60" s="119">
        <v>487</v>
      </c>
      <c r="AD60" s="357">
        <v>1577</v>
      </c>
      <c r="AE60" s="144"/>
      <c r="AF60" s="112"/>
      <c r="AG60" s="359" t="s">
        <v>533</v>
      </c>
      <c r="AH60" s="166" t="s">
        <v>534</v>
      </c>
      <c r="AI60" s="118">
        <v>141</v>
      </c>
      <c r="AJ60" s="112">
        <v>1822</v>
      </c>
      <c r="AK60" s="119">
        <v>213</v>
      </c>
      <c r="AL60" s="119">
        <v>84</v>
      </c>
      <c r="AM60" s="109">
        <v>278</v>
      </c>
      <c r="AN60" s="109">
        <v>364</v>
      </c>
      <c r="AO60" s="109">
        <v>574</v>
      </c>
      <c r="AP60" s="109">
        <v>815</v>
      </c>
      <c r="AQ60" s="109">
        <v>278</v>
      </c>
      <c r="AR60" s="330">
        <v>378</v>
      </c>
    </row>
    <row r="61" spans="2:44" ht="21.95" customHeight="1">
      <c r="B61" s="359" t="s">
        <v>535</v>
      </c>
      <c r="C61" s="166" t="s">
        <v>536</v>
      </c>
      <c r="D61" s="109">
        <v>16992</v>
      </c>
      <c r="E61" s="109">
        <v>32</v>
      </c>
      <c r="F61" s="109">
        <v>4772</v>
      </c>
      <c r="G61" s="109">
        <v>125</v>
      </c>
      <c r="H61" s="109">
        <v>776</v>
      </c>
      <c r="I61" s="119">
        <v>330</v>
      </c>
      <c r="J61" s="109">
        <v>181</v>
      </c>
      <c r="K61" s="109">
        <v>656</v>
      </c>
      <c r="L61" s="119">
        <v>226</v>
      </c>
      <c r="M61" s="109">
        <v>331</v>
      </c>
      <c r="N61" s="109">
        <v>917</v>
      </c>
      <c r="O61" s="114">
        <v>128</v>
      </c>
      <c r="P61" s="112"/>
      <c r="Q61" s="112"/>
      <c r="R61" s="109">
        <v>69</v>
      </c>
      <c r="S61" s="109">
        <v>95</v>
      </c>
      <c r="T61" s="109">
        <v>181</v>
      </c>
      <c r="U61" s="109">
        <v>60</v>
      </c>
      <c r="V61" s="119">
        <v>2636</v>
      </c>
      <c r="W61" s="119">
        <v>800</v>
      </c>
      <c r="X61" s="119">
        <v>202</v>
      </c>
      <c r="Y61" s="119">
        <v>210</v>
      </c>
      <c r="Z61" s="109">
        <v>1217</v>
      </c>
      <c r="AA61" s="119">
        <v>2452</v>
      </c>
      <c r="AB61" s="119">
        <v>275</v>
      </c>
      <c r="AC61" s="119">
        <v>551</v>
      </c>
      <c r="AD61" s="357">
        <v>1561</v>
      </c>
      <c r="AE61" s="144"/>
      <c r="AF61" s="112"/>
      <c r="AG61" s="359" t="s">
        <v>535</v>
      </c>
      <c r="AH61" s="166" t="s">
        <v>536</v>
      </c>
      <c r="AI61" s="118">
        <v>136</v>
      </c>
      <c r="AJ61" s="112">
        <v>1716</v>
      </c>
      <c r="AK61" s="119">
        <v>218</v>
      </c>
      <c r="AL61" s="119">
        <v>112</v>
      </c>
      <c r="AM61" s="109">
        <v>240</v>
      </c>
      <c r="AN61" s="109">
        <v>363</v>
      </c>
      <c r="AO61" s="109">
        <v>583</v>
      </c>
      <c r="AP61" s="109">
        <v>796</v>
      </c>
      <c r="AQ61" s="109">
        <v>270</v>
      </c>
      <c r="AR61" s="330">
        <v>411</v>
      </c>
    </row>
    <row r="62" spans="2:44" ht="21.95" customHeight="1">
      <c r="B62" s="359" t="s">
        <v>537</v>
      </c>
      <c r="C62" s="166" t="s">
        <v>538</v>
      </c>
      <c r="D62" s="109">
        <v>17041</v>
      </c>
      <c r="E62" s="109">
        <v>32</v>
      </c>
      <c r="F62" s="109">
        <v>4912</v>
      </c>
      <c r="G62" s="109">
        <v>147</v>
      </c>
      <c r="H62" s="109">
        <v>774</v>
      </c>
      <c r="I62" s="119">
        <v>366</v>
      </c>
      <c r="J62" s="109">
        <v>186</v>
      </c>
      <c r="K62" s="109">
        <v>648</v>
      </c>
      <c r="L62" s="119">
        <v>260</v>
      </c>
      <c r="M62" s="109">
        <v>331</v>
      </c>
      <c r="N62" s="109">
        <v>908</v>
      </c>
      <c r="O62" s="114">
        <v>123</v>
      </c>
      <c r="P62" s="112"/>
      <c r="Q62" s="112"/>
      <c r="R62" s="109">
        <v>67</v>
      </c>
      <c r="S62" s="109">
        <v>109</v>
      </c>
      <c r="T62" s="109">
        <v>197</v>
      </c>
      <c r="U62" s="109">
        <v>65</v>
      </c>
      <c r="V62" s="119">
        <v>2706</v>
      </c>
      <c r="W62" s="119">
        <v>787</v>
      </c>
      <c r="X62" s="119">
        <v>197</v>
      </c>
      <c r="Y62" s="119">
        <v>223</v>
      </c>
      <c r="Z62" s="109">
        <v>1272</v>
      </c>
      <c r="AA62" s="119">
        <v>2223</v>
      </c>
      <c r="AB62" s="119">
        <v>226</v>
      </c>
      <c r="AC62" s="119">
        <v>513</v>
      </c>
      <c r="AD62" s="357">
        <v>1416</v>
      </c>
      <c r="AE62" s="144"/>
      <c r="AF62" s="112"/>
      <c r="AG62" s="359" t="s">
        <v>537</v>
      </c>
      <c r="AH62" s="166" t="s">
        <v>538</v>
      </c>
      <c r="AI62" s="118">
        <v>143</v>
      </c>
      <c r="AJ62" s="112">
        <v>1752</v>
      </c>
      <c r="AK62" s="119">
        <v>239</v>
      </c>
      <c r="AL62" s="119">
        <v>94</v>
      </c>
      <c r="AM62" s="109">
        <v>269</v>
      </c>
      <c r="AN62" s="109">
        <v>389</v>
      </c>
      <c r="AO62" s="109">
        <v>520</v>
      </c>
      <c r="AP62" s="109">
        <v>763</v>
      </c>
      <c r="AQ62" s="109">
        <v>243</v>
      </c>
      <c r="AR62" s="330">
        <v>399</v>
      </c>
    </row>
    <row r="63" spans="2:44" ht="21.95" customHeight="1">
      <c r="B63" s="359" t="s">
        <v>539</v>
      </c>
      <c r="C63" s="166" t="s">
        <v>540</v>
      </c>
      <c r="D63" s="109">
        <v>17661</v>
      </c>
      <c r="E63" s="109">
        <v>23</v>
      </c>
      <c r="F63" s="109">
        <v>4921</v>
      </c>
      <c r="G63" s="109">
        <v>153</v>
      </c>
      <c r="H63" s="109">
        <v>726</v>
      </c>
      <c r="I63" s="119">
        <v>381</v>
      </c>
      <c r="J63" s="109">
        <v>172</v>
      </c>
      <c r="K63" s="109">
        <v>626</v>
      </c>
      <c r="L63" s="119">
        <v>237</v>
      </c>
      <c r="M63" s="109">
        <v>382</v>
      </c>
      <c r="N63" s="109">
        <v>878</v>
      </c>
      <c r="O63" s="114">
        <v>150</v>
      </c>
      <c r="P63" s="112"/>
      <c r="Q63" s="112"/>
      <c r="R63" s="109">
        <v>71</v>
      </c>
      <c r="S63" s="109">
        <v>104</v>
      </c>
      <c r="T63" s="109">
        <v>188</v>
      </c>
      <c r="U63" s="109">
        <v>70</v>
      </c>
      <c r="V63" s="119">
        <v>2804</v>
      </c>
      <c r="W63" s="119">
        <v>831</v>
      </c>
      <c r="X63" s="119">
        <v>244</v>
      </c>
      <c r="Y63" s="119">
        <v>243</v>
      </c>
      <c r="Z63" s="109">
        <v>1274</v>
      </c>
      <c r="AA63" s="119">
        <v>2280</v>
      </c>
      <c r="AB63" s="119">
        <v>278</v>
      </c>
      <c r="AC63" s="119">
        <v>517</v>
      </c>
      <c r="AD63" s="357">
        <v>1432</v>
      </c>
      <c r="AE63" s="144"/>
      <c r="AF63" s="112"/>
      <c r="AG63" s="359" t="s">
        <v>539</v>
      </c>
      <c r="AH63" s="166" t="s">
        <v>540</v>
      </c>
      <c r="AI63" s="118">
        <v>143</v>
      </c>
      <c r="AJ63" s="112">
        <v>1943</v>
      </c>
      <c r="AK63" s="119">
        <v>249</v>
      </c>
      <c r="AL63" s="119">
        <v>95</v>
      </c>
      <c r="AM63" s="109">
        <v>293</v>
      </c>
      <c r="AN63" s="109">
        <v>394</v>
      </c>
      <c r="AO63" s="109">
        <v>524</v>
      </c>
      <c r="AP63" s="109">
        <v>829</v>
      </c>
      <c r="AQ63" s="109">
        <v>252</v>
      </c>
      <c r="AR63" s="330">
        <v>397</v>
      </c>
    </row>
    <row r="64" spans="2:44" ht="21.95" customHeight="1">
      <c r="B64" s="359" t="s">
        <v>541</v>
      </c>
      <c r="C64" s="166" t="s">
        <v>542</v>
      </c>
      <c r="D64" s="109">
        <v>17489</v>
      </c>
      <c r="E64" s="109">
        <v>32</v>
      </c>
      <c r="F64" s="109">
        <v>5016</v>
      </c>
      <c r="G64" s="109">
        <v>133</v>
      </c>
      <c r="H64" s="109">
        <v>776</v>
      </c>
      <c r="I64" s="119">
        <v>355</v>
      </c>
      <c r="J64" s="109">
        <v>177</v>
      </c>
      <c r="K64" s="109">
        <v>636</v>
      </c>
      <c r="L64" s="119">
        <v>251</v>
      </c>
      <c r="M64" s="109">
        <v>383</v>
      </c>
      <c r="N64" s="109">
        <v>969</v>
      </c>
      <c r="O64" s="114">
        <v>149</v>
      </c>
      <c r="P64" s="112"/>
      <c r="Q64" s="112"/>
      <c r="R64" s="109">
        <v>67</v>
      </c>
      <c r="S64" s="109">
        <v>91</v>
      </c>
      <c r="T64" s="109">
        <v>206</v>
      </c>
      <c r="U64" s="109">
        <v>68</v>
      </c>
      <c r="V64" s="119">
        <v>2693</v>
      </c>
      <c r="W64" s="119">
        <v>777</v>
      </c>
      <c r="X64" s="119">
        <v>214</v>
      </c>
      <c r="Y64" s="119">
        <v>239</v>
      </c>
      <c r="Z64" s="109">
        <v>1240</v>
      </c>
      <c r="AA64" s="119">
        <v>2242</v>
      </c>
      <c r="AB64" s="119">
        <v>256</v>
      </c>
      <c r="AC64" s="119">
        <v>516</v>
      </c>
      <c r="AD64" s="357">
        <v>1406</v>
      </c>
      <c r="AE64" s="144"/>
      <c r="AF64" s="112"/>
      <c r="AG64" s="359" t="s">
        <v>541</v>
      </c>
      <c r="AH64" s="166" t="s">
        <v>542</v>
      </c>
      <c r="AI64" s="118">
        <v>137</v>
      </c>
      <c r="AJ64" s="112">
        <v>1982</v>
      </c>
      <c r="AK64" s="119">
        <v>195</v>
      </c>
      <c r="AL64" s="119">
        <v>81</v>
      </c>
      <c r="AM64" s="109">
        <v>261</v>
      </c>
      <c r="AN64" s="109">
        <v>374</v>
      </c>
      <c r="AO64" s="109">
        <v>556</v>
      </c>
      <c r="AP64" s="109">
        <v>760</v>
      </c>
      <c r="AQ64" s="109">
        <v>237</v>
      </c>
      <c r="AR64" s="330">
        <v>368</v>
      </c>
    </row>
    <row r="65" spans="2:44" ht="21.95" customHeight="1">
      <c r="B65" s="359" t="s">
        <v>543</v>
      </c>
      <c r="C65" s="166" t="s">
        <v>544</v>
      </c>
      <c r="D65" s="109">
        <v>18428</v>
      </c>
      <c r="E65" s="109">
        <v>21</v>
      </c>
      <c r="F65" s="109">
        <v>4957</v>
      </c>
      <c r="G65" s="109">
        <v>138</v>
      </c>
      <c r="H65" s="109">
        <v>716</v>
      </c>
      <c r="I65" s="119">
        <v>357</v>
      </c>
      <c r="J65" s="109">
        <v>212</v>
      </c>
      <c r="K65" s="109">
        <v>623</v>
      </c>
      <c r="L65" s="119">
        <v>285</v>
      </c>
      <c r="M65" s="109">
        <v>365</v>
      </c>
      <c r="N65" s="109">
        <v>981</v>
      </c>
      <c r="O65" s="114">
        <v>123</v>
      </c>
      <c r="P65" s="112"/>
      <c r="Q65" s="112"/>
      <c r="R65" s="109">
        <v>54</v>
      </c>
      <c r="S65" s="109">
        <v>99</v>
      </c>
      <c r="T65" s="109">
        <v>223</v>
      </c>
      <c r="U65" s="109">
        <v>72</v>
      </c>
      <c r="V65" s="119">
        <v>2892</v>
      </c>
      <c r="W65" s="119">
        <v>933</v>
      </c>
      <c r="X65" s="119">
        <v>242</v>
      </c>
      <c r="Y65" s="119">
        <v>232</v>
      </c>
      <c r="Z65" s="109">
        <v>1262</v>
      </c>
      <c r="AA65" s="119">
        <v>2421</v>
      </c>
      <c r="AB65" s="119">
        <v>264</v>
      </c>
      <c r="AC65" s="119">
        <v>527</v>
      </c>
      <c r="AD65" s="357">
        <v>1547</v>
      </c>
      <c r="AE65" s="144"/>
      <c r="AF65" s="112"/>
      <c r="AG65" s="359" t="s">
        <v>543</v>
      </c>
      <c r="AH65" s="166" t="s">
        <v>544</v>
      </c>
      <c r="AI65" s="118">
        <v>182</v>
      </c>
      <c r="AJ65" s="112">
        <v>2044</v>
      </c>
      <c r="AK65" s="119">
        <v>249</v>
      </c>
      <c r="AL65" s="119">
        <v>67</v>
      </c>
      <c r="AM65" s="109">
        <v>256</v>
      </c>
      <c r="AN65" s="109">
        <v>433</v>
      </c>
      <c r="AO65" s="109">
        <v>557</v>
      </c>
      <c r="AP65" s="109">
        <v>862</v>
      </c>
      <c r="AQ65" s="109">
        <v>213</v>
      </c>
      <c r="AR65" s="330">
        <v>418</v>
      </c>
    </row>
    <row r="66" spans="2:44" ht="21.95" customHeight="1">
      <c r="B66" s="359" t="s">
        <v>545</v>
      </c>
      <c r="C66" s="166" t="s">
        <v>546</v>
      </c>
      <c r="D66" s="109">
        <v>18317</v>
      </c>
      <c r="E66" s="109">
        <v>22</v>
      </c>
      <c r="F66" s="109">
        <v>5097</v>
      </c>
      <c r="G66" s="109">
        <v>145</v>
      </c>
      <c r="H66" s="109">
        <v>800</v>
      </c>
      <c r="I66" s="119">
        <v>381</v>
      </c>
      <c r="J66" s="109">
        <v>176</v>
      </c>
      <c r="K66" s="109">
        <v>617</v>
      </c>
      <c r="L66" s="119">
        <v>239</v>
      </c>
      <c r="M66" s="109">
        <v>363</v>
      </c>
      <c r="N66" s="109">
        <v>1040</v>
      </c>
      <c r="O66" s="114">
        <v>147</v>
      </c>
      <c r="P66" s="112"/>
      <c r="Q66" s="112"/>
      <c r="R66" s="109">
        <v>69</v>
      </c>
      <c r="S66" s="109">
        <v>100</v>
      </c>
      <c r="T66" s="109">
        <v>217</v>
      </c>
      <c r="U66" s="109">
        <v>85</v>
      </c>
      <c r="V66" s="119">
        <v>2932</v>
      </c>
      <c r="W66" s="119">
        <v>834</v>
      </c>
      <c r="X66" s="119">
        <v>215</v>
      </c>
      <c r="Y66" s="119">
        <v>224</v>
      </c>
      <c r="Z66" s="109">
        <v>1415</v>
      </c>
      <c r="AA66" s="119">
        <v>2274</v>
      </c>
      <c r="AB66" s="119">
        <v>261</v>
      </c>
      <c r="AC66" s="119">
        <v>536</v>
      </c>
      <c r="AD66" s="357">
        <v>1391</v>
      </c>
      <c r="AE66" s="144"/>
      <c r="AF66" s="112"/>
      <c r="AG66" s="359" t="s">
        <v>545</v>
      </c>
      <c r="AH66" s="166" t="s">
        <v>546</v>
      </c>
      <c r="AI66" s="118">
        <v>204</v>
      </c>
      <c r="AJ66" s="112">
        <v>2103</v>
      </c>
      <c r="AK66" s="119">
        <v>232</v>
      </c>
      <c r="AL66" s="119">
        <v>61</v>
      </c>
      <c r="AM66" s="109">
        <v>267</v>
      </c>
      <c r="AN66" s="109">
        <v>414</v>
      </c>
      <c r="AO66" s="109">
        <v>503</v>
      </c>
      <c r="AP66" s="109">
        <v>757</v>
      </c>
      <c r="AQ66" s="109">
        <v>191</v>
      </c>
      <c r="AR66" s="330">
        <v>369</v>
      </c>
    </row>
    <row r="67" spans="2:44" ht="21.95" customHeight="1">
      <c r="B67" s="359" t="s">
        <v>547</v>
      </c>
      <c r="C67" s="166" t="s">
        <v>548</v>
      </c>
      <c r="D67" s="109">
        <v>18325</v>
      </c>
      <c r="E67" s="109">
        <v>20</v>
      </c>
      <c r="F67" s="109">
        <v>5129</v>
      </c>
      <c r="G67" s="109">
        <v>154</v>
      </c>
      <c r="H67" s="109">
        <v>710</v>
      </c>
      <c r="I67" s="119">
        <v>359</v>
      </c>
      <c r="J67" s="109">
        <v>172</v>
      </c>
      <c r="K67" s="109">
        <v>632</v>
      </c>
      <c r="L67" s="119">
        <v>248</v>
      </c>
      <c r="M67" s="109">
        <v>351</v>
      </c>
      <c r="N67" s="109">
        <v>1065</v>
      </c>
      <c r="O67" s="114">
        <v>137</v>
      </c>
      <c r="P67" s="112"/>
      <c r="Q67" s="112"/>
      <c r="R67" s="109">
        <v>76</v>
      </c>
      <c r="S67" s="109">
        <v>101</v>
      </c>
      <c r="T67" s="109">
        <v>213</v>
      </c>
      <c r="U67" s="109">
        <v>79</v>
      </c>
      <c r="V67" s="119">
        <v>2967</v>
      </c>
      <c r="W67" s="119">
        <v>803</v>
      </c>
      <c r="X67" s="119">
        <v>254</v>
      </c>
      <c r="Y67" s="119">
        <v>240</v>
      </c>
      <c r="Z67" s="109">
        <v>1444</v>
      </c>
      <c r="AA67" s="119">
        <v>2105</v>
      </c>
      <c r="AB67" s="119">
        <v>284</v>
      </c>
      <c r="AC67" s="119">
        <v>493</v>
      </c>
      <c r="AD67" s="357">
        <v>1236</v>
      </c>
      <c r="AE67" s="144"/>
      <c r="AF67" s="112"/>
      <c r="AG67" s="359" t="s">
        <v>547</v>
      </c>
      <c r="AH67" s="166" t="s">
        <v>548</v>
      </c>
      <c r="AI67" s="118">
        <v>180</v>
      </c>
      <c r="AJ67" s="112">
        <v>2056</v>
      </c>
      <c r="AK67" s="119">
        <v>260</v>
      </c>
      <c r="AL67" s="119">
        <v>52</v>
      </c>
      <c r="AM67" s="109">
        <v>259</v>
      </c>
      <c r="AN67" s="109">
        <v>407</v>
      </c>
      <c r="AO67" s="109">
        <v>579</v>
      </c>
      <c r="AP67" s="109">
        <v>745</v>
      </c>
      <c r="AQ67" s="109">
        <v>165</v>
      </c>
      <c r="AR67" s="330">
        <v>423</v>
      </c>
    </row>
    <row r="68" spans="2:44" ht="21.95" customHeight="1">
      <c r="B68" s="359" t="s">
        <v>549</v>
      </c>
      <c r="C68" s="166" t="s">
        <v>550</v>
      </c>
      <c r="D68" s="109">
        <v>19393</v>
      </c>
      <c r="E68" s="109">
        <v>24</v>
      </c>
      <c r="F68" s="109">
        <v>5244</v>
      </c>
      <c r="G68" s="109">
        <v>150</v>
      </c>
      <c r="H68" s="109">
        <v>750</v>
      </c>
      <c r="I68" s="119">
        <v>373</v>
      </c>
      <c r="J68" s="109">
        <v>167</v>
      </c>
      <c r="K68" s="109">
        <v>586</v>
      </c>
      <c r="L68" s="119">
        <v>258</v>
      </c>
      <c r="M68" s="109">
        <v>413</v>
      </c>
      <c r="N68" s="109">
        <v>1071</v>
      </c>
      <c r="O68" s="114">
        <v>160</v>
      </c>
      <c r="P68" s="112"/>
      <c r="Q68" s="112"/>
      <c r="R68" s="109">
        <v>85</v>
      </c>
      <c r="S68" s="109">
        <v>83</v>
      </c>
      <c r="T68" s="109">
        <v>191</v>
      </c>
      <c r="U68" s="109">
        <v>74</v>
      </c>
      <c r="V68" s="119">
        <v>3049</v>
      </c>
      <c r="W68" s="119">
        <v>784</v>
      </c>
      <c r="X68" s="119">
        <v>263</v>
      </c>
      <c r="Y68" s="119">
        <v>237</v>
      </c>
      <c r="Z68" s="109">
        <v>1473</v>
      </c>
      <c r="AA68" s="119">
        <v>2279</v>
      </c>
      <c r="AB68" s="119">
        <v>333</v>
      </c>
      <c r="AC68" s="119">
        <v>534</v>
      </c>
      <c r="AD68" s="357">
        <v>1340</v>
      </c>
      <c r="AE68" s="144"/>
      <c r="AF68" s="112"/>
      <c r="AG68" s="359" t="s">
        <v>549</v>
      </c>
      <c r="AH68" s="166" t="s">
        <v>550</v>
      </c>
      <c r="AI68" s="118">
        <v>200</v>
      </c>
      <c r="AJ68" s="112">
        <v>2268</v>
      </c>
      <c r="AK68" s="119">
        <v>261</v>
      </c>
      <c r="AL68" s="119">
        <v>49</v>
      </c>
      <c r="AM68" s="109">
        <v>262</v>
      </c>
      <c r="AN68" s="109">
        <v>412</v>
      </c>
      <c r="AO68" s="109">
        <v>721</v>
      </c>
      <c r="AP68" s="109">
        <v>801</v>
      </c>
      <c r="AQ68" s="109">
        <v>159</v>
      </c>
      <c r="AR68" s="330">
        <v>381</v>
      </c>
    </row>
    <row r="69" spans="2:44" ht="21.95" customHeight="1">
      <c r="B69" s="359" t="s">
        <v>551</v>
      </c>
      <c r="C69" s="166" t="s">
        <v>552</v>
      </c>
      <c r="D69" s="109">
        <v>18948</v>
      </c>
      <c r="E69" s="109">
        <v>21</v>
      </c>
      <c r="F69" s="109">
        <v>5298</v>
      </c>
      <c r="G69" s="109">
        <v>151</v>
      </c>
      <c r="H69" s="109">
        <v>751</v>
      </c>
      <c r="I69" s="119">
        <v>380</v>
      </c>
      <c r="J69" s="109">
        <v>195</v>
      </c>
      <c r="K69" s="109">
        <v>564</v>
      </c>
      <c r="L69" s="119">
        <v>260</v>
      </c>
      <c r="M69" s="109">
        <v>438</v>
      </c>
      <c r="N69" s="109">
        <v>1102</v>
      </c>
      <c r="O69" s="114">
        <v>186</v>
      </c>
      <c r="P69" s="112"/>
      <c r="Q69" s="112"/>
      <c r="R69" s="109">
        <v>75</v>
      </c>
      <c r="S69" s="109">
        <v>102</v>
      </c>
      <c r="T69" s="109">
        <v>214</v>
      </c>
      <c r="U69" s="109">
        <v>70</v>
      </c>
      <c r="V69" s="119">
        <v>2850</v>
      </c>
      <c r="W69" s="119">
        <v>764</v>
      </c>
      <c r="X69" s="119">
        <v>228</v>
      </c>
      <c r="Y69" s="119">
        <v>255</v>
      </c>
      <c r="Z69" s="109">
        <v>1350</v>
      </c>
      <c r="AA69" s="119">
        <v>2138</v>
      </c>
      <c r="AB69" s="119">
        <v>280</v>
      </c>
      <c r="AC69" s="119">
        <v>540</v>
      </c>
      <c r="AD69" s="357">
        <v>1261</v>
      </c>
      <c r="AE69" s="144"/>
      <c r="AF69" s="112"/>
      <c r="AG69" s="359" t="s">
        <v>551</v>
      </c>
      <c r="AH69" s="166" t="s">
        <v>552</v>
      </c>
      <c r="AI69" s="118">
        <v>198</v>
      </c>
      <c r="AJ69" s="112">
        <v>2231</v>
      </c>
      <c r="AK69" s="119">
        <v>290</v>
      </c>
      <c r="AL69" s="119">
        <v>44</v>
      </c>
      <c r="AM69" s="109">
        <v>244</v>
      </c>
      <c r="AN69" s="109">
        <v>400</v>
      </c>
      <c r="AO69" s="109">
        <v>720</v>
      </c>
      <c r="AP69" s="109">
        <v>743</v>
      </c>
      <c r="AQ69" s="109">
        <v>160</v>
      </c>
      <c r="AR69" s="330">
        <v>401</v>
      </c>
    </row>
    <row r="70" spans="2:44" ht="21.95" customHeight="1">
      <c r="B70" s="359" t="s">
        <v>553</v>
      </c>
      <c r="C70" s="166" t="s">
        <v>554</v>
      </c>
      <c r="D70" s="109">
        <v>20248</v>
      </c>
      <c r="E70" s="109">
        <v>25</v>
      </c>
      <c r="F70" s="109">
        <v>5518</v>
      </c>
      <c r="G70" s="109">
        <v>153</v>
      </c>
      <c r="H70" s="109">
        <v>740</v>
      </c>
      <c r="I70" s="119">
        <v>412</v>
      </c>
      <c r="J70" s="109">
        <v>185</v>
      </c>
      <c r="K70" s="109">
        <v>600</v>
      </c>
      <c r="L70" s="119">
        <v>299</v>
      </c>
      <c r="M70" s="109">
        <v>476</v>
      </c>
      <c r="N70" s="109">
        <v>1139</v>
      </c>
      <c r="O70" s="114">
        <v>181</v>
      </c>
      <c r="P70" s="112"/>
      <c r="Q70" s="112"/>
      <c r="R70" s="109">
        <v>65</v>
      </c>
      <c r="S70" s="109">
        <v>113</v>
      </c>
      <c r="T70" s="109">
        <v>230</v>
      </c>
      <c r="U70" s="109">
        <v>86</v>
      </c>
      <c r="V70" s="119">
        <v>3121</v>
      </c>
      <c r="W70" s="119">
        <v>861</v>
      </c>
      <c r="X70" s="119">
        <v>247</v>
      </c>
      <c r="Y70" s="119">
        <v>293</v>
      </c>
      <c r="Z70" s="109">
        <v>1424</v>
      </c>
      <c r="AA70" s="119">
        <v>2142</v>
      </c>
      <c r="AB70" s="119">
        <v>260</v>
      </c>
      <c r="AC70" s="119">
        <v>585</v>
      </c>
      <c r="AD70" s="357">
        <v>1241</v>
      </c>
      <c r="AE70" s="144"/>
      <c r="AF70" s="112"/>
      <c r="AG70" s="359" t="s">
        <v>553</v>
      </c>
      <c r="AH70" s="166" t="s">
        <v>554</v>
      </c>
      <c r="AI70" s="118">
        <v>255</v>
      </c>
      <c r="AJ70" s="112">
        <v>2281</v>
      </c>
      <c r="AK70" s="119">
        <v>294</v>
      </c>
      <c r="AL70" s="119">
        <v>48</v>
      </c>
      <c r="AM70" s="109">
        <v>282</v>
      </c>
      <c r="AN70" s="109">
        <v>414</v>
      </c>
      <c r="AO70" s="109">
        <v>768</v>
      </c>
      <c r="AP70" s="109">
        <v>844</v>
      </c>
      <c r="AQ70" s="109">
        <v>149</v>
      </c>
      <c r="AR70" s="330">
        <v>402</v>
      </c>
    </row>
    <row r="71" spans="2:44" ht="21.95" customHeight="1">
      <c r="B71" s="359" t="s">
        <v>555</v>
      </c>
      <c r="C71" s="166" t="s">
        <v>556</v>
      </c>
      <c r="D71" s="109">
        <v>20407</v>
      </c>
      <c r="E71" s="109">
        <v>22</v>
      </c>
      <c r="F71" s="109">
        <v>5400</v>
      </c>
      <c r="G71" s="109">
        <v>160</v>
      </c>
      <c r="H71" s="109">
        <v>735</v>
      </c>
      <c r="I71" s="119">
        <v>414</v>
      </c>
      <c r="J71" s="109">
        <v>183</v>
      </c>
      <c r="K71" s="109">
        <v>587</v>
      </c>
      <c r="L71" s="119">
        <v>287</v>
      </c>
      <c r="M71" s="109">
        <v>492</v>
      </c>
      <c r="N71" s="109">
        <v>1064</v>
      </c>
      <c r="O71" s="114">
        <v>181</v>
      </c>
      <c r="P71" s="112"/>
      <c r="Q71" s="112"/>
      <c r="R71" s="109">
        <v>78</v>
      </c>
      <c r="S71" s="109">
        <v>105</v>
      </c>
      <c r="T71" s="109">
        <v>218</v>
      </c>
      <c r="U71" s="109">
        <v>88</v>
      </c>
      <c r="V71" s="119">
        <v>3210</v>
      </c>
      <c r="W71" s="119">
        <v>1015</v>
      </c>
      <c r="X71" s="119">
        <v>210</v>
      </c>
      <c r="Y71" s="119">
        <v>275</v>
      </c>
      <c r="Z71" s="109">
        <v>1427</v>
      </c>
      <c r="AA71" s="119">
        <v>2063</v>
      </c>
      <c r="AB71" s="119">
        <v>233</v>
      </c>
      <c r="AC71" s="119">
        <v>577</v>
      </c>
      <c r="AD71" s="357">
        <v>1206</v>
      </c>
      <c r="AE71" s="144"/>
      <c r="AF71" s="112"/>
      <c r="AG71" s="359" t="s">
        <v>555</v>
      </c>
      <c r="AH71" s="166" t="s">
        <v>556</v>
      </c>
      <c r="AI71" s="118">
        <v>240</v>
      </c>
      <c r="AJ71" s="112">
        <v>2475</v>
      </c>
      <c r="AK71" s="119">
        <v>295</v>
      </c>
      <c r="AL71" s="119">
        <v>34</v>
      </c>
      <c r="AM71" s="109">
        <v>223</v>
      </c>
      <c r="AN71" s="109">
        <v>402</v>
      </c>
      <c r="AO71" s="109">
        <v>905</v>
      </c>
      <c r="AP71" s="109">
        <v>799</v>
      </c>
      <c r="AQ71" s="109">
        <v>155</v>
      </c>
      <c r="AR71" s="330">
        <v>388</v>
      </c>
    </row>
    <row r="72" spans="2:44" ht="21.95" customHeight="1">
      <c r="B72" s="359" t="s">
        <v>366</v>
      </c>
      <c r="C72" s="166" t="s">
        <v>557</v>
      </c>
      <c r="D72" s="109">
        <v>21181</v>
      </c>
      <c r="E72" s="109">
        <v>20</v>
      </c>
      <c r="F72" s="109">
        <v>5616</v>
      </c>
      <c r="G72" s="109">
        <v>190</v>
      </c>
      <c r="H72" s="109">
        <v>772</v>
      </c>
      <c r="I72" s="119">
        <v>425</v>
      </c>
      <c r="J72" s="109">
        <v>194</v>
      </c>
      <c r="K72" s="109">
        <v>524</v>
      </c>
      <c r="L72" s="119">
        <v>266</v>
      </c>
      <c r="M72" s="109">
        <v>487</v>
      </c>
      <c r="N72" s="109">
        <v>1171</v>
      </c>
      <c r="O72" s="114">
        <v>189</v>
      </c>
      <c r="P72" s="112"/>
      <c r="Q72" s="112"/>
      <c r="R72" s="109">
        <v>85</v>
      </c>
      <c r="S72" s="109">
        <v>122</v>
      </c>
      <c r="T72" s="109">
        <v>229</v>
      </c>
      <c r="U72" s="109">
        <v>88</v>
      </c>
      <c r="V72" s="119">
        <v>3322</v>
      </c>
      <c r="W72" s="119">
        <v>1034</v>
      </c>
      <c r="X72" s="119">
        <v>197</v>
      </c>
      <c r="Y72" s="119">
        <v>329</v>
      </c>
      <c r="Z72" s="109">
        <v>1494</v>
      </c>
      <c r="AA72" s="119">
        <v>2057</v>
      </c>
      <c r="AB72" s="119">
        <v>221</v>
      </c>
      <c r="AC72" s="119">
        <v>511</v>
      </c>
      <c r="AD72" s="357">
        <v>1279</v>
      </c>
      <c r="AE72" s="144"/>
      <c r="AF72" s="112"/>
      <c r="AG72" s="359" t="s">
        <v>366</v>
      </c>
      <c r="AH72" s="166" t="s">
        <v>557</v>
      </c>
      <c r="AI72" s="118">
        <v>257</v>
      </c>
      <c r="AJ72" s="112">
        <v>2489</v>
      </c>
      <c r="AK72" s="119">
        <v>249</v>
      </c>
      <c r="AL72" s="119">
        <v>45</v>
      </c>
      <c r="AM72" s="109">
        <v>230</v>
      </c>
      <c r="AN72" s="109">
        <v>466</v>
      </c>
      <c r="AO72" s="109">
        <v>1107</v>
      </c>
      <c r="AP72" s="109">
        <v>747</v>
      </c>
      <c r="AQ72" s="109">
        <v>153</v>
      </c>
      <c r="AR72" s="330">
        <v>360</v>
      </c>
    </row>
    <row r="73" spans="2:44" ht="21.95" customHeight="1">
      <c r="B73" s="359" t="s">
        <v>558</v>
      </c>
      <c r="C73" s="166" t="s">
        <v>559</v>
      </c>
      <c r="D73" s="109">
        <v>21199</v>
      </c>
      <c r="E73" s="109">
        <v>19</v>
      </c>
      <c r="F73" s="109">
        <v>5560</v>
      </c>
      <c r="G73" s="109">
        <v>151</v>
      </c>
      <c r="H73" s="109">
        <v>705</v>
      </c>
      <c r="I73" s="119">
        <v>438</v>
      </c>
      <c r="J73" s="109">
        <v>191</v>
      </c>
      <c r="K73" s="109">
        <v>575</v>
      </c>
      <c r="L73" s="119">
        <v>287</v>
      </c>
      <c r="M73" s="109">
        <v>479</v>
      </c>
      <c r="N73" s="109">
        <v>1128</v>
      </c>
      <c r="O73" s="114">
        <v>198</v>
      </c>
      <c r="P73" s="112"/>
      <c r="Q73" s="112"/>
      <c r="R73" s="109">
        <v>76</v>
      </c>
      <c r="S73" s="109">
        <v>121</v>
      </c>
      <c r="T73" s="109">
        <v>226</v>
      </c>
      <c r="U73" s="109">
        <v>73</v>
      </c>
      <c r="V73" s="119">
        <v>3257</v>
      </c>
      <c r="W73" s="119">
        <v>1069</v>
      </c>
      <c r="X73" s="119">
        <v>181</v>
      </c>
      <c r="Y73" s="119">
        <v>329</v>
      </c>
      <c r="Z73" s="109">
        <v>1406</v>
      </c>
      <c r="AA73" s="119">
        <v>2030</v>
      </c>
      <c r="AB73" s="119">
        <v>228</v>
      </c>
      <c r="AC73" s="119">
        <v>588</v>
      </c>
      <c r="AD73" s="357">
        <v>1171</v>
      </c>
      <c r="AE73" s="144"/>
      <c r="AF73" s="112"/>
      <c r="AG73" s="359" t="s">
        <v>558</v>
      </c>
      <c r="AH73" s="166" t="s">
        <v>559</v>
      </c>
      <c r="AI73" s="118">
        <v>234</v>
      </c>
      <c r="AJ73" s="112">
        <v>2382</v>
      </c>
      <c r="AK73" s="119">
        <v>307</v>
      </c>
      <c r="AL73" s="119">
        <v>37</v>
      </c>
      <c r="AM73" s="109">
        <v>244</v>
      </c>
      <c r="AN73" s="109">
        <v>430</v>
      </c>
      <c r="AO73" s="109">
        <v>1276</v>
      </c>
      <c r="AP73" s="109">
        <v>760</v>
      </c>
      <c r="AQ73" s="109">
        <v>153</v>
      </c>
      <c r="AR73" s="330">
        <v>340</v>
      </c>
    </row>
    <row r="74" spans="2:44" ht="21.95" customHeight="1">
      <c r="B74" s="359" t="s">
        <v>560</v>
      </c>
      <c r="C74" s="166" t="s">
        <v>561</v>
      </c>
      <c r="D74" s="114">
        <v>21051</v>
      </c>
      <c r="E74" s="114">
        <v>31</v>
      </c>
      <c r="F74" s="114">
        <v>5852</v>
      </c>
      <c r="G74" s="114">
        <v>149</v>
      </c>
      <c r="H74" s="114">
        <v>748</v>
      </c>
      <c r="I74" s="118">
        <v>460</v>
      </c>
      <c r="J74" s="114">
        <v>228</v>
      </c>
      <c r="K74" s="114">
        <v>574</v>
      </c>
      <c r="L74" s="118">
        <v>304</v>
      </c>
      <c r="M74" s="114">
        <v>525</v>
      </c>
      <c r="N74" s="114">
        <v>1176</v>
      </c>
      <c r="O74" s="114">
        <v>187</v>
      </c>
      <c r="P74" s="112"/>
      <c r="Q74" s="112"/>
      <c r="R74" s="114">
        <v>89</v>
      </c>
      <c r="S74" s="114">
        <v>122</v>
      </c>
      <c r="T74" s="114">
        <v>205</v>
      </c>
      <c r="U74" s="114">
        <v>93</v>
      </c>
      <c r="V74" s="118">
        <v>3243</v>
      </c>
      <c r="W74" s="118">
        <v>1042</v>
      </c>
      <c r="X74" s="118">
        <v>207</v>
      </c>
      <c r="Y74" s="118">
        <v>314</v>
      </c>
      <c r="Z74" s="114">
        <v>1408</v>
      </c>
      <c r="AA74" s="118">
        <v>1873</v>
      </c>
      <c r="AB74" s="118">
        <v>225</v>
      </c>
      <c r="AC74" s="118">
        <v>524</v>
      </c>
      <c r="AD74" s="357">
        <v>1069</v>
      </c>
      <c r="AE74" s="144"/>
      <c r="AF74" s="112"/>
      <c r="AG74" s="359" t="s">
        <v>560</v>
      </c>
      <c r="AH74" s="166" t="s">
        <v>561</v>
      </c>
      <c r="AI74" s="118">
        <v>229</v>
      </c>
      <c r="AJ74" s="174">
        <v>2314</v>
      </c>
      <c r="AK74" s="118">
        <v>273</v>
      </c>
      <c r="AL74" s="118">
        <v>22</v>
      </c>
      <c r="AM74" s="114">
        <v>229</v>
      </c>
      <c r="AN74" s="114">
        <v>427</v>
      </c>
      <c r="AO74" s="114">
        <v>1272</v>
      </c>
      <c r="AP74" s="114">
        <v>748</v>
      </c>
      <c r="AQ74" s="114">
        <v>117</v>
      </c>
      <c r="AR74" s="360">
        <v>324</v>
      </c>
    </row>
    <row r="75" spans="2:44" ht="21.95" customHeight="1">
      <c r="B75" s="359" t="s">
        <v>562</v>
      </c>
      <c r="C75" s="166" t="s">
        <v>563</v>
      </c>
      <c r="D75" s="114">
        <v>21525</v>
      </c>
      <c r="E75" s="114">
        <v>21</v>
      </c>
      <c r="F75" s="114">
        <v>5595</v>
      </c>
      <c r="G75" s="114">
        <v>170</v>
      </c>
      <c r="H75" s="114">
        <v>678</v>
      </c>
      <c r="I75" s="118">
        <v>467</v>
      </c>
      <c r="J75" s="114">
        <v>186</v>
      </c>
      <c r="K75" s="114">
        <v>490</v>
      </c>
      <c r="L75" s="118">
        <v>301</v>
      </c>
      <c r="M75" s="114">
        <v>483</v>
      </c>
      <c r="N75" s="114">
        <v>1135</v>
      </c>
      <c r="O75" s="114">
        <v>169</v>
      </c>
      <c r="P75" s="112"/>
      <c r="Q75" s="112"/>
      <c r="R75" s="114">
        <v>85</v>
      </c>
      <c r="S75" s="114">
        <v>119</v>
      </c>
      <c r="T75" s="114">
        <v>214</v>
      </c>
      <c r="U75" s="114">
        <v>89</v>
      </c>
      <c r="V75" s="118">
        <v>3333</v>
      </c>
      <c r="W75" s="118">
        <v>1020</v>
      </c>
      <c r="X75" s="118">
        <v>196</v>
      </c>
      <c r="Y75" s="118">
        <v>315</v>
      </c>
      <c r="Z75" s="114">
        <v>1527</v>
      </c>
      <c r="AA75" s="118">
        <v>1855</v>
      </c>
      <c r="AB75" s="118">
        <v>202</v>
      </c>
      <c r="AC75" s="118">
        <v>541</v>
      </c>
      <c r="AD75" s="357">
        <v>1073</v>
      </c>
      <c r="AE75" s="144"/>
      <c r="AF75" s="112"/>
      <c r="AG75" s="359" t="s">
        <v>562</v>
      </c>
      <c r="AH75" s="166" t="s">
        <v>563</v>
      </c>
      <c r="AI75" s="118">
        <v>253</v>
      </c>
      <c r="AJ75" s="174">
        <v>2396</v>
      </c>
      <c r="AK75" s="118">
        <v>279</v>
      </c>
      <c r="AL75" s="118">
        <v>30</v>
      </c>
      <c r="AM75" s="114">
        <v>231</v>
      </c>
      <c r="AN75" s="114">
        <v>461</v>
      </c>
      <c r="AO75" s="114">
        <v>1505</v>
      </c>
      <c r="AP75" s="114">
        <v>706</v>
      </c>
      <c r="AQ75" s="114">
        <v>121</v>
      </c>
      <c r="AR75" s="360">
        <v>346</v>
      </c>
    </row>
    <row r="76" spans="2:44" ht="21.95" customHeight="1">
      <c r="B76" s="359" t="s">
        <v>564</v>
      </c>
      <c r="C76" s="167" t="s">
        <v>565</v>
      </c>
      <c r="D76" s="114">
        <v>21532</v>
      </c>
      <c r="E76" s="114">
        <v>29</v>
      </c>
      <c r="F76" s="114">
        <v>5572</v>
      </c>
      <c r="G76" s="114">
        <v>148</v>
      </c>
      <c r="H76" s="114">
        <v>678</v>
      </c>
      <c r="I76" s="118">
        <v>448</v>
      </c>
      <c r="J76" s="114">
        <v>185</v>
      </c>
      <c r="K76" s="114">
        <v>494</v>
      </c>
      <c r="L76" s="118">
        <v>252</v>
      </c>
      <c r="M76" s="114">
        <v>536</v>
      </c>
      <c r="N76" s="114">
        <v>1167</v>
      </c>
      <c r="O76" s="114">
        <v>179</v>
      </c>
      <c r="P76" s="112"/>
      <c r="Q76" s="112"/>
      <c r="R76" s="114">
        <v>77</v>
      </c>
      <c r="S76" s="114">
        <v>114</v>
      </c>
      <c r="T76" s="114">
        <v>200</v>
      </c>
      <c r="U76" s="114">
        <v>86</v>
      </c>
      <c r="V76" s="118">
        <v>3409</v>
      </c>
      <c r="W76" s="118">
        <v>1031</v>
      </c>
      <c r="X76" s="118">
        <v>216</v>
      </c>
      <c r="Y76" s="118">
        <v>312</v>
      </c>
      <c r="Z76" s="114">
        <v>1570</v>
      </c>
      <c r="AA76" s="118">
        <v>1818</v>
      </c>
      <c r="AB76" s="118">
        <v>206</v>
      </c>
      <c r="AC76" s="118">
        <v>499</v>
      </c>
      <c r="AD76" s="357">
        <v>1078</v>
      </c>
      <c r="AE76" s="144"/>
      <c r="AF76" s="112"/>
      <c r="AG76" s="359" t="s">
        <v>564</v>
      </c>
      <c r="AH76" s="167" t="s">
        <v>565</v>
      </c>
      <c r="AI76" s="118">
        <v>253</v>
      </c>
      <c r="AJ76" s="174">
        <v>2292</v>
      </c>
      <c r="AK76" s="118">
        <v>266</v>
      </c>
      <c r="AL76" s="118">
        <v>31</v>
      </c>
      <c r="AM76" s="114">
        <v>226</v>
      </c>
      <c r="AN76" s="114">
        <v>417</v>
      </c>
      <c r="AO76" s="114">
        <v>1599</v>
      </c>
      <c r="AP76" s="114">
        <v>694</v>
      </c>
      <c r="AQ76" s="114">
        <v>115</v>
      </c>
      <c r="AR76" s="360">
        <v>298</v>
      </c>
    </row>
    <row r="77" spans="2:44" ht="21.95" customHeight="1">
      <c r="B77" s="359" t="s">
        <v>230</v>
      </c>
      <c r="C77" s="167" t="s">
        <v>170</v>
      </c>
      <c r="D77" s="114">
        <v>21604</v>
      </c>
      <c r="E77" s="114">
        <v>36</v>
      </c>
      <c r="F77" s="114">
        <v>5569</v>
      </c>
      <c r="G77" s="114">
        <v>151</v>
      </c>
      <c r="H77" s="114">
        <v>639</v>
      </c>
      <c r="I77" s="118">
        <v>458</v>
      </c>
      <c r="J77" s="114">
        <v>190</v>
      </c>
      <c r="K77" s="114">
        <v>491</v>
      </c>
      <c r="L77" s="118">
        <v>263</v>
      </c>
      <c r="M77" s="114">
        <v>536</v>
      </c>
      <c r="N77" s="114">
        <v>1126</v>
      </c>
      <c r="O77" s="114">
        <v>197</v>
      </c>
      <c r="P77" s="112"/>
      <c r="Q77" s="112"/>
      <c r="R77" s="114">
        <v>101</v>
      </c>
      <c r="S77" s="114">
        <v>124</v>
      </c>
      <c r="T77" s="114">
        <v>189</v>
      </c>
      <c r="U77" s="114">
        <v>113</v>
      </c>
      <c r="V77" s="118">
        <v>3494</v>
      </c>
      <c r="W77" s="118">
        <v>1103</v>
      </c>
      <c r="X77" s="118">
        <v>188</v>
      </c>
      <c r="Y77" s="118">
        <v>359</v>
      </c>
      <c r="Z77" s="114">
        <v>1524</v>
      </c>
      <c r="AA77" s="118">
        <v>1705</v>
      </c>
      <c r="AB77" s="118">
        <v>176</v>
      </c>
      <c r="AC77" s="118">
        <v>526</v>
      </c>
      <c r="AD77" s="357">
        <v>962</v>
      </c>
      <c r="AE77" s="144"/>
      <c r="AF77" s="112"/>
      <c r="AG77" s="359" t="s">
        <v>230</v>
      </c>
      <c r="AH77" s="167" t="s">
        <v>170</v>
      </c>
      <c r="AI77" s="118">
        <v>251</v>
      </c>
      <c r="AJ77" s="174">
        <v>1747</v>
      </c>
      <c r="AK77" s="118">
        <v>280</v>
      </c>
      <c r="AL77" s="118">
        <v>36</v>
      </c>
      <c r="AM77" s="114">
        <v>247</v>
      </c>
      <c r="AN77" s="114">
        <v>443</v>
      </c>
      <c r="AO77" s="114">
        <v>1704</v>
      </c>
      <c r="AP77" s="114">
        <v>798</v>
      </c>
      <c r="AQ77" s="114">
        <v>131</v>
      </c>
      <c r="AR77" s="360">
        <v>264</v>
      </c>
    </row>
    <row r="78" spans="2:44" ht="21.95" customHeight="1">
      <c r="B78" s="359" t="s">
        <v>231</v>
      </c>
      <c r="C78" s="167" t="s">
        <v>171</v>
      </c>
      <c r="D78" s="114">
        <v>22429</v>
      </c>
      <c r="E78" s="114">
        <v>30</v>
      </c>
      <c r="F78" s="114">
        <v>5679</v>
      </c>
      <c r="G78" s="114">
        <v>157</v>
      </c>
      <c r="H78" s="114">
        <v>642</v>
      </c>
      <c r="I78" s="118">
        <v>467</v>
      </c>
      <c r="J78" s="114">
        <v>201</v>
      </c>
      <c r="K78" s="114">
        <v>466</v>
      </c>
      <c r="L78" s="118">
        <v>254</v>
      </c>
      <c r="M78" s="114">
        <v>552</v>
      </c>
      <c r="N78" s="114">
        <v>1179</v>
      </c>
      <c r="O78" s="114">
        <v>241</v>
      </c>
      <c r="P78" s="112"/>
      <c r="Q78" s="112"/>
      <c r="R78" s="114">
        <v>106</v>
      </c>
      <c r="S78" s="114">
        <v>123</v>
      </c>
      <c r="T78" s="114">
        <v>210</v>
      </c>
      <c r="U78" s="114">
        <v>103</v>
      </c>
      <c r="V78" s="118">
        <v>3622</v>
      </c>
      <c r="W78" s="118">
        <v>1126</v>
      </c>
      <c r="X78" s="118">
        <v>194</v>
      </c>
      <c r="Y78" s="118">
        <v>351</v>
      </c>
      <c r="Z78" s="114">
        <v>1641</v>
      </c>
      <c r="AA78" s="118">
        <v>1758</v>
      </c>
      <c r="AB78" s="118">
        <v>188</v>
      </c>
      <c r="AC78" s="118">
        <v>539</v>
      </c>
      <c r="AD78" s="357">
        <v>1002</v>
      </c>
      <c r="AE78" s="144"/>
      <c r="AF78" s="112"/>
      <c r="AG78" s="359" t="s">
        <v>231</v>
      </c>
      <c r="AH78" s="167" t="s">
        <v>171</v>
      </c>
      <c r="AI78" s="118">
        <v>278</v>
      </c>
      <c r="AJ78" s="174">
        <v>1782</v>
      </c>
      <c r="AK78" s="118">
        <v>308</v>
      </c>
      <c r="AL78" s="118">
        <v>39</v>
      </c>
      <c r="AM78" s="114">
        <v>284</v>
      </c>
      <c r="AN78" s="114">
        <v>447</v>
      </c>
      <c r="AO78" s="114">
        <v>1762</v>
      </c>
      <c r="AP78" s="114">
        <v>776</v>
      </c>
      <c r="AQ78" s="114">
        <v>97</v>
      </c>
      <c r="AR78" s="360">
        <v>254</v>
      </c>
    </row>
    <row r="79" spans="2:44" ht="21.95" customHeight="1">
      <c r="B79" s="359" t="s">
        <v>566</v>
      </c>
      <c r="C79" s="167" t="s">
        <v>173</v>
      </c>
      <c r="D79" s="114">
        <v>21944</v>
      </c>
      <c r="E79" s="114">
        <v>23</v>
      </c>
      <c r="F79" s="114">
        <v>5691</v>
      </c>
      <c r="G79" s="114">
        <v>155</v>
      </c>
      <c r="H79" s="114">
        <v>664</v>
      </c>
      <c r="I79" s="118">
        <v>450</v>
      </c>
      <c r="J79" s="114">
        <v>226</v>
      </c>
      <c r="K79" s="114">
        <v>437</v>
      </c>
      <c r="L79" s="118">
        <v>287</v>
      </c>
      <c r="M79" s="114">
        <v>571</v>
      </c>
      <c r="N79" s="114">
        <v>1119</v>
      </c>
      <c r="O79" s="114">
        <v>205</v>
      </c>
      <c r="P79" s="109"/>
      <c r="Q79" s="174"/>
      <c r="R79" s="114">
        <v>94</v>
      </c>
      <c r="S79" s="114">
        <v>136</v>
      </c>
      <c r="T79" s="114">
        <v>195</v>
      </c>
      <c r="U79" s="114">
        <v>100</v>
      </c>
      <c r="V79" s="118">
        <v>3526</v>
      </c>
      <c r="W79" s="118">
        <v>1147</v>
      </c>
      <c r="X79" s="118">
        <v>169</v>
      </c>
      <c r="Y79" s="118">
        <v>333</v>
      </c>
      <c r="Z79" s="114">
        <v>1547</v>
      </c>
      <c r="AA79" s="118">
        <v>1545</v>
      </c>
      <c r="AB79" s="118">
        <v>172</v>
      </c>
      <c r="AC79" s="118">
        <v>451</v>
      </c>
      <c r="AD79" s="357">
        <v>894</v>
      </c>
      <c r="AE79" s="144"/>
      <c r="AF79" s="112"/>
      <c r="AG79" s="359" t="s">
        <v>566</v>
      </c>
      <c r="AH79" s="167" t="s">
        <v>173</v>
      </c>
      <c r="AI79" s="118">
        <v>267</v>
      </c>
      <c r="AJ79" s="174">
        <v>1658</v>
      </c>
      <c r="AK79" s="118">
        <v>304</v>
      </c>
      <c r="AL79" s="118">
        <v>35</v>
      </c>
      <c r="AM79" s="114">
        <v>265</v>
      </c>
      <c r="AN79" s="114">
        <v>400</v>
      </c>
      <c r="AO79" s="114">
        <v>1940</v>
      </c>
      <c r="AP79" s="114">
        <v>632</v>
      </c>
      <c r="AQ79" s="114">
        <v>86</v>
      </c>
      <c r="AR79" s="360">
        <v>266</v>
      </c>
    </row>
    <row r="80" spans="2:44" ht="21.95" customHeight="1">
      <c r="B80" s="188" t="s">
        <v>567</v>
      </c>
      <c r="C80" s="167" t="s">
        <v>568</v>
      </c>
      <c r="D80" s="114">
        <v>21788</v>
      </c>
      <c r="E80" s="114">
        <v>18</v>
      </c>
      <c r="F80" s="114">
        <v>5665</v>
      </c>
      <c r="G80" s="114">
        <v>135</v>
      </c>
      <c r="H80" s="114">
        <v>632</v>
      </c>
      <c r="I80" s="118">
        <v>519</v>
      </c>
      <c r="J80" s="114">
        <v>198</v>
      </c>
      <c r="K80" s="114">
        <v>432</v>
      </c>
      <c r="L80" s="118">
        <v>274</v>
      </c>
      <c r="M80" s="114">
        <v>628</v>
      </c>
      <c r="N80" s="114">
        <v>1175</v>
      </c>
      <c r="O80" s="114">
        <v>199</v>
      </c>
      <c r="P80" s="112"/>
      <c r="Q80" s="112"/>
      <c r="R80" s="114">
        <v>80</v>
      </c>
      <c r="S80" s="114">
        <v>131</v>
      </c>
      <c r="T80" s="114">
        <v>219</v>
      </c>
      <c r="U80" s="114">
        <v>94</v>
      </c>
      <c r="V80" s="118">
        <v>3456</v>
      </c>
      <c r="W80" s="118">
        <v>1086</v>
      </c>
      <c r="X80" s="118">
        <v>208</v>
      </c>
      <c r="Y80" s="118">
        <v>323</v>
      </c>
      <c r="Z80" s="114">
        <v>1518</v>
      </c>
      <c r="AA80" s="118">
        <v>1599</v>
      </c>
      <c r="AB80" s="118">
        <v>200</v>
      </c>
      <c r="AC80" s="118">
        <v>447</v>
      </c>
      <c r="AD80" s="357">
        <v>918</v>
      </c>
      <c r="AE80" s="144"/>
      <c r="AF80" s="112"/>
      <c r="AG80" s="188" t="s">
        <v>567</v>
      </c>
      <c r="AH80" s="167" t="s">
        <v>568</v>
      </c>
      <c r="AI80" s="118">
        <v>259</v>
      </c>
      <c r="AJ80" s="174">
        <v>1431</v>
      </c>
      <c r="AK80" s="118">
        <v>272</v>
      </c>
      <c r="AL80" s="118">
        <v>25</v>
      </c>
      <c r="AM80" s="114">
        <v>276</v>
      </c>
      <c r="AN80" s="114">
        <v>423</v>
      </c>
      <c r="AO80" s="114">
        <v>2056</v>
      </c>
      <c r="AP80" s="114">
        <v>639</v>
      </c>
      <c r="AQ80" s="114">
        <v>75</v>
      </c>
      <c r="AR80" s="330">
        <v>257</v>
      </c>
    </row>
    <row r="81" spans="2:44" ht="21.95" customHeight="1">
      <c r="B81" s="188" t="s">
        <v>232</v>
      </c>
      <c r="C81" s="167" t="s">
        <v>177</v>
      </c>
      <c r="D81" s="114">
        <v>22857</v>
      </c>
      <c r="E81" s="114">
        <v>23</v>
      </c>
      <c r="F81" s="114">
        <v>5675</v>
      </c>
      <c r="G81" s="114">
        <v>164</v>
      </c>
      <c r="H81" s="114">
        <v>604</v>
      </c>
      <c r="I81" s="118">
        <v>499</v>
      </c>
      <c r="J81" s="114">
        <v>200</v>
      </c>
      <c r="K81" s="114">
        <v>402</v>
      </c>
      <c r="L81" s="118">
        <v>283</v>
      </c>
      <c r="M81" s="114">
        <v>617</v>
      </c>
      <c r="N81" s="114">
        <v>1189</v>
      </c>
      <c r="O81" s="114">
        <v>219</v>
      </c>
      <c r="P81" s="112"/>
      <c r="Q81" s="112"/>
      <c r="R81" s="114">
        <v>85</v>
      </c>
      <c r="S81" s="114">
        <v>122</v>
      </c>
      <c r="T81" s="114">
        <v>192</v>
      </c>
      <c r="U81" s="114">
        <v>103</v>
      </c>
      <c r="V81" s="118">
        <v>3436</v>
      </c>
      <c r="W81" s="118">
        <v>1085</v>
      </c>
      <c r="X81" s="118">
        <v>206</v>
      </c>
      <c r="Y81" s="118">
        <v>313</v>
      </c>
      <c r="Z81" s="114">
        <v>1525</v>
      </c>
      <c r="AA81" s="118">
        <v>1600</v>
      </c>
      <c r="AB81" s="118">
        <v>176</v>
      </c>
      <c r="AC81" s="118">
        <v>460</v>
      </c>
      <c r="AD81" s="357">
        <v>934</v>
      </c>
      <c r="AE81" s="144"/>
      <c r="AF81" s="112"/>
      <c r="AG81" s="188" t="s">
        <v>232</v>
      </c>
      <c r="AH81" s="167" t="s">
        <v>177</v>
      </c>
      <c r="AI81" s="118">
        <v>304</v>
      </c>
      <c r="AJ81" s="174">
        <v>1310</v>
      </c>
      <c r="AK81" s="118">
        <v>272</v>
      </c>
      <c r="AL81" s="118">
        <v>12</v>
      </c>
      <c r="AM81" s="114">
        <v>266</v>
      </c>
      <c r="AN81" s="114">
        <v>489</v>
      </c>
      <c r="AO81" s="114">
        <v>2462</v>
      </c>
      <c r="AP81" s="114">
        <v>655</v>
      </c>
      <c r="AQ81" s="114">
        <v>83</v>
      </c>
      <c r="AR81" s="330">
        <v>301</v>
      </c>
    </row>
    <row r="82" spans="2:44" ht="21.95" customHeight="1">
      <c r="B82" s="188" t="s">
        <v>569</v>
      </c>
      <c r="C82" s="167" t="s">
        <v>570</v>
      </c>
      <c r="D82" s="114">
        <v>24901</v>
      </c>
      <c r="E82" s="114">
        <v>32</v>
      </c>
      <c r="F82" s="114">
        <v>5715</v>
      </c>
      <c r="G82" s="114">
        <v>161</v>
      </c>
      <c r="H82" s="114">
        <v>598</v>
      </c>
      <c r="I82" s="118">
        <v>507</v>
      </c>
      <c r="J82" s="114">
        <v>196</v>
      </c>
      <c r="K82" s="114">
        <v>384</v>
      </c>
      <c r="L82" s="118">
        <v>272</v>
      </c>
      <c r="M82" s="114">
        <v>647</v>
      </c>
      <c r="N82" s="114">
        <v>1115</v>
      </c>
      <c r="O82" s="114">
        <v>238</v>
      </c>
      <c r="P82" s="112"/>
      <c r="Q82" s="112"/>
      <c r="R82" s="114">
        <v>97</v>
      </c>
      <c r="S82" s="114">
        <v>138</v>
      </c>
      <c r="T82" s="114">
        <v>220</v>
      </c>
      <c r="U82" s="114">
        <v>100</v>
      </c>
      <c r="V82" s="118">
        <v>3868</v>
      </c>
      <c r="W82" s="118">
        <v>1150</v>
      </c>
      <c r="X82" s="118">
        <v>206</v>
      </c>
      <c r="Y82" s="118">
        <v>362</v>
      </c>
      <c r="Z82" s="114">
        <v>1798</v>
      </c>
      <c r="AA82" s="118">
        <v>1632</v>
      </c>
      <c r="AB82" s="118">
        <v>182</v>
      </c>
      <c r="AC82" s="118">
        <v>480</v>
      </c>
      <c r="AD82" s="357">
        <v>942</v>
      </c>
      <c r="AE82" s="144"/>
      <c r="AF82" s="112"/>
      <c r="AG82" s="188" t="s">
        <v>569</v>
      </c>
      <c r="AH82" s="167" t="s">
        <v>570</v>
      </c>
      <c r="AI82" s="118">
        <v>298</v>
      </c>
      <c r="AJ82" s="174">
        <v>1307</v>
      </c>
      <c r="AK82" s="118">
        <v>257</v>
      </c>
      <c r="AL82" s="118">
        <v>24</v>
      </c>
      <c r="AM82" s="114">
        <v>291</v>
      </c>
      <c r="AN82" s="114">
        <v>498</v>
      </c>
      <c r="AO82" s="114">
        <v>2714</v>
      </c>
      <c r="AP82" s="114">
        <v>703</v>
      </c>
      <c r="AQ82" s="114">
        <v>82</v>
      </c>
      <c r="AR82" s="330">
        <v>292</v>
      </c>
    </row>
    <row r="83" spans="2:44" s="568" customFormat="1" ht="21.95" customHeight="1">
      <c r="B83" s="575" t="s">
        <v>571</v>
      </c>
      <c r="C83" s="577" t="s">
        <v>572</v>
      </c>
      <c r="D83" s="556">
        <v>25281</v>
      </c>
      <c r="E83" s="556">
        <v>28</v>
      </c>
      <c r="F83" s="556">
        <v>5686</v>
      </c>
      <c r="G83" s="556">
        <v>127</v>
      </c>
      <c r="H83" s="556">
        <v>540</v>
      </c>
      <c r="I83" s="604">
        <v>539</v>
      </c>
      <c r="J83" s="556">
        <v>209</v>
      </c>
      <c r="K83" s="556">
        <v>391</v>
      </c>
      <c r="L83" s="604">
        <v>257</v>
      </c>
      <c r="M83" s="556">
        <v>640</v>
      </c>
      <c r="N83" s="556">
        <v>1155</v>
      </c>
      <c r="O83" s="556">
        <v>202</v>
      </c>
      <c r="P83" s="605"/>
      <c r="Q83" s="605"/>
      <c r="R83" s="556">
        <v>84</v>
      </c>
      <c r="S83" s="556">
        <v>155</v>
      </c>
      <c r="T83" s="556">
        <v>223</v>
      </c>
      <c r="U83" s="556">
        <v>100</v>
      </c>
      <c r="V83" s="604">
        <v>3835</v>
      </c>
      <c r="W83" s="604">
        <v>1079</v>
      </c>
      <c r="X83" s="604">
        <v>220</v>
      </c>
      <c r="Y83" s="604">
        <v>367</v>
      </c>
      <c r="Z83" s="556">
        <v>1841</v>
      </c>
      <c r="AA83" s="604">
        <v>1471</v>
      </c>
      <c r="AB83" s="604">
        <v>162</v>
      </c>
      <c r="AC83" s="604">
        <v>420</v>
      </c>
      <c r="AD83" s="606">
        <v>863</v>
      </c>
      <c r="AE83" s="574"/>
      <c r="AF83" s="605"/>
      <c r="AG83" s="575" t="s">
        <v>571</v>
      </c>
      <c r="AH83" s="577" t="s">
        <v>572</v>
      </c>
      <c r="AI83" s="604">
        <v>294</v>
      </c>
      <c r="AJ83" s="602">
        <v>1358</v>
      </c>
      <c r="AK83" s="604">
        <v>283</v>
      </c>
      <c r="AL83" s="604">
        <v>15</v>
      </c>
      <c r="AM83" s="556">
        <v>249</v>
      </c>
      <c r="AN83" s="556">
        <v>492</v>
      </c>
      <c r="AO83" s="556">
        <v>2984</v>
      </c>
      <c r="AP83" s="556">
        <v>787</v>
      </c>
      <c r="AQ83" s="556">
        <v>75</v>
      </c>
      <c r="AR83" s="603">
        <v>285</v>
      </c>
    </row>
    <row r="84" spans="2:44" ht="6" customHeight="1" thickBot="1">
      <c r="B84" s="361"/>
      <c r="C84" s="213"/>
      <c r="D84" s="132"/>
      <c r="E84" s="132"/>
      <c r="F84" s="132"/>
      <c r="G84" s="132"/>
      <c r="H84" s="132"/>
      <c r="I84" s="362"/>
      <c r="J84" s="132"/>
      <c r="K84" s="132"/>
      <c r="L84" s="362"/>
      <c r="M84" s="132"/>
      <c r="N84" s="132"/>
      <c r="O84" s="132"/>
      <c r="P84" s="112"/>
      <c r="Q84" s="112"/>
      <c r="R84" s="132"/>
      <c r="S84" s="132"/>
      <c r="T84" s="132"/>
      <c r="U84" s="132"/>
      <c r="V84" s="362"/>
      <c r="W84" s="362"/>
      <c r="X84" s="362"/>
      <c r="Y84" s="362"/>
      <c r="Z84" s="132"/>
      <c r="AA84" s="362"/>
      <c r="AB84" s="362"/>
      <c r="AC84" s="362"/>
      <c r="AD84" s="363"/>
      <c r="AE84" s="144"/>
      <c r="AF84" s="112"/>
      <c r="AG84" s="361"/>
      <c r="AH84" s="213"/>
      <c r="AI84" s="362"/>
      <c r="AJ84" s="336"/>
      <c r="AK84" s="362"/>
      <c r="AL84" s="362"/>
      <c r="AM84" s="132"/>
      <c r="AN84" s="132"/>
      <c r="AO84" s="132"/>
      <c r="AP84" s="132"/>
      <c r="AQ84" s="132"/>
      <c r="AR84" s="337"/>
    </row>
    <row r="85" spans="2:44" ht="6" customHeight="1">
      <c r="B85" s="364"/>
      <c r="C85" s="166"/>
      <c r="D85" s="112"/>
      <c r="E85" s="112"/>
      <c r="F85" s="112"/>
      <c r="G85" s="112"/>
      <c r="H85" s="112"/>
      <c r="I85" s="144"/>
      <c r="J85" s="112"/>
      <c r="K85" s="112"/>
      <c r="L85" s="144"/>
      <c r="M85" s="112"/>
      <c r="N85" s="112"/>
      <c r="O85" s="112"/>
      <c r="P85" s="112"/>
      <c r="Q85" s="112"/>
      <c r="R85" s="112"/>
      <c r="S85" s="112"/>
      <c r="T85" s="112"/>
      <c r="U85" s="112"/>
      <c r="V85" s="144"/>
      <c r="W85" s="144"/>
      <c r="X85" s="144"/>
      <c r="Y85" s="144"/>
      <c r="Z85" s="112"/>
      <c r="AA85" s="144"/>
      <c r="AB85" s="144"/>
      <c r="AC85" s="144"/>
      <c r="AD85" s="144"/>
      <c r="AE85" s="144"/>
      <c r="AF85" s="112"/>
      <c r="AG85" s="364"/>
      <c r="AH85" s="166"/>
      <c r="AI85" s="144"/>
      <c r="AJ85" s="112"/>
      <c r="AK85" s="144"/>
      <c r="AL85" s="144"/>
      <c r="AM85" s="112"/>
      <c r="AN85" s="112"/>
      <c r="AO85" s="112"/>
      <c r="AP85" s="112"/>
      <c r="AQ85" s="112"/>
      <c r="AR85" s="112"/>
    </row>
    <row r="86" spans="2:44" ht="18" customHeight="1">
      <c r="B86" s="18" t="s">
        <v>573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AF86" s="18"/>
    </row>
    <row r="87" spans="2:44" ht="18" customHeight="1">
      <c r="B87" s="18" t="s">
        <v>574</v>
      </c>
      <c r="C87" s="112"/>
      <c r="AF87" s="18"/>
    </row>
    <row r="88" spans="2:44" ht="18" customHeight="1">
      <c r="B88" s="18" t="s">
        <v>575</v>
      </c>
      <c r="C88" s="112"/>
      <c r="AF88" s="18"/>
    </row>
    <row r="89" spans="2:44" ht="6" customHeight="1">
      <c r="C89" s="112"/>
    </row>
  </sheetData>
  <phoneticPr fontId="1"/>
  <printOptions horizontalCentered="1" gridLinesSet="0"/>
  <pageMargins left="0.51181102362204722" right="0.51181102362204722" top="0.55118110236220474" bottom="0.19685039370078741" header="0.51181102362204722" footer="0.31496062992125984"/>
  <pageSetup paperSize="9" scale="53" firstPageNumber="54" orientation="portrait" useFirstPageNumber="1" r:id="rId1"/>
  <headerFooter alignWithMargins="0"/>
  <colBreaks count="2" manualBreakCount="2">
    <brk id="16" max="87" man="1"/>
    <brk id="31" max="8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08FB-A484-41C0-8641-C12E100BA40F}">
  <dimension ref="A1:U122"/>
  <sheetViews>
    <sheetView view="pageBreakPreview" topLeftCell="A72" zoomScaleNormal="100" zoomScaleSheetLayoutView="100" workbookViewId="0">
      <selection activeCell="K106" sqref="K106"/>
    </sheetView>
  </sheetViews>
  <sheetFormatPr defaultColWidth="10.625" defaultRowHeight="14.25"/>
  <cols>
    <col min="1" max="1" width="2.625" style="273" customWidth="1"/>
    <col min="2" max="2" width="7.25" style="273" customWidth="1"/>
    <col min="3" max="3" width="10.5" style="273" customWidth="1"/>
    <col min="4" max="4" width="14.5" style="273" customWidth="1"/>
    <col min="5" max="5" width="6.75" style="273" customWidth="1"/>
    <col min="6" max="6" width="5.75" style="273" customWidth="1"/>
    <col min="7" max="7" width="14.5" style="273" customWidth="1"/>
    <col min="8" max="8" width="6.875" style="273" customWidth="1"/>
    <col min="9" max="9" width="5.75" style="273" customWidth="1"/>
    <col min="10" max="10" width="14.5" style="273" customWidth="1"/>
    <col min="11" max="11" width="6.75" style="273" customWidth="1"/>
    <col min="12" max="12" width="5.75" style="273" customWidth="1"/>
    <col min="13" max="13" width="14.5" style="273" customWidth="1"/>
    <col min="14" max="14" width="6.75" style="273" customWidth="1"/>
    <col min="15" max="15" width="5.75" style="273" customWidth="1"/>
    <col min="16" max="16" width="14.5" style="273" customWidth="1"/>
    <col min="17" max="17" width="6.75" style="273" customWidth="1"/>
    <col min="18" max="18" width="6" style="273" customWidth="1"/>
    <col min="19" max="19" width="2.625" style="273" customWidth="1"/>
    <col min="20" max="20" width="11.625" style="273" bestFit="1" customWidth="1"/>
    <col min="21" max="256" width="10.625" style="273"/>
    <col min="257" max="257" width="2.625" style="273" customWidth="1"/>
    <col min="258" max="258" width="7.25" style="273" customWidth="1"/>
    <col min="259" max="259" width="12" style="273" customWidth="1"/>
    <col min="260" max="260" width="14.5" style="273" customWidth="1"/>
    <col min="261" max="261" width="6.75" style="273" customWidth="1"/>
    <col min="262" max="262" width="5.75" style="273" customWidth="1"/>
    <col min="263" max="263" width="14.5" style="273" customWidth="1"/>
    <col min="264" max="264" width="6.875" style="273" customWidth="1"/>
    <col min="265" max="265" width="5.75" style="273" customWidth="1"/>
    <col min="266" max="266" width="14.5" style="273" customWidth="1"/>
    <col min="267" max="267" width="6.75" style="273" customWidth="1"/>
    <col min="268" max="268" width="5.75" style="273" customWidth="1"/>
    <col min="269" max="269" width="14.5" style="273" customWidth="1"/>
    <col min="270" max="270" width="6.75" style="273" customWidth="1"/>
    <col min="271" max="271" width="5.75" style="273" customWidth="1"/>
    <col min="272" max="272" width="14.5" style="273" customWidth="1"/>
    <col min="273" max="273" width="6.75" style="273" customWidth="1"/>
    <col min="274" max="274" width="6" style="273" customWidth="1"/>
    <col min="275" max="275" width="2.625" style="273" customWidth="1"/>
    <col min="276" max="276" width="11.625" style="273" bestFit="1" customWidth="1"/>
    <col min="277" max="512" width="10.625" style="273"/>
    <col min="513" max="513" width="2.625" style="273" customWidth="1"/>
    <col min="514" max="514" width="7.25" style="273" customWidth="1"/>
    <col min="515" max="515" width="12" style="273" customWidth="1"/>
    <col min="516" max="516" width="14.5" style="273" customWidth="1"/>
    <col min="517" max="517" width="6.75" style="273" customWidth="1"/>
    <col min="518" max="518" width="5.75" style="273" customWidth="1"/>
    <col min="519" max="519" width="14.5" style="273" customWidth="1"/>
    <col min="520" max="520" width="6.875" style="273" customWidth="1"/>
    <col min="521" max="521" width="5.75" style="273" customWidth="1"/>
    <col min="522" max="522" width="14.5" style="273" customWidth="1"/>
    <col min="523" max="523" width="6.75" style="273" customWidth="1"/>
    <col min="524" max="524" width="5.75" style="273" customWidth="1"/>
    <col min="525" max="525" width="14.5" style="273" customWidth="1"/>
    <col min="526" max="526" width="6.75" style="273" customWidth="1"/>
    <col min="527" max="527" width="5.75" style="273" customWidth="1"/>
    <col min="528" max="528" width="14.5" style="273" customWidth="1"/>
    <col min="529" max="529" width="6.75" style="273" customWidth="1"/>
    <col min="530" max="530" width="6" style="273" customWidth="1"/>
    <col min="531" max="531" width="2.625" style="273" customWidth="1"/>
    <col min="532" max="532" width="11.625" style="273" bestFit="1" customWidth="1"/>
    <col min="533" max="768" width="10.625" style="273"/>
    <col min="769" max="769" width="2.625" style="273" customWidth="1"/>
    <col min="770" max="770" width="7.25" style="273" customWidth="1"/>
    <col min="771" max="771" width="12" style="273" customWidth="1"/>
    <col min="772" max="772" width="14.5" style="273" customWidth="1"/>
    <col min="773" max="773" width="6.75" style="273" customWidth="1"/>
    <col min="774" max="774" width="5.75" style="273" customWidth="1"/>
    <col min="775" max="775" width="14.5" style="273" customWidth="1"/>
    <col min="776" max="776" width="6.875" style="273" customWidth="1"/>
    <col min="777" max="777" width="5.75" style="273" customWidth="1"/>
    <col min="778" max="778" width="14.5" style="273" customWidth="1"/>
    <col min="779" max="779" width="6.75" style="273" customWidth="1"/>
    <col min="780" max="780" width="5.75" style="273" customWidth="1"/>
    <col min="781" max="781" width="14.5" style="273" customWidth="1"/>
    <col min="782" max="782" width="6.75" style="273" customWidth="1"/>
    <col min="783" max="783" width="5.75" style="273" customWidth="1"/>
    <col min="784" max="784" width="14.5" style="273" customWidth="1"/>
    <col min="785" max="785" width="6.75" style="273" customWidth="1"/>
    <col min="786" max="786" width="6" style="273" customWidth="1"/>
    <col min="787" max="787" width="2.625" style="273" customWidth="1"/>
    <col min="788" max="788" width="11.625" style="273" bestFit="1" customWidth="1"/>
    <col min="789" max="1024" width="10.625" style="273"/>
    <col min="1025" max="1025" width="2.625" style="273" customWidth="1"/>
    <col min="1026" max="1026" width="7.25" style="273" customWidth="1"/>
    <col min="1027" max="1027" width="12" style="273" customWidth="1"/>
    <col min="1028" max="1028" width="14.5" style="273" customWidth="1"/>
    <col min="1029" max="1029" width="6.75" style="273" customWidth="1"/>
    <col min="1030" max="1030" width="5.75" style="273" customWidth="1"/>
    <col min="1031" max="1031" width="14.5" style="273" customWidth="1"/>
    <col min="1032" max="1032" width="6.875" style="273" customWidth="1"/>
    <col min="1033" max="1033" width="5.75" style="273" customWidth="1"/>
    <col min="1034" max="1034" width="14.5" style="273" customWidth="1"/>
    <col min="1035" max="1035" width="6.75" style="273" customWidth="1"/>
    <col min="1036" max="1036" width="5.75" style="273" customWidth="1"/>
    <col min="1037" max="1037" width="14.5" style="273" customWidth="1"/>
    <col min="1038" max="1038" width="6.75" style="273" customWidth="1"/>
    <col min="1039" max="1039" width="5.75" style="273" customWidth="1"/>
    <col min="1040" max="1040" width="14.5" style="273" customWidth="1"/>
    <col min="1041" max="1041" width="6.75" style="273" customWidth="1"/>
    <col min="1042" max="1042" width="6" style="273" customWidth="1"/>
    <col min="1043" max="1043" width="2.625" style="273" customWidth="1"/>
    <col min="1044" max="1044" width="11.625" style="273" bestFit="1" customWidth="1"/>
    <col min="1045" max="1280" width="10.625" style="273"/>
    <col min="1281" max="1281" width="2.625" style="273" customWidth="1"/>
    <col min="1282" max="1282" width="7.25" style="273" customWidth="1"/>
    <col min="1283" max="1283" width="12" style="273" customWidth="1"/>
    <col min="1284" max="1284" width="14.5" style="273" customWidth="1"/>
    <col min="1285" max="1285" width="6.75" style="273" customWidth="1"/>
    <col min="1286" max="1286" width="5.75" style="273" customWidth="1"/>
    <col min="1287" max="1287" width="14.5" style="273" customWidth="1"/>
    <col min="1288" max="1288" width="6.875" style="273" customWidth="1"/>
    <col min="1289" max="1289" width="5.75" style="273" customWidth="1"/>
    <col min="1290" max="1290" width="14.5" style="273" customWidth="1"/>
    <col min="1291" max="1291" width="6.75" style="273" customWidth="1"/>
    <col min="1292" max="1292" width="5.75" style="273" customWidth="1"/>
    <col min="1293" max="1293" width="14.5" style="273" customWidth="1"/>
    <col min="1294" max="1294" width="6.75" style="273" customWidth="1"/>
    <col min="1295" max="1295" width="5.75" style="273" customWidth="1"/>
    <col min="1296" max="1296" width="14.5" style="273" customWidth="1"/>
    <col min="1297" max="1297" width="6.75" style="273" customWidth="1"/>
    <col min="1298" max="1298" width="6" style="273" customWidth="1"/>
    <col min="1299" max="1299" width="2.625" style="273" customWidth="1"/>
    <col min="1300" max="1300" width="11.625" style="273" bestFit="1" customWidth="1"/>
    <col min="1301" max="1536" width="10.625" style="273"/>
    <col min="1537" max="1537" width="2.625" style="273" customWidth="1"/>
    <col min="1538" max="1538" width="7.25" style="273" customWidth="1"/>
    <col min="1539" max="1539" width="12" style="273" customWidth="1"/>
    <col min="1540" max="1540" width="14.5" style="273" customWidth="1"/>
    <col min="1541" max="1541" width="6.75" style="273" customWidth="1"/>
    <col min="1542" max="1542" width="5.75" style="273" customWidth="1"/>
    <col min="1543" max="1543" width="14.5" style="273" customWidth="1"/>
    <col min="1544" max="1544" width="6.875" style="273" customWidth="1"/>
    <col min="1545" max="1545" width="5.75" style="273" customWidth="1"/>
    <col min="1546" max="1546" width="14.5" style="273" customWidth="1"/>
    <col min="1547" max="1547" width="6.75" style="273" customWidth="1"/>
    <col min="1548" max="1548" width="5.75" style="273" customWidth="1"/>
    <col min="1549" max="1549" width="14.5" style="273" customWidth="1"/>
    <col min="1550" max="1550" width="6.75" style="273" customWidth="1"/>
    <col min="1551" max="1551" width="5.75" style="273" customWidth="1"/>
    <col min="1552" max="1552" width="14.5" style="273" customWidth="1"/>
    <col min="1553" max="1553" width="6.75" style="273" customWidth="1"/>
    <col min="1554" max="1554" width="6" style="273" customWidth="1"/>
    <col min="1555" max="1555" width="2.625" style="273" customWidth="1"/>
    <col min="1556" max="1556" width="11.625" style="273" bestFit="1" customWidth="1"/>
    <col min="1557" max="1792" width="10.625" style="273"/>
    <col min="1793" max="1793" width="2.625" style="273" customWidth="1"/>
    <col min="1794" max="1794" width="7.25" style="273" customWidth="1"/>
    <col min="1795" max="1795" width="12" style="273" customWidth="1"/>
    <col min="1796" max="1796" width="14.5" style="273" customWidth="1"/>
    <col min="1797" max="1797" width="6.75" style="273" customWidth="1"/>
    <col min="1798" max="1798" width="5.75" style="273" customWidth="1"/>
    <col min="1799" max="1799" width="14.5" style="273" customWidth="1"/>
    <col min="1800" max="1800" width="6.875" style="273" customWidth="1"/>
    <col min="1801" max="1801" width="5.75" style="273" customWidth="1"/>
    <col min="1802" max="1802" width="14.5" style="273" customWidth="1"/>
    <col min="1803" max="1803" width="6.75" style="273" customWidth="1"/>
    <col min="1804" max="1804" width="5.75" style="273" customWidth="1"/>
    <col min="1805" max="1805" width="14.5" style="273" customWidth="1"/>
    <col min="1806" max="1806" width="6.75" style="273" customWidth="1"/>
    <col min="1807" max="1807" width="5.75" style="273" customWidth="1"/>
    <col min="1808" max="1808" width="14.5" style="273" customWidth="1"/>
    <col min="1809" max="1809" width="6.75" style="273" customWidth="1"/>
    <col min="1810" max="1810" width="6" style="273" customWidth="1"/>
    <col min="1811" max="1811" width="2.625" style="273" customWidth="1"/>
    <col min="1812" max="1812" width="11.625" style="273" bestFit="1" customWidth="1"/>
    <col min="1813" max="2048" width="10.625" style="273"/>
    <col min="2049" max="2049" width="2.625" style="273" customWidth="1"/>
    <col min="2050" max="2050" width="7.25" style="273" customWidth="1"/>
    <col min="2051" max="2051" width="12" style="273" customWidth="1"/>
    <col min="2052" max="2052" width="14.5" style="273" customWidth="1"/>
    <col min="2053" max="2053" width="6.75" style="273" customWidth="1"/>
    <col min="2054" max="2054" width="5.75" style="273" customWidth="1"/>
    <col min="2055" max="2055" width="14.5" style="273" customWidth="1"/>
    <col min="2056" max="2056" width="6.875" style="273" customWidth="1"/>
    <col min="2057" max="2057" width="5.75" style="273" customWidth="1"/>
    <col min="2058" max="2058" width="14.5" style="273" customWidth="1"/>
    <col min="2059" max="2059" width="6.75" style="273" customWidth="1"/>
    <col min="2060" max="2060" width="5.75" style="273" customWidth="1"/>
    <col min="2061" max="2061" width="14.5" style="273" customWidth="1"/>
    <col min="2062" max="2062" width="6.75" style="273" customWidth="1"/>
    <col min="2063" max="2063" width="5.75" style="273" customWidth="1"/>
    <col min="2064" max="2064" width="14.5" style="273" customWidth="1"/>
    <col min="2065" max="2065" width="6.75" style="273" customWidth="1"/>
    <col min="2066" max="2066" width="6" style="273" customWidth="1"/>
    <col min="2067" max="2067" width="2.625" style="273" customWidth="1"/>
    <col min="2068" max="2068" width="11.625" style="273" bestFit="1" customWidth="1"/>
    <col min="2069" max="2304" width="10.625" style="273"/>
    <col min="2305" max="2305" width="2.625" style="273" customWidth="1"/>
    <col min="2306" max="2306" width="7.25" style="273" customWidth="1"/>
    <col min="2307" max="2307" width="12" style="273" customWidth="1"/>
    <col min="2308" max="2308" width="14.5" style="273" customWidth="1"/>
    <col min="2309" max="2309" width="6.75" style="273" customWidth="1"/>
    <col min="2310" max="2310" width="5.75" style="273" customWidth="1"/>
    <col min="2311" max="2311" width="14.5" style="273" customWidth="1"/>
    <col min="2312" max="2312" width="6.875" style="273" customWidth="1"/>
    <col min="2313" max="2313" width="5.75" style="273" customWidth="1"/>
    <col min="2314" max="2314" width="14.5" style="273" customWidth="1"/>
    <col min="2315" max="2315" width="6.75" style="273" customWidth="1"/>
    <col min="2316" max="2316" width="5.75" style="273" customWidth="1"/>
    <col min="2317" max="2317" width="14.5" style="273" customWidth="1"/>
    <col min="2318" max="2318" width="6.75" style="273" customWidth="1"/>
    <col min="2319" max="2319" width="5.75" style="273" customWidth="1"/>
    <col min="2320" max="2320" width="14.5" style="273" customWidth="1"/>
    <col min="2321" max="2321" width="6.75" style="273" customWidth="1"/>
    <col min="2322" max="2322" width="6" style="273" customWidth="1"/>
    <col min="2323" max="2323" width="2.625" style="273" customWidth="1"/>
    <col min="2324" max="2324" width="11.625" style="273" bestFit="1" customWidth="1"/>
    <col min="2325" max="2560" width="10.625" style="273"/>
    <col min="2561" max="2561" width="2.625" style="273" customWidth="1"/>
    <col min="2562" max="2562" width="7.25" style="273" customWidth="1"/>
    <col min="2563" max="2563" width="12" style="273" customWidth="1"/>
    <col min="2564" max="2564" width="14.5" style="273" customWidth="1"/>
    <col min="2565" max="2565" width="6.75" style="273" customWidth="1"/>
    <col min="2566" max="2566" width="5.75" style="273" customWidth="1"/>
    <col min="2567" max="2567" width="14.5" style="273" customWidth="1"/>
    <col min="2568" max="2568" width="6.875" style="273" customWidth="1"/>
    <col min="2569" max="2569" width="5.75" style="273" customWidth="1"/>
    <col min="2570" max="2570" width="14.5" style="273" customWidth="1"/>
    <col min="2571" max="2571" width="6.75" style="273" customWidth="1"/>
    <col min="2572" max="2572" width="5.75" style="273" customWidth="1"/>
    <col min="2573" max="2573" width="14.5" style="273" customWidth="1"/>
    <col min="2574" max="2574" width="6.75" style="273" customWidth="1"/>
    <col min="2575" max="2575" width="5.75" style="273" customWidth="1"/>
    <col min="2576" max="2576" width="14.5" style="273" customWidth="1"/>
    <col min="2577" max="2577" width="6.75" style="273" customWidth="1"/>
    <col min="2578" max="2578" width="6" style="273" customWidth="1"/>
    <col min="2579" max="2579" width="2.625" style="273" customWidth="1"/>
    <col min="2580" max="2580" width="11.625" style="273" bestFit="1" customWidth="1"/>
    <col min="2581" max="2816" width="10.625" style="273"/>
    <col min="2817" max="2817" width="2.625" style="273" customWidth="1"/>
    <col min="2818" max="2818" width="7.25" style="273" customWidth="1"/>
    <col min="2819" max="2819" width="12" style="273" customWidth="1"/>
    <col min="2820" max="2820" width="14.5" style="273" customWidth="1"/>
    <col min="2821" max="2821" width="6.75" style="273" customWidth="1"/>
    <col min="2822" max="2822" width="5.75" style="273" customWidth="1"/>
    <col min="2823" max="2823" width="14.5" style="273" customWidth="1"/>
    <col min="2824" max="2824" width="6.875" style="273" customWidth="1"/>
    <col min="2825" max="2825" width="5.75" style="273" customWidth="1"/>
    <col min="2826" max="2826" width="14.5" style="273" customWidth="1"/>
    <col min="2827" max="2827" width="6.75" style="273" customWidth="1"/>
    <col min="2828" max="2828" width="5.75" style="273" customWidth="1"/>
    <col min="2829" max="2829" width="14.5" style="273" customWidth="1"/>
    <col min="2830" max="2830" width="6.75" style="273" customWidth="1"/>
    <col min="2831" max="2831" width="5.75" style="273" customWidth="1"/>
    <col min="2832" max="2832" width="14.5" style="273" customWidth="1"/>
    <col min="2833" max="2833" width="6.75" style="273" customWidth="1"/>
    <col min="2834" max="2834" width="6" style="273" customWidth="1"/>
    <col min="2835" max="2835" width="2.625" style="273" customWidth="1"/>
    <col min="2836" max="2836" width="11.625" style="273" bestFit="1" customWidth="1"/>
    <col min="2837" max="3072" width="10.625" style="273"/>
    <col min="3073" max="3073" width="2.625" style="273" customWidth="1"/>
    <col min="3074" max="3074" width="7.25" style="273" customWidth="1"/>
    <col min="3075" max="3075" width="12" style="273" customWidth="1"/>
    <col min="3076" max="3076" width="14.5" style="273" customWidth="1"/>
    <col min="3077" max="3077" width="6.75" style="273" customWidth="1"/>
    <col min="3078" max="3078" width="5.75" style="273" customWidth="1"/>
    <col min="3079" max="3079" width="14.5" style="273" customWidth="1"/>
    <col min="3080" max="3080" width="6.875" style="273" customWidth="1"/>
    <col min="3081" max="3081" width="5.75" style="273" customWidth="1"/>
    <col min="3082" max="3082" width="14.5" style="273" customWidth="1"/>
    <col min="3083" max="3083" width="6.75" style="273" customWidth="1"/>
    <col min="3084" max="3084" width="5.75" style="273" customWidth="1"/>
    <col min="3085" max="3085" width="14.5" style="273" customWidth="1"/>
    <col min="3086" max="3086" width="6.75" style="273" customWidth="1"/>
    <col min="3087" max="3087" width="5.75" style="273" customWidth="1"/>
    <col min="3088" max="3088" width="14.5" style="273" customWidth="1"/>
    <col min="3089" max="3089" width="6.75" style="273" customWidth="1"/>
    <col min="3090" max="3090" width="6" style="273" customWidth="1"/>
    <col min="3091" max="3091" width="2.625" style="273" customWidth="1"/>
    <col min="3092" max="3092" width="11.625" style="273" bestFit="1" customWidth="1"/>
    <col min="3093" max="3328" width="10.625" style="273"/>
    <col min="3329" max="3329" width="2.625" style="273" customWidth="1"/>
    <col min="3330" max="3330" width="7.25" style="273" customWidth="1"/>
    <col min="3331" max="3331" width="12" style="273" customWidth="1"/>
    <col min="3332" max="3332" width="14.5" style="273" customWidth="1"/>
    <col min="3333" max="3333" width="6.75" style="273" customWidth="1"/>
    <col min="3334" max="3334" width="5.75" style="273" customWidth="1"/>
    <col min="3335" max="3335" width="14.5" style="273" customWidth="1"/>
    <col min="3336" max="3336" width="6.875" style="273" customWidth="1"/>
    <col min="3337" max="3337" width="5.75" style="273" customWidth="1"/>
    <col min="3338" max="3338" width="14.5" style="273" customWidth="1"/>
    <col min="3339" max="3339" width="6.75" style="273" customWidth="1"/>
    <col min="3340" max="3340" width="5.75" style="273" customWidth="1"/>
    <col min="3341" max="3341" width="14.5" style="273" customWidth="1"/>
    <col min="3342" max="3342" width="6.75" style="273" customWidth="1"/>
    <col min="3343" max="3343" width="5.75" style="273" customWidth="1"/>
    <col min="3344" max="3344" width="14.5" style="273" customWidth="1"/>
    <col min="3345" max="3345" width="6.75" style="273" customWidth="1"/>
    <col min="3346" max="3346" width="6" style="273" customWidth="1"/>
    <col min="3347" max="3347" width="2.625" style="273" customWidth="1"/>
    <col min="3348" max="3348" width="11.625" style="273" bestFit="1" customWidth="1"/>
    <col min="3349" max="3584" width="10.625" style="273"/>
    <col min="3585" max="3585" width="2.625" style="273" customWidth="1"/>
    <col min="3586" max="3586" width="7.25" style="273" customWidth="1"/>
    <col min="3587" max="3587" width="12" style="273" customWidth="1"/>
    <col min="3588" max="3588" width="14.5" style="273" customWidth="1"/>
    <col min="3589" max="3589" width="6.75" style="273" customWidth="1"/>
    <col min="3590" max="3590" width="5.75" style="273" customWidth="1"/>
    <col min="3591" max="3591" width="14.5" style="273" customWidth="1"/>
    <col min="3592" max="3592" width="6.875" style="273" customWidth="1"/>
    <col min="3593" max="3593" width="5.75" style="273" customWidth="1"/>
    <col min="3594" max="3594" width="14.5" style="273" customWidth="1"/>
    <col min="3595" max="3595" width="6.75" style="273" customWidth="1"/>
    <col min="3596" max="3596" width="5.75" style="273" customWidth="1"/>
    <col min="3597" max="3597" width="14.5" style="273" customWidth="1"/>
    <col min="3598" max="3598" width="6.75" style="273" customWidth="1"/>
    <col min="3599" max="3599" width="5.75" style="273" customWidth="1"/>
    <col min="3600" max="3600" width="14.5" style="273" customWidth="1"/>
    <col min="3601" max="3601" width="6.75" style="273" customWidth="1"/>
    <col min="3602" max="3602" width="6" style="273" customWidth="1"/>
    <col min="3603" max="3603" width="2.625" style="273" customWidth="1"/>
    <col min="3604" max="3604" width="11.625" style="273" bestFit="1" customWidth="1"/>
    <col min="3605" max="3840" width="10.625" style="273"/>
    <col min="3841" max="3841" width="2.625" style="273" customWidth="1"/>
    <col min="3842" max="3842" width="7.25" style="273" customWidth="1"/>
    <col min="3843" max="3843" width="12" style="273" customWidth="1"/>
    <col min="3844" max="3844" width="14.5" style="273" customWidth="1"/>
    <col min="3845" max="3845" width="6.75" style="273" customWidth="1"/>
    <col min="3846" max="3846" width="5.75" style="273" customWidth="1"/>
    <col min="3847" max="3847" width="14.5" style="273" customWidth="1"/>
    <col min="3848" max="3848" width="6.875" style="273" customWidth="1"/>
    <col min="3849" max="3849" width="5.75" style="273" customWidth="1"/>
    <col min="3850" max="3850" width="14.5" style="273" customWidth="1"/>
    <col min="3851" max="3851" width="6.75" style="273" customWidth="1"/>
    <col min="3852" max="3852" width="5.75" style="273" customWidth="1"/>
    <col min="3853" max="3853" width="14.5" style="273" customWidth="1"/>
    <col min="3854" max="3854" width="6.75" style="273" customWidth="1"/>
    <col min="3855" max="3855" width="5.75" style="273" customWidth="1"/>
    <col min="3856" max="3856" width="14.5" style="273" customWidth="1"/>
    <col min="3857" max="3857" width="6.75" style="273" customWidth="1"/>
    <col min="3858" max="3858" width="6" style="273" customWidth="1"/>
    <col min="3859" max="3859" width="2.625" style="273" customWidth="1"/>
    <col min="3860" max="3860" width="11.625" style="273" bestFit="1" customWidth="1"/>
    <col min="3861" max="4096" width="10.625" style="273"/>
    <col min="4097" max="4097" width="2.625" style="273" customWidth="1"/>
    <col min="4098" max="4098" width="7.25" style="273" customWidth="1"/>
    <col min="4099" max="4099" width="12" style="273" customWidth="1"/>
    <col min="4100" max="4100" width="14.5" style="273" customWidth="1"/>
    <col min="4101" max="4101" width="6.75" style="273" customWidth="1"/>
    <col min="4102" max="4102" width="5.75" style="273" customWidth="1"/>
    <col min="4103" max="4103" width="14.5" style="273" customWidth="1"/>
    <col min="4104" max="4104" width="6.875" style="273" customWidth="1"/>
    <col min="4105" max="4105" width="5.75" style="273" customWidth="1"/>
    <col min="4106" max="4106" width="14.5" style="273" customWidth="1"/>
    <col min="4107" max="4107" width="6.75" style="273" customWidth="1"/>
    <col min="4108" max="4108" width="5.75" style="273" customWidth="1"/>
    <col min="4109" max="4109" width="14.5" style="273" customWidth="1"/>
    <col min="4110" max="4110" width="6.75" style="273" customWidth="1"/>
    <col min="4111" max="4111" width="5.75" style="273" customWidth="1"/>
    <col min="4112" max="4112" width="14.5" style="273" customWidth="1"/>
    <col min="4113" max="4113" width="6.75" style="273" customWidth="1"/>
    <col min="4114" max="4114" width="6" style="273" customWidth="1"/>
    <col min="4115" max="4115" width="2.625" style="273" customWidth="1"/>
    <col min="4116" max="4116" width="11.625" style="273" bestFit="1" customWidth="1"/>
    <col min="4117" max="4352" width="10.625" style="273"/>
    <col min="4353" max="4353" width="2.625" style="273" customWidth="1"/>
    <col min="4354" max="4354" width="7.25" style="273" customWidth="1"/>
    <col min="4355" max="4355" width="12" style="273" customWidth="1"/>
    <col min="4356" max="4356" width="14.5" style="273" customWidth="1"/>
    <col min="4357" max="4357" width="6.75" style="273" customWidth="1"/>
    <col min="4358" max="4358" width="5.75" style="273" customWidth="1"/>
    <col min="4359" max="4359" width="14.5" style="273" customWidth="1"/>
    <col min="4360" max="4360" width="6.875" style="273" customWidth="1"/>
    <col min="4361" max="4361" width="5.75" style="273" customWidth="1"/>
    <col min="4362" max="4362" width="14.5" style="273" customWidth="1"/>
    <col min="4363" max="4363" width="6.75" style="273" customWidth="1"/>
    <col min="4364" max="4364" width="5.75" style="273" customWidth="1"/>
    <col min="4365" max="4365" width="14.5" style="273" customWidth="1"/>
    <col min="4366" max="4366" width="6.75" style="273" customWidth="1"/>
    <col min="4367" max="4367" width="5.75" style="273" customWidth="1"/>
    <col min="4368" max="4368" width="14.5" style="273" customWidth="1"/>
    <col min="4369" max="4369" width="6.75" style="273" customWidth="1"/>
    <col min="4370" max="4370" width="6" style="273" customWidth="1"/>
    <col min="4371" max="4371" width="2.625" style="273" customWidth="1"/>
    <col min="4372" max="4372" width="11.625" style="273" bestFit="1" customWidth="1"/>
    <col min="4373" max="4608" width="10.625" style="273"/>
    <col min="4609" max="4609" width="2.625" style="273" customWidth="1"/>
    <col min="4610" max="4610" width="7.25" style="273" customWidth="1"/>
    <col min="4611" max="4611" width="12" style="273" customWidth="1"/>
    <col min="4612" max="4612" width="14.5" style="273" customWidth="1"/>
    <col min="4613" max="4613" width="6.75" style="273" customWidth="1"/>
    <col min="4614" max="4614" width="5.75" style="273" customWidth="1"/>
    <col min="4615" max="4615" width="14.5" style="273" customWidth="1"/>
    <col min="4616" max="4616" width="6.875" style="273" customWidth="1"/>
    <col min="4617" max="4617" width="5.75" style="273" customWidth="1"/>
    <col min="4618" max="4618" width="14.5" style="273" customWidth="1"/>
    <col min="4619" max="4619" width="6.75" style="273" customWidth="1"/>
    <col min="4620" max="4620" width="5.75" style="273" customWidth="1"/>
    <col min="4621" max="4621" width="14.5" style="273" customWidth="1"/>
    <col min="4622" max="4622" width="6.75" style="273" customWidth="1"/>
    <col min="4623" max="4623" width="5.75" style="273" customWidth="1"/>
    <col min="4624" max="4624" width="14.5" style="273" customWidth="1"/>
    <col min="4625" max="4625" width="6.75" style="273" customWidth="1"/>
    <col min="4626" max="4626" width="6" style="273" customWidth="1"/>
    <col min="4627" max="4627" width="2.625" style="273" customWidth="1"/>
    <col min="4628" max="4628" width="11.625" style="273" bestFit="1" customWidth="1"/>
    <col min="4629" max="4864" width="10.625" style="273"/>
    <col min="4865" max="4865" width="2.625" style="273" customWidth="1"/>
    <col min="4866" max="4866" width="7.25" style="273" customWidth="1"/>
    <col min="4867" max="4867" width="12" style="273" customWidth="1"/>
    <col min="4868" max="4868" width="14.5" style="273" customWidth="1"/>
    <col min="4869" max="4869" width="6.75" style="273" customWidth="1"/>
    <col min="4870" max="4870" width="5.75" style="273" customWidth="1"/>
    <col min="4871" max="4871" width="14.5" style="273" customWidth="1"/>
    <col min="4872" max="4872" width="6.875" style="273" customWidth="1"/>
    <col min="4873" max="4873" width="5.75" style="273" customWidth="1"/>
    <col min="4874" max="4874" width="14.5" style="273" customWidth="1"/>
    <col min="4875" max="4875" width="6.75" style="273" customWidth="1"/>
    <col min="4876" max="4876" width="5.75" style="273" customWidth="1"/>
    <col min="4877" max="4877" width="14.5" style="273" customWidth="1"/>
    <col min="4878" max="4878" width="6.75" style="273" customWidth="1"/>
    <col min="4879" max="4879" width="5.75" style="273" customWidth="1"/>
    <col min="4880" max="4880" width="14.5" style="273" customWidth="1"/>
    <col min="4881" max="4881" width="6.75" style="273" customWidth="1"/>
    <col min="4882" max="4882" width="6" style="273" customWidth="1"/>
    <col min="4883" max="4883" width="2.625" style="273" customWidth="1"/>
    <col min="4884" max="4884" width="11.625" style="273" bestFit="1" customWidth="1"/>
    <col min="4885" max="5120" width="10.625" style="273"/>
    <col min="5121" max="5121" width="2.625" style="273" customWidth="1"/>
    <col min="5122" max="5122" width="7.25" style="273" customWidth="1"/>
    <col min="5123" max="5123" width="12" style="273" customWidth="1"/>
    <col min="5124" max="5124" width="14.5" style="273" customWidth="1"/>
    <col min="5125" max="5125" width="6.75" style="273" customWidth="1"/>
    <col min="5126" max="5126" width="5.75" style="273" customWidth="1"/>
    <col min="5127" max="5127" width="14.5" style="273" customWidth="1"/>
    <col min="5128" max="5128" width="6.875" style="273" customWidth="1"/>
    <col min="5129" max="5129" width="5.75" style="273" customWidth="1"/>
    <col min="5130" max="5130" width="14.5" style="273" customWidth="1"/>
    <col min="5131" max="5131" width="6.75" style="273" customWidth="1"/>
    <col min="5132" max="5132" width="5.75" style="273" customWidth="1"/>
    <col min="5133" max="5133" width="14.5" style="273" customWidth="1"/>
    <col min="5134" max="5134" width="6.75" style="273" customWidth="1"/>
    <col min="5135" max="5135" width="5.75" style="273" customWidth="1"/>
    <col min="5136" max="5136" width="14.5" style="273" customWidth="1"/>
    <col min="5137" max="5137" width="6.75" style="273" customWidth="1"/>
    <col min="5138" max="5138" width="6" style="273" customWidth="1"/>
    <col min="5139" max="5139" width="2.625" style="273" customWidth="1"/>
    <col min="5140" max="5140" width="11.625" style="273" bestFit="1" customWidth="1"/>
    <col min="5141" max="5376" width="10.625" style="273"/>
    <col min="5377" max="5377" width="2.625" style="273" customWidth="1"/>
    <col min="5378" max="5378" width="7.25" style="273" customWidth="1"/>
    <col min="5379" max="5379" width="12" style="273" customWidth="1"/>
    <col min="5380" max="5380" width="14.5" style="273" customWidth="1"/>
    <col min="5381" max="5381" width="6.75" style="273" customWidth="1"/>
    <col min="5382" max="5382" width="5.75" style="273" customWidth="1"/>
    <col min="5383" max="5383" width="14.5" style="273" customWidth="1"/>
    <col min="5384" max="5384" width="6.875" style="273" customWidth="1"/>
    <col min="5385" max="5385" width="5.75" style="273" customWidth="1"/>
    <col min="5386" max="5386" width="14.5" style="273" customWidth="1"/>
    <col min="5387" max="5387" width="6.75" style="273" customWidth="1"/>
    <col min="5388" max="5388" width="5.75" style="273" customWidth="1"/>
    <col min="5389" max="5389" width="14.5" style="273" customWidth="1"/>
    <col min="5390" max="5390" width="6.75" style="273" customWidth="1"/>
    <col min="5391" max="5391" width="5.75" style="273" customWidth="1"/>
    <col min="5392" max="5392" width="14.5" style="273" customWidth="1"/>
    <col min="5393" max="5393" width="6.75" style="273" customWidth="1"/>
    <col min="5394" max="5394" width="6" style="273" customWidth="1"/>
    <col min="5395" max="5395" width="2.625" style="273" customWidth="1"/>
    <col min="5396" max="5396" width="11.625" style="273" bestFit="1" customWidth="1"/>
    <col min="5397" max="5632" width="10.625" style="273"/>
    <col min="5633" max="5633" width="2.625" style="273" customWidth="1"/>
    <col min="5634" max="5634" width="7.25" style="273" customWidth="1"/>
    <col min="5635" max="5635" width="12" style="273" customWidth="1"/>
    <col min="5636" max="5636" width="14.5" style="273" customWidth="1"/>
    <col min="5637" max="5637" width="6.75" style="273" customWidth="1"/>
    <col min="5638" max="5638" width="5.75" style="273" customWidth="1"/>
    <col min="5639" max="5639" width="14.5" style="273" customWidth="1"/>
    <col min="5640" max="5640" width="6.875" style="273" customWidth="1"/>
    <col min="5641" max="5641" width="5.75" style="273" customWidth="1"/>
    <col min="5642" max="5642" width="14.5" style="273" customWidth="1"/>
    <col min="5643" max="5643" width="6.75" style="273" customWidth="1"/>
    <col min="5644" max="5644" width="5.75" style="273" customWidth="1"/>
    <col min="5645" max="5645" width="14.5" style="273" customWidth="1"/>
    <col min="5646" max="5646" width="6.75" style="273" customWidth="1"/>
    <col min="5647" max="5647" width="5.75" style="273" customWidth="1"/>
    <col min="5648" max="5648" width="14.5" style="273" customWidth="1"/>
    <col min="5649" max="5649" width="6.75" style="273" customWidth="1"/>
    <col min="5650" max="5650" width="6" style="273" customWidth="1"/>
    <col min="5651" max="5651" width="2.625" style="273" customWidth="1"/>
    <col min="5652" max="5652" width="11.625" style="273" bestFit="1" customWidth="1"/>
    <col min="5653" max="5888" width="10.625" style="273"/>
    <col min="5889" max="5889" width="2.625" style="273" customWidth="1"/>
    <col min="5890" max="5890" width="7.25" style="273" customWidth="1"/>
    <col min="5891" max="5891" width="12" style="273" customWidth="1"/>
    <col min="5892" max="5892" width="14.5" style="273" customWidth="1"/>
    <col min="5893" max="5893" width="6.75" style="273" customWidth="1"/>
    <col min="5894" max="5894" width="5.75" style="273" customWidth="1"/>
    <col min="5895" max="5895" width="14.5" style="273" customWidth="1"/>
    <col min="5896" max="5896" width="6.875" style="273" customWidth="1"/>
    <col min="5897" max="5897" width="5.75" style="273" customWidth="1"/>
    <col min="5898" max="5898" width="14.5" style="273" customWidth="1"/>
    <col min="5899" max="5899" width="6.75" style="273" customWidth="1"/>
    <col min="5900" max="5900" width="5.75" style="273" customWidth="1"/>
    <col min="5901" max="5901" width="14.5" style="273" customWidth="1"/>
    <col min="5902" max="5902" width="6.75" style="273" customWidth="1"/>
    <col min="5903" max="5903" width="5.75" style="273" customWidth="1"/>
    <col min="5904" max="5904" width="14.5" style="273" customWidth="1"/>
    <col min="5905" max="5905" width="6.75" style="273" customWidth="1"/>
    <col min="5906" max="5906" width="6" style="273" customWidth="1"/>
    <col min="5907" max="5907" width="2.625" style="273" customWidth="1"/>
    <col min="5908" max="5908" width="11.625" style="273" bestFit="1" customWidth="1"/>
    <col min="5909" max="6144" width="10.625" style="273"/>
    <col min="6145" max="6145" width="2.625" style="273" customWidth="1"/>
    <col min="6146" max="6146" width="7.25" style="273" customWidth="1"/>
    <col min="6147" max="6147" width="12" style="273" customWidth="1"/>
    <col min="6148" max="6148" width="14.5" style="273" customWidth="1"/>
    <col min="6149" max="6149" width="6.75" style="273" customWidth="1"/>
    <col min="6150" max="6150" width="5.75" style="273" customWidth="1"/>
    <col min="6151" max="6151" width="14.5" style="273" customWidth="1"/>
    <col min="6152" max="6152" width="6.875" style="273" customWidth="1"/>
    <col min="6153" max="6153" width="5.75" style="273" customWidth="1"/>
    <col min="6154" max="6154" width="14.5" style="273" customWidth="1"/>
    <col min="6155" max="6155" width="6.75" style="273" customWidth="1"/>
    <col min="6156" max="6156" width="5.75" style="273" customWidth="1"/>
    <col min="6157" max="6157" width="14.5" style="273" customWidth="1"/>
    <col min="6158" max="6158" width="6.75" style="273" customWidth="1"/>
    <col min="6159" max="6159" width="5.75" style="273" customWidth="1"/>
    <col min="6160" max="6160" width="14.5" style="273" customWidth="1"/>
    <col min="6161" max="6161" width="6.75" style="273" customWidth="1"/>
    <col min="6162" max="6162" width="6" style="273" customWidth="1"/>
    <col min="6163" max="6163" width="2.625" style="273" customWidth="1"/>
    <col min="6164" max="6164" width="11.625" style="273" bestFit="1" customWidth="1"/>
    <col min="6165" max="6400" width="10.625" style="273"/>
    <col min="6401" max="6401" width="2.625" style="273" customWidth="1"/>
    <col min="6402" max="6402" width="7.25" style="273" customWidth="1"/>
    <col min="6403" max="6403" width="12" style="273" customWidth="1"/>
    <col min="6404" max="6404" width="14.5" style="273" customWidth="1"/>
    <col min="6405" max="6405" width="6.75" style="273" customWidth="1"/>
    <col min="6406" max="6406" width="5.75" style="273" customWidth="1"/>
    <col min="6407" max="6407" width="14.5" style="273" customWidth="1"/>
    <col min="6408" max="6408" width="6.875" style="273" customWidth="1"/>
    <col min="6409" max="6409" width="5.75" style="273" customWidth="1"/>
    <col min="6410" max="6410" width="14.5" style="273" customWidth="1"/>
    <col min="6411" max="6411" width="6.75" style="273" customWidth="1"/>
    <col min="6412" max="6412" width="5.75" style="273" customWidth="1"/>
    <col min="6413" max="6413" width="14.5" style="273" customWidth="1"/>
    <col min="6414" max="6414" width="6.75" style="273" customWidth="1"/>
    <col min="6415" max="6415" width="5.75" style="273" customWidth="1"/>
    <col min="6416" max="6416" width="14.5" style="273" customWidth="1"/>
    <col min="6417" max="6417" width="6.75" style="273" customWidth="1"/>
    <col min="6418" max="6418" width="6" style="273" customWidth="1"/>
    <col min="6419" max="6419" width="2.625" style="273" customWidth="1"/>
    <col min="6420" max="6420" width="11.625" style="273" bestFit="1" customWidth="1"/>
    <col min="6421" max="6656" width="10.625" style="273"/>
    <col min="6657" max="6657" width="2.625" style="273" customWidth="1"/>
    <col min="6658" max="6658" width="7.25" style="273" customWidth="1"/>
    <col min="6659" max="6659" width="12" style="273" customWidth="1"/>
    <col min="6660" max="6660" width="14.5" style="273" customWidth="1"/>
    <col min="6661" max="6661" width="6.75" style="273" customWidth="1"/>
    <col min="6662" max="6662" width="5.75" style="273" customWidth="1"/>
    <col min="6663" max="6663" width="14.5" style="273" customWidth="1"/>
    <col min="6664" max="6664" width="6.875" style="273" customWidth="1"/>
    <col min="6665" max="6665" width="5.75" style="273" customWidth="1"/>
    <col min="6666" max="6666" width="14.5" style="273" customWidth="1"/>
    <col min="6667" max="6667" width="6.75" style="273" customWidth="1"/>
    <col min="6668" max="6668" width="5.75" style="273" customWidth="1"/>
    <col min="6669" max="6669" width="14.5" style="273" customWidth="1"/>
    <col min="6670" max="6670" width="6.75" style="273" customWidth="1"/>
    <col min="6671" max="6671" width="5.75" style="273" customWidth="1"/>
    <col min="6672" max="6672" width="14.5" style="273" customWidth="1"/>
    <col min="6673" max="6673" width="6.75" style="273" customWidth="1"/>
    <col min="6674" max="6674" width="6" style="273" customWidth="1"/>
    <col min="6675" max="6675" width="2.625" style="273" customWidth="1"/>
    <col min="6676" max="6676" width="11.625" style="273" bestFit="1" customWidth="1"/>
    <col min="6677" max="6912" width="10.625" style="273"/>
    <col min="6913" max="6913" width="2.625" style="273" customWidth="1"/>
    <col min="6914" max="6914" width="7.25" style="273" customWidth="1"/>
    <col min="6915" max="6915" width="12" style="273" customWidth="1"/>
    <col min="6916" max="6916" width="14.5" style="273" customWidth="1"/>
    <col min="6917" max="6917" width="6.75" style="273" customWidth="1"/>
    <col min="6918" max="6918" width="5.75" style="273" customWidth="1"/>
    <col min="6919" max="6919" width="14.5" style="273" customWidth="1"/>
    <col min="6920" max="6920" width="6.875" style="273" customWidth="1"/>
    <col min="6921" max="6921" width="5.75" style="273" customWidth="1"/>
    <col min="6922" max="6922" width="14.5" style="273" customWidth="1"/>
    <col min="6923" max="6923" width="6.75" style="273" customWidth="1"/>
    <col min="6924" max="6924" width="5.75" style="273" customWidth="1"/>
    <col min="6925" max="6925" width="14.5" style="273" customWidth="1"/>
    <col min="6926" max="6926" width="6.75" style="273" customWidth="1"/>
    <col min="6927" max="6927" width="5.75" style="273" customWidth="1"/>
    <col min="6928" max="6928" width="14.5" style="273" customWidth="1"/>
    <col min="6929" max="6929" width="6.75" style="273" customWidth="1"/>
    <col min="6930" max="6930" width="6" style="273" customWidth="1"/>
    <col min="6931" max="6931" width="2.625" style="273" customWidth="1"/>
    <col min="6932" max="6932" width="11.625" style="273" bestFit="1" customWidth="1"/>
    <col min="6933" max="7168" width="10.625" style="273"/>
    <col min="7169" max="7169" width="2.625" style="273" customWidth="1"/>
    <col min="7170" max="7170" width="7.25" style="273" customWidth="1"/>
    <col min="7171" max="7171" width="12" style="273" customWidth="1"/>
    <col min="7172" max="7172" width="14.5" style="273" customWidth="1"/>
    <col min="7173" max="7173" width="6.75" style="273" customWidth="1"/>
    <col min="7174" max="7174" width="5.75" style="273" customWidth="1"/>
    <col min="7175" max="7175" width="14.5" style="273" customWidth="1"/>
    <col min="7176" max="7176" width="6.875" style="273" customWidth="1"/>
    <col min="7177" max="7177" width="5.75" style="273" customWidth="1"/>
    <col min="7178" max="7178" width="14.5" style="273" customWidth="1"/>
    <col min="7179" max="7179" width="6.75" style="273" customWidth="1"/>
    <col min="7180" max="7180" width="5.75" style="273" customWidth="1"/>
    <col min="7181" max="7181" width="14.5" style="273" customWidth="1"/>
    <col min="7182" max="7182" width="6.75" style="273" customWidth="1"/>
    <col min="7183" max="7183" width="5.75" style="273" customWidth="1"/>
    <col min="7184" max="7184" width="14.5" style="273" customWidth="1"/>
    <col min="7185" max="7185" width="6.75" style="273" customWidth="1"/>
    <col min="7186" max="7186" width="6" style="273" customWidth="1"/>
    <col min="7187" max="7187" width="2.625" style="273" customWidth="1"/>
    <col min="7188" max="7188" width="11.625" style="273" bestFit="1" customWidth="1"/>
    <col min="7189" max="7424" width="10.625" style="273"/>
    <col min="7425" max="7425" width="2.625" style="273" customWidth="1"/>
    <col min="7426" max="7426" width="7.25" style="273" customWidth="1"/>
    <col min="7427" max="7427" width="12" style="273" customWidth="1"/>
    <col min="7428" max="7428" width="14.5" style="273" customWidth="1"/>
    <col min="7429" max="7429" width="6.75" style="273" customWidth="1"/>
    <col min="7430" max="7430" width="5.75" style="273" customWidth="1"/>
    <col min="7431" max="7431" width="14.5" style="273" customWidth="1"/>
    <col min="7432" max="7432" width="6.875" style="273" customWidth="1"/>
    <col min="7433" max="7433" width="5.75" style="273" customWidth="1"/>
    <col min="7434" max="7434" width="14.5" style="273" customWidth="1"/>
    <col min="7435" max="7435" width="6.75" style="273" customWidth="1"/>
    <col min="7436" max="7436" width="5.75" style="273" customWidth="1"/>
    <col min="7437" max="7437" width="14.5" style="273" customWidth="1"/>
    <col min="7438" max="7438" width="6.75" style="273" customWidth="1"/>
    <col min="7439" max="7439" width="5.75" style="273" customWidth="1"/>
    <col min="7440" max="7440" width="14.5" style="273" customWidth="1"/>
    <col min="7441" max="7441" width="6.75" style="273" customWidth="1"/>
    <col min="7442" max="7442" width="6" style="273" customWidth="1"/>
    <col min="7443" max="7443" width="2.625" style="273" customWidth="1"/>
    <col min="7444" max="7444" width="11.625" style="273" bestFit="1" customWidth="1"/>
    <col min="7445" max="7680" width="10.625" style="273"/>
    <col min="7681" max="7681" width="2.625" style="273" customWidth="1"/>
    <col min="7682" max="7682" width="7.25" style="273" customWidth="1"/>
    <col min="7683" max="7683" width="12" style="273" customWidth="1"/>
    <col min="7684" max="7684" width="14.5" style="273" customWidth="1"/>
    <col min="7685" max="7685" width="6.75" style="273" customWidth="1"/>
    <col min="7686" max="7686" width="5.75" style="273" customWidth="1"/>
    <col min="7687" max="7687" width="14.5" style="273" customWidth="1"/>
    <col min="7688" max="7688" width="6.875" style="273" customWidth="1"/>
    <col min="7689" max="7689" width="5.75" style="273" customWidth="1"/>
    <col min="7690" max="7690" width="14.5" style="273" customWidth="1"/>
    <col min="7691" max="7691" width="6.75" style="273" customWidth="1"/>
    <col min="7692" max="7692" width="5.75" style="273" customWidth="1"/>
    <col min="7693" max="7693" width="14.5" style="273" customWidth="1"/>
    <col min="7694" max="7694" width="6.75" style="273" customWidth="1"/>
    <col min="7695" max="7695" width="5.75" style="273" customWidth="1"/>
    <col min="7696" max="7696" width="14.5" style="273" customWidth="1"/>
    <col min="7697" max="7697" width="6.75" style="273" customWidth="1"/>
    <col min="7698" max="7698" width="6" style="273" customWidth="1"/>
    <col min="7699" max="7699" width="2.625" style="273" customWidth="1"/>
    <col min="7700" max="7700" width="11.625" style="273" bestFit="1" customWidth="1"/>
    <col min="7701" max="7936" width="10.625" style="273"/>
    <col min="7937" max="7937" width="2.625" style="273" customWidth="1"/>
    <col min="7938" max="7938" width="7.25" style="273" customWidth="1"/>
    <col min="7939" max="7939" width="12" style="273" customWidth="1"/>
    <col min="7940" max="7940" width="14.5" style="273" customWidth="1"/>
    <col min="7941" max="7941" width="6.75" style="273" customWidth="1"/>
    <col min="7942" max="7942" width="5.75" style="273" customWidth="1"/>
    <col min="7943" max="7943" width="14.5" style="273" customWidth="1"/>
    <col min="7944" max="7944" width="6.875" style="273" customWidth="1"/>
    <col min="7945" max="7945" width="5.75" style="273" customWidth="1"/>
    <col min="7946" max="7946" width="14.5" style="273" customWidth="1"/>
    <col min="7947" max="7947" width="6.75" style="273" customWidth="1"/>
    <col min="7948" max="7948" width="5.75" style="273" customWidth="1"/>
    <col min="7949" max="7949" width="14.5" style="273" customWidth="1"/>
    <col min="7950" max="7950" width="6.75" style="273" customWidth="1"/>
    <col min="7951" max="7951" width="5.75" style="273" customWidth="1"/>
    <col min="7952" max="7952" width="14.5" style="273" customWidth="1"/>
    <col min="7953" max="7953" width="6.75" style="273" customWidth="1"/>
    <col min="7954" max="7954" width="6" style="273" customWidth="1"/>
    <col min="7955" max="7955" width="2.625" style="273" customWidth="1"/>
    <col min="7956" max="7956" width="11.625" style="273" bestFit="1" customWidth="1"/>
    <col min="7957" max="8192" width="10.625" style="273"/>
    <col min="8193" max="8193" width="2.625" style="273" customWidth="1"/>
    <col min="8194" max="8194" width="7.25" style="273" customWidth="1"/>
    <col min="8195" max="8195" width="12" style="273" customWidth="1"/>
    <col min="8196" max="8196" width="14.5" style="273" customWidth="1"/>
    <col min="8197" max="8197" width="6.75" style="273" customWidth="1"/>
    <col min="8198" max="8198" width="5.75" style="273" customWidth="1"/>
    <col min="8199" max="8199" width="14.5" style="273" customWidth="1"/>
    <col min="8200" max="8200" width="6.875" style="273" customWidth="1"/>
    <col min="8201" max="8201" width="5.75" style="273" customWidth="1"/>
    <col min="8202" max="8202" width="14.5" style="273" customWidth="1"/>
    <col min="8203" max="8203" width="6.75" style="273" customWidth="1"/>
    <col min="8204" max="8204" width="5.75" style="273" customWidth="1"/>
    <col min="8205" max="8205" width="14.5" style="273" customWidth="1"/>
    <col min="8206" max="8206" width="6.75" style="273" customWidth="1"/>
    <col min="8207" max="8207" width="5.75" style="273" customWidth="1"/>
    <col min="8208" max="8208" width="14.5" style="273" customWidth="1"/>
    <col min="8209" max="8209" width="6.75" style="273" customWidth="1"/>
    <col min="8210" max="8210" width="6" style="273" customWidth="1"/>
    <col min="8211" max="8211" width="2.625" style="273" customWidth="1"/>
    <col min="8212" max="8212" width="11.625" style="273" bestFit="1" customWidth="1"/>
    <col min="8213" max="8448" width="10.625" style="273"/>
    <col min="8449" max="8449" width="2.625" style="273" customWidth="1"/>
    <col min="8450" max="8450" width="7.25" style="273" customWidth="1"/>
    <col min="8451" max="8451" width="12" style="273" customWidth="1"/>
    <col min="8452" max="8452" width="14.5" style="273" customWidth="1"/>
    <col min="8453" max="8453" width="6.75" style="273" customWidth="1"/>
    <col min="8454" max="8454" width="5.75" style="273" customWidth="1"/>
    <col min="8455" max="8455" width="14.5" style="273" customWidth="1"/>
    <col min="8456" max="8456" width="6.875" style="273" customWidth="1"/>
    <col min="8457" max="8457" width="5.75" style="273" customWidth="1"/>
    <col min="8458" max="8458" width="14.5" style="273" customWidth="1"/>
    <col min="8459" max="8459" width="6.75" style="273" customWidth="1"/>
    <col min="8460" max="8460" width="5.75" style="273" customWidth="1"/>
    <col min="8461" max="8461" width="14.5" style="273" customWidth="1"/>
    <col min="8462" max="8462" width="6.75" style="273" customWidth="1"/>
    <col min="8463" max="8463" width="5.75" style="273" customWidth="1"/>
    <col min="8464" max="8464" width="14.5" style="273" customWidth="1"/>
    <col min="8465" max="8465" width="6.75" style="273" customWidth="1"/>
    <col min="8466" max="8466" width="6" style="273" customWidth="1"/>
    <col min="8467" max="8467" width="2.625" style="273" customWidth="1"/>
    <col min="8468" max="8468" width="11.625" style="273" bestFit="1" customWidth="1"/>
    <col min="8469" max="8704" width="10.625" style="273"/>
    <col min="8705" max="8705" width="2.625" style="273" customWidth="1"/>
    <col min="8706" max="8706" width="7.25" style="273" customWidth="1"/>
    <col min="8707" max="8707" width="12" style="273" customWidth="1"/>
    <col min="8708" max="8708" width="14.5" style="273" customWidth="1"/>
    <col min="8709" max="8709" width="6.75" style="273" customWidth="1"/>
    <col min="8710" max="8710" width="5.75" style="273" customWidth="1"/>
    <col min="8711" max="8711" width="14.5" style="273" customWidth="1"/>
    <col min="8712" max="8712" width="6.875" style="273" customWidth="1"/>
    <col min="8713" max="8713" width="5.75" style="273" customWidth="1"/>
    <col min="8714" max="8714" width="14.5" style="273" customWidth="1"/>
    <col min="8715" max="8715" width="6.75" style="273" customWidth="1"/>
    <col min="8716" max="8716" width="5.75" style="273" customWidth="1"/>
    <col min="8717" max="8717" width="14.5" style="273" customWidth="1"/>
    <col min="8718" max="8718" width="6.75" style="273" customWidth="1"/>
    <col min="8719" max="8719" width="5.75" style="273" customWidth="1"/>
    <col min="8720" max="8720" width="14.5" style="273" customWidth="1"/>
    <col min="8721" max="8721" width="6.75" style="273" customWidth="1"/>
    <col min="8722" max="8722" width="6" style="273" customWidth="1"/>
    <col min="8723" max="8723" width="2.625" style="273" customWidth="1"/>
    <col min="8724" max="8724" width="11.625" style="273" bestFit="1" customWidth="1"/>
    <col min="8725" max="8960" width="10.625" style="273"/>
    <col min="8961" max="8961" width="2.625" style="273" customWidth="1"/>
    <col min="8962" max="8962" width="7.25" style="273" customWidth="1"/>
    <col min="8963" max="8963" width="12" style="273" customWidth="1"/>
    <col min="8964" max="8964" width="14.5" style="273" customWidth="1"/>
    <col min="8965" max="8965" width="6.75" style="273" customWidth="1"/>
    <col min="8966" max="8966" width="5.75" style="273" customWidth="1"/>
    <col min="8967" max="8967" width="14.5" style="273" customWidth="1"/>
    <col min="8968" max="8968" width="6.875" style="273" customWidth="1"/>
    <col min="8969" max="8969" width="5.75" style="273" customWidth="1"/>
    <col min="8970" max="8970" width="14.5" style="273" customWidth="1"/>
    <col min="8971" max="8971" width="6.75" style="273" customWidth="1"/>
    <col min="8972" max="8972" width="5.75" style="273" customWidth="1"/>
    <col min="8973" max="8973" width="14.5" style="273" customWidth="1"/>
    <col min="8974" max="8974" width="6.75" style="273" customWidth="1"/>
    <col min="8975" max="8975" width="5.75" style="273" customWidth="1"/>
    <col min="8976" max="8976" width="14.5" style="273" customWidth="1"/>
    <col min="8977" max="8977" width="6.75" style="273" customWidth="1"/>
    <col min="8978" max="8978" width="6" style="273" customWidth="1"/>
    <col min="8979" max="8979" width="2.625" style="273" customWidth="1"/>
    <col min="8980" max="8980" width="11.625" style="273" bestFit="1" customWidth="1"/>
    <col min="8981" max="9216" width="10.625" style="273"/>
    <col min="9217" max="9217" width="2.625" style="273" customWidth="1"/>
    <col min="9218" max="9218" width="7.25" style="273" customWidth="1"/>
    <col min="9219" max="9219" width="12" style="273" customWidth="1"/>
    <col min="9220" max="9220" width="14.5" style="273" customWidth="1"/>
    <col min="9221" max="9221" width="6.75" style="273" customWidth="1"/>
    <col min="9222" max="9222" width="5.75" style="273" customWidth="1"/>
    <col min="9223" max="9223" width="14.5" style="273" customWidth="1"/>
    <col min="9224" max="9224" width="6.875" style="273" customWidth="1"/>
    <col min="9225" max="9225" width="5.75" style="273" customWidth="1"/>
    <col min="9226" max="9226" width="14.5" style="273" customWidth="1"/>
    <col min="9227" max="9227" width="6.75" style="273" customWidth="1"/>
    <col min="9228" max="9228" width="5.75" style="273" customWidth="1"/>
    <col min="9229" max="9229" width="14.5" style="273" customWidth="1"/>
    <col min="9230" max="9230" width="6.75" style="273" customWidth="1"/>
    <col min="9231" max="9231" width="5.75" style="273" customWidth="1"/>
    <col min="9232" max="9232" width="14.5" style="273" customWidth="1"/>
    <col min="9233" max="9233" width="6.75" style="273" customWidth="1"/>
    <col min="9234" max="9234" width="6" style="273" customWidth="1"/>
    <col min="9235" max="9235" width="2.625" style="273" customWidth="1"/>
    <col min="9236" max="9236" width="11.625" style="273" bestFit="1" customWidth="1"/>
    <col min="9237" max="9472" width="10.625" style="273"/>
    <col min="9473" max="9473" width="2.625" style="273" customWidth="1"/>
    <col min="9474" max="9474" width="7.25" style="273" customWidth="1"/>
    <col min="9475" max="9475" width="12" style="273" customWidth="1"/>
    <col min="9476" max="9476" width="14.5" style="273" customWidth="1"/>
    <col min="9477" max="9477" width="6.75" style="273" customWidth="1"/>
    <col min="9478" max="9478" width="5.75" style="273" customWidth="1"/>
    <col min="9479" max="9479" width="14.5" style="273" customWidth="1"/>
    <col min="9480" max="9480" width="6.875" style="273" customWidth="1"/>
    <col min="9481" max="9481" width="5.75" style="273" customWidth="1"/>
    <col min="9482" max="9482" width="14.5" style="273" customWidth="1"/>
    <col min="9483" max="9483" width="6.75" style="273" customWidth="1"/>
    <col min="9484" max="9484" width="5.75" style="273" customWidth="1"/>
    <col min="9485" max="9485" width="14.5" style="273" customWidth="1"/>
    <col min="9486" max="9486" width="6.75" style="273" customWidth="1"/>
    <col min="9487" max="9487" width="5.75" style="273" customWidth="1"/>
    <col min="9488" max="9488" width="14.5" style="273" customWidth="1"/>
    <col min="9489" max="9489" width="6.75" style="273" customWidth="1"/>
    <col min="9490" max="9490" width="6" style="273" customWidth="1"/>
    <col min="9491" max="9491" width="2.625" style="273" customWidth="1"/>
    <col min="9492" max="9492" width="11.625" style="273" bestFit="1" customWidth="1"/>
    <col min="9493" max="9728" width="10.625" style="273"/>
    <col min="9729" max="9729" width="2.625" style="273" customWidth="1"/>
    <col min="9730" max="9730" width="7.25" style="273" customWidth="1"/>
    <col min="9731" max="9731" width="12" style="273" customWidth="1"/>
    <col min="9732" max="9732" width="14.5" style="273" customWidth="1"/>
    <col min="9733" max="9733" width="6.75" style="273" customWidth="1"/>
    <col min="9734" max="9734" width="5.75" style="273" customWidth="1"/>
    <col min="9735" max="9735" width="14.5" style="273" customWidth="1"/>
    <col min="9736" max="9736" width="6.875" style="273" customWidth="1"/>
    <col min="9737" max="9737" width="5.75" style="273" customWidth="1"/>
    <col min="9738" max="9738" width="14.5" style="273" customWidth="1"/>
    <col min="9739" max="9739" width="6.75" style="273" customWidth="1"/>
    <col min="9740" max="9740" width="5.75" style="273" customWidth="1"/>
    <col min="9741" max="9741" width="14.5" style="273" customWidth="1"/>
    <col min="9742" max="9742" width="6.75" style="273" customWidth="1"/>
    <col min="9743" max="9743" width="5.75" style="273" customWidth="1"/>
    <col min="9744" max="9744" width="14.5" style="273" customWidth="1"/>
    <col min="9745" max="9745" width="6.75" style="273" customWidth="1"/>
    <col min="9746" max="9746" width="6" style="273" customWidth="1"/>
    <col min="9747" max="9747" width="2.625" style="273" customWidth="1"/>
    <col min="9748" max="9748" width="11.625" style="273" bestFit="1" customWidth="1"/>
    <col min="9749" max="9984" width="10.625" style="273"/>
    <col min="9985" max="9985" width="2.625" style="273" customWidth="1"/>
    <col min="9986" max="9986" width="7.25" style="273" customWidth="1"/>
    <col min="9987" max="9987" width="12" style="273" customWidth="1"/>
    <col min="9988" max="9988" width="14.5" style="273" customWidth="1"/>
    <col min="9989" max="9989" width="6.75" style="273" customWidth="1"/>
    <col min="9990" max="9990" width="5.75" style="273" customWidth="1"/>
    <col min="9991" max="9991" width="14.5" style="273" customWidth="1"/>
    <col min="9992" max="9992" width="6.875" style="273" customWidth="1"/>
    <col min="9993" max="9993" width="5.75" style="273" customWidth="1"/>
    <col min="9994" max="9994" width="14.5" style="273" customWidth="1"/>
    <col min="9995" max="9995" width="6.75" style="273" customWidth="1"/>
    <col min="9996" max="9996" width="5.75" style="273" customWidth="1"/>
    <col min="9997" max="9997" width="14.5" style="273" customWidth="1"/>
    <col min="9998" max="9998" width="6.75" style="273" customWidth="1"/>
    <col min="9999" max="9999" width="5.75" style="273" customWidth="1"/>
    <col min="10000" max="10000" width="14.5" style="273" customWidth="1"/>
    <col min="10001" max="10001" width="6.75" style="273" customWidth="1"/>
    <col min="10002" max="10002" width="6" style="273" customWidth="1"/>
    <col min="10003" max="10003" width="2.625" style="273" customWidth="1"/>
    <col min="10004" max="10004" width="11.625" style="273" bestFit="1" customWidth="1"/>
    <col min="10005" max="10240" width="10.625" style="273"/>
    <col min="10241" max="10241" width="2.625" style="273" customWidth="1"/>
    <col min="10242" max="10242" width="7.25" style="273" customWidth="1"/>
    <col min="10243" max="10243" width="12" style="273" customWidth="1"/>
    <col min="10244" max="10244" width="14.5" style="273" customWidth="1"/>
    <col min="10245" max="10245" width="6.75" style="273" customWidth="1"/>
    <col min="10246" max="10246" width="5.75" style="273" customWidth="1"/>
    <col min="10247" max="10247" width="14.5" style="273" customWidth="1"/>
    <col min="10248" max="10248" width="6.875" style="273" customWidth="1"/>
    <col min="10249" max="10249" width="5.75" style="273" customWidth="1"/>
    <col min="10250" max="10250" width="14.5" style="273" customWidth="1"/>
    <col min="10251" max="10251" width="6.75" style="273" customWidth="1"/>
    <col min="10252" max="10252" width="5.75" style="273" customWidth="1"/>
    <col min="10253" max="10253" width="14.5" style="273" customWidth="1"/>
    <col min="10254" max="10254" width="6.75" style="273" customWidth="1"/>
    <col min="10255" max="10255" width="5.75" style="273" customWidth="1"/>
    <col min="10256" max="10256" width="14.5" style="273" customWidth="1"/>
    <col min="10257" max="10257" width="6.75" style="273" customWidth="1"/>
    <col min="10258" max="10258" width="6" style="273" customWidth="1"/>
    <col min="10259" max="10259" width="2.625" style="273" customWidth="1"/>
    <col min="10260" max="10260" width="11.625" style="273" bestFit="1" customWidth="1"/>
    <col min="10261" max="10496" width="10.625" style="273"/>
    <col min="10497" max="10497" width="2.625" style="273" customWidth="1"/>
    <col min="10498" max="10498" width="7.25" style="273" customWidth="1"/>
    <col min="10499" max="10499" width="12" style="273" customWidth="1"/>
    <col min="10500" max="10500" width="14.5" style="273" customWidth="1"/>
    <col min="10501" max="10501" width="6.75" style="273" customWidth="1"/>
    <col min="10502" max="10502" width="5.75" style="273" customWidth="1"/>
    <col min="10503" max="10503" width="14.5" style="273" customWidth="1"/>
    <col min="10504" max="10504" width="6.875" style="273" customWidth="1"/>
    <col min="10505" max="10505" width="5.75" style="273" customWidth="1"/>
    <col min="10506" max="10506" width="14.5" style="273" customWidth="1"/>
    <col min="10507" max="10507" width="6.75" style="273" customWidth="1"/>
    <col min="10508" max="10508" width="5.75" style="273" customWidth="1"/>
    <col min="10509" max="10509" width="14.5" style="273" customWidth="1"/>
    <col min="10510" max="10510" width="6.75" style="273" customWidth="1"/>
    <col min="10511" max="10511" width="5.75" style="273" customWidth="1"/>
    <col min="10512" max="10512" width="14.5" style="273" customWidth="1"/>
    <col min="10513" max="10513" width="6.75" style="273" customWidth="1"/>
    <col min="10514" max="10514" width="6" style="273" customWidth="1"/>
    <col min="10515" max="10515" width="2.625" style="273" customWidth="1"/>
    <col min="10516" max="10516" width="11.625" style="273" bestFit="1" customWidth="1"/>
    <col min="10517" max="10752" width="10.625" style="273"/>
    <col min="10753" max="10753" width="2.625" style="273" customWidth="1"/>
    <col min="10754" max="10754" width="7.25" style="273" customWidth="1"/>
    <col min="10755" max="10755" width="12" style="273" customWidth="1"/>
    <col min="10756" max="10756" width="14.5" style="273" customWidth="1"/>
    <col min="10757" max="10757" width="6.75" style="273" customWidth="1"/>
    <col min="10758" max="10758" width="5.75" style="273" customWidth="1"/>
    <col min="10759" max="10759" width="14.5" style="273" customWidth="1"/>
    <col min="10760" max="10760" width="6.875" style="273" customWidth="1"/>
    <col min="10761" max="10761" width="5.75" style="273" customWidth="1"/>
    <col min="10762" max="10762" width="14.5" style="273" customWidth="1"/>
    <col min="10763" max="10763" width="6.75" style="273" customWidth="1"/>
    <col min="10764" max="10764" width="5.75" style="273" customWidth="1"/>
    <col min="10765" max="10765" width="14.5" style="273" customWidth="1"/>
    <col min="10766" max="10766" width="6.75" style="273" customWidth="1"/>
    <col min="10767" max="10767" width="5.75" style="273" customWidth="1"/>
    <col min="10768" max="10768" width="14.5" style="273" customWidth="1"/>
    <col min="10769" max="10769" width="6.75" style="273" customWidth="1"/>
    <col min="10770" max="10770" width="6" style="273" customWidth="1"/>
    <col min="10771" max="10771" width="2.625" style="273" customWidth="1"/>
    <col min="10772" max="10772" width="11.625" style="273" bestFit="1" customWidth="1"/>
    <col min="10773" max="11008" width="10.625" style="273"/>
    <col min="11009" max="11009" width="2.625" style="273" customWidth="1"/>
    <col min="11010" max="11010" width="7.25" style="273" customWidth="1"/>
    <col min="11011" max="11011" width="12" style="273" customWidth="1"/>
    <col min="11012" max="11012" width="14.5" style="273" customWidth="1"/>
    <col min="11013" max="11013" width="6.75" style="273" customWidth="1"/>
    <col min="11014" max="11014" width="5.75" style="273" customWidth="1"/>
    <col min="11015" max="11015" width="14.5" style="273" customWidth="1"/>
    <col min="11016" max="11016" width="6.875" style="273" customWidth="1"/>
    <col min="11017" max="11017" width="5.75" style="273" customWidth="1"/>
    <col min="11018" max="11018" width="14.5" style="273" customWidth="1"/>
    <col min="11019" max="11019" width="6.75" style="273" customWidth="1"/>
    <col min="11020" max="11020" width="5.75" style="273" customWidth="1"/>
    <col min="11021" max="11021" width="14.5" style="273" customWidth="1"/>
    <col min="11022" max="11022" width="6.75" style="273" customWidth="1"/>
    <col min="11023" max="11023" width="5.75" style="273" customWidth="1"/>
    <col min="11024" max="11024" width="14.5" style="273" customWidth="1"/>
    <col min="11025" max="11025" width="6.75" style="273" customWidth="1"/>
    <col min="11026" max="11026" width="6" style="273" customWidth="1"/>
    <col min="11027" max="11027" width="2.625" style="273" customWidth="1"/>
    <col min="11028" max="11028" width="11.625" style="273" bestFit="1" customWidth="1"/>
    <col min="11029" max="11264" width="10.625" style="273"/>
    <col min="11265" max="11265" width="2.625" style="273" customWidth="1"/>
    <col min="11266" max="11266" width="7.25" style="273" customWidth="1"/>
    <col min="11267" max="11267" width="12" style="273" customWidth="1"/>
    <col min="11268" max="11268" width="14.5" style="273" customWidth="1"/>
    <col min="11269" max="11269" width="6.75" style="273" customWidth="1"/>
    <col min="11270" max="11270" width="5.75" style="273" customWidth="1"/>
    <col min="11271" max="11271" width="14.5" style="273" customWidth="1"/>
    <col min="11272" max="11272" width="6.875" style="273" customWidth="1"/>
    <col min="11273" max="11273" width="5.75" style="273" customWidth="1"/>
    <col min="11274" max="11274" width="14.5" style="273" customWidth="1"/>
    <col min="11275" max="11275" width="6.75" style="273" customWidth="1"/>
    <col min="11276" max="11276" width="5.75" style="273" customWidth="1"/>
    <col min="11277" max="11277" width="14.5" style="273" customWidth="1"/>
    <col min="11278" max="11278" width="6.75" style="273" customWidth="1"/>
    <col min="11279" max="11279" width="5.75" style="273" customWidth="1"/>
    <col min="11280" max="11280" width="14.5" style="273" customWidth="1"/>
    <col min="11281" max="11281" width="6.75" style="273" customWidth="1"/>
    <col min="11282" max="11282" width="6" style="273" customWidth="1"/>
    <col min="11283" max="11283" width="2.625" style="273" customWidth="1"/>
    <col min="11284" max="11284" width="11.625" style="273" bestFit="1" customWidth="1"/>
    <col min="11285" max="11520" width="10.625" style="273"/>
    <col min="11521" max="11521" width="2.625" style="273" customWidth="1"/>
    <col min="11522" max="11522" width="7.25" style="273" customWidth="1"/>
    <col min="11523" max="11523" width="12" style="273" customWidth="1"/>
    <col min="11524" max="11524" width="14.5" style="273" customWidth="1"/>
    <col min="11525" max="11525" width="6.75" style="273" customWidth="1"/>
    <col min="11526" max="11526" width="5.75" style="273" customWidth="1"/>
    <col min="11527" max="11527" width="14.5" style="273" customWidth="1"/>
    <col min="11528" max="11528" width="6.875" style="273" customWidth="1"/>
    <col min="11529" max="11529" width="5.75" style="273" customWidth="1"/>
    <col min="11530" max="11530" width="14.5" style="273" customWidth="1"/>
    <col min="11531" max="11531" width="6.75" style="273" customWidth="1"/>
    <col min="11532" max="11532" width="5.75" style="273" customWidth="1"/>
    <col min="11533" max="11533" width="14.5" style="273" customWidth="1"/>
    <col min="11534" max="11534" width="6.75" style="273" customWidth="1"/>
    <col min="11535" max="11535" width="5.75" style="273" customWidth="1"/>
    <col min="11536" max="11536" width="14.5" style="273" customWidth="1"/>
    <col min="11537" max="11537" width="6.75" style="273" customWidth="1"/>
    <col min="11538" max="11538" width="6" style="273" customWidth="1"/>
    <col min="11539" max="11539" width="2.625" style="273" customWidth="1"/>
    <col min="11540" max="11540" width="11.625" style="273" bestFit="1" customWidth="1"/>
    <col min="11541" max="11776" width="10.625" style="273"/>
    <col min="11777" max="11777" width="2.625" style="273" customWidth="1"/>
    <col min="11778" max="11778" width="7.25" style="273" customWidth="1"/>
    <col min="11779" max="11779" width="12" style="273" customWidth="1"/>
    <col min="11780" max="11780" width="14.5" style="273" customWidth="1"/>
    <col min="11781" max="11781" width="6.75" style="273" customWidth="1"/>
    <col min="11782" max="11782" width="5.75" style="273" customWidth="1"/>
    <col min="11783" max="11783" width="14.5" style="273" customWidth="1"/>
    <col min="11784" max="11784" width="6.875" style="273" customWidth="1"/>
    <col min="11785" max="11785" width="5.75" style="273" customWidth="1"/>
    <col min="11786" max="11786" width="14.5" style="273" customWidth="1"/>
    <col min="11787" max="11787" width="6.75" style="273" customWidth="1"/>
    <col min="11788" max="11788" width="5.75" style="273" customWidth="1"/>
    <col min="11789" max="11789" width="14.5" style="273" customWidth="1"/>
    <col min="11790" max="11790" width="6.75" style="273" customWidth="1"/>
    <col min="11791" max="11791" width="5.75" style="273" customWidth="1"/>
    <col min="11792" max="11792" width="14.5" style="273" customWidth="1"/>
    <col min="11793" max="11793" width="6.75" style="273" customWidth="1"/>
    <col min="11794" max="11794" width="6" style="273" customWidth="1"/>
    <col min="11795" max="11795" width="2.625" style="273" customWidth="1"/>
    <col min="11796" max="11796" width="11.625" style="273" bestFit="1" customWidth="1"/>
    <col min="11797" max="12032" width="10.625" style="273"/>
    <col min="12033" max="12033" width="2.625" style="273" customWidth="1"/>
    <col min="12034" max="12034" width="7.25" style="273" customWidth="1"/>
    <col min="12035" max="12035" width="12" style="273" customWidth="1"/>
    <col min="12036" max="12036" width="14.5" style="273" customWidth="1"/>
    <col min="12037" max="12037" width="6.75" style="273" customWidth="1"/>
    <col min="12038" max="12038" width="5.75" style="273" customWidth="1"/>
    <col min="12039" max="12039" width="14.5" style="273" customWidth="1"/>
    <col min="12040" max="12040" width="6.875" style="273" customWidth="1"/>
    <col min="12041" max="12041" width="5.75" style="273" customWidth="1"/>
    <col min="12042" max="12042" width="14.5" style="273" customWidth="1"/>
    <col min="12043" max="12043" width="6.75" style="273" customWidth="1"/>
    <col min="12044" max="12044" width="5.75" style="273" customWidth="1"/>
    <col min="12045" max="12045" width="14.5" style="273" customWidth="1"/>
    <col min="12046" max="12046" width="6.75" style="273" customWidth="1"/>
    <col min="12047" max="12047" width="5.75" style="273" customWidth="1"/>
    <col min="12048" max="12048" width="14.5" style="273" customWidth="1"/>
    <col min="12049" max="12049" width="6.75" style="273" customWidth="1"/>
    <col min="12050" max="12050" width="6" style="273" customWidth="1"/>
    <col min="12051" max="12051" width="2.625" style="273" customWidth="1"/>
    <col min="12052" max="12052" width="11.625" style="273" bestFit="1" customWidth="1"/>
    <col min="12053" max="12288" width="10.625" style="273"/>
    <col min="12289" max="12289" width="2.625" style="273" customWidth="1"/>
    <col min="12290" max="12290" width="7.25" style="273" customWidth="1"/>
    <col min="12291" max="12291" width="12" style="273" customWidth="1"/>
    <col min="12292" max="12292" width="14.5" style="273" customWidth="1"/>
    <col min="12293" max="12293" width="6.75" style="273" customWidth="1"/>
    <col min="12294" max="12294" width="5.75" style="273" customWidth="1"/>
    <col min="12295" max="12295" width="14.5" style="273" customWidth="1"/>
    <col min="12296" max="12296" width="6.875" style="273" customWidth="1"/>
    <col min="12297" max="12297" width="5.75" style="273" customWidth="1"/>
    <col min="12298" max="12298" width="14.5" style="273" customWidth="1"/>
    <col min="12299" max="12299" width="6.75" style="273" customWidth="1"/>
    <col min="12300" max="12300" width="5.75" style="273" customWidth="1"/>
    <col min="12301" max="12301" width="14.5" style="273" customWidth="1"/>
    <col min="12302" max="12302" width="6.75" style="273" customWidth="1"/>
    <col min="12303" max="12303" width="5.75" style="273" customWidth="1"/>
    <col min="12304" max="12304" width="14.5" style="273" customWidth="1"/>
    <col min="12305" max="12305" width="6.75" style="273" customWidth="1"/>
    <col min="12306" max="12306" width="6" style="273" customWidth="1"/>
    <col min="12307" max="12307" width="2.625" style="273" customWidth="1"/>
    <col min="12308" max="12308" width="11.625" style="273" bestFit="1" customWidth="1"/>
    <col min="12309" max="12544" width="10.625" style="273"/>
    <col min="12545" max="12545" width="2.625" style="273" customWidth="1"/>
    <col min="12546" max="12546" width="7.25" style="273" customWidth="1"/>
    <col min="12547" max="12547" width="12" style="273" customWidth="1"/>
    <col min="12548" max="12548" width="14.5" style="273" customWidth="1"/>
    <col min="12549" max="12549" width="6.75" style="273" customWidth="1"/>
    <col min="12550" max="12550" width="5.75" style="273" customWidth="1"/>
    <col min="12551" max="12551" width="14.5" style="273" customWidth="1"/>
    <col min="12552" max="12552" width="6.875" style="273" customWidth="1"/>
    <col min="12553" max="12553" width="5.75" style="273" customWidth="1"/>
    <col min="12554" max="12554" width="14.5" style="273" customWidth="1"/>
    <col min="12555" max="12555" width="6.75" style="273" customWidth="1"/>
    <col min="12556" max="12556" width="5.75" style="273" customWidth="1"/>
    <col min="12557" max="12557" width="14.5" style="273" customWidth="1"/>
    <col min="12558" max="12558" width="6.75" style="273" customWidth="1"/>
    <col min="12559" max="12559" width="5.75" style="273" customWidth="1"/>
    <col min="12560" max="12560" width="14.5" style="273" customWidth="1"/>
    <col min="12561" max="12561" width="6.75" style="273" customWidth="1"/>
    <col min="12562" max="12562" width="6" style="273" customWidth="1"/>
    <col min="12563" max="12563" width="2.625" style="273" customWidth="1"/>
    <col min="12564" max="12564" width="11.625" style="273" bestFit="1" customWidth="1"/>
    <col min="12565" max="12800" width="10.625" style="273"/>
    <col min="12801" max="12801" width="2.625" style="273" customWidth="1"/>
    <col min="12802" max="12802" width="7.25" style="273" customWidth="1"/>
    <col min="12803" max="12803" width="12" style="273" customWidth="1"/>
    <col min="12804" max="12804" width="14.5" style="273" customWidth="1"/>
    <col min="12805" max="12805" width="6.75" style="273" customWidth="1"/>
    <col min="12806" max="12806" width="5.75" style="273" customWidth="1"/>
    <col min="12807" max="12807" width="14.5" style="273" customWidth="1"/>
    <col min="12808" max="12808" width="6.875" style="273" customWidth="1"/>
    <col min="12809" max="12809" width="5.75" style="273" customWidth="1"/>
    <col min="12810" max="12810" width="14.5" style="273" customWidth="1"/>
    <col min="12811" max="12811" width="6.75" style="273" customWidth="1"/>
    <col min="12812" max="12812" width="5.75" style="273" customWidth="1"/>
    <col min="12813" max="12813" width="14.5" style="273" customWidth="1"/>
    <col min="12814" max="12814" width="6.75" style="273" customWidth="1"/>
    <col min="12815" max="12815" width="5.75" style="273" customWidth="1"/>
    <col min="12816" max="12816" width="14.5" style="273" customWidth="1"/>
    <col min="12817" max="12817" width="6.75" style="273" customWidth="1"/>
    <col min="12818" max="12818" width="6" style="273" customWidth="1"/>
    <col min="12819" max="12819" width="2.625" style="273" customWidth="1"/>
    <col min="12820" max="12820" width="11.625" style="273" bestFit="1" customWidth="1"/>
    <col min="12821" max="13056" width="10.625" style="273"/>
    <col min="13057" max="13057" width="2.625" style="273" customWidth="1"/>
    <col min="13058" max="13058" width="7.25" style="273" customWidth="1"/>
    <col min="13059" max="13059" width="12" style="273" customWidth="1"/>
    <col min="13060" max="13060" width="14.5" style="273" customWidth="1"/>
    <col min="13061" max="13061" width="6.75" style="273" customWidth="1"/>
    <col min="13062" max="13062" width="5.75" style="273" customWidth="1"/>
    <col min="13063" max="13063" width="14.5" style="273" customWidth="1"/>
    <col min="13064" max="13064" width="6.875" style="273" customWidth="1"/>
    <col min="13065" max="13065" width="5.75" style="273" customWidth="1"/>
    <col min="13066" max="13066" width="14.5" style="273" customWidth="1"/>
    <col min="13067" max="13067" width="6.75" style="273" customWidth="1"/>
    <col min="13068" max="13068" width="5.75" style="273" customWidth="1"/>
    <col min="13069" max="13069" width="14.5" style="273" customWidth="1"/>
    <col min="13070" max="13070" width="6.75" style="273" customWidth="1"/>
    <col min="13071" max="13071" width="5.75" style="273" customWidth="1"/>
    <col min="13072" max="13072" width="14.5" style="273" customWidth="1"/>
    <col min="13073" max="13073" width="6.75" style="273" customWidth="1"/>
    <col min="13074" max="13074" width="6" style="273" customWidth="1"/>
    <col min="13075" max="13075" width="2.625" style="273" customWidth="1"/>
    <col min="13076" max="13076" width="11.625" style="273" bestFit="1" customWidth="1"/>
    <col min="13077" max="13312" width="10.625" style="273"/>
    <col min="13313" max="13313" width="2.625" style="273" customWidth="1"/>
    <col min="13314" max="13314" width="7.25" style="273" customWidth="1"/>
    <col min="13315" max="13315" width="12" style="273" customWidth="1"/>
    <col min="13316" max="13316" width="14.5" style="273" customWidth="1"/>
    <col min="13317" max="13317" width="6.75" style="273" customWidth="1"/>
    <col min="13318" max="13318" width="5.75" style="273" customWidth="1"/>
    <col min="13319" max="13319" width="14.5" style="273" customWidth="1"/>
    <col min="13320" max="13320" width="6.875" style="273" customWidth="1"/>
    <col min="13321" max="13321" width="5.75" style="273" customWidth="1"/>
    <col min="13322" max="13322" width="14.5" style="273" customWidth="1"/>
    <col min="13323" max="13323" width="6.75" style="273" customWidth="1"/>
    <col min="13324" max="13324" width="5.75" style="273" customWidth="1"/>
    <col min="13325" max="13325" width="14.5" style="273" customWidth="1"/>
    <col min="13326" max="13326" width="6.75" style="273" customWidth="1"/>
    <col min="13327" max="13327" width="5.75" style="273" customWidth="1"/>
    <col min="13328" max="13328" width="14.5" style="273" customWidth="1"/>
    <col min="13329" max="13329" width="6.75" style="273" customWidth="1"/>
    <col min="13330" max="13330" width="6" style="273" customWidth="1"/>
    <col min="13331" max="13331" width="2.625" style="273" customWidth="1"/>
    <col min="13332" max="13332" width="11.625" style="273" bestFit="1" customWidth="1"/>
    <col min="13333" max="13568" width="10.625" style="273"/>
    <col min="13569" max="13569" width="2.625" style="273" customWidth="1"/>
    <col min="13570" max="13570" width="7.25" style="273" customWidth="1"/>
    <col min="13571" max="13571" width="12" style="273" customWidth="1"/>
    <col min="13572" max="13572" width="14.5" style="273" customWidth="1"/>
    <col min="13573" max="13573" width="6.75" style="273" customWidth="1"/>
    <col min="13574" max="13574" width="5.75" style="273" customWidth="1"/>
    <col min="13575" max="13575" width="14.5" style="273" customWidth="1"/>
    <col min="13576" max="13576" width="6.875" style="273" customWidth="1"/>
    <col min="13577" max="13577" width="5.75" style="273" customWidth="1"/>
    <col min="13578" max="13578" width="14.5" style="273" customWidth="1"/>
    <col min="13579" max="13579" width="6.75" style="273" customWidth="1"/>
    <col min="13580" max="13580" width="5.75" style="273" customWidth="1"/>
    <col min="13581" max="13581" width="14.5" style="273" customWidth="1"/>
    <col min="13582" max="13582" width="6.75" style="273" customWidth="1"/>
    <col min="13583" max="13583" width="5.75" style="273" customWidth="1"/>
    <col min="13584" max="13584" width="14.5" style="273" customWidth="1"/>
    <col min="13585" max="13585" width="6.75" style="273" customWidth="1"/>
    <col min="13586" max="13586" width="6" style="273" customWidth="1"/>
    <col min="13587" max="13587" width="2.625" style="273" customWidth="1"/>
    <col min="13588" max="13588" width="11.625" style="273" bestFit="1" customWidth="1"/>
    <col min="13589" max="13824" width="10.625" style="273"/>
    <col min="13825" max="13825" width="2.625" style="273" customWidth="1"/>
    <col min="13826" max="13826" width="7.25" style="273" customWidth="1"/>
    <col min="13827" max="13827" width="12" style="273" customWidth="1"/>
    <col min="13828" max="13828" width="14.5" style="273" customWidth="1"/>
    <col min="13829" max="13829" width="6.75" style="273" customWidth="1"/>
    <col min="13830" max="13830" width="5.75" style="273" customWidth="1"/>
    <col min="13831" max="13831" width="14.5" style="273" customWidth="1"/>
    <col min="13832" max="13832" width="6.875" style="273" customWidth="1"/>
    <col min="13833" max="13833" width="5.75" style="273" customWidth="1"/>
    <col min="13834" max="13834" width="14.5" style="273" customWidth="1"/>
    <col min="13835" max="13835" width="6.75" style="273" customWidth="1"/>
    <col min="13836" max="13836" width="5.75" style="273" customWidth="1"/>
    <col min="13837" max="13837" width="14.5" style="273" customWidth="1"/>
    <col min="13838" max="13838" width="6.75" style="273" customWidth="1"/>
    <col min="13839" max="13839" width="5.75" style="273" customWidth="1"/>
    <col min="13840" max="13840" width="14.5" style="273" customWidth="1"/>
    <col min="13841" max="13841" width="6.75" style="273" customWidth="1"/>
    <col min="13842" max="13842" width="6" style="273" customWidth="1"/>
    <col min="13843" max="13843" width="2.625" style="273" customWidth="1"/>
    <col min="13844" max="13844" width="11.625" style="273" bestFit="1" customWidth="1"/>
    <col min="13845" max="14080" width="10.625" style="273"/>
    <col min="14081" max="14081" width="2.625" style="273" customWidth="1"/>
    <col min="14082" max="14082" width="7.25" style="273" customWidth="1"/>
    <col min="14083" max="14083" width="12" style="273" customWidth="1"/>
    <col min="14084" max="14084" width="14.5" style="273" customWidth="1"/>
    <col min="14085" max="14085" width="6.75" style="273" customWidth="1"/>
    <col min="14086" max="14086" width="5.75" style="273" customWidth="1"/>
    <col min="14087" max="14087" width="14.5" style="273" customWidth="1"/>
    <col min="14088" max="14088" width="6.875" style="273" customWidth="1"/>
    <col min="14089" max="14089" width="5.75" style="273" customWidth="1"/>
    <col min="14090" max="14090" width="14.5" style="273" customWidth="1"/>
    <col min="14091" max="14091" width="6.75" style="273" customWidth="1"/>
    <col min="14092" max="14092" width="5.75" style="273" customWidth="1"/>
    <col min="14093" max="14093" width="14.5" style="273" customWidth="1"/>
    <col min="14094" max="14094" width="6.75" style="273" customWidth="1"/>
    <col min="14095" max="14095" width="5.75" style="273" customWidth="1"/>
    <col min="14096" max="14096" width="14.5" style="273" customWidth="1"/>
    <col min="14097" max="14097" width="6.75" style="273" customWidth="1"/>
    <col min="14098" max="14098" width="6" style="273" customWidth="1"/>
    <col min="14099" max="14099" width="2.625" style="273" customWidth="1"/>
    <col min="14100" max="14100" width="11.625" style="273" bestFit="1" customWidth="1"/>
    <col min="14101" max="14336" width="10.625" style="273"/>
    <col min="14337" max="14337" width="2.625" style="273" customWidth="1"/>
    <col min="14338" max="14338" width="7.25" style="273" customWidth="1"/>
    <col min="14339" max="14339" width="12" style="273" customWidth="1"/>
    <col min="14340" max="14340" width="14.5" style="273" customWidth="1"/>
    <col min="14341" max="14341" width="6.75" style="273" customWidth="1"/>
    <col min="14342" max="14342" width="5.75" style="273" customWidth="1"/>
    <col min="14343" max="14343" width="14.5" style="273" customWidth="1"/>
    <col min="14344" max="14344" width="6.875" style="273" customWidth="1"/>
    <col min="14345" max="14345" width="5.75" style="273" customWidth="1"/>
    <col min="14346" max="14346" width="14.5" style="273" customWidth="1"/>
    <col min="14347" max="14347" width="6.75" style="273" customWidth="1"/>
    <col min="14348" max="14348" width="5.75" style="273" customWidth="1"/>
    <col min="14349" max="14349" width="14.5" style="273" customWidth="1"/>
    <col min="14350" max="14350" width="6.75" style="273" customWidth="1"/>
    <col min="14351" max="14351" width="5.75" style="273" customWidth="1"/>
    <col min="14352" max="14352" width="14.5" style="273" customWidth="1"/>
    <col min="14353" max="14353" width="6.75" style="273" customWidth="1"/>
    <col min="14354" max="14354" width="6" style="273" customWidth="1"/>
    <col min="14355" max="14355" width="2.625" style="273" customWidth="1"/>
    <col min="14356" max="14356" width="11.625" style="273" bestFit="1" customWidth="1"/>
    <col min="14357" max="14592" width="10.625" style="273"/>
    <col min="14593" max="14593" width="2.625" style="273" customWidth="1"/>
    <col min="14594" max="14594" width="7.25" style="273" customWidth="1"/>
    <col min="14595" max="14595" width="12" style="273" customWidth="1"/>
    <col min="14596" max="14596" width="14.5" style="273" customWidth="1"/>
    <col min="14597" max="14597" width="6.75" style="273" customWidth="1"/>
    <col min="14598" max="14598" width="5.75" style="273" customWidth="1"/>
    <col min="14599" max="14599" width="14.5" style="273" customWidth="1"/>
    <col min="14600" max="14600" width="6.875" style="273" customWidth="1"/>
    <col min="14601" max="14601" width="5.75" style="273" customWidth="1"/>
    <col min="14602" max="14602" width="14.5" style="273" customWidth="1"/>
    <col min="14603" max="14603" width="6.75" style="273" customWidth="1"/>
    <col min="14604" max="14604" width="5.75" style="273" customWidth="1"/>
    <col min="14605" max="14605" width="14.5" style="273" customWidth="1"/>
    <col min="14606" max="14606" width="6.75" style="273" customWidth="1"/>
    <col min="14607" max="14607" width="5.75" style="273" customWidth="1"/>
    <col min="14608" max="14608" width="14.5" style="273" customWidth="1"/>
    <col min="14609" max="14609" width="6.75" style="273" customWidth="1"/>
    <col min="14610" max="14610" width="6" style="273" customWidth="1"/>
    <col min="14611" max="14611" width="2.625" style="273" customWidth="1"/>
    <col min="14612" max="14612" width="11.625" style="273" bestFit="1" customWidth="1"/>
    <col min="14613" max="14848" width="10.625" style="273"/>
    <col min="14849" max="14849" width="2.625" style="273" customWidth="1"/>
    <col min="14850" max="14850" width="7.25" style="273" customWidth="1"/>
    <col min="14851" max="14851" width="12" style="273" customWidth="1"/>
    <col min="14852" max="14852" width="14.5" style="273" customWidth="1"/>
    <col min="14853" max="14853" width="6.75" style="273" customWidth="1"/>
    <col min="14854" max="14854" width="5.75" style="273" customWidth="1"/>
    <col min="14855" max="14855" width="14.5" style="273" customWidth="1"/>
    <col min="14856" max="14856" width="6.875" style="273" customWidth="1"/>
    <col min="14857" max="14857" width="5.75" style="273" customWidth="1"/>
    <col min="14858" max="14858" width="14.5" style="273" customWidth="1"/>
    <col min="14859" max="14859" width="6.75" style="273" customWidth="1"/>
    <col min="14860" max="14860" width="5.75" style="273" customWidth="1"/>
    <col min="14861" max="14861" width="14.5" style="273" customWidth="1"/>
    <col min="14862" max="14862" width="6.75" style="273" customWidth="1"/>
    <col min="14863" max="14863" width="5.75" style="273" customWidth="1"/>
    <col min="14864" max="14864" width="14.5" style="273" customWidth="1"/>
    <col min="14865" max="14865" width="6.75" style="273" customWidth="1"/>
    <col min="14866" max="14866" width="6" style="273" customWidth="1"/>
    <col min="14867" max="14867" width="2.625" style="273" customWidth="1"/>
    <col min="14868" max="14868" width="11.625" style="273" bestFit="1" customWidth="1"/>
    <col min="14869" max="15104" width="10.625" style="273"/>
    <col min="15105" max="15105" width="2.625" style="273" customWidth="1"/>
    <col min="15106" max="15106" width="7.25" style="273" customWidth="1"/>
    <col min="15107" max="15107" width="12" style="273" customWidth="1"/>
    <col min="15108" max="15108" width="14.5" style="273" customWidth="1"/>
    <col min="15109" max="15109" width="6.75" style="273" customWidth="1"/>
    <col min="15110" max="15110" width="5.75" style="273" customWidth="1"/>
    <col min="15111" max="15111" width="14.5" style="273" customWidth="1"/>
    <col min="15112" max="15112" width="6.875" style="273" customWidth="1"/>
    <col min="15113" max="15113" width="5.75" style="273" customWidth="1"/>
    <col min="15114" max="15114" width="14.5" style="273" customWidth="1"/>
    <col min="15115" max="15115" width="6.75" style="273" customWidth="1"/>
    <col min="15116" max="15116" width="5.75" style="273" customWidth="1"/>
    <col min="15117" max="15117" width="14.5" style="273" customWidth="1"/>
    <col min="15118" max="15118" width="6.75" style="273" customWidth="1"/>
    <col min="15119" max="15119" width="5.75" style="273" customWidth="1"/>
    <col min="15120" max="15120" width="14.5" style="273" customWidth="1"/>
    <col min="15121" max="15121" width="6.75" style="273" customWidth="1"/>
    <col min="15122" max="15122" width="6" style="273" customWidth="1"/>
    <col min="15123" max="15123" width="2.625" style="273" customWidth="1"/>
    <col min="15124" max="15124" width="11.625" style="273" bestFit="1" customWidth="1"/>
    <col min="15125" max="15360" width="10.625" style="273"/>
    <col min="15361" max="15361" width="2.625" style="273" customWidth="1"/>
    <col min="15362" max="15362" width="7.25" style="273" customWidth="1"/>
    <col min="15363" max="15363" width="12" style="273" customWidth="1"/>
    <col min="15364" max="15364" width="14.5" style="273" customWidth="1"/>
    <col min="15365" max="15365" width="6.75" style="273" customWidth="1"/>
    <col min="15366" max="15366" width="5.75" style="273" customWidth="1"/>
    <col min="15367" max="15367" width="14.5" style="273" customWidth="1"/>
    <col min="15368" max="15368" width="6.875" style="273" customWidth="1"/>
    <col min="15369" max="15369" width="5.75" style="273" customWidth="1"/>
    <col min="15370" max="15370" width="14.5" style="273" customWidth="1"/>
    <col min="15371" max="15371" width="6.75" style="273" customWidth="1"/>
    <col min="15372" max="15372" width="5.75" style="273" customWidth="1"/>
    <col min="15373" max="15373" width="14.5" style="273" customWidth="1"/>
    <col min="15374" max="15374" width="6.75" style="273" customWidth="1"/>
    <col min="15375" max="15375" width="5.75" style="273" customWidth="1"/>
    <col min="15376" max="15376" width="14.5" style="273" customWidth="1"/>
    <col min="15377" max="15377" width="6.75" style="273" customWidth="1"/>
    <col min="15378" max="15378" width="6" style="273" customWidth="1"/>
    <col min="15379" max="15379" width="2.625" style="273" customWidth="1"/>
    <col min="15380" max="15380" width="11.625" style="273" bestFit="1" customWidth="1"/>
    <col min="15381" max="15616" width="10.625" style="273"/>
    <col min="15617" max="15617" width="2.625" style="273" customWidth="1"/>
    <col min="15618" max="15618" width="7.25" style="273" customWidth="1"/>
    <col min="15619" max="15619" width="12" style="273" customWidth="1"/>
    <col min="15620" max="15620" width="14.5" style="273" customWidth="1"/>
    <col min="15621" max="15621" width="6.75" style="273" customWidth="1"/>
    <col min="15622" max="15622" width="5.75" style="273" customWidth="1"/>
    <col min="15623" max="15623" width="14.5" style="273" customWidth="1"/>
    <col min="15624" max="15624" width="6.875" style="273" customWidth="1"/>
    <col min="15625" max="15625" width="5.75" style="273" customWidth="1"/>
    <col min="15626" max="15626" width="14.5" style="273" customWidth="1"/>
    <col min="15627" max="15627" width="6.75" style="273" customWidth="1"/>
    <col min="15628" max="15628" width="5.75" style="273" customWidth="1"/>
    <col min="15629" max="15629" width="14.5" style="273" customWidth="1"/>
    <col min="15630" max="15630" width="6.75" style="273" customWidth="1"/>
    <col min="15631" max="15631" width="5.75" style="273" customWidth="1"/>
    <col min="15632" max="15632" width="14.5" style="273" customWidth="1"/>
    <col min="15633" max="15633" width="6.75" style="273" customWidth="1"/>
    <col min="15634" max="15634" width="6" style="273" customWidth="1"/>
    <col min="15635" max="15635" width="2.625" style="273" customWidth="1"/>
    <col min="15636" max="15636" width="11.625" style="273" bestFit="1" customWidth="1"/>
    <col min="15637" max="15872" width="10.625" style="273"/>
    <col min="15873" max="15873" width="2.625" style="273" customWidth="1"/>
    <col min="15874" max="15874" width="7.25" style="273" customWidth="1"/>
    <col min="15875" max="15875" width="12" style="273" customWidth="1"/>
    <col min="15876" max="15876" width="14.5" style="273" customWidth="1"/>
    <col min="15877" max="15877" width="6.75" style="273" customWidth="1"/>
    <col min="15878" max="15878" width="5.75" style="273" customWidth="1"/>
    <col min="15879" max="15879" width="14.5" style="273" customWidth="1"/>
    <col min="15880" max="15880" width="6.875" style="273" customWidth="1"/>
    <col min="15881" max="15881" width="5.75" style="273" customWidth="1"/>
    <col min="15882" max="15882" width="14.5" style="273" customWidth="1"/>
    <col min="15883" max="15883" width="6.75" style="273" customWidth="1"/>
    <col min="15884" max="15884" width="5.75" style="273" customWidth="1"/>
    <col min="15885" max="15885" width="14.5" style="273" customWidth="1"/>
    <col min="15886" max="15886" width="6.75" style="273" customWidth="1"/>
    <col min="15887" max="15887" width="5.75" style="273" customWidth="1"/>
    <col min="15888" max="15888" width="14.5" style="273" customWidth="1"/>
    <col min="15889" max="15889" width="6.75" style="273" customWidth="1"/>
    <col min="15890" max="15890" width="6" style="273" customWidth="1"/>
    <col min="15891" max="15891" width="2.625" style="273" customWidth="1"/>
    <col min="15892" max="15892" width="11.625" style="273" bestFit="1" customWidth="1"/>
    <col min="15893" max="16128" width="10.625" style="273"/>
    <col min="16129" max="16129" width="2.625" style="273" customWidth="1"/>
    <col min="16130" max="16130" width="7.25" style="273" customWidth="1"/>
    <col min="16131" max="16131" width="12" style="273" customWidth="1"/>
    <col min="16132" max="16132" width="14.5" style="273" customWidth="1"/>
    <col min="16133" max="16133" width="6.75" style="273" customWidth="1"/>
    <col min="16134" max="16134" width="5.75" style="273" customWidth="1"/>
    <col min="16135" max="16135" width="14.5" style="273" customWidth="1"/>
    <col min="16136" max="16136" width="6.875" style="273" customWidth="1"/>
    <col min="16137" max="16137" width="5.75" style="273" customWidth="1"/>
    <col min="16138" max="16138" width="14.5" style="273" customWidth="1"/>
    <col min="16139" max="16139" width="6.75" style="273" customWidth="1"/>
    <col min="16140" max="16140" width="5.75" style="273" customWidth="1"/>
    <col min="16141" max="16141" width="14.5" style="273" customWidth="1"/>
    <col min="16142" max="16142" width="6.75" style="273" customWidth="1"/>
    <col min="16143" max="16143" width="5.75" style="273" customWidth="1"/>
    <col min="16144" max="16144" width="14.5" style="273" customWidth="1"/>
    <col min="16145" max="16145" width="6.75" style="273" customWidth="1"/>
    <col min="16146" max="16146" width="6" style="273" customWidth="1"/>
    <col min="16147" max="16147" width="2.625" style="273" customWidth="1"/>
    <col min="16148" max="16148" width="11.625" style="273" bestFit="1" customWidth="1"/>
    <col min="16149" max="16384" width="10.625" style="273"/>
  </cols>
  <sheetData>
    <row r="1" spans="1:19" ht="18" customHeight="1">
      <c r="A1" s="365"/>
      <c r="B1" s="366" t="s">
        <v>576</v>
      </c>
    </row>
    <row r="2" spans="1:19" ht="12" customHeight="1" thickBot="1">
      <c r="B2" s="272"/>
      <c r="C2" s="367"/>
    </row>
    <row r="3" spans="1:19" ht="18" customHeight="1">
      <c r="B3" s="274"/>
      <c r="D3" s="368" t="s">
        <v>577</v>
      </c>
      <c r="E3" s="369"/>
      <c r="F3" s="369"/>
      <c r="G3" s="368" t="s">
        <v>578</v>
      </c>
      <c r="H3" s="369"/>
      <c r="I3" s="369"/>
      <c r="J3" s="368" t="s">
        <v>579</v>
      </c>
      <c r="K3" s="369"/>
      <c r="L3" s="369"/>
      <c r="M3" s="368" t="s">
        <v>580</v>
      </c>
      <c r="N3" s="369"/>
      <c r="O3" s="369"/>
      <c r="P3" s="368" t="s">
        <v>581</v>
      </c>
      <c r="Q3" s="369"/>
      <c r="R3" s="370"/>
    </row>
    <row r="4" spans="1:19" ht="18" customHeight="1">
      <c r="B4" s="275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371"/>
    </row>
    <row r="5" spans="1:19" ht="18" customHeight="1">
      <c r="B5" s="275"/>
      <c r="C5" s="287"/>
      <c r="D5" s="276" t="s">
        <v>582</v>
      </c>
      <c r="E5" s="276" t="s">
        <v>583</v>
      </c>
      <c r="F5" s="276" t="s">
        <v>584</v>
      </c>
      <c r="G5" s="372" t="s">
        <v>585</v>
      </c>
      <c r="H5" s="276" t="s">
        <v>583</v>
      </c>
      <c r="I5" s="276" t="s">
        <v>584</v>
      </c>
      <c r="J5" s="276" t="s">
        <v>582</v>
      </c>
      <c r="K5" s="276" t="s">
        <v>583</v>
      </c>
      <c r="L5" s="276" t="s">
        <v>584</v>
      </c>
      <c r="M5" s="276" t="s">
        <v>582</v>
      </c>
      <c r="N5" s="276" t="s">
        <v>583</v>
      </c>
      <c r="O5" s="276" t="s">
        <v>584</v>
      </c>
      <c r="P5" s="276" t="s">
        <v>582</v>
      </c>
      <c r="Q5" s="276" t="s">
        <v>583</v>
      </c>
      <c r="R5" s="277" t="s">
        <v>584</v>
      </c>
    </row>
    <row r="6" spans="1:19" ht="18" customHeight="1">
      <c r="B6" s="373"/>
      <c r="C6" s="374"/>
      <c r="D6" s="375"/>
      <c r="E6" s="376"/>
      <c r="F6" s="377" t="s">
        <v>586</v>
      </c>
      <c r="G6" s="375"/>
      <c r="H6" s="376"/>
      <c r="I6" s="377" t="s">
        <v>586</v>
      </c>
      <c r="J6" s="375"/>
      <c r="K6" s="375"/>
      <c r="L6" s="377" t="s">
        <v>586</v>
      </c>
      <c r="M6" s="375"/>
      <c r="N6" s="376"/>
      <c r="O6" s="377" t="s">
        <v>586</v>
      </c>
      <c r="P6" s="375"/>
      <c r="Q6" s="376"/>
      <c r="R6" s="378" t="s">
        <v>586</v>
      </c>
    </row>
    <row r="7" spans="1:19" ht="20.100000000000001" customHeight="1">
      <c r="B7" s="379" t="s">
        <v>454</v>
      </c>
      <c r="C7" s="365" t="s">
        <v>455</v>
      </c>
      <c r="D7" s="380" t="s">
        <v>587</v>
      </c>
      <c r="E7" s="282">
        <v>128.77016962866151</v>
      </c>
      <c r="F7" s="282">
        <v>11.417743140813494</v>
      </c>
      <c r="G7" s="380" t="s">
        <v>588</v>
      </c>
      <c r="H7" s="282">
        <v>112.87707716397396</v>
      </c>
      <c r="I7" s="282">
        <v>10.008540621330202</v>
      </c>
      <c r="J7" s="380" t="s">
        <v>589</v>
      </c>
      <c r="K7" s="282">
        <v>100.35524673725045</v>
      </c>
      <c r="L7" s="282">
        <v>8.8982598484039706</v>
      </c>
      <c r="M7" s="380" t="s">
        <v>590</v>
      </c>
      <c r="N7" s="282">
        <v>92.40870050490669</v>
      </c>
      <c r="O7" s="282">
        <v>8.1936585886623252</v>
      </c>
      <c r="P7" s="380" t="s">
        <v>591</v>
      </c>
      <c r="Q7" s="282">
        <v>84.462154272562927</v>
      </c>
      <c r="R7" s="285">
        <v>7.489057328920679</v>
      </c>
      <c r="S7" s="280"/>
    </row>
    <row r="8" spans="1:19" ht="20.100000000000001" hidden="1" customHeight="1">
      <c r="B8" s="275"/>
      <c r="D8" s="380"/>
      <c r="E8" s="282"/>
      <c r="F8" s="282"/>
      <c r="G8" s="380"/>
      <c r="H8" s="282"/>
      <c r="I8" s="282"/>
      <c r="J8" s="380"/>
      <c r="K8" s="282"/>
      <c r="L8" s="282"/>
      <c r="M8" s="380"/>
      <c r="N8" s="282"/>
      <c r="O8" s="282"/>
      <c r="P8" s="380"/>
      <c r="Q8" s="282"/>
      <c r="R8" s="285"/>
      <c r="S8" s="280"/>
    </row>
    <row r="9" spans="1:19" ht="20.100000000000001" hidden="1" customHeight="1">
      <c r="B9" s="279" t="s">
        <v>456</v>
      </c>
      <c r="D9" s="380" t="s">
        <v>588</v>
      </c>
      <c r="E9" s="282">
        <v>124.95522388059702</v>
      </c>
      <c r="F9" s="282">
        <v>12.337164750957854</v>
      </c>
      <c r="G9" s="380" t="s">
        <v>587</v>
      </c>
      <c r="H9" s="282">
        <v>97.97014925373135</v>
      </c>
      <c r="I9" s="282">
        <v>9.6728558797524311</v>
      </c>
      <c r="J9" s="380" t="s">
        <v>591</v>
      </c>
      <c r="K9" s="282">
        <v>90.626865671641795</v>
      </c>
      <c r="L9" s="282">
        <v>8.9478337754199817</v>
      </c>
      <c r="M9" s="380" t="s">
        <v>590</v>
      </c>
      <c r="N9" s="282">
        <v>85.014925373134332</v>
      </c>
      <c r="O9" s="282">
        <v>8.3937518420277044</v>
      </c>
      <c r="P9" s="380" t="s">
        <v>592</v>
      </c>
      <c r="Q9" s="282">
        <v>77.671641791044777</v>
      </c>
      <c r="R9" s="285">
        <v>7.668729737695255</v>
      </c>
      <c r="S9" s="280"/>
    </row>
    <row r="10" spans="1:19" ht="20.100000000000001" hidden="1" customHeight="1">
      <c r="B10" s="279" t="s">
        <v>457</v>
      </c>
      <c r="D10" s="380" t="s">
        <v>588</v>
      </c>
      <c r="E10" s="282">
        <v>134.70238095238096</v>
      </c>
      <c r="F10" s="282">
        <v>14.485054086923126</v>
      </c>
      <c r="G10" s="380" t="s">
        <v>592</v>
      </c>
      <c r="H10" s="282">
        <v>91.011904761904759</v>
      </c>
      <c r="I10" s="282">
        <v>9.786852717147795</v>
      </c>
      <c r="J10" s="380" t="s">
        <v>591</v>
      </c>
      <c r="K10" s="282">
        <v>85.178571428571431</v>
      </c>
      <c r="L10" s="282">
        <v>9.1595724252704347</v>
      </c>
      <c r="M10" s="380" t="s">
        <v>587</v>
      </c>
      <c r="N10" s="282">
        <v>70.654761904761898</v>
      </c>
      <c r="O10" s="282">
        <v>7.5977725148819051</v>
      </c>
      <c r="P10" s="380" t="s">
        <v>593</v>
      </c>
      <c r="Q10" s="282">
        <v>63.333333333333336</v>
      </c>
      <c r="R10" s="285">
        <v>6.810471740382769</v>
      </c>
      <c r="S10" s="280"/>
    </row>
    <row r="11" spans="1:19" ht="20.100000000000001" hidden="1" customHeight="1">
      <c r="B11" s="279" t="s">
        <v>458</v>
      </c>
      <c r="D11" s="380" t="s">
        <v>588</v>
      </c>
      <c r="E11" s="282">
        <v>136.61137440758293</v>
      </c>
      <c r="F11" s="282">
        <v>14.615287108632273</v>
      </c>
      <c r="G11" s="380" t="s">
        <v>592</v>
      </c>
      <c r="H11" s="282">
        <v>104.68009478672985</v>
      </c>
      <c r="I11" s="282">
        <v>11.199138040309291</v>
      </c>
      <c r="J11" s="380" t="s">
        <v>591</v>
      </c>
      <c r="K11" s="282">
        <v>92.83175355450237</v>
      </c>
      <c r="L11" s="282">
        <v>9.931550259855495</v>
      </c>
      <c r="M11" s="380" t="s">
        <v>589</v>
      </c>
      <c r="N11" s="282">
        <v>72.274881516587683</v>
      </c>
      <c r="O11" s="282">
        <v>7.7322854607681579</v>
      </c>
      <c r="P11" s="380" t="s">
        <v>587</v>
      </c>
      <c r="Q11" s="282">
        <v>62.855450236966824</v>
      </c>
      <c r="R11" s="285">
        <v>6.7245531753073902</v>
      </c>
      <c r="S11" s="280"/>
    </row>
    <row r="12" spans="1:19" ht="20.100000000000001" hidden="1" customHeight="1">
      <c r="B12" s="279" t="s">
        <v>459</v>
      </c>
      <c r="D12" s="380" t="s">
        <v>588</v>
      </c>
      <c r="E12" s="282">
        <v>139.36170212765958</v>
      </c>
      <c r="F12" s="282">
        <v>15.972363340784394</v>
      </c>
      <c r="G12" s="380" t="s">
        <v>592</v>
      </c>
      <c r="H12" s="282">
        <v>93.67612293144208</v>
      </c>
      <c r="I12" s="282">
        <v>10.736300209984421</v>
      </c>
      <c r="J12" s="380" t="s">
        <v>591</v>
      </c>
      <c r="K12" s="282">
        <v>92.198581560283685</v>
      </c>
      <c r="L12" s="282">
        <v>10.566957935378989</v>
      </c>
      <c r="M12" s="380" t="s">
        <v>593</v>
      </c>
      <c r="N12" s="282">
        <v>61.82033096926714</v>
      </c>
      <c r="O12" s="282">
        <v>7.0852807694912956</v>
      </c>
      <c r="P12" s="380" t="s">
        <v>587</v>
      </c>
      <c r="Q12" s="282">
        <v>59.810874704491724</v>
      </c>
      <c r="R12" s="285">
        <v>6.8549752760279077</v>
      </c>
      <c r="S12" s="280"/>
    </row>
    <row r="13" spans="1:19" ht="20.100000000000001" customHeight="1">
      <c r="B13" s="381" t="s">
        <v>594</v>
      </c>
      <c r="C13" s="382" t="s">
        <v>595</v>
      </c>
      <c r="D13" s="380" t="s">
        <v>588</v>
      </c>
      <c r="E13" s="282">
        <v>142.797964256125</v>
      </c>
      <c r="F13" s="282">
        <v>17.507073931654936</v>
      </c>
      <c r="G13" s="380" t="s">
        <v>591</v>
      </c>
      <c r="H13" s="282">
        <v>93.502189608237657</v>
      </c>
      <c r="I13" s="282">
        <v>11.463396938257274</v>
      </c>
      <c r="J13" s="380" t="s">
        <v>592</v>
      </c>
      <c r="K13" s="282">
        <v>88.531187122736412</v>
      </c>
      <c r="L13" s="282">
        <v>10.853950518754989</v>
      </c>
      <c r="M13" s="380" t="s">
        <v>593</v>
      </c>
      <c r="N13" s="282">
        <v>60.539708841282994</v>
      </c>
      <c r="O13" s="282">
        <v>7.4221867517956905</v>
      </c>
      <c r="P13" s="380" t="s">
        <v>587</v>
      </c>
      <c r="Q13" s="282">
        <v>49.473310450940943</v>
      </c>
      <c r="R13" s="285">
        <v>6.0654429369513165</v>
      </c>
      <c r="S13" s="280"/>
    </row>
    <row r="14" spans="1:19" ht="20.100000000000001" hidden="1" customHeight="1">
      <c r="B14" s="383"/>
      <c r="C14" s="384"/>
      <c r="D14" s="380"/>
      <c r="E14" s="282"/>
      <c r="F14" s="282"/>
      <c r="G14" s="380"/>
      <c r="H14" s="282"/>
      <c r="I14" s="282"/>
      <c r="J14" s="380"/>
      <c r="K14" s="282"/>
      <c r="L14" s="282"/>
      <c r="M14" s="380"/>
      <c r="N14" s="282"/>
      <c r="O14" s="282"/>
      <c r="P14" s="380"/>
      <c r="Q14" s="282"/>
      <c r="R14" s="285"/>
      <c r="S14" s="280"/>
    </row>
    <row r="15" spans="1:19" ht="20.100000000000001" hidden="1" customHeight="1">
      <c r="B15" s="383" t="s">
        <v>462</v>
      </c>
      <c r="C15" s="384"/>
      <c r="D15" s="380" t="s">
        <v>588</v>
      </c>
      <c r="E15" s="282">
        <v>166.19469026548671</v>
      </c>
      <c r="F15" s="282">
        <v>19.041503312153576</v>
      </c>
      <c r="G15" s="380" t="s">
        <v>592</v>
      </c>
      <c r="H15" s="282">
        <v>104.07079646017699</v>
      </c>
      <c r="I15" s="282">
        <v>11.923752872786265</v>
      </c>
      <c r="J15" s="380" t="s">
        <v>591</v>
      </c>
      <c r="K15" s="282">
        <v>97.640117994100294</v>
      </c>
      <c r="L15" s="282">
        <v>11.186967689603893</v>
      </c>
      <c r="M15" s="380" t="s">
        <v>593</v>
      </c>
      <c r="N15" s="282">
        <v>63.362831858407077</v>
      </c>
      <c r="O15" s="282">
        <v>7.2596998783290525</v>
      </c>
      <c r="P15" s="380" t="s">
        <v>587</v>
      </c>
      <c r="Q15" s="282">
        <v>48.495575221238937</v>
      </c>
      <c r="R15" s="285">
        <v>5.5563066107881571</v>
      </c>
      <c r="S15" s="280"/>
    </row>
    <row r="16" spans="1:19" ht="20.100000000000001" hidden="1" customHeight="1">
      <c r="B16" s="383" t="s">
        <v>463</v>
      </c>
      <c r="C16" s="384"/>
      <c r="D16" s="380" t="s">
        <v>588</v>
      </c>
      <c r="E16" s="282">
        <v>169.79905437352247</v>
      </c>
      <c r="F16" s="282">
        <v>18.355481727574752</v>
      </c>
      <c r="G16" s="380" t="s">
        <v>592</v>
      </c>
      <c r="H16" s="282">
        <v>119.03073286052009</v>
      </c>
      <c r="I16" s="282">
        <v>12.867365192946588</v>
      </c>
      <c r="J16" s="380" t="s">
        <v>591</v>
      </c>
      <c r="K16" s="282">
        <v>99.468085106382972</v>
      </c>
      <c r="L16" s="282">
        <v>10.752619473549705</v>
      </c>
      <c r="M16" s="380" t="s">
        <v>593</v>
      </c>
      <c r="N16" s="282">
        <v>70.27186761229315</v>
      </c>
      <c r="O16" s="282">
        <v>7.5964732941477129</v>
      </c>
      <c r="P16" s="380" t="s">
        <v>589</v>
      </c>
      <c r="Q16" s="282">
        <v>62.825059101654844</v>
      </c>
      <c r="R16" s="285">
        <v>6.7914643496038849</v>
      </c>
      <c r="S16" s="280"/>
    </row>
    <row r="17" spans="2:19" ht="20.100000000000001" hidden="1" customHeight="1">
      <c r="B17" s="383" t="s">
        <v>464</v>
      </c>
      <c r="C17" s="384"/>
      <c r="D17" s="380" t="s">
        <v>588</v>
      </c>
      <c r="E17" s="282">
        <v>164.79289940828403</v>
      </c>
      <c r="F17" s="282">
        <v>19.6375687491186</v>
      </c>
      <c r="G17" s="380" t="s">
        <v>591</v>
      </c>
      <c r="H17" s="282">
        <v>108.93491124260355</v>
      </c>
      <c r="I17" s="282">
        <v>12.981243830207305</v>
      </c>
      <c r="J17" s="380" t="s">
        <v>592</v>
      </c>
      <c r="K17" s="282">
        <v>84.792899408284029</v>
      </c>
      <c r="L17" s="282">
        <v>10.104357636440559</v>
      </c>
      <c r="M17" s="380" t="s">
        <v>593</v>
      </c>
      <c r="N17" s="282">
        <v>68.994082840236686</v>
      </c>
      <c r="O17" s="282">
        <v>8.2216894655196722</v>
      </c>
      <c r="P17" s="380" t="s">
        <v>589</v>
      </c>
      <c r="Q17" s="282">
        <v>50.591715976331358</v>
      </c>
      <c r="R17" s="285">
        <v>6.0287688619376674</v>
      </c>
      <c r="S17" s="280"/>
    </row>
    <row r="18" spans="2:19" ht="20.100000000000001" hidden="1" customHeight="1">
      <c r="B18" s="383" t="s">
        <v>465</v>
      </c>
      <c r="C18" s="384"/>
      <c r="D18" s="380" t="s">
        <v>588</v>
      </c>
      <c r="E18" s="282">
        <v>180.99467140319715</v>
      </c>
      <c r="F18" s="282">
        <v>21.740985705141881</v>
      </c>
      <c r="G18" s="380" t="s">
        <v>591</v>
      </c>
      <c r="H18" s="282">
        <v>106.8679692125518</v>
      </c>
      <c r="I18" s="282">
        <v>12.83692482753716</v>
      </c>
      <c r="J18" s="380" t="s">
        <v>592</v>
      </c>
      <c r="K18" s="282">
        <v>81.52753108348135</v>
      </c>
      <c r="L18" s="282">
        <v>9.7930445914230848</v>
      </c>
      <c r="M18" s="380" t="s">
        <v>593</v>
      </c>
      <c r="N18" s="282">
        <v>73.238602723505039</v>
      </c>
      <c r="O18" s="282">
        <v>8.7973828319465195</v>
      </c>
      <c r="P18" s="380" t="s">
        <v>589</v>
      </c>
      <c r="Q18" s="282">
        <v>41.385435168738901</v>
      </c>
      <c r="R18" s="285">
        <v>4.9711969276722847</v>
      </c>
      <c r="S18" s="280"/>
    </row>
    <row r="19" spans="2:19" ht="20.100000000000001" customHeight="1">
      <c r="B19" s="381" t="s">
        <v>596</v>
      </c>
      <c r="C19" s="382" t="s">
        <v>467</v>
      </c>
      <c r="D19" s="380" t="s">
        <v>588</v>
      </c>
      <c r="E19" s="282">
        <v>186.89529912227454</v>
      </c>
      <c r="F19" s="282">
        <v>20.930544381871815</v>
      </c>
      <c r="G19" s="380" t="s">
        <v>591</v>
      </c>
      <c r="H19" s="282">
        <v>111.58643099420875</v>
      </c>
      <c r="I19" s="282">
        <v>12.496647894877983</v>
      </c>
      <c r="J19" s="380" t="s">
        <v>592</v>
      </c>
      <c r="K19" s="282">
        <v>96.919759538424884</v>
      </c>
      <c r="L19" s="282">
        <v>10.854116385089837</v>
      </c>
      <c r="M19" s="380" t="s">
        <v>593</v>
      </c>
      <c r="N19" s="282">
        <v>77.643562767966074</v>
      </c>
      <c r="O19" s="282">
        <v>8.6953606865111297</v>
      </c>
      <c r="P19" s="380" t="s">
        <v>589</v>
      </c>
      <c r="Q19" s="282">
        <v>56.511583078612162</v>
      </c>
      <c r="R19" s="285">
        <v>6.3287744703673905</v>
      </c>
      <c r="S19" s="280"/>
    </row>
    <row r="20" spans="2:19" ht="20.100000000000001" hidden="1" customHeight="1">
      <c r="B20" s="383"/>
      <c r="C20" s="384"/>
      <c r="D20" s="380"/>
      <c r="E20" s="282"/>
      <c r="F20" s="282"/>
      <c r="G20" s="380"/>
      <c r="H20" s="282"/>
      <c r="I20" s="282"/>
      <c r="J20" s="380"/>
      <c r="K20" s="282"/>
      <c r="L20" s="282"/>
      <c r="M20" s="380"/>
      <c r="N20" s="282"/>
      <c r="O20" s="282"/>
      <c r="P20" s="380"/>
      <c r="Q20" s="282"/>
      <c r="R20" s="285"/>
      <c r="S20" s="280"/>
    </row>
    <row r="21" spans="2:19" ht="20.100000000000001" hidden="1" customHeight="1">
      <c r="B21" s="383" t="s">
        <v>597</v>
      </c>
      <c r="C21" s="384"/>
      <c r="D21" s="380" t="s">
        <v>588</v>
      </c>
      <c r="E21" s="282">
        <v>191.70174383644016</v>
      </c>
      <c r="F21" s="282">
        <v>22.807268564887682</v>
      </c>
      <c r="G21" s="380" t="s">
        <v>591</v>
      </c>
      <c r="H21" s="282">
        <v>109.14010823812387</v>
      </c>
      <c r="I21" s="282">
        <v>12.984690227500357</v>
      </c>
      <c r="J21" s="380" t="s">
        <v>592</v>
      </c>
      <c r="K21" s="282">
        <v>95.249549007817194</v>
      </c>
      <c r="L21" s="282">
        <v>11.332093289454857</v>
      </c>
      <c r="M21" s="380" t="s">
        <v>593</v>
      </c>
      <c r="N21" s="282">
        <v>73.060733613950688</v>
      </c>
      <c r="O21" s="282">
        <v>8.6922306481613969</v>
      </c>
      <c r="P21" s="380" t="s">
        <v>589</v>
      </c>
      <c r="Q21" s="282">
        <v>42.633794347564645</v>
      </c>
      <c r="R21" s="285">
        <v>5.0722564029188728</v>
      </c>
      <c r="S21" s="280"/>
    </row>
    <row r="22" spans="2:19" ht="20.100000000000001" hidden="1" customHeight="1">
      <c r="B22" s="383" t="s">
        <v>598</v>
      </c>
      <c r="C22" s="384"/>
      <c r="D22" s="380" t="s">
        <v>588</v>
      </c>
      <c r="E22" s="282">
        <v>195.77039274924471</v>
      </c>
      <c r="F22" s="282">
        <v>22.451666551174554</v>
      </c>
      <c r="G22" s="380" t="s">
        <v>591</v>
      </c>
      <c r="H22" s="282">
        <v>115.16616314199396</v>
      </c>
      <c r="I22" s="282">
        <v>13.207677915598365</v>
      </c>
      <c r="J22" s="380" t="s">
        <v>592</v>
      </c>
      <c r="K22" s="282">
        <v>96.193353474320247</v>
      </c>
      <c r="L22" s="282">
        <v>11.031806527614163</v>
      </c>
      <c r="M22" s="380" t="s">
        <v>593</v>
      </c>
      <c r="N22" s="282">
        <v>83.564954682779458</v>
      </c>
      <c r="O22" s="282">
        <v>9.5835354445291383</v>
      </c>
      <c r="P22" s="380" t="s">
        <v>589</v>
      </c>
      <c r="Q22" s="282">
        <v>48.640483383685797</v>
      </c>
      <c r="R22" s="285">
        <v>5.5782690042270113</v>
      </c>
      <c r="S22" s="280"/>
    </row>
    <row r="23" spans="2:19" ht="20.100000000000001" hidden="1" customHeight="1">
      <c r="B23" s="383" t="s">
        <v>599</v>
      </c>
      <c r="C23" s="384"/>
      <c r="D23" s="380" t="s">
        <v>588</v>
      </c>
      <c r="E23" s="282">
        <v>208.67192237719831</v>
      </c>
      <c r="F23" s="282">
        <v>25.018176530463865</v>
      </c>
      <c r="G23" s="380" t="s">
        <v>591</v>
      </c>
      <c r="H23" s="282">
        <v>114.37234687689509</v>
      </c>
      <c r="I23" s="282">
        <v>13.7123745819398</v>
      </c>
      <c r="J23" s="380" t="s">
        <v>592</v>
      </c>
      <c r="K23" s="282">
        <v>91.934505761067314</v>
      </c>
      <c r="L23" s="282">
        <v>11.022248073287772</v>
      </c>
      <c r="M23" s="380" t="s">
        <v>593</v>
      </c>
      <c r="N23" s="282">
        <v>78.107944208611286</v>
      </c>
      <c r="O23" s="282">
        <v>9.3645484949832785</v>
      </c>
      <c r="P23" s="380" t="s">
        <v>600</v>
      </c>
      <c r="Q23" s="282">
        <v>44.754396604002423</v>
      </c>
      <c r="R23" s="285">
        <v>5.3657117929329647</v>
      </c>
      <c r="S23" s="280"/>
    </row>
    <row r="24" spans="2:19" ht="20.100000000000001" hidden="1" customHeight="1">
      <c r="B24" s="383" t="s">
        <v>601</v>
      </c>
      <c r="C24" s="384"/>
      <c r="D24" s="380" t="s">
        <v>588</v>
      </c>
      <c r="E24" s="282">
        <v>201.57766990291262</v>
      </c>
      <c r="F24" s="282">
        <v>24.713584288052374</v>
      </c>
      <c r="G24" s="380" t="s">
        <v>591</v>
      </c>
      <c r="H24" s="282">
        <v>122.02669902912622</v>
      </c>
      <c r="I24" s="282">
        <v>14.960571343550066</v>
      </c>
      <c r="J24" s="380" t="s">
        <v>592</v>
      </c>
      <c r="K24" s="282">
        <v>81.067961165048544</v>
      </c>
      <c r="L24" s="282">
        <v>9.9389971730397271</v>
      </c>
      <c r="M24" s="380" t="s">
        <v>593</v>
      </c>
      <c r="N24" s="282">
        <v>74.757281553398059</v>
      </c>
      <c r="O24" s="282">
        <v>9.1653027823240585</v>
      </c>
      <c r="P24" s="380" t="s">
        <v>600</v>
      </c>
      <c r="Q24" s="282">
        <v>49.089805825242721</v>
      </c>
      <c r="R24" s="285">
        <v>6.0184496354709118</v>
      </c>
      <c r="S24" s="280"/>
    </row>
    <row r="25" spans="2:19" ht="20.100000000000001" customHeight="1">
      <c r="B25" s="381" t="s">
        <v>602</v>
      </c>
      <c r="C25" s="382" t="s">
        <v>603</v>
      </c>
      <c r="D25" s="380" t="s">
        <v>588</v>
      </c>
      <c r="E25" s="282">
        <v>209.8308041589292</v>
      </c>
      <c r="F25" s="282">
        <v>24.414739373364451</v>
      </c>
      <c r="G25" s="380" t="s">
        <v>591</v>
      </c>
      <c r="H25" s="282">
        <v>126.67653414461427</v>
      </c>
      <c r="I25" s="282">
        <v>14.739373364452932</v>
      </c>
      <c r="J25" s="380" t="s">
        <v>593</v>
      </c>
      <c r="K25" s="282">
        <v>88.199448677464162</v>
      </c>
      <c r="L25" s="282">
        <v>10.262394794539926</v>
      </c>
      <c r="M25" s="380" t="s">
        <v>592</v>
      </c>
      <c r="N25" s="282">
        <v>86.436675409616839</v>
      </c>
      <c r="O25" s="282">
        <v>10.057288351368555</v>
      </c>
      <c r="P25" s="380" t="s">
        <v>600</v>
      </c>
      <c r="Q25" s="282">
        <v>51.424351193063181</v>
      </c>
      <c r="R25" s="285">
        <v>5.9834500318268615</v>
      </c>
      <c r="S25" s="280"/>
    </row>
    <row r="26" spans="2:19" ht="20.100000000000001" hidden="1" customHeight="1">
      <c r="B26" s="381" t="s">
        <v>604</v>
      </c>
      <c r="C26" s="382" t="s">
        <v>478</v>
      </c>
      <c r="D26" s="380" t="s">
        <v>588</v>
      </c>
      <c r="E26" s="282">
        <v>209.8</v>
      </c>
      <c r="F26" s="282">
        <v>25.8</v>
      </c>
      <c r="G26" s="380" t="s">
        <v>591</v>
      </c>
      <c r="H26" s="282">
        <v>129.69999999999999</v>
      </c>
      <c r="I26" s="282">
        <v>16</v>
      </c>
      <c r="J26" s="380" t="s">
        <v>605</v>
      </c>
      <c r="K26" s="282">
        <v>79.900000000000006</v>
      </c>
      <c r="L26" s="282">
        <v>9.8000000000000007</v>
      </c>
      <c r="M26" s="380" t="s">
        <v>606</v>
      </c>
      <c r="N26" s="282">
        <v>77.599999999999994</v>
      </c>
      <c r="O26" s="282">
        <v>9.5</v>
      </c>
      <c r="P26" s="380" t="s">
        <v>607</v>
      </c>
      <c r="Q26" s="282">
        <v>51</v>
      </c>
      <c r="R26" s="285">
        <v>6.3</v>
      </c>
      <c r="S26" s="280"/>
    </row>
    <row r="27" spans="2:19" ht="20.100000000000001" hidden="1" customHeight="1">
      <c r="B27" s="381" t="s">
        <v>608</v>
      </c>
      <c r="C27" s="382" t="s">
        <v>480</v>
      </c>
      <c r="D27" s="380" t="s">
        <v>588</v>
      </c>
      <c r="E27" s="282">
        <v>201.14803625377644</v>
      </c>
      <c r="F27" s="282">
        <v>24.867408680062749</v>
      </c>
      <c r="G27" s="380" t="s">
        <v>591</v>
      </c>
      <c r="H27" s="282">
        <v>135.77039274924471</v>
      </c>
      <c r="I27" s="282">
        <v>16.784940614028535</v>
      </c>
      <c r="J27" s="380" t="s">
        <v>593</v>
      </c>
      <c r="K27" s="282">
        <v>87.552870090634443</v>
      </c>
      <c r="L27" s="282">
        <v>10.823933666990364</v>
      </c>
      <c r="M27" s="380" t="s">
        <v>592</v>
      </c>
      <c r="N27" s="282">
        <v>77.885196374622353</v>
      </c>
      <c r="O27" s="282">
        <v>9.6287443041756937</v>
      </c>
      <c r="P27" s="380" t="s">
        <v>600</v>
      </c>
      <c r="Q27" s="282">
        <v>51.782477341389729</v>
      </c>
      <c r="R27" s="285">
        <v>6.4017330245760808</v>
      </c>
      <c r="S27" s="280"/>
    </row>
    <row r="28" spans="2:19" ht="20.100000000000001" hidden="1" customHeight="1">
      <c r="B28" s="381" t="s">
        <v>609</v>
      </c>
      <c r="C28" s="382" t="s">
        <v>482</v>
      </c>
      <c r="D28" s="380" t="s">
        <v>588</v>
      </c>
      <c r="E28" s="282">
        <v>205.1558752997602</v>
      </c>
      <c r="F28" s="282">
        <v>25.487859377327574</v>
      </c>
      <c r="G28" s="380" t="s">
        <v>591</v>
      </c>
      <c r="H28" s="282">
        <v>131.29496402877697</v>
      </c>
      <c r="I28" s="282">
        <v>16.311634142708179</v>
      </c>
      <c r="J28" s="380" t="s">
        <v>593</v>
      </c>
      <c r="K28" s="282">
        <v>90.827338129496397</v>
      </c>
      <c r="L28" s="282">
        <v>11.284075674065246</v>
      </c>
      <c r="M28" s="380" t="s">
        <v>592</v>
      </c>
      <c r="N28" s="282">
        <v>71.043165467625897</v>
      </c>
      <c r="O28" s="282">
        <v>8.8261582005064803</v>
      </c>
      <c r="P28" s="380" t="s">
        <v>600</v>
      </c>
      <c r="Q28" s="282">
        <v>50.719424460431654</v>
      </c>
      <c r="R28" s="285">
        <v>6.3012066140324743</v>
      </c>
      <c r="S28" s="280"/>
    </row>
    <row r="29" spans="2:19" ht="20.100000000000001" hidden="1" customHeight="1">
      <c r="B29" s="381" t="s">
        <v>610</v>
      </c>
      <c r="C29" s="382" t="s">
        <v>484</v>
      </c>
      <c r="D29" s="380" t="s">
        <v>588</v>
      </c>
      <c r="E29" s="282">
        <v>202.19845513963162</v>
      </c>
      <c r="F29" s="282">
        <v>24.870276986041073</v>
      </c>
      <c r="G29" s="380" t="s">
        <v>591</v>
      </c>
      <c r="H29" s="282">
        <v>132.38265002970886</v>
      </c>
      <c r="I29" s="282">
        <v>16.282978878900824</v>
      </c>
      <c r="J29" s="380" t="s">
        <v>593</v>
      </c>
      <c r="K29" s="282">
        <v>92.869875222816404</v>
      </c>
      <c r="L29" s="282">
        <v>11.422933567200175</v>
      </c>
      <c r="M29" s="380" t="s">
        <v>592</v>
      </c>
      <c r="N29" s="282">
        <v>67.02317290552584</v>
      </c>
      <c r="O29" s="282">
        <v>8.2438061828546374</v>
      </c>
      <c r="P29" s="380" t="s">
        <v>600</v>
      </c>
      <c r="Q29" s="282">
        <v>55.852644087938202</v>
      </c>
      <c r="R29" s="285">
        <v>6.8698384857121972</v>
      </c>
      <c r="S29" s="280"/>
    </row>
    <row r="30" spans="2:19" ht="20.100000000000001" customHeight="1">
      <c r="B30" s="381" t="s">
        <v>611</v>
      </c>
      <c r="C30" s="382" t="s">
        <v>485</v>
      </c>
      <c r="D30" s="380" t="s">
        <v>588</v>
      </c>
      <c r="E30" s="282">
        <v>215.403655391797</v>
      </c>
      <c r="F30" s="282">
        <v>26.392792792792793</v>
      </c>
      <c r="G30" s="380" t="s">
        <v>591</v>
      </c>
      <c r="H30" s="282">
        <v>133.99495548402885</v>
      </c>
      <c r="I30" s="282">
        <v>16.418018018018017</v>
      </c>
      <c r="J30" s="380" t="s">
        <v>593</v>
      </c>
      <c r="K30" s="282">
        <v>98.819809136597215</v>
      </c>
      <c r="L30" s="282">
        <v>12.108108108108109</v>
      </c>
      <c r="M30" s="380" t="s">
        <v>592</v>
      </c>
      <c r="N30" s="282">
        <v>69.703258230278394</v>
      </c>
      <c r="O30" s="282">
        <v>8.5405405405405403</v>
      </c>
      <c r="P30" s="380" t="s">
        <v>600</v>
      </c>
      <c r="Q30" s="282">
        <v>51.527471906940001</v>
      </c>
      <c r="R30" s="285">
        <v>6.3135135135135139</v>
      </c>
      <c r="S30" s="280"/>
    </row>
    <row r="31" spans="2:19" ht="20.100000000000001" hidden="1" customHeight="1">
      <c r="B31" s="381" t="s">
        <v>612</v>
      </c>
      <c r="C31" s="382" t="s">
        <v>487</v>
      </c>
      <c r="D31" s="380" t="s">
        <v>588</v>
      </c>
      <c r="E31" s="282">
        <v>206.14849187935036</v>
      </c>
      <c r="F31" s="282">
        <v>26.597814698398444</v>
      </c>
      <c r="G31" s="380" t="s">
        <v>591</v>
      </c>
      <c r="H31" s="282">
        <v>131.61252900232017</v>
      </c>
      <c r="I31" s="282">
        <v>16.980990869630293</v>
      </c>
      <c r="J31" s="380" t="s">
        <v>593</v>
      </c>
      <c r="K31" s="282">
        <v>91.763341067285381</v>
      </c>
      <c r="L31" s="282">
        <v>11.839544978296662</v>
      </c>
      <c r="M31" s="380" t="s">
        <v>592</v>
      </c>
      <c r="N31" s="282">
        <v>62.587006960556842</v>
      </c>
      <c r="O31" s="282">
        <v>8.0751384523274954</v>
      </c>
      <c r="P31" s="380" t="s">
        <v>600</v>
      </c>
      <c r="Q31" s="282">
        <v>50.522041763341065</v>
      </c>
      <c r="R31" s="285">
        <v>6.5184852566980993</v>
      </c>
      <c r="S31" s="280"/>
    </row>
    <row r="32" spans="2:19" ht="20.100000000000001" hidden="1" customHeight="1">
      <c r="B32" s="381" t="s">
        <v>613</v>
      </c>
      <c r="C32" s="382" t="s">
        <v>489</v>
      </c>
      <c r="D32" s="380" t="s">
        <v>588</v>
      </c>
      <c r="E32" s="282">
        <v>204.82204362801377</v>
      </c>
      <c r="F32" s="282">
        <v>26.969009826152682</v>
      </c>
      <c r="G32" s="380" t="s">
        <v>591</v>
      </c>
      <c r="H32" s="282">
        <v>136.39494833524685</v>
      </c>
      <c r="I32" s="282">
        <v>17.959183673469386</v>
      </c>
      <c r="J32" s="380" t="s">
        <v>593</v>
      </c>
      <c r="K32" s="282">
        <v>88.978185993111367</v>
      </c>
      <c r="L32" s="282">
        <v>11.715797430083144</v>
      </c>
      <c r="M32" s="380" t="s">
        <v>592</v>
      </c>
      <c r="N32" s="282">
        <v>55.568312284730197</v>
      </c>
      <c r="O32" s="282">
        <v>7.3167044595616026</v>
      </c>
      <c r="P32" s="380" t="s">
        <v>600</v>
      </c>
      <c r="Q32" s="282">
        <v>48.851894374282431</v>
      </c>
      <c r="R32" s="285">
        <v>6.4323507180650035</v>
      </c>
      <c r="S32" s="280"/>
    </row>
    <row r="33" spans="2:19" ht="20.100000000000001" hidden="1" customHeight="1">
      <c r="B33" s="381" t="s">
        <v>614</v>
      </c>
      <c r="C33" s="382" t="s">
        <v>491</v>
      </c>
      <c r="D33" s="380" t="s">
        <v>588</v>
      </c>
      <c r="E33" s="282">
        <v>208.46590909090909</v>
      </c>
      <c r="F33" s="282">
        <v>26.380500431406386</v>
      </c>
      <c r="G33" s="380" t="s">
        <v>591</v>
      </c>
      <c r="H33" s="282">
        <v>139.48863636363637</v>
      </c>
      <c r="I33" s="282">
        <v>17.651711245326432</v>
      </c>
      <c r="J33" s="380" t="s">
        <v>593</v>
      </c>
      <c r="K33" s="282">
        <v>101.02272727272727</v>
      </c>
      <c r="L33" s="282">
        <v>12.784009203336209</v>
      </c>
      <c r="M33" s="380" t="s">
        <v>592</v>
      </c>
      <c r="N33" s="282">
        <v>57.045454545454547</v>
      </c>
      <c r="O33" s="282">
        <v>7.2188668392292206</v>
      </c>
      <c r="P33" s="380" t="s">
        <v>600</v>
      </c>
      <c r="Q33" s="282">
        <v>46.534090909090907</v>
      </c>
      <c r="R33" s="285">
        <v>5.8886971527178602</v>
      </c>
      <c r="S33" s="280"/>
    </row>
    <row r="34" spans="2:19" ht="20.100000000000001" hidden="1" customHeight="1">
      <c r="B34" s="381" t="s">
        <v>615</v>
      </c>
      <c r="C34" s="382" t="s">
        <v>493</v>
      </c>
      <c r="D34" s="380" t="s">
        <v>588</v>
      </c>
      <c r="E34" s="282">
        <v>195.39584503088153</v>
      </c>
      <c r="F34" s="282">
        <v>25.369978858350951</v>
      </c>
      <c r="G34" s="380" t="s">
        <v>591</v>
      </c>
      <c r="H34" s="282">
        <v>140.42672655811342</v>
      </c>
      <c r="I34" s="282">
        <v>18.232849748487279</v>
      </c>
      <c r="J34" s="380" t="s">
        <v>593</v>
      </c>
      <c r="K34" s="282">
        <v>103.81807973048849</v>
      </c>
      <c r="L34" s="282">
        <v>13.47962382445141</v>
      </c>
      <c r="M34" s="380" t="s">
        <v>592</v>
      </c>
      <c r="N34" s="282">
        <v>52.610892756878158</v>
      </c>
      <c r="O34" s="282">
        <v>6.8309397098490923</v>
      </c>
      <c r="P34" s="380" t="s">
        <v>600</v>
      </c>
      <c r="Q34" s="282">
        <v>45.143177989893317</v>
      </c>
      <c r="R34" s="285">
        <v>5.8613399431362545</v>
      </c>
      <c r="S34" s="280"/>
    </row>
    <row r="35" spans="2:19" ht="20.100000000000001" customHeight="1">
      <c r="B35" s="381" t="s">
        <v>616</v>
      </c>
      <c r="C35" s="382" t="s">
        <v>494</v>
      </c>
      <c r="D35" s="380" t="s">
        <v>588</v>
      </c>
      <c r="E35" s="282">
        <v>200.9428259536204</v>
      </c>
      <c r="F35" s="282">
        <v>26.181031373963215</v>
      </c>
      <c r="G35" s="380" t="s">
        <v>591</v>
      </c>
      <c r="H35" s="282">
        <v>142.81886803315169</v>
      </c>
      <c r="I35" s="282">
        <v>18.608005769924269</v>
      </c>
      <c r="J35" s="380" t="s">
        <v>593</v>
      </c>
      <c r="K35" s="282">
        <v>104.95526115924636</v>
      </c>
      <c r="L35" s="282">
        <v>13.674720519293185</v>
      </c>
      <c r="M35" s="380" t="s">
        <v>592</v>
      </c>
      <c r="N35" s="282">
        <v>44.561701072359348</v>
      </c>
      <c r="O35" s="282">
        <v>5.8059862964298592</v>
      </c>
      <c r="P35" s="380" t="s">
        <v>600</v>
      </c>
      <c r="Q35" s="282">
        <v>43.067085011547292</v>
      </c>
      <c r="R35" s="285">
        <v>5.6112513523260006</v>
      </c>
      <c r="S35" s="280"/>
    </row>
    <row r="36" spans="2:19" ht="20.100000000000001" customHeight="1">
      <c r="B36" s="381" t="s">
        <v>617</v>
      </c>
      <c r="C36" s="382" t="s">
        <v>496</v>
      </c>
      <c r="D36" s="380" t="s">
        <v>588</v>
      </c>
      <c r="E36" s="282">
        <v>194.73106476399562</v>
      </c>
      <c r="F36" s="282">
        <v>25.295879081705404</v>
      </c>
      <c r="G36" s="380" t="s">
        <v>591</v>
      </c>
      <c r="H36" s="282">
        <v>145.06037321624589</v>
      </c>
      <c r="I36" s="282">
        <v>18.843576215599601</v>
      </c>
      <c r="J36" s="380" t="s">
        <v>593</v>
      </c>
      <c r="K36" s="282">
        <v>112.95279912184412</v>
      </c>
      <c r="L36" s="282">
        <v>14.672750606017397</v>
      </c>
      <c r="M36" s="380" t="s">
        <v>592</v>
      </c>
      <c r="N36" s="282">
        <v>49.725576289791441</v>
      </c>
      <c r="O36" s="282">
        <v>6.4594324825324394</v>
      </c>
      <c r="P36" s="380" t="s">
        <v>600</v>
      </c>
      <c r="Q36" s="282">
        <v>38.035126234906699</v>
      </c>
      <c r="R36" s="285">
        <v>4.9408241836589193</v>
      </c>
      <c r="S36" s="280"/>
    </row>
    <row r="37" spans="2:19" ht="20.100000000000001" customHeight="1">
      <c r="B37" s="381" t="s">
        <v>618</v>
      </c>
      <c r="C37" s="382" t="s">
        <v>498</v>
      </c>
      <c r="D37" s="380" t="s">
        <v>588</v>
      </c>
      <c r="E37" s="282">
        <v>181.40676117775354</v>
      </c>
      <c r="F37" s="282">
        <v>25.024445280180519</v>
      </c>
      <c r="G37" s="380" t="s">
        <v>591</v>
      </c>
      <c r="H37" s="282">
        <v>147.00109051254088</v>
      </c>
      <c r="I37" s="282">
        <v>20.278300112824372</v>
      </c>
      <c r="J37" s="380" t="s">
        <v>593</v>
      </c>
      <c r="K37" s="282">
        <v>105.83424209378408</v>
      </c>
      <c r="L37" s="282">
        <v>14.599473486273036</v>
      </c>
      <c r="M37" s="380" t="s">
        <v>592</v>
      </c>
      <c r="N37" s="282">
        <v>45.201744820065429</v>
      </c>
      <c r="O37" s="282">
        <v>6.2354268522000753</v>
      </c>
      <c r="P37" s="380" t="s">
        <v>589</v>
      </c>
      <c r="Q37" s="282">
        <v>36.259541984732827</v>
      </c>
      <c r="R37" s="285">
        <v>5.0018804061677322</v>
      </c>
      <c r="S37" s="280"/>
    </row>
    <row r="38" spans="2:19" ht="20.100000000000001" customHeight="1">
      <c r="B38" s="381" t="s">
        <v>619</v>
      </c>
      <c r="C38" s="382" t="s">
        <v>500</v>
      </c>
      <c r="D38" s="380" t="s">
        <v>588</v>
      </c>
      <c r="E38" s="282">
        <v>173.92953929539294</v>
      </c>
      <c r="F38" s="282">
        <v>23.971016657951743</v>
      </c>
      <c r="G38" s="380" t="s">
        <v>591</v>
      </c>
      <c r="H38" s="282">
        <v>155.60975609756099</v>
      </c>
      <c r="I38" s="282">
        <v>21.446179129005753</v>
      </c>
      <c r="J38" s="380" t="s">
        <v>593</v>
      </c>
      <c r="K38" s="282">
        <v>107.91327913279133</v>
      </c>
      <c r="L38" s="282">
        <v>14.872637633525061</v>
      </c>
      <c r="M38" s="380" t="s">
        <v>592</v>
      </c>
      <c r="N38" s="282">
        <v>43.035230352303522</v>
      </c>
      <c r="O38" s="282">
        <v>5.9311272129678043</v>
      </c>
      <c r="P38" s="380" t="s">
        <v>589</v>
      </c>
      <c r="Q38" s="282">
        <v>35.772357723577237</v>
      </c>
      <c r="R38" s="285">
        <v>4.9301561216105174</v>
      </c>
      <c r="S38" s="280"/>
    </row>
    <row r="39" spans="2:19" ht="20.100000000000001" customHeight="1">
      <c r="B39" s="381" t="s">
        <v>620</v>
      </c>
      <c r="C39" s="382" t="s">
        <v>502</v>
      </c>
      <c r="D39" s="380" t="s">
        <v>588</v>
      </c>
      <c r="E39" s="282">
        <v>169.25148088314486</v>
      </c>
      <c r="F39" s="282">
        <v>23.762001965676269</v>
      </c>
      <c r="G39" s="380" t="s">
        <v>591</v>
      </c>
      <c r="H39" s="282">
        <v>148.03446418955303</v>
      </c>
      <c r="I39" s="282">
        <v>20.783246389959931</v>
      </c>
      <c r="J39" s="380" t="s">
        <v>593</v>
      </c>
      <c r="K39" s="282">
        <v>115.40118470651589</v>
      </c>
      <c r="L39" s="282">
        <v>16.2017086262947</v>
      </c>
      <c r="M39" s="380" t="s">
        <v>592</v>
      </c>
      <c r="N39" s="282">
        <v>45.66505115778137</v>
      </c>
      <c r="O39" s="282">
        <v>6.4111287517955695</v>
      </c>
      <c r="P39" s="380" t="s">
        <v>589</v>
      </c>
      <c r="Q39" s="282">
        <v>38.610662358642969</v>
      </c>
      <c r="R39" s="285">
        <v>5.4207303243365841</v>
      </c>
      <c r="S39" s="280"/>
    </row>
    <row r="40" spans="2:19" ht="20.100000000000001" customHeight="1">
      <c r="B40" s="381" t="s">
        <v>621</v>
      </c>
      <c r="C40" s="382" t="s">
        <v>503</v>
      </c>
      <c r="D40" s="380" t="s">
        <v>588</v>
      </c>
      <c r="E40" s="282">
        <v>172.54143222272984</v>
      </c>
      <c r="F40" s="282">
        <v>22.926028960696197</v>
      </c>
      <c r="G40" s="380" t="s">
        <v>591</v>
      </c>
      <c r="H40" s="282">
        <v>161.37509186730736</v>
      </c>
      <c r="I40" s="282">
        <v>21.442328268778088</v>
      </c>
      <c r="J40" s="380" t="s">
        <v>593</v>
      </c>
      <c r="K40" s="282">
        <v>129.48660065999513</v>
      </c>
      <c r="L40" s="282">
        <v>17.205221485127328</v>
      </c>
      <c r="M40" s="380" t="s">
        <v>592</v>
      </c>
      <c r="N40" s="282">
        <v>48.745370397709614</v>
      </c>
      <c r="O40" s="282">
        <v>6.4769241743348314</v>
      </c>
      <c r="P40" s="380" t="s">
        <v>589</v>
      </c>
      <c r="Q40" s="282">
        <v>44.021149478107802</v>
      </c>
      <c r="R40" s="285">
        <v>5.8492046508310152</v>
      </c>
      <c r="S40" s="280"/>
    </row>
    <row r="41" spans="2:19" ht="20.100000000000001" customHeight="1">
      <c r="B41" s="381" t="s">
        <v>622</v>
      </c>
      <c r="C41" s="382" t="s">
        <v>505</v>
      </c>
      <c r="D41" s="380" t="s">
        <v>588</v>
      </c>
      <c r="E41" s="282">
        <v>160.34206306787814</v>
      </c>
      <c r="F41" s="282">
        <v>21.958717610891522</v>
      </c>
      <c r="G41" s="380" t="s">
        <v>591</v>
      </c>
      <c r="H41" s="282">
        <v>153.76803848209514</v>
      </c>
      <c r="I41" s="282">
        <v>21.05841018884497</v>
      </c>
      <c r="J41" s="380" t="s">
        <v>593</v>
      </c>
      <c r="K41" s="282">
        <v>131.15980758952432</v>
      </c>
      <c r="L41" s="282">
        <v>17.962231005709267</v>
      </c>
      <c r="M41" s="380" t="s">
        <v>592</v>
      </c>
      <c r="N41" s="282">
        <v>44.468198824158208</v>
      </c>
      <c r="O41" s="282">
        <v>6.0898843507539162</v>
      </c>
      <c r="P41" s="380" t="s">
        <v>589</v>
      </c>
      <c r="Q41" s="282">
        <v>43.719935863174776</v>
      </c>
      <c r="R41" s="285">
        <v>5.9874103352364223</v>
      </c>
      <c r="S41" s="280"/>
    </row>
    <row r="42" spans="2:19" ht="20.100000000000001" customHeight="1">
      <c r="B42" s="381" t="s">
        <v>623</v>
      </c>
      <c r="C42" s="382" t="s">
        <v>507</v>
      </c>
      <c r="D42" s="380" t="s">
        <v>591</v>
      </c>
      <c r="E42" s="282">
        <v>162.10750399148483</v>
      </c>
      <c r="F42" s="282">
        <v>22.305213825424723</v>
      </c>
      <c r="G42" s="380" t="s">
        <v>588</v>
      </c>
      <c r="H42" s="282">
        <v>154.97605109100584</v>
      </c>
      <c r="I42" s="282">
        <v>21.323960164030463</v>
      </c>
      <c r="J42" s="380" t="s">
        <v>593</v>
      </c>
      <c r="K42" s="282">
        <v>122.56519425226185</v>
      </c>
      <c r="L42" s="282">
        <v>16.86438195664909</v>
      </c>
      <c r="M42" s="380" t="s">
        <v>589</v>
      </c>
      <c r="N42" s="282">
        <v>47.791378392762105</v>
      </c>
      <c r="O42" s="282">
        <v>6.5758640890451083</v>
      </c>
      <c r="P42" s="380" t="s">
        <v>592</v>
      </c>
      <c r="Q42" s="282">
        <v>42.096860031931875</v>
      </c>
      <c r="R42" s="285">
        <v>5.7923257176332745</v>
      </c>
      <c r="S42" s="280"/>
    </row>
    <row r="43" spans="2:19" ht="20.100000000000001" customHeight="1">
      <c r="B43" s="381" t="s">
        <v>624</v>
      </c>
      <c r="C43" s="382" t="s">
        <v>509</v>
      </c>
      <c r="D43" s="380" t="s">
        <v>591</v>
      </c>
      <c r="E43" s="282">
        <v>165.92474827768945</v>
      </c>
      <c r="F43" s="282">
        <v>22.055508593970131</v>
      </c>
      <c r="G43" s="380" t="s">
        <v>588</v>
      </c>
      <c r="H43" s="282">
        <v>155.00794912559618</v>
      </c>
      <c r="I43" s="282">
        <v>20.604395604395606</v>
      </c>
      <c r="J43" s="380" t="s">
        <v>593</v>
      </c>
      <c r="K43" s="282">
        <v>131.21356650768416</v>
      </c>
      <c r="L43" s="282">
        <v>17.441532826148212</v>
      </c>
      <c r="M43" s="380" t="s">
        <v>589</v>
      </c>
      <c r="N43" s="282">
        <v>54.478007419183889</v>
      </c>
      <c r="O43" s="282">
        <v>7.2414764722457035</v>
      </c>
      <c r="P43" s="380" t="s">
        <v>592</v>
      </c>
      <c r="Q43" s="282">
        <v>44.515103338632748</v>
      </c>
      <c r="R43" s="285">
        <v>5.9171597633136095</v>
      </c>
      <c r="S43" s="280"/>
    </row>
    <row r="44" spans="2:19" ht="20.100000000000001" customHeight="1">
      <c r="B44" s="381" t="s">
        <v>625</v>
      </c>
      <c r="C44" s="382" t="s">
        <v>511</v>
      </c>
      <c r="D44" s="380" t="s">
        <v>591</v>
      </c>
      <c r="E44" s="282">
        <v>168.16261879619853</v>
      </c>
      <c r="F44" s="282">
        <v>22.481823957083364</v>
      </c>
      <c r="G44" s="380" t="s">
        <v>588</v>
      </c>
      <c r="H44" s="282">
        <v>149.31362196409714</v>
      </c>
      <c r="I44" s="282">
        <v>19.961883249805886</v>
      </c>
      <c r="J44" s="380" t="s">
        <v>593</v>
      </c>
      <c r="K44" s="282">
        <v>138.85955649419219</v>
      </c>
      <c r="L44" s="282">
        <v>18.564269076021741</v>
      </c>
      <c r="M44" s="380" t="s">
        <v>589</v>
      </c>
      <c r="N44" s="282">
        <v>49.049630411826818</v>
      </c>
      <c r="O44" s="282">
        <v>6.5574927648761205</v>
      </c>
      <c r="P44" s="380" t="s">
        <v>592</v>
      </c>
      <c r="Q44" s="282">
        <v>42.291446673706439</v>
      </c>
      <c r="R44" s="285">
        <v>5.6539846121267736</v>
      </c>
      <c r="S44" s="280"/>
    </row>
    <row r="45" spans="2:19" ht="20.100000000000001" customHeight="1">
      <c r="B45" s="381" t="s">
        <v>626</v>
      </c>
      <c r="C45" s="382" t="s">
        <v>512</v>
      </c>
      <c r="D45" s="380" t="s">
        <v>591</v>
      </c>
      <c r="E45" s="282">
        <v>173.86761402225588</v>
      </c>
      <c r="F45" s="282">
        <v>23.178715698565259</v>
      </c>
      <c r="G45" s="380" t="s">
        <v>588</v>
      </c>
      <c r="H45" s="282">
        <v>142.52128937882034</v>
      </c>
      <c r="I45" s="282">
        <v>18.999860704833541</v>
      </c>
      <c r="J45" s="380" t="s">
        <v>593</v>
      </c>
      <c r="K45" s="282">
        <v>136.51324382216185</v>
      </c>
      <c r="L45" s="282">
        <v>18.198913497701628</v>
      </c>
      <c r="M45" s="380" t="s">
        <v>589</v>
      </c>
      <c r="N45" s="282">
        <v>57.833968967138603</v>
      </c>
      <c r="O45" s="282">
        <v>7.7099874634350192</v>
      </c>
      <c r="P45" s="380" t="s">
        <v>592</v>
      </c>
      <c r="Q45" s="282">
        <v>41.429392403740664</v>
      </c>
      <c r="R45" s="285">
        <v>5.5230533500487535</v>
      </c>
      <c r="S45" s="280"/>
    </row>
    <row r="46" spans="2:19" ht="20.100000000000001" customHeight="1">
      <c r="B46" s="381" t="s">
        <v>627</v>
      </c>
      <c r="C46" s="382" t="s">
        <v>514</v>
      </c>
      <c r="D46" s="380" t="s">
        <v>591</v>
      </c>
      <c r="E46" s="282">
        <v>178.79895561357702</v>
      </c>
      <c r="F46" s="282">
        <v>23.769524470669907</v>
      </c>
      <c r="G46" s="380" t="s">
        <v>588</v>
      </c>
      <c r="H46" s="282">
        <v>143.70757180156659</v>
      </c>
      <c r="I46" s="282">
        <v>19.104477611940297</v>
      </c>
      <c r="J46" s="380" t="s">
        <v>593</v>
      </c>
      <c r="K46" s="282">
        <v>138.48563968668407</v>
      </c>
      <c r="L46" s="282">
        <v>18.41027421034363</v>
      </c>
      <c r="M46" s="380" t="s">
        <v>589</v>
      </c>
      <c r="N46" s="282">
        <v>58.5378590078329</v>
      </c>
      <c r="O46" s="282">
        <v>7.7820201318986459</v>
      </c>
      <c r="P46" s="380" t="s">
        <v>592</v>
      </c>
      <c r="Q46" s="282">
        <v>40.783289817232379</v>
      </c>
      <c r="R46" s="285">
        <v>5.4217285664699757</v>
      </c>
      <c r="S46" s="280"/>
    </row>
    <row r="47" spans="2:19" ht="20.100000000000001" customHeight="1">
      <c r="B47" s="381" t="s">
        <v>628</v>
      </c>
      <c r="C47" s="382" t="s">
        <v>516</v>
      </c>
      <c r="D47" s="380" t="s">
        <v>591</v>
      </c>
      <c r="E47" s="282">
        <v>180.57291666666666</v>
      </c>
      <c r="F47" s="282">
        <v>24.886942789462349</v>
      </c>
      <c r="G47" s="380" t="s">
        <v>593</v>
      </c>
      <c r="H47" s="282">
        <v>138.80208333333334</v>
      </c>
      <c r="I47" s="282">
        <v>19.129997846529324</v>
      </c>
      <c r="J47" s="380" t="s">
        <v>588</v>
      </c>
      <c r="K47" s="282">
        <v>120.26041666666667</v>
      </c>
      <c r="L47" s="282">
        <v>16.574545976598952</v>
      </c>
      <c r="M47" s="380" t="s">
        <v>589</v>
      </c>
      <c r="N47" s="282">
        <v>56.458333333333336</v>
      </c>
      <c r="O47" s="282">
        <v>7.7812073792261858</v>
      </c>
      <c r="P47" s="380" t="s">
        <v>592</v>
      </c>
      <c r="Q47" s="282">
        <v>37.395833333333336</v>
      </c>
      <c r="R47" s="285">
        <v>5.1539731533988942</v>
      </c>
      <c r="S47" s="280"/>
    </row>
    <row r="48" spans="2:19" ht="20.100000000000001" customHeight="1">
      <c r="B48" s="381" t="s">
        <v>629</v>
      </c>
      <c r="C48" s="382" t="s">
        <v>518</v>
      </c>
      <c r="D48" s="380" t="s">
        <v>591</v>
      </c>
      <c r="E48" s="282">
        <v>191.20707596253902</v>
      </c>
      <c r="F48" s="282">
        <v>24.464119291705497</v>
      </c>
      <c r="G48" s="380" t="s">
        <v>593</v>
      </c>
      <c r="H48" s="282">
        <v>154.94276795005203</v>
      </c>
      <c r="I48" s="282">
        <v>19.824257755292237</v>
      </c>
      <c r="J48" s="380" t="s">
        <v>588</v>
      </c>
      <c r="K48" s="282">
        <v>131.68574401664932</v>
      </c>
      <c r="L48" s="282">
        <v>16.848622021035816</v>
      </c>
      <c r="M48" s="380" t="s">
        <v>589</v>
      </c>
      <c r="N48" s="282">
        <v>66.493236212278873</v>
      </c>
      <c r="O48" s="282">
        <v>8.5075223006257481</v>
      </c>
      <c r="P48" s="380" t="s">
        <v>592</v>
      </c>
      <c r="Q48" s="282">
        <v>39.906347554630592</v>
      </c>
      <c r="R48" s="285">
        <v>5.1058447610171749</v>
      </c>
      <c r="S48" s="280"/>
    </row>
    <row r="49" spans="2:19" ht="20.100000000000001" customHeight="1">
      <c r="B49" s="381" t="s">
        <v>630</v>
      </c>
      <c r="C49" s="382" t="s">
        <v>631</v>
      </c>
      <c r="D49" s="380" t="s">
        <v>632</v>
      </c>
      <c r="E49" s="282">
        <v>188.3</v>
      </c>
      <c r="F49" s="282">
        <v>24.8</v>
      </c>
      <c r="G49" s="380" t="s">
        <v>606</v>
      </c>
      <c r="H49" s="282">
        <v>145.9</v>
      </c>
      <c r="I49" s="282">
        <v>19.2</v>
      </c>
      <c r="J49" s="380" t="s">
        <v>633</v>
      </c>
      <c r="K49" s="282">
        <v>121.4</v>
      </c>
      <c r="L49" s="282">
        <v>16</v>
      </c>
      <c r="M49" s="380" t="s">
        <v>634</v>
      </c>
      <c r="N49" s="282">
        <v>67.900000000000006</v>
      </c>
      <c r="O49" s="282">
        <v>9</v>
      </c>
      <c r="P49" s="380" t="s">
        <v>605</v>
      </c>
      <c r="Q49" s="282">
        <v>35.200000000000003</v>
      </c>
      <c r="R49" s="285">
        <v>4.5999999999999996</v>
      </c>
      <c r="S49" s="280"/>
    </row>
    <row r="50" spans="2:19" ht="20.100000000000001" customHeight="1">
      <c r="B50" s="381" t="s">
        <v>635</v>
      </c>
      <c r="C50" s="382" t="s">
        <v>522</v>
      </c>
      <c r="D50" s="380" t="s">
        <v>591</v>
      </c>
      <c r="E50" s="282">
        <v>191.94929200442499</v>
      </c>
      <c r="F50" s="282">
        <v>23.984879097959983</v>
      </c>
      <c r="G50" s="380" t="s">
        <v>593</v>
      </c>
      <c r="H50" s="282">
        <v>157.31496322971375</v>
      </c>
      <c r="I50" s="282">
        <v>19.657172652023725</v>
      </c>
      <c r="J50" s="380" t="s">
        <v>588</v>
      </c>
      <c r="K50" s="282">
        <v>122.8371148560928</v>
      </c>
      <c r="L50" s="282">
        <v>15.349019096656455</v>
      </c>
      <c r="M50" s="380" t="s">
        <v>589</v>
      </c>
      <c r="N50" s="282">
        <v>80.743886962731068</v>
      </c>
      <c r="O50" s="282">
        <v>10.089291533598384</v>
      </c>
      <c r="P50" s="380" t="s">
        <v>592</v>
      </c>
      <c r="Q50" s="282">
        <v>39.850342144396983</v>
      </c>
      <c r="R50" s="285">
        <v>4.9794694649025617</v>
      </c>
      <c r="S50" s="280"/>
    </row>
    <row r="51" spans="2:19" ht="20.100000000000001" customHeight="1">
      <c r="B51" s="381" t="s">
        <v>636</v>
      </c>
      <c r="C51" s="382" t="s">
        <v>365</v>
      </c>
      <c r="D51" s="380" t="s">
        <v>591</v>
      </c>
      <c r="E51" s="282">
        <v>197.65625</v>
      </c>
      <c r="F51" s="282">
        <v>25.189167662285943</v>
      </c>
      <c r="G51" s="380" t="s">
        <v>593</v>
      </c>
      <c r="H51" s="282">
        <v>156.875</v>
      </c>
      <c r="I51" s="282">
        <v>19.992035045798488</v>
      </c>
      <c r="J51" s="380" t="s">
        <v>588</v>
      </c>
      <c r="K51" s="282">
        <v>117.23958333333333</v>
      </c>
      <c r="L51" s="282">
        <v>14.94092658967211</v>
      </c>
      <c r="M51" s="380" t="s">
        <v>589</v>
      </c>
      <c r="N51" s="282">
        <v>77.916666666666671</v>
      </c>
      <c r="O51" s="282">
        <v>9.9296429045532992</v>
      </c>
      <c r="P51" s="380" t="s">
        <v>600</v>
      </c>
      <c r="Q51" s="282">
        <v>36.458333333333336</v>
      </c>
      <c r="R51" s="285">
        <v>4.6462232842161155</v>
      </c>
      <c r="S51" s="280"/>
    </row>
    <row r="52" spans="2:19" ht="20.100000000000001" customHeight="1">
      <c r="B52" s="381" t="s">
        <v>637</v>
      </c>
      <c r="C52" s="382" t="s">
        <v>524</v>
      </c>
      <c r="D52" s="380" t="s">
        <v>591</v>
      </c>
      <c r="E52" s="282">
        <v>199.32397295891835</v>
      </c>
      <c r="F52" s="282">
        <v>24.474810037673201</v>
      </c>
      <c r="G52" s="380" t="s">
        <v>593</v>
      </c>
      <c r="H52" s="282">
        <v>170.93083723348934</v>
      </c>
      <c r="I52" s="282">
        <v>20.988442628184661</v>
      </c>
      <c r="J52" s="380" t="s">
        <v>588</v>
      </c>
      <c r="K52" s="282">
        <v>114.1965678627145</v>
      </c>
      <c r="L52" s="282">
        <v>14.022093097503353</v>
      </c>
      <c r="M52" s="380" t="s">
        <v>589</v>
      </c>
      <c r="N52" s="282">
        <v>84.035361414456574</v>
      </c>
      <c r="O52" s="282">
        <v>10.318625885958751</v>
      </c>
      <c r="P52" s="380" t="s">
        <v>600</v>
      </c>
      <c r="Q52" s="282">
        <v>38.273530941237652</v>
      </c>
      <c r="R52" s="285">
        <v>4.6995721856841834</v>
      </c>
      <c r="S52" s="280"/>
    </row>
    <row r="53" spans="2:19" ht="20.100000000000001" customHeight="1">
      <c r="B53" s="381" t="s">
        <v>638</v>
      </c>
      <c r="C53" s="382" t="s">
        <v>525</v>
      </c>
      <c r="D53" s="380" t="s">
        <v>591</v>
      </c>
      <c r="E53" s="282">
        <v>204.7</v>
      </c>
      <c r="F53" s="282">
        <v>24.7</v>
      </c>
      <c r="G53" s="380" t="s">
        <v>593</v>
      </c>
      <c r="H53" s="282">
        <v>173.5</v>
      </c>
      <c r="I53" s="282">
        <v>21</v>
      </c>
      <c r="J53" s="380" t="s">
        <v>588</v>
      </c>
      <c r="K53" s="282">
        <v>115.8</v>
      </c>
      <c r="L53" s="282">
        <v>14</v>
      </c>
      <c r="M53" s="380" t="s">
        <v>589</v>
      </c>
      <c r="N53" s="282">
        <v>89.3</v>
      </c>
      <c r="O53" s="282">
        <v>10.8</v>
      </c>
      <c r="P53" s="380" t="s">
        <v>600</v>
      </c>
      <c r="Q53" s="282">
        <v>35.299999999999997</v>
      </c>
      <c r="R53" s="285">
        <v>4.3</v>
      </c>
      <c r="S53" s="280"/>
    </row>
    <row r="54" spans="2:19" ht="20.100000000000001" customHeight="1">
      <c r="B54" s="381" t="s">
        <v>639</v>
      </c>
      <c r="C54" s="382" t="s">
        <v>526</v>
      </c>
      <c r="D54" s="385" t="s">
        <v>591</v>
      </c>
      <c r="E54" s="283">
        <v>214.19689119170985</v>
      </c>
      <c r="F54" s="283">
        <v>25.691380274687713</v>
      </c>
      <c r="G54" s="385" t="s">
        <v>593</v>
      </c>
      <c r="H54" s="283">
        <v>154.09326424870466</v>
      </c>
      <c r="I54" s="283">
        <v>18.482381455472002</v>
      </c>
      <c r="J54" s="385" t="s">
        <v>588</v>
      </c>
      <c r="K54" s="283">
        <v>114.81865284974093</v>
      </c>
      <c r="L54" s="283">
        <v>13.771673606363805</v>
      </c>
      <c r="M54" s="385" t="s">
        <v>589</v>
      </c>
      <c r="N54" s="283">
        <v>94.818652849740928</v>
      </c>
      <c r="O54" s="283">
        <v>11.372817102728233</v>
      </c>
      <c r="P54" s="385" t="s">
        <v>600</v>
      </c>
      <c r="Q54" s="283">
        <v>36.994818652849737</v>
      </c>
      <c r="R54" s="319">
        <v>4.4372630663103596</v>
      </c>
      <c r="S54" s="280"/>
    </row>
    <row r="55" spans="2:19" ht="20.100000000000001" customHeight="1">
      <c r="B55" s="381" t="s">
        <v>640</v>
      </c>
      <c r="C55" s="382" t="s">
        <v>527</v>
      </c>
      <c r="D55" s="386" t="s">
        <v>353</v>
      </c>
      <c r="E55" s="283">
        <v>226.02193651260535</v>
      </c>
      <c r="F55" s="283">
        <v>26.476455298313482</v>
      </c>
      <c r="G55" s="385" t="s">
        <v>355</v>
      </c>
      <c r="H55" s="283">
        <v>139.89622600129525</v>
      </c>
      <c r="I55" s="283">
        <v>16.387595962038322</v>
      </c>
      <c r="J55" s="385" t="s">
        <v>641</v>
      </c>
      <c r="K55" s="283">
        <v>124.05404917267199</v>
      </c>
      <c r="L55" s="283">
        <v>14.531826150033247</v>
      </c>
      <c r="M55" s="385" t="s">
        <v>642</v>
      </c>
      <c r="N55" s="283">
        <v>83.59715460055267</v>
      </c>
      <c r="O55" s="283">
        <v>9.7926615486912887</v>
      </c>
      <c r="P55" s="385" t="s">
        <v>600</v>
      </c>
      <c r="Q55" s="283">
        <v>44.894768211407914</v>
      </c>
      <c r="R55" s="319">
        <v>5.2590219428156928</v>
      </c>
      <c r="S55" s="280"/>
    </row>
    <row r="56" spans="2:19" ht="20.100000000000001" customHeight="1">
      <c r="B56" s="381" t="s">
        <v>643</v>
      </c>
      <c r="C56" s="382" t="s">
        <v>528</v>
      </c>
      <c r="D56" s="386" t="s">
        <v>353</v>
      </c>
      <c r="E56" s="283">
        <v>231.27253992787223</v>
      </c>
      <c r="F56" s="283">
        <v>27.721855122583833</v>
      </c>
      <c r="G56" s="385" t="s">
        <v>641</v>
      </c>
      <c r="H56" s="283">
        <v>128.95414734672849</v>
      </c>
      <c r="I56" s="283">
        <v>15.457296362625824</v>
      </c>
      <c r="J56" s="385" t="s">
        <v>355</v>
      </c>
      <c r="K56" s="283">
        <v>128.85110767645543</v>
      </c>
      <c r="L56" s="283">
        <v>15.444945346754771</v>
      </c>
      <c r="M56" s="385" t="s">
        <v>642</v>
      </c>
      <c r="N56" s="283">
        <v>74.806800618238015</v>
      </c>
      <c r="O56" s="283">
        <v>8.966837522386216</v>
      </c>
      <c r="P56" s="385" t="s">
        <v>600</v>
      </c>
      <c r="Q56" s="283">
        <v>40.185471406491502</v>
      </c>
      <c r="R56" s="319">
        <v>4.8168961897116036</v>
      </c>
      <c r="S56" s="280"/>
    </row>
    <row r="57" spans="2:19" ht="20.100000000000001" customHeight="1">
      <c r="B57" s="381" t="s">
        <v>644</v>
      </c>
      <c r="C57" s="382" t="s">
        <v>529</v>
      </c>
      <c r="D57" s="386" t="s">
        <v>353</v>
      </c>
      <c r="E57" s="283">
        <v>227.16049382716048</v>
      </c>
      <c r="F57" s="283">
        <v>27.198817442719879</v>
      </c>
      <c r="G57" s="385" t="s">
        <v>355</v>
      </c>
      <c r="H57" s="283">
        <v>129.2181069958848</v>
      </c>
      <c r="I57" s="283">
        <v>15.471791081547179</v>
      </c>
      <c r="J57" s="385" t="s">
        <v>641</v>
      </c>
      <c r="K57" s="283">
        <v>128.44650205761317</v>
      </c>
      <c r="L57" s="283">
        <v>15.379403794037941</v>
      </c>
      <c r="M57" s="385" t="s">
        <v>642</v>
      </c>
      <c r="N57" s="283">
        <v>82.716049382716051</v>
      </c>
      <c r="O57" s="283">
        <v>9.9039172209903921</v>
      </c>
      <c r="P57" s="385" t="s">
        <v>600</v>
      </c>
      <c r="Q57" s="283">
        <v>40.380658436213992</v>
      </c>
      <c r="R57" s="319">
        <v>4.8349347129834932</v>
      </c>
      <c r="S57" s="280"/>
    </row>
    <row r="58" spans="2:19" ht="20.100000000000001" customHeight="1">
      <c r="B58" s="387" t="s">
        <v>530</v>
      </c>
      <c r="C58" s="382" t="s">
        <v>531</v>
      </c>
      <c r="D58" s="386" t="s">
        <v>353</v>
      </c>
      <c r="E58" s="283">
        <v>240.64748201438846</v>
      </c>
      <c r="F58" s="283">
        <v>28.659730722154226</v>
      </c>
      <c r="G58" s="385" t="s">
        <v>641</v>
      </c>
      <c r="H58" s="283">
        <v>125.43679342240495</v>
      </c>
      <c r="I58" s="283">
        <v>14.938800489596083</v>
      </c>
      <c r="J58" s="385" t="s">
        <v>355</v>
      </c>
      <c r="K58" s="283">
        <v>123.27852004110997</v>
      </c>
      <c r="L58" s="283">
        <v>14.681762545899632</v>
      </c>
      <c r="M58" s="385" t="s">
        <v>642</v>
      </c>
      <c r="N58" s="283">
        <v>80.472764645426523</v>
      </c>
      <c r="O58" s="283">
        <v>9.5838433292533658</v>
      </c>
      <c r="P58" s="385" t="s">
        <v>600</v>
      </c>
      <c r="Q58" s="283">
        <v>41.109969167523126</v>
      </c>
      <c r="R58" s="319">
        <v>4.8959608323133414</v>
      </c>
      <c r="S58" s="280"/>
    </row>
    <row r="59" spans="2:19" ht="20.100000000000001" customHeight="1">
      <c r="B59" s="387" t="s">
        <v>645</v>
      </c>
      <c r="C59" s="382" t="s">
        <v>532</v>
      </c>
      <c r="D59" s="386" t="s">
        <v>353</v>
      </c>
      <c r="E59" s="283">
        <v>243.70826913199792</v>
      </c>
      <c r="F59" s="283">
        <v>27.248191110600668</v>
      </c>
      <c r="G59" s="385" t="s">
        <v>641</v>
      </c>
      <c r="H59" s="283">
        <v>134.25783256291732</v>
      </c>
      <c r="I59" s="283">
        <v>15.0109107614563</v>
      </c>
      <c r="J59" s="385" t="s">
        <v>355</v>
      </c>
      <c r="K59" s="283">
        <v>128.65947611710322</v>
      </c>
      <c r="L59" s="283">
        <v>14.384977604226485</v>
      </c>
      <c r="M59" s="385" t="s">
        <v>642</v>
      </c>
      <c r="N59" s="283">
        <v>99.589111453518242</v>
      </c>
      <c r="O59" s="283">
        <v>11.134719191455151</v>
      </c>
      <c r="P59" s="385" t="s">
        <v>600</v>
      </c>
      <c r="Q59" s="283">
        <v>39.393939393939398</v>
      </c>
      <c r="R59" s="319">
        <v>4.4045021247272311</v>
      </c>
      <c r="S59" s="280"/>
    </row>
    <row r="60" spans="2:19" ht="20.100000000000001" customHeight="1">
      <c r="B60" s="387" t="s">
        <v>646</v>
      </c>
      <c r="C60" s="382" t="s">
        <v>534</v>
      </c>
      <c r="D60" s="386" t="s">
        <v>353</v>
      </c>
      <c r="E60" s="283">
        <v>246.50873872962873</v>
      </c>
      <c r="F60" s="283">
        <v>28.260483823268466</v>
      </c>
      <c r="G60" s="385" t="s">
        <v>641</v>
      </c>
      <c r="H60" s="283">
        <v>126.5046938813415</v>
      </c>
      <c r="I60" s="283">
        <v>14.50286863429349</v>
      </c>
      <c r="J60" s="385" t="s">
        <v>355</v>
      </c>
      <c r="K60" s="283">
        <v>123.0479995542412</v>
      </c>
      <c r="L60" s="283">
        <v>14.106583072100312</v>
      </c>
      <c r="M60" s="385" t="s">
        <v>642</v>
      </c>
      <c r="N60" s="283">
        <v>94.001448716070229</v>
      </c>
      <c r="O60" s="283">
        <v>10.776601407700952</v>
      </c>
      <c r="P60" s="385" t="s">
        <v>600</v>
      </c>
      <c r="Q60" s="283">
        <v>42.047848904279491</v>
      </c>
      <c r="R60" s="319">
        <v>4.8204885550363761</v>
      </c>
      <c r="S60" s="280"/>
    </row>
    <row r="61" spans="2:19" ht="20.100000000000001" customHeight="1">
      <c r="B61" s="387" t="s">
        <v>647</v>
      </c>
      <c r="C61" s="382" t="s">
        <v>536</v>
      </c>
      <c r="D61" s="386" t="s">
        <v>353</v>
      </c>
      <c r="E61" s="283">
        <v>245.97938144329899</v>
      </c>
      <c r="F61" s="283">
        <v>28.08380414312618</v>
      </c>
      <c r="G61" s="385" t="s">
        <v>641</v>
      </c>
      <c r="H61" s="283">
        <v>135.87628865979383</v>
      </c>
      <c r="I61" s="283">
        <v>15.513182674199625</v>
      </c>
      <c r="J61" s="385" t="s">
        <v>355</v>
      </c>
      <c r="K61" s="283">
        <v>126.39175257731958</v>
      </c>
      <c r="L61" s="283">
        <v>14.430320150659135</v>
      </c>
      <c r="M61" s="385" t="s">
        <v>642</v>
      </c>
      <c r="N61" s="283">
        <v>88.453608247422679</v>
      </c>
      <c r="O61" s="283">
        <v>10.098870056497175</v>
      </c>
      <c r="P61" s="385" t="s">
        <v>600</v>
      </c>
      <c r="Q61" s="283">
        <v>41.03092783505155</v>
      </c>
      <c r="R61" s="319">
        <v>4.6845574387947275</v>
      </c>
      <c r="S61" s="280"/>
    </row>
    <row r="62" spans="2:19" ht="20.100000000000001" customHeight="1">
      <c r="B62" s="387" t="s">
        <v>648</v>
      </c>
      <c r="C62" s="382" t="s">
        <v>538</v>
      </c>
      <c r="D62" s="386" t="s">
        <v>353</v>
      </c>
      <c r="E62" s="283">
        <v>253.32645693656522</v>
      </c>
      <c r="F62" s="283">
        <v>28.82459949533478</v>
      </c>
      <c r="G62" s="385" t="s">
        <v>641</v>
      </c>
      <c r="H62" s="283">
        <v>139.55647240845795</v>
      </c>
      <c r="I62" s="283">
        <v>15.879349803415293</v>
      </c>
      <c r="J62" s="385" t="s">
        <v>355</v>
      </c>
      <c r="K62" s="283">
        <v>114.64672511603919</v>
      </c>
      <c r="L62" s="283">
        <v>13.045009095710345</v>
      </c>
      <c r="M62" s="385" t="s">
        <v>642</v>
      </c>
      <c r="N62" s="283">
        <v>90.355853532748839</v>
      </c>
      <c r="O62" s="283">
        <v>10.281086790681298</v>
      </c>
      <c r="P62" s="385" t="s">
        <v>600</v>
      </c>
      <c r="Q62" s="283">
        <v>39.35018050541516</v>
      </c>
      <c r="R62" s="319">
        <v>4.4774367701425977</v>
      </c>
      <c r="S62" s="280"/>
    </row>
    <row r="63" spans="2:19" ht="20.100000000000001" customHeight="1">
      <c r="B63" s="387" t="s">
        <v>649</v>
      </c>
      <c r="C63" s="382" t="s">
        <v>540</v>
      </c>
      <c r="D63" s="386" t="s">
        <v>353</v>
      </c>
      <c r="E63" s="283">
        <v>253.65979381443299</v>
      </c>
      <c r="F63" s="283">
        <v>27.863654379706698</v>
      </c>
      <c r="G63" s="385" t="s">
        <v>641</v>
      </c>
      <c r="H63" s="283">
        <v>144.53608247422682</v>
      </c>
      <c r="I63" s="283">
        <v>15.876790668705057</v>
      </c>
      <c r="J63" s="385" t="s">
        <v>355</v>
      </c>
      <c r="K63" s="283">
        <v>117.52577319587628</v>
      </c>
      <c r="L63" s="283">
        <v>12.909801257006965</v>
      </c>
      <c r="M63" s="385" t="s">
        <v>642</v>
      </c>
      <c r="N63" s="283">
        <v>100.15463917525773</v>
      </c>
      <c r="O63" s="283">
        <v>11.001642036124796</v>
      </c>
      <c r="P63" s="385" t="s">
        <v>600</v>
      </c>
      <c r="Q63" s="283">
        <v>42.731958762886599</v>
      </c>
      <c r="R63" s="319">
        <v>4.693958439499462</v>
      </c>
      <c r="S63" s="280"/>
    </row>
    <row r="64" spans="2:19" ht="20.100000000000001" customHeight="1">
      <c r="B64" s="387" t="s">
        <v>650</v>
      </c>
      <c r="C64" s="382" t="s">
        <v>542</v>
      </c>
      <c r="D64" s="386" t="s">
        <v>353</v>
      </c>
      <c r="E64" s="283">
        <v>258.82352941176475</v>
      </c>
      <c r="F64" s="283">
        <v>28.680885127794614</v>
      </c>
      <c r="G64" s="385" t="s">
        <v>641</v>
      </c>
      <c r="H64" s="283">
        <v>138.95768833849328</v>
      </c>
      <c r="I64" s="283">
        <v>15.39825032877809</v>
      </c>
      <c r="J64" s="385" t="s">
        <v>355</v>
      </c>
      <c r="K64" s="283">
        <v>115.68627450980392</v>
      </c>
      <c r="L64" s="283">
        <v>12.819486534393047</v>
      </c>
      <c r="M64" s="385" t="s">
        <v>642</v>
      </c>
      <c r="N64" s="283">
        <v>102.27038183694529</v>
      </c>
      <c r="O64" s="283">
        <v>11.332837783749786</v>
      </c>
      <c r="P64" s="385" t="s">
        <v>600</v>
      </c>
      <c r="Q64" s="283">
        <v>39.2156862745098</v>
      </c>
      <c r="R64" s="319">
        <v>4.3455886557264565</v>
      </c>
      <c r="S64" s="280"/>
    </row>
    <row r="65" spans="2:19" ht="20.100000000000001" customHeight="1">
      <c r="B65" s="387" t="s">
        <v>651</v>
      </c>
      <c r="C65" s="382" t="s">
        <v>544</v>
      </c>
      <c r="D65" s="386" t="s">
        <v>353</v>
      </c>
      <c r="E65" s="283">
        <v>255.2</v>
      </c>
      <c r="F65" s="283">
        <v>26.9</v>
      </c>
      <c r="G65" s="385" t="s">
        <v>641</v>
      </c>
      <c r="H65" s="283">
        <v>148.9</v>
      </c>
      <c r="I65" s="283">
        <v>15.7</v>
      </c>
      <c r="J65" s="385" t="s">
        <v>355</v>
      </c>
      <c r="K65" s="283">
        <v>124.6</v>
      </c>
      <c r="L65" s="283">
        <v>13.1</v>
      </c>
      <c r="M65" s="385" t="s">
        <v>642</v>
      </c>
      <c r="N65" s="283">
        <v>105.2</v>
      </c>
      <c r="O65" s="283">
        <v>11.1</v>
      </c>
      <c r="P65" s="385" t="s">
        <v>600</v>
      </c>
      <c r="Q65" s="283">
        <v>44.4</v>
      </c>
      <c r="R65" s="319">
        <v>4.7</v>
      </c>
      <c r="S65" s="280"/>
    </row>
    <row r="66" spans="2:19" ht="20.100000000000001" customHeight="1">
      <c r="B66" s="387" t="s">
        <v>652</v>
      </c>
      <c r="C66" s="382" t="s">
        <v>546</v>
      </c>
      <c r="D66" s="386" t="s">
        <v>353</v>
      </c>
      <c r="E66" s="283">
        <v>263</v>
      </c>
      <c r="F66" s="283">
        <v>27.8</v>
      </c>
      <c r="G66" s="385" t="s">
        <v>641</v>
      </c>
      <c r="H66" s="283">
        <v>151.30000000000001</v>
      </c>
      <c r="I66" s="283">
        <v>16</v>
      </c>
      <c r="J66" s="385" t="s">
        <v>355</v>
      </c>
      <c r="K66" s="283">
        <v>117.3</v>
      </c>
      <c r="L66" s="283">
        <v>12.4</v>
      </c>
      <c r="M66" s="385" t="s">
        <v>642</v>
      </c>
      <c r="N66" s="283">
        <v>108.5</v>
      </c>
      <c r="O66" s="283">
        <v>11.5</v>
      </c>
      <c r="P66" s="385" t="s">
        <v>600</v>
      </c>
      <c r="Q66" s="283">
        <v>39.1</v>
      </c>
      <c r="R66" s="319">
        <v>4.0999999999999996</v>
      </c>
      <c r="S66" s="280"/>
    </row>
    <row r="67" spans="2:19" ht="20.100000000000001" customHeight="1">
      <c r="B67" s="387" t="s">
        <v>653</v>
      </c>
      <c r="C67" s="382" t="s">
        <v>548</v>
      </c>
      <c r="D67" s="386" t="s">
        <v>654</v>
      </c>
      <c r="E67" s="283">
        <v>265.10000000000002</v>
      </c>
      <c r="F67" s="283">
        <v>28</v>
      </c>
      <c r="G67" s="385" t="s">
        <v>641</v>
      </c>
      <c r="H67" s="283">
        <v>153.30000000000001</v>
      </c>
      <c r="I67" s="283">
        <v>16.2</v>
      </c>
      <c r="J67" s="385" t="s">
        <v>355</v>
      </c>
      <c r="K67" s="283">
        <v>108.8</v>
      </c>
      <c r="L67" s="283">
        <v>11.5</v>
      </c>
      <c r="M67" s="385" t="s">
        <v>642</v>
      </c>
      <c r="N67" s="283">
        <v>106.3</v>
      </c>
      <c r="O67" s="283">
        <v>11.2</v>
      </c>
      <c r="P67" s="385" t="s">
        <v>600</v>
      </c>
      <c r="Q67" s="283">
        <v>38.5</v>
      </c>
      <c r="R67" s="285">
        <v>4.0999999999999996</v>
      </c>
      <c r="S67" s="280"/>
    </row>
    <row r="68" spans="2:19" ht="20.100000000000001" customHeight="1">
      <c r="B68" s="387" t="s">
        <v>655</v>
      </c>
      <c r="C68" s="382" t="s">
        <v>550</v>
      </c>
      <c r="D68" s="386" t="s">
        <v>654</v>
      </c>
      <c r="E68" s="283">
        <v>271.7</v>
      </c>
      <c r="F68" s="283">
        <v>27</v>
      </c>
      <c r="G68" s="385" t="s">
        <v>641</v>
      </c>
      <c r="H68" s="283">
        <v>158</v>
      </c>
      <c r="I68" s="283">
        <v>15.7</v>
      </c>
      <c r="J68" s="385" t="s">
        <v>355</v>
      </c>
      <c r="K68" s="283">
        <v>118.1</v>
      </c>
      <c r="L68" s="283">
        <v>11.8</v>
      </c>
      <c r="M68" s="385" t="s">
        <v>642</v>
      </c>
      <c r="N68" s="283">
        <v>117.5</v>
      </c>
      <c r="O68" s="286">
        <v>11.7</v>
      </c>
      <c r="P68" s="385" t="s">
        <v>600</v>
      </c>
      <c r="Q68" s="283">
        <v>41.5</v>
      </c>
      <c r="R68" s="285">
        <v>4.0999999999999996</v>
      </c>
      <c r="S68" s="280"/>
    </row>
    <row r="69" spans="2:19" ht="20.100000000000001" customHeight="1">
      <c r="B69" s="387" t="s">
        <v>656</v>
      </c>
      <c r="C69" s="382" t="s">
        <v>552</v>
      </c>
      <c r="D69" s="386" t="s">
        <v>654</v>
      </c>
      <c r="E69" s="283">
        <v>275.39999999999998</v>
      </c>
      <c r="F69" s="283">
        <v>27.960734642178593</v>
      </c>
      <c r="G69" s="385" t="s">
        <v>641</v>
      </c>
      <c r="H69" s="283">
        <v>148.1</v>
      </c>
      <c r="I69" s="283">
        <v>15.041165294490183</v>
      </c>
      <c r="J69" s="385" t="s">
        <v>657</v>
      </c>
      <c r="K69" s="283">
        <v>116</v>
      </c>
      <c r="L69" s="283">
        <v>11.774329744564071</v>
      </c>
      <c r="M69" s="385" t="s">
        <v>355</v>
      </c>
      <c r="N69" s="283">
        <v>111.1</v>
      </c>
      <c r="O69" s="283">
        <v>11.283512771796495</v>
      </c>
      <c r="P69" s="385" t="s">
        <v>600</v>
      </c>
      <c r="Q69" s="283">
        <v>38.6</v>
      </c>
      <c r="R69" s="285">
        <v>3.9212581802828792</v>
      </c>
      <c r="S69" s="280"/>
    </row>
    <row r="70" spans="2:19" ht="20.100000000000001" customHeight="1">
      <c r="B70" s="387" t="s">
        <v>658</v>
      </c>
      <c r="C70" s="382" t="s">
        <v>554</v>
      </c>
      <c r="D70" s="386" t="s">
        <v>654</v>
      </c>
      <c r="E70" s="283">
        <v>286.39999999999998</v>
      </c>
      <c r="F70" s="283">
        <v>27.25207427894113</v>
      </c>
      <c r="G70" s="385" t="s">
        <v>641</v>
      </c>
      <c r="H70" s="283">
        <v>162</v>
      </c>
      <c r="I70" s="283">
        <v>15.413868036349267</v>
      </c>
      <c r="J70" s="385" t="s">
        <v>657</v>
      </c>
      <c r="K70" s="283">
        <v>118.4</v>
      </c>
      <c r="L70" s="283">
        <v>11.265310154089294</v>
      </c>
      <c r="M70" s="385" t="s">
        <v>355</v>
      </c>
      <c r="N70" s="283">
        <v>111.2</v>
      </c>
      <c r="O70" s="283">
        <v>10.57882259976294</v>
      </c>
      <c r="P70" s="385" t="s">
        <v>600</v>
      </c>
      <c r="Q70" s="283">
        <v>43.8</v>
      </c>
      <c r="R70" s="285">
        <v>4.1683129197945483</v>
      </c>
      <c r="S70" s="280"/>
    </row>
    <row r="71" spans="2:19" ht="20.100000000000001" customHeight="1">
      <c r="B71" s="387" t="s">
        <v>659</v>
      </c>
      <c r="C71" s="382" t="s">
        <v>556</v>
      </c>
      <c r="D71" s="386" t="s">
        <v>660</v>
      </c>
      <c r="E71" s="283">
        <v>281</v>
      </c>
      <c r="F71" s="283">
        <v>26.461508305973442</v>
      </c>
      <c r="G71" s="388" t="s">
        <v>661</v>
      </c>
      <c r="H71" s="283">
        <v>167</v>
      </c>
      <c r="I71" s="283">
        <v>15.729896604106433</v>
      </c>
      <c r="J71" s="385" t="s">
        <v>657</v>
      </c>
      <c r="K71" s="283">
        <v>128.80000000000001</v>
      </c>
      <c r="L71" s="283">
        <v>12.128191306904494</v>
      </c>
      <c r="M71" s="385" t="s">
        <v>355</v>
      </c>
      <c r="N71" s="283">
        <v>107.3</v>
      </c>
      <c r="O71" s="283">
        <v>10.109276228745038</v>
      </c>
      <c r="P71" s="385" t="s">
        <v>662</v>
      </c>
      <c r="Q71" s="283">
        <v>47.1</v>
      </c>
      <c r="R71" s="285">
        <v>4.4347527809085117</v>
      </c>
      <c r="S71" s="280"/>
    </row>
    <row r="72" spans="2:19" ht="20.100000000000001" customHeight="1">
      <c r="B72" s="387" t="s">
        <v>366</v>
      </c>
      <c r="C72" s="382" t="s">
        <v>557</v>
      </c>
      <c r="D72" s="386" t="s">
        <v>660</v>
      </c>
      <c r="E72" s="283">
        <v>292.7</v>
      </c>
      <c r="F72" s="283">
        <v>26.514328879656297</v>
      </c>
      <c r="G72" s="388" t="s">
        <v>661</v>
      </c>
      <c r="H72" s="283">
        <v>173.1</v>
      </c>
      <c r="I72" s="283">
        <v>15.683867617204097</v>
      </c>
      <c r="J72" s="385" t="s">
        <v>657</v>
      </c>
      <c r="K72" s="283">
        <v>129.69999999999999</v>
      </c>
      <c r="L72" s="283">
        <v>11.751097681884708</v>
      </c>
      <c r="M72" s="385" t="s">
        <v>355</v>
      </c>
      <c r="N72" s="283">
        <v>107.2</v>
      </c>
      <c r="O72" s="283">
        <v>9.7115339219111476</v>
      </c>
      <c r="P72" s="385" t="s">
        <v>662</v>
      </c>
      <c r="Q72" s="283">
        <v>57.7</v>
      </c>
      <c r="R72" s="285">
        <v>5.2263821349322503</v>
      </c>
      <c r="S72" s="280"/>
    </row>
    <row r="73" spans="2:19" ht="20.100000000000001" customHeight="1">
      <c r="B73" s="387" t="s">
        <v>367</v>
      </c>
      <c r="C73" s="382" t="s">
        <v>559</v>
      </c>
      <c r="D73" s="386" t="s">
        <v>660</v>
      </c>
      <c r="E73" s="283">
        <v>290.64296915838997</v>
      </c>
      <c r="F73" s="283">
        <v>26.2</v>
      </c>
      <c r="G73" s="388" t="s">
        <v>661</v>
      </c>
      <c r="H73" s="283">
        <v>170.25614218504967</v>
      </c>
      <c r="I73" s="283">
        <v>15.4</v>
      </c>
      <c r="J73" s="385" t="s">
        <v>657</v>
      </c>
      <c r="K73" s="283">
        <v>124.51646628332462</v>
      </c>
      <c r="L73" s="283">
        <v>11.2</v>
      </c>
      <c r="M73" s="385" t="s">
        <v>355</v>
      </c>
      <c r="N73" s="283">
        <v>106.11604809200209</v>
      </c>
      <c r="O73" s="283">
        <v>9.6</v>
      </c>
      <c r="P73" s="385" t="s">
        <v>662</v>
      </c>
      <c r="Q73" s="283">
        <v>66.701515943544166</v>
      </c>
      <c r="R73" s="285">
        <v>6</v>
      </c>
      <c r="S73" s="280"/>
    </row>
    <row r="74" spans="2:19" ht="20.100000000000001" customHeight="1">
      <c r="B74" s="387" t="s">
        <v>663</v>
      </c>
      <c r="C74" s="382" t="s">
        <v>561</v>
      </c>
      <c r="D74" s="386" t="s">
        <v>654</v>
      </c>
      <c r="E74" s="283">
        <v>306.8694284216046</v>
      </c>
      <c r="F74" s="283">
        <v>27.8</v>
      </c>
      <c r="G74" s="388" t="s">
        <v>661</v>
      </c>
      <c r="H74" s="283">
        <v>170.05768222338753</v>
      </c>
      <c r="I74" s="283">
        <v>15.4</v>
      </c>
      <c r="J74" s="385" t="s">
        <v>657</v>
      </c>
      <c r="K74" s="283">
        <v>121.34242265338229</v>
      </c>
      <c r="L74" s="283">
        <v>11</v>
      </c>
      <c r="M74" s="385" t="s">
        <v>664</v>
      </c>
      <c r="N74" s="283">
        <v>98.217094913476672</v>
      </c>
      <c r="O74" s="283">
        <v>8.9</v>
      </c>
      <c r="P74" s="385" t="s">
        <v>662</v>
      </c>
      <c r="Q74" s="283">
        <v>66.701625589931837</v>
      </c>
      <c r="R74" s="285">
        <v>6</v>
      </c>
      <c r="S74" s="280"/>
    </row>
    <row r="75" spans="2:19" ht="20.100000000000001" customHeight="1">
      <c r="B75" s="387" t="s">
        <v>228</v>
      </c>
      <c r="C75" s="382" t="s">
        <v>563</v>
      </c>
      <c r="D75" s="386" t="s">
        <v>654</v>
      </c>
      <c r="E75" s="283">
        <v>293.85797442306409</v>
      </c>
      <c r="F75" s="283">
        <v>26</v>
      </c>
      <c r="G75" s="388" t="s">
        <v>661</v>
      </c>
      <c r="H75" s="283">
        <v>175.05426787347142</v>
      </c>
      <c r="I75" s="283">
        <v>15.5</v>
      </c>
      <c r="J75" s="385" t="s">
        <v>657</v>
      </c>
      <c r="K75" s="283">
        <v>125.84159190664192</v>
      </c>
      <c r="L75" s="283">
        <v>11.1</v>
      </c>
      <c r="M75" s="385" t="s">
        <v>664</v>
      </c>
      <c r="N75" s="283">
        <v>97.427442815868432</v>
      </c>
      <c r="O75" s="283">
        <v>8.6</v>
      </c>
      <c r="P75" s="385" t="s">
        <v>662</v>
      </c>
      <c r="Q75" s="283">
        <v>79.044906435515898</v>
      </c>
      <c r="R75" s="285">
        <v>7</v>
      </c>
      <c r="S75" s="280"/>
    </row>
    <row r="76" spans="2:19" ht="20.100000000000001" customHeight="1">
      <c r="B76" s="387" t="s">
        <v>665</v>
      </c>
      <c r="C76" s="389" t="s">
        <v>565</v>
      </c>
      <c r="D76" s="386" t="s">
        <v>353</v>
      </c>
      <c r="E76" s="283">
        <v>293.88185654008441</v>
      </c>
      <c r="F76" s="283">
        <v>25.9</v>
      </c>
      <c r="G76" s="388" t="s">
        <v>666</v>
      </c>
      <c r="H76" s="283">
        <v>179.79957805907173</v>
      </c>
      <c r="I76" s="283">
        <v>15.8</v>
      </c>
      <c r="J76" s="385" t="s">
        <v>667</v>
      </c>
      <c r="K76" s="283">
        <v>120.88607594936708</v>
      </c>
      <c r="L76" s="283">
        <v>10.6</v>
      </c>
      <c r="M76" s="385" t="s">
        <v>355</v>
      </c>
      <c r="N76" s="283">
        <v>95.886075949367097</v>
      </c>
      <c r="O76" s="283">
        <v>8.4</v>
      </c>
      <c r="P76" s="385" t="s">
        <v>668</v>
      </c>
      <c r="Q76" s="283">
        <v>84.335443037974684</v>
      </c>
      <c r="R76" s="285">
        <v>7.4</v>
      </c>
      <c r="S76" s="280"/>
    </row>
    <row r="77" spans="2:19" ht="20.100000000000001" customHeight="1">
      <c r="B77" s="387" t="s">
        <v>230</v>
      </c>
      <c r="C77" s="389" t="s">
        <v>170</v>
      </c>
      <c r="D77" s="390" t="s">
        <v>669</v>
      </c>
      <c r="E77" s="283">
        <v>294.96822033898303</v>
      </c>
      <c r="F77" s="283">
        <v>25.8</v>
      </c>
      <c r="G77" s="388" t="s">
        <v>661</v>
      </c>
      <c r="H77" s="283">
        <v>185.06355932203388</v>
      </c>
      <c r="I77" s="283">
        <v>16.2</v>
      </c>
      <c r="J77" s="385" t="s">
        <v>657</v>
      </c>
      <c r="K77" s="283">
        <v>92.531779661016941</v>
      </c>
      <c r="L77" s="283">
        <v>8.1</v>
      </c>
      <c r="M77" s="385" t="s">
        <v>664</v>
      </c>
      <c r="N77" s="283">
        <v>90.307203389830505</v>
      </c>
      <c r="O77" s="283">
        <v>7.9</v>
      </c>
      <c r="P77" s="385" t="s">
        <v>662</v>
      </c>
      <c r="Q77" s="283">
        <v>90.254237288135585</v>
      </c>
      <c r="R77" s="285">
        <v>7.9</v>
      </c>
      <c r="S77" s="280"/>
    </row>
    <row r="78" spans="2:19" ht="20.100000000000001" customHeight="1">
      <c r="B78" s="387" t="s">
        <v>231</v>
      </c>
      <c r="C78" s="389" t="s">
        <v>171</v>
      </c>
      <c r="D78" s="390" t="s">
        <v>669</v>
      </c>
      <c r="E78" s="283">
        <v>302.55727224294088</v>
      </c>
      <c r="F78" s="283">
        <v>26.8</v>
      </c>
      <c r="G78" s="388" t="s">
        <v>661</v>
      </c>
      <c r="H78" s="283">
        <v>192.96750133191262</v>
      </c>
      <c r="I78" s="283">
        <v>17.2</v>
      </c>
      <c r="J78" s="385" t="s">
        <v>657</v>
      </c>
      <c r="K78" s="283">
        <v>94.93873201917954</v>
      </c>
      <c r="L78" s="283">
        <v>9.1</v>
      </c>
      <c r="M78" s="385" t="s">
        <v>662</v>
      </c>
      <c r="N78" s="283">
        <v>93.873201917954177</v>
      </c>
      <c r="O78" s="283">
        <v>8.9</v>
      </c>
      <c r="P78" s="385" t="s">
        <v>670</v>
      </c>
      <c r="Q78" s="283">
        <v>93.660095897709112</v>
      </c>
      <c r="R78" s="285">
        <v>8.9</v>
      </c>
    </row>
    <row r="79" spans="2:19" ht="20.100000000000001" customHeight="1">
      <c r="B79" s="387" t="s">
        <v>566</v>
      </c>
      <c r="C79" s="389" t="s">
        <v>173</v>
      </c>
      <c r="D79" s="390" t="s">
        <v>669</v>
      </c>
      <c r="E79" s="283">
        <v>304.98392282958201</v>
      </c>
      <c r="F79" s="283">
        <v>25.934196135617938</v>
      </c>
      <c r="G79" s="388" t="s">
        <v>661</v>
      </c>
      <c r="H79" s="283">
        <v>188.96034297963558</v>
      </c>
      <c r="I79" s="283">
        <v>16.06817353262851</v>
      </c>
      <c r="J79" s="385" t="s">
        <v>662</v>
      </c>
      <c r="K79" s="283">
        <v>103.9657020364416</v>
      </c>
      <c r="L79" s="283">
        <v>8.8406853809697417</v>
      </c>
      <c r="M79" s="385" t="s">
        <v>657</v>
      </c>
      <c r="N79" s="283">
        <v>88.853161843515537</v>
      </c>
      <c r="O79" s="283">
        <v>7.5555960627050682</v>
      </c>
      <c r="P79" s="385" t="s">
        <v>670</v>
      </c>
      <c r="Q79" s="283">
        <v>82.79742765273312</v>
      </c>
      <c r="R79" s="285">
        <v>7.0406489245351809</v>
      </c>
    </row>
    <row r="80" spans="2:19" ht="20.100000000000001" customHeight="1">
      <c r="B80" s="387" t="s">
        <v>521</v>
      </c>
      <c r="C80" s="389" t="s">
        <v>568</v>
      </c>
      <c r="D80" s="390" t="s">
        <v>669</v>
      </c>
      <c r="E80" s="283">
        <v>304.73176074172733</v>
      </c>
      <c r="F80" s="283">
        <v>26.000550761887276</v>
      </c>
      <c r="G80" s="388" t="s">
        <v>661</v>
      </c>
      <c r="H80" s="283">
        <v>185.90520125744212</v>
      </c>
      <c r="I80" s="283">
        <v>15.861942353589132</v>
      </c>
      <c r="J80" s="385" t="s">
        <v>662</v>
      </c>
      <c r="K80" s="283">
        <v>110.59638130361719</v>
      </c>
      <c r="L80" s="283">
        <v>9.43638700201946</v>
      </c>
      <c r="M80" s="385" t="s">
        <v>664</v>
      </c>
      <c r="N80" s="283">
        <v>86.013430790118619</v>
      </c>
      <c r="O80" s="283">
        <v>7.3389021479713605</v>
      </c>
      <c r="P80" s="385" t="s">
        <v>657</v>
      </c>
      <c r="Q80" s="283">
        <v>76.976372395659624</v>
      </c>
      <c r="R80" s="285">
        <v>6.567835505783</v>
      </c>
    </row>
    <row r="81" spans="2:21" ht="20.100000000000001" customHeight="1">
      <c r="B81" s="387" t="s">
        <v>671</v>
      </c>
      <c r="C81" s="389" t="s">
        <v>177</v>
      </c>
      <c r="D81" s="390" t="s">
        <v>669</v>
      </c>
      <c r="E81" s="283">
        <v>307.25500812127774</v>
      </c>
      <c r="F81" s="283">
        <v>24.828280176751104</v>
      </c>
      <c r="G81" s="388" t="s">
        <v>661</v>
      </c>
      <c r="H81" s="283">
        <v>186.03140227395775</v>
      </c>
      <c r="I81" s="283">
        <v>15.032593953712212</v>
      </c>
      <c r="J81" s="385" t="s">
        <v>662</v>
      </c>
      <c r="K81" s="283">
        <v>133.29723876556577</v>
      </c>
      <c r="L81" s="283">
        <v>10.771317320733255</v>
      </c>
      <c r="M81" s="385" t="s">
        <v>664</v>
      </c>
      <c r="N81" s="283">
        <v>86.626962642122365</v>
      </c>
      <c r="O81" s="283">
        <v>7.0000437502734396</v>
      </c>
      <c r="P81" s="385" t="s">
        <v>657</v>
      </c>
      <c r="Q81" s="283">
        <v>70.925825663237688</v>
      </c>
      <c r="R81" s="285">
        <v>5.7312858205363781</v>
      </c>
    </row>
    <row r="82" spans="2:21" ht="20.100000000000001" customHeight="1">
      <c r="B82" s="387" t="s">
        <v>672</v>
      </c>
      <c r="C82" s="389" t="s">
        <v>673</v>
      </c>
      <c r="D82" s="390" t="s">
        <v>669</v>
      </c>
      <c r="E82" s="283">
        <v>311.95414847161572</v>
      </c>
      <c r="F82" s="283">
        <v>22.950885506606163</v>
      </c>
      <c r="G82" s="388" t="s">
        <v>661</v>
      </c>
      <c r="H82" s="283">
        <v>211.13537117903928</v>
      </c>
      <c r="I82" s="283">
        <v>15.53351271033292</v>
      </c>
      <c r="J82" s="385" t="s">
        <v>662</v>
      </c>
      <c r="K82" s="283">
        <v>148.14410480349346</v>
      </c>
      <c r="L82" s="283">
        <v>10.899160676278061</v>
      </c>
      <c r="M82" s="385" t="s">
        <v>664</v>
      </c>
      <c r="N82" s="283">
        <v>89.082969432314414</v>
      </c>
      <c r="O82" s="283">
        <v>6.553953656479659</v>
      </c>
      <c r="P82" s="385" t="s">
        <v>657</v>
      </c>
      <c r="Q82" s="283">
        <v>71.342794759825338</v>
      </c>
      <c r="R82" s="285">
        <v>5.2487851893498245</v>
      </c>
    </row>
    <row r="83" spans="2:21" ht="20.100000000000001" customHeight="1">
      <c r="B83" s="387" t="s">
        <v>87</v>
      </c>
      <c r="C83" s="389" t="s">
        <v>234</v>
      </c>
      <c r="D83" s="390" t="s">
        <v>669</v>
      </c>
      <c r="E83" s="283">
        <v>313.5</v>
      </c>
      <c r="F83" s="283">
        <v>22.5</v>
      </c>
      <c r="G83" s="388" t="s">
        <v>661</v>
      </c>
      <c r="H83" s="283">
        <v>211.4</v>
      </c>
      <c r="I83" s="283">
        <v>15.2</v>
      </c>
      <c r="J83" s="385" t="s">
        <v>662</v>
      </c>
      <c r="K83" s="283">
        <v>164.5</v>
      </c>
      <c r="L83" s="283">
        <v>11.8</v>
      </c>
      <c r="M83" s="385" t="s">
        <v>664</v>
      </c>
      <c r="N83" s="283">
        <v>81.099999999999994</v>
      </c>
      <c r="O83" s="283">
        <v>5.8</v>
      </c>
      <c r="P83" s="385" t="s">
        <v>657</v>
      </c>
      <c r="Q83" s="283">
        <v>74.900000000000006</v>
      </c>
      <c r="R83" s="285">
        <v>5.4</v>
      </c>
    </row>
    <row r="84" spans="2:21" ht="6" customHeight="1" thickBot="1">
      <c r="B84" s="391"/>
      <c r="C84" s="392"/>
      <c r="D84" s="393"/>
      <c r="E84" s="394"/>
      <c r="F84" s="394"/>
      <c r="G84" s="395"/>
      <c r="H84" s="394"/>
      <c r="I84" s="394"/>
      <c r="J84" s="395"/>
      <c r="K84" s="394"/>
      <c r="L84" s="394"/>
      <c r="M84" s="395"/>
      <c r="N84" s="394"/>
      <c r="O84" s="394"/>
      <c r="P84" s="395"/>
      <c r="Q84" s="394"/>
      <c r="R84" s="396"/>
    </row>
    <row r="85" spans="2:21" ht="6" customHeight="1">
      <c r="B85" s="397"/>
      <c r="C85" s="382"/>
      <c r="D85" s="398"/>
      <c r="E85" s="284"/>
      <c r="F85" s="284"/>
      <c r="G85" s="399"/>
      <c r="H85" s="284"/>
      <c r="I85" s="284"/>
      <c r="J85" s="399"/>
      <c r="K85" s="284"/>
      <c r="L85" s="284"/>
      <c r="M85" s="399"/>
      <c r="N85" s="284"/>
      <c r="O85" s="284"/>
      <c r="P85" s="399"/>
      <c r="Q85" s="284"/>
      <c r="R85" s="284"/>
    </row>
    <row r="86" spans="2:21" ht="15.95" customHeight="1">
      <c r="B86" s="400" t="s">
        <v>674</v>
      </c>
      <c r="H86" s="365"/>
    </row>
    <row r="87" spans="2:21" ht="15.95" customHeight="1">
      <c r="B87" s="272" t="s">
        <v>675</v>
      </c>
    </row>
    <row r="88" spans="2:21" ht="15.95" customHeight="1">
      <c r="C88" s="272" t="s">
        <v>676</v>
      </c>
      <c r="H88" s="272"/>
      <c r="N88" s="272"/>
    </row>
    <row r="89" spans="2:21" ht="15.95" customHeight="1">
      <c r="B89" s="400" t="s">
        <v>677</v>
      </c>
    </row>
    <row r="90" spans="2:21" ht="15.95" customHeight="1">
      <c r="B90" s="272" t="s">
        <v>678</v>
      </c>
    </row>
    <row r="91" spans="2:21" ht="15.95" customHeight="1">
      <c r="B91" s="272" t="s">
        <v>679</v>
      </c>
    </row>
    <row r="92" spans="2:21" ht="15.95" customHeight="1">
      <c r="B92" s="272" t="s">
        <v>575</v>
      </c>
    </row>
    <row r="93" spans="2:21" ht="6" customHeight="1">
      <c r="B93" s="365"/>
    </row>
    <row r="94" spans="2:21" ht="18" hidden="1" customHeight="1">
      <c r="B94" s="273" t="s">
        <v>680</v>
      </c>
    </row>
    <row r="95" spans="2:21" ht="18" customHeight="1">
      <c r="T95" s="401"/>
      <c r="U95" s="278"/>
    </row>
    <row r="96" spans="2:21" ht="18" hidden="1" customHeight="1">
      <c r="D96" s="761"/>
      <c r="E96" s="761"/>
      <c r="G96" s="761"/>
      <c r="H96" s="761"/>
      <c r="J96" s="762"/>
      <c r="K96" s="762"/>
      <c r="M96" s="761"/>
      <c r="N96" s="761"/>
      <c r="Q96" s="326"/>
      <c r="T96" s="326"/>
      <c r="U96" s="326"/>
    </row>
    <row r="97" spans="2:21" ht="18" hidden="1" customHeight="1">
      <c r="D97" s="761"/>
      <c r="E97" s="761"/>
      <c r="G97" s="761"/>
      <c r="H97" s="761"/>
      <c r="J97" s="761"/>
      <c r="K97" s="761"/>
      <c r="M97" s="761"/>
      <c r="N97" s="761"/>
      <c r="Q97" s="326"/>
      <c r="T97" s="326"/>
      <c r="U97" s="326"/>
    </row>
    <row r="98" spans="2:21" ht="18" hidden="1" customHeight="1">
      <c r="D98" s="761"/>
      <c r="E98" s="761"/>
      <c r="G98" s="761"/>
      <c r="H98" s="761"/>
      <c r="J98" s="761"/>
      <c r="K98" s="761"/>
      <c r="M98" s="761"/>
      <c r="N98" s="761"/>
      <c r="Q98" s="326"/>
      <c r="T98" s="326"/>
      <c r="U98" s="326"/>
    </row>
    <row r="99" spans="2:21" ht="18" hidden="1" customHeight="1">
      <c r="D99" s="761"/>
      <c r="E99" s="761"/>
      <c r="G99" s="761"/>
      <c r="H99" s="761"/>
      <c r="J99" s="761"/>
      <c r="K99" s="761"/>
      <c r="M99" s="761"/>
      <c r="N99" s="761"/>
      <c r="Q99" s="326"/>
      <c r="T99" s="326"/>
      <c r="U99" s="326"/>
    </row>
    <row r="100" spans="2:21" ht="18" hidden="1" customHeight="1">
      <c r="D100" s="761"/>
      <c r="E100" s="761"/>
      <c r="G100" s="761"/>
      <c r="H100" s="761"/>
      <c r="J100" s="761"/>
      <c r="K100" s="761"/>
      <c r="M100" s="761"/>
      <c r="N100" s="761"/>
      <c r="Q100" s="326"/>
      <c r="T100" s="326"/>
      <c r="U100" s="326"/>
    </row>
    <row r="101" spans="2:21" ht="18" hidden="1" customHeight="1">
      <c r="D101" s="761"/>
      <c r="E101" s="761"/>
      <c r="G101" s="761"/>
      <c r="H101" s="761"/>
      <c r="J101" s="761"/>
      <c r="K101" s="761"/>
      <c r="M101" s="761"/>
      <c r="N101" s="761"/>
      <c r="Q101" s="326"/>
      <c r="T101" s="326"/>
      <c r="U101" s="326"/>
    </row>
    <row r="102" spans="2:21" ht="18" hidden="1" customHeight="1">
      <c r="D102" s="761"/>
      <c r="E102" s="761"/>
      <c r="G102" s="761"/>
      <c r="H102" s="761"/>
      <c r="J102" s="761"/>
      <c r="K102" s="761"/>
      <c r="M102" s="761"/>
      <c r="N102" s="761"/>
      <c r="Q102" s="326"/>
      <c r="T102" s="402"/>
      <c r="U102" s="326"/>
    </row>
    <row r="103" spans="2:21" ht="18" hidden="1" customHeight="1">
      <c r="D103" s="761"/>
      <c r="E103" s="761"/>
      <c r="G103" s="762"/>
      <c r="H103" s="762"/>
      <c r="J103" s="762"/>
      <c r="K103" s="762"/>
      <c r="M103" s="761"/>
      <c r="N103" s="761"/>
      <c r="T103" s="402"/>
      <c r="U103" s="326"/>
    </row>
    <row r="104" spans="2:21" ht="18" hidden="1" customHeight="1">
      <c r="D104" s="761"/>
      <c r="E104" s="761"/>
      <c r="G104" s="762"/>
      <c r="H104" s="762"/>
      <c r="J104" s="762"/>
      <c r="K104" s="762"/>
      <c r="M104" s="761"/>
      <c r="N104" s="761"/>
      <c r="T104" s="402"/>
      <c r="U104" s="326"/>
    </row>
    <row r="105" spans="2:21" ht="18" hidden="1" customHeight="1">
      <c r="D105" s="761"/>
      <c r="E105" s="761"/>
      <c r="G105" s="762"/>
      <c r="H105" s="762"/>
      <c r="J105" s="762"/>
      <c r="K105" s="762"/>
      <c r="M105" s="761"/>
      <c r="N105" s="761"/>
      <c r="T105" s="402"/>
      <c r="U105" s="326"/>
    </row>
    <row r="106" spans="2:21" ht="18" hidden="1" customHeight="1">
      <c r="D106" s="761"/>
      <c r="E106" s="761"/>
      <c r="G106" s="762"/>
      <c r="H106" s="762"/>
      <c r="J106" s="762"/>
      <c r="K106" s="762"/>
      <c r="M106" s="761"/>
      <c r="N106" s="761"/>
      <c r="T106" s="402"/>
      <c r="U106" s="326"/>
    </row>
    <row r="107" spans="2:21" ht="18" hidden="1" customHeight="1">
      <c r="D107" s="761"/>
      <c r="E107" s="761"/>
      <c r="G107" s="762"/>
      <c r="H107" s="762"/>
      <c r="J107" s="762"/>
      <c r="K107" s="762"/>
      <c r="M107" s="761"/>
      <c r="N107" s="761"/>
      <c r="T107" s="402"/>
      <c r="U107" s="326"/>
    </row>
    <row r="108" spans="2:21" ht="18" hidden="1" customHeight="1">
      <c r="D108" s="759"/>
      <c r="E108" s="759"/>
      <c r="G108" s="759"/>
      <c r="H108" s="759"/>
      <c r="J108" s="759"/>
      <c r="K108" s="759"/>
      <c r="M108" s="759"/>
      <c r="N108" s="759"/>
      <c r="P108" s="760"/>
      <c r="Q108" s="760"/>
    </row>
    <row r="109" spans="2:21" ht="18" hidden="1" customHeight="1">
      <c r="D109" s="759"/>
      <c r="E109" s="759"/>
      <c r="G109" s="759"/>
      <c r="H109" s="759"/>
      <c r="J109" s="759"/>
      <c r="K109" s="759"/>
      <c r="M109" s="759"/>
      <c r="N109" s="759"/>
      <c r="P109" s="760"/>
      <c r="Q109" s="760"/>
    </row>
    <row r="110" spans="2:21" ht="18" hidden="1" customHeight="1">
      <c r="B110" s="365"/>
    </row>
    <row r="111" spans="2:21" ht="18" hidden="1" customHeight="1">
      <c r="B111" s="365"/>
    </row>
    <row r="112" spans="2:21" ht="18" hidden="1" customHeight="1">
      <c r="B112" s="365"/>
    </row>
    <row r="113" spans="2:21" ht="18" hidden="1" customHeight="1">
      <c r="B113" s="365"/>
    </row>
    <row r="114" spans="2:21" ht="18" hidden="1" customHeight="1">
      <c r="B114" s="365"/>
    </row>
    <row r="115" spans="2:21" ht="18" hidden="1" customHeight="1">
      <c r="B115" s="365"/>
      <c r="D115" s="288"/>
      <c r="G115" s="288"/>
      <c r="J115" s="288"/>
      <c r="M115" s="288"/>
      <c r="P115" s="288"/>
      <c r="T115" s="403"/>
      <c r="U115" s="288"/>
    </row>
    <row r="116" spans="2:21" ht="18" hidden="1" customHeight="1">
      <c r="B116" s="365"/>
      <c r="T116" s="326"/>
    </row>
    <row r="117" spans="2:21" ht="18" hidden="1" customHeight="1">
      <c r="B117" s="365"/>
      <c r="T117" s="326"/>
    </row>
    <row r="118" spans="2:21" s="288" customFormat="1" ht="18" customHeight="1">
      <c r="B118" s="403"/>
    </row>
    <row r="119" spans="2:21" s="288" customFormat="1" ht="18" customHeight="1">
      <c r="B119" s="403"/>
    </row>
    <row r="120" spans="2:21" s="288" customFormat="1">
      <c r="B120" s="403"/>
    </row>
    <row r="121" spans="2:21">
      <c r="B121" s="403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</row>
    <row r="122" spans="2:21">
      <c r="B122" s="273" t="s">
        <v>681</v>
      </c>
    </row>
  </sheetData>
  <mergeCells count="58">
    <mergeCell ref="D96:E96"/>
    <mergeCell ref="G96:H96"/>
    <mergeCell ref="J96:K96"/>
    <mergeCell ref="M96:N96"/>
    <mergeCell ref="D97:E97"/>
    <mergeCell ref="G97:H97"/>
    <mergeCell ref="J97:K97"/>
    <mergeCell ref="M97:N97"/>
    <mergeCell ref="D98:E98"/>
    <mergeCell ref="G98:H98"/>
    <mergeCell ref="J98:K98"/>
    <mergeCell ref="M98:N98"/>
    <mergeCell ref="D99:E99"/>
    <mergeCell ref="G99:H99"/>
    <mergeCell ref="J99:K99"/>
    <mergeCell ref="M99:N99"/>
    <mergeCell ref="D100:E100"/>
    <mergeCell ref="G100:H100"/>
    <mergeCell ref="J100:K100"/>
    <mergeCell ref="M100:N100"/>
    <mergeCell ref="D101:E101"/>
    <mergeCell ref="G101:H101"/>
    <mergeCell ref="J101:K101"/>
    <mergeCell ref="M101:N101"/>
    <mergeCell ref="D102:E102"/>
    <mergeCell ref="G102:H102"/>
    <mergeCell ref="J102:K102"/>
    <mergeCell ref="M102:N102"/>
    <mergeCell ref="D103:E103"/>
    <mergeCell ref="G103:H103"/>
    <mergeCell ref="J103:K103"/>
    <mergeCell ref="M103:N103"/>
    <mergeCell ref="D104:E104"/>
    <mergeCell ref="G104:H104"/>
    <mergeCell ref="J104:K104"/>
    <mergeCell ref="M104:N104"/>
    <mergeCell ref="D105:E105"/>
    <mergeCell ref="G105:H105"/>
    <mergeCell ref="J105:K105"/>
    <mergeCell ref="M105:N105"/>
    <mergeCell ref="D106:E106"/>
    <mergeCell ref="G106:H106"/>
    <mergeCell ref="J106:K106"/>
    <mergeCell ref="M106:N106"/>
    <mergeCell ref="D107:E107"/>
    <mergeCell ref="G107:H107"/>
    <mergeCell ref="J107:K107"/>
    <mergeCell ref="M107:N107"/>
    <mergeCell ref="D109:E109"/>
    <mergeCell ref="G109:H109"/>
    <mergeCell ref="J109:K109"/>
    <mergeCell ref="M109:N109"/>
    <mergeCell ref="P109:Q109"/>
    <mergeCell ref="D108:E108"/>
    <mergeCell ref="G108:H108"/>
    <mergeCell ref="J108:K108"/>
    <mergeCell ref="M108:N108"/>
    <mergeCell ref="P108:Q108"/>
  </mergeCells>
  <phoneticPr fontI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21</vt:i4>
      </vt:variant>
    </vt:vector>
  </HeadingPairs>
  <TitlesOfParts>
    <vt:vector size="35" baseType="lpstr">
      <vt:lpstr>2-1-1</vt:lpstr>
      <vt:lpstr>2-1-2</vt:lpstr>
      <vt:lpstr>2-2,3,4 </vt:lpstr>
      <vt:lpstr>2-5</vt:lpstr>
      <vt:lpstr>2-6</vt:lpstr>
      <vt:lpstr>2-7</vt:lpstr>
      <vt:lpstr>2-8</vt:lpstr>
      <vt:lpstr>2-9</vt:lpstr>
      <vt:lpstr>2-10</vt:lpstr>
      <vt:lpstr>2-11</vt:lpstr>
      <vt:lpstr>2-12(1-2)</vt:lpstr>
      <vt:lpstr>2-12 (2-2)</vt:lpstr>
      <vt:lpstr>2-13,14</vt:lpstr>
      <vt:lpstr>2-15</vt:lpstr>
      <vt:lpstr>'2-10'!Print_Area</vt:lpstr>
      <vt:lpstr>'2-11'!Print_Area</vt:lpstr>
      <vt:lpstr>'2-1-1'!Print_Area</vt:lpstr>
      <vt:lpstr>'2-1-2'!Print_Area</vt:lpstr>
      <vt:lpstr>'2-12 (2-2)'!Print_Area</vt:lpstr>
      <vt:lpstr>'2-12(1-2)'!Print_Area</vt:lpstr>
      <vt:lpstr>'2-13,14'!Print_Area</vt:lpstr>
      <vt:lpstr>'2-15'!Print_Area</vt:lpstr>
      <vt:lpstr>'2-2,3,4 '!Print_Area</vt:lpstr>
      <vt:lpstr>'2-5'!Print_Area</vt:lpstr>
      <vt:lpstr>'2-6'!Print_Area</vt:lpstr>
      <vt:lpstr>'2-7'!Print_Area</vt:lpstr>
      <vt:lpstr>'2-8'!Print_Area</vt:lpstr>
      <vt:lpstr>'2-9'!Print_Area</vt:lpstr>
      <vt:lpstr>'2-11'!印刷範囲</vt:lpstr>
      <vt:lpstr>'2-13,14'!印刷範囲</vt:lpstr>
      <vt:lpstr>'2-15'!印刷範囲</vt:lpstr>
      <vt:lpstr>'2-2,3,4 '!印刷範囲</vt:lpstr>
      <vt:lpstr>'2-8'!印刷範囲</vt:lpstr>
      <vt:lpstr>'2-9'!印刷範囲</vt:lpstr>
      <vt:lpstr>印刷範囲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莉奈</dc:creator>
  <cp:lastModifiedBy>河田　莉奈</cp:lastModifiedBy>
  <cp:lastPrinted>2025-11-17T11:14:45Z</cp:lastPrinted>
  <dcterms:created xsi:type="dcterms:W3CDTF">2025-11-07T07:39:38Z</dcterms:created>
  <dcterms:modified xsi:type="dcterms:W3CDTF">2025-11-27T12:48:03Z</dcterms:modified>
</cp:coreProperties>
</file>