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updateLinks="never" codeName="ThisWorkbook" defaultThemeVersion="124226"/>
  <xr:revisionPtr revIDLastSave="0" documentId="13_ncr:1_{FF418E3D-7F79-4814-8033-203E5E37DF68}" xr6:coauthVersionLast="47" xr6:coauthVersionMax="47" xr10:uidLastSave="{00000000-0000-0000-0000-000000000000}"/>
  <bookViews>
    <workbookView xWindow="-120" yWindow="-120" windowWidth="29040" windowHeight="15720" activeTab="1" xr2:uid="{00000000-000D-0000-FFFF-FFFF00000000}"/>
  </bookViews>
  <sheets>
    <sheet name="基本情報入力シート" sheetId="16" r:id="rId1"/>
    <sheet name="第3号様式" sheetId="26" r:id="rId2"/>
    <sheet name="別紙様式3-1（補助金）" sheetId="21" r:id="rId3"/>
    <sheet name="別紙様式3-2（補助金）" sheetId="25"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【参考】数式用!$A$1:$E$26</definedName>
    <definedName name="_xlnm.Print_Area" localSheetId="0">基本情報入力シート!$A$1:$AA$53</definedName>
    <definedName name="_xlnm.Print_Area" localSheetId="1">第3号様式!$A$1:$AM$48</definedName>
    <definedName name="_xlnm.Print_Area" localSheetId="2">'別紙様式3-1（補助金）'!$A$1:$AJ$59</definedName>
    <definedName name="_xlnm.Print_Area" localSheetId="3">'別紙様式3-2（補助金）'!$A$1:$K$43</definedName>
    <definedName name="_xlnm.Print_Titles" localSheetId="3">'別紙様式3-2（補助金）'!$8:$10</definedName>
    <definedName name="サービス名" localSheetId="4">【参考】数式用!$A$2:$A$19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5" i="26" l="1"/>
  <c r="W14" i="26"/>
  <c r="W13" i="26"/>
  <c r="W12" i="26"/>
  <c r="W11" i="26"/>
  <c r="W10" i="26"/>
  <c r="AC1" i="2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F5" i="25" l="1"/>
  <c r="M24" i="26"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 ref="I8" authorId="0" shapeId="0" xr:uid="{83756A01-5381-4B4F-9DAB-41CBADC9B4FD}">
      <text>
        <r>
          <rPr>
            <sz val="16"/>
            <color indexed="81"/>
            <rFont val="MS P ゴシック"/>
            <family val="3"/>
            <charset val="128"/>
          </rPr>
          <t>【補足】
「補助金の総額」欄には、県から法人への交付額（支払額）を記載するようにお願いいたします。</t>
        </r>
        <r>
          <rPr>
            <b/>
            <sz val="9"/>
            <color indexed="81"/>
            <rFont val="MS P ゴシック"/>
            <family val="3"/>
            <charset val="128"/>
          </rPr>
          <t xml:space="preserve">
</t>
        </r>
        <r>
          <rPr>
            <sz val="16"/>
            <color indexed="81"/>
            <rFont val="MS P ゴシック"/>
            <family val="3"/>
            <charset val="128"/>
          </rPr>
          <t>※法人が職場環境改善に充てる経費の金額ではありませんので、お間違えの無いようご注意ください。</t>
        </r>
      </text>
    </comment>
  </commentList>
</comments>
</file>

<file path=xl/sharedStrings.xml><?xml version="1.0" encoding="utf-8"?>
<sst xmlns="http://schemas.openxmlformats.org/spreadsheetml/2006/main" count="3815" uniqueCount="2002">
  <si>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</si>
  <si>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</si>
  <si>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</si>
  <si>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</si>
  <si>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</si>
  <si>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</si>
  <si>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</si>
  <si>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</si>
  <si>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</si>
  <si>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</si>
  <si>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</si>
  <si>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</si>
  <si>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</si>
  <si>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</si>
  <si>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</si>
  <si>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</si>
  <si>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</si>
  <si>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</si>
  <si>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</si>
  <si>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</si>
  <si>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</si>
  <si>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</si>
  <si>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</si>
  <si>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</si>
  <si>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</si>
  <si>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</si>
  <si>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</si>
  <si>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</si>
  <si>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</si>
  <si>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</si>
  <si>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</si>
  <si>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</si>
  <si>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</si>
  <si>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</si>
  <si>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</si>
  <si>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</si>
  <si>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</si>
  <si>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</si>
  <si>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</si>
  <si>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</si>
  <si>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</si>
  <si>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</si>
  <si>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</si>
  <si>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</si>
  <si>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</si>
  <si>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</si>
  <si>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</si>
  <si>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</si>
  <si>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</si>
  <si>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</si>
  <si>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</si>
  <si>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</si>
  <si>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</si>
  <si>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</si>
  <si>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</si>
  <si>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</si>
  <si>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</si>
  <si>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</si>
  <si>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</si>
  <si>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</si>
  <si>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</si>
  <si>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</si>
  <si>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</si>
  <si>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</si>
  <si>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</si>
  <si>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</si>
  <si>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</si>
  <si>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</si>
  <si>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</si>
  <si>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</si>
  <si>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</si>
  <si>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</si>
  <si>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</si>
  <si>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</si>
  <si>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</si>
  <si>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</si>
  <si>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</si>
  <si>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</si>
  <si>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</si>
  <si>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</si>
  <si>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</si>
  <si>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</si>
  <si>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</si>
  <si>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</si>
  <si>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</si>
  <si>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</si>
  <si>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</si>
  <si>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</si>
  <si>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</si>
  <si>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</si>
  <si>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</si>
  <si>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</si>
  <si>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</si>
  <si>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</si>
  <si>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</si>
  <si>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</si>
  <si>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</si>
  <si>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</si>
  <si>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</si>
  <si>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</si>
  <si>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</si>
  <si>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</si>
  <si>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</si>
  <si>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</si>
  <si>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</si>
  <si>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</si>
  <si>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</si>
  <si>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</si>
  <si>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</si>
  <si>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</si>
  <si>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</si>
  <si>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</si>
  <si>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</si>
  <si>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</si>
  <si>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</si>
  <si>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</si>
  <si>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</si>
  <si>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</si>
  <si>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</si>
  <si>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</si>
  <si>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</si>
  <si>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</si>
  <si>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</si>
  <si>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</si>
  <si>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</si>
  <si>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</si>
  <si>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</si>
  <si>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</si>
  <si>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</si>
  <si>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</si>
  <si>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</si>
  <si>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</si>
  <si>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</si>
  <si>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</si>
  <si>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</si>
  <si>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</si>
  <si>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</si>
  <si>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</si>
  <si>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</si>
  <si>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</si>
  <si>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</si>
  <si>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</si>
  <si>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</si>
  <si>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</si>
  <si>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</si>
  <si>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</si>
  <si>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</si>
  <si>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</si>
  <si>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</si>
  <si>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</si>
  <si>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</si>
  <si>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</si>
  <si>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</si>
  <si>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</si>
  <si>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</si>
  <si>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</si>
  <si>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</si>
  <si>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</si>
  <si>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</si>
  <si>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</si>
  <si>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</si>
  <si>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</si>
  <si>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</si>
  <si>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</si>
  <si>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</si>
  <si>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</si>
  <si>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</si>
  <si>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</si>
  <si>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</si>
  <si>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</si>
  <si>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</si>
  <si>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</si>
  <si>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</si>
  <si>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</si>
  <si>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</si>
  <si>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</si>
  <si>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</si>
  <si>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</si>
  <si>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</si>
  <si>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</si>
  <si>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</si>
  <si>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</si>
  <si>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</si>
  <si>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</si>
  <si>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</si>
  <si>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</si>
  <si>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</si>
  <si>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</si>
  <si>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</si>
  <si>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</si>
  <si>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</si>
  <si>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</si>
  <si>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</si>
  <si>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</si>
  <si>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</si>
  <si>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</si>
  <si>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</si>
  <si>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</si>
  <si>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</si>
  <si>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</si>
  <si>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</si>
  <si>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</si>
  <si>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</si>
  <si>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</si>
  <si>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</si>
  <si>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</si>
  <si>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</si>
  <si>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</si>
  <si>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</si>
  <si>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</si>
  <si>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</si>
  <si>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</si>
  <si>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</si>
  <si>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</si>
  <si>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</si>
  <si>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</si>
  <si>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</si>
  <si>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</si>
  <si>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</si>
  <si>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</si>
  <si>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</si>
  <si>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</si>
  <si>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</si>
  <si>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</si>
  <si>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</si>
  <si>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</si>
  <si>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</si>
  <si>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</si>
  <si>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</si>
  <si>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</si>
  <si>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</si>
  <si>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</si>
  <si>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</si>
  <si>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</si>
  <si>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</si>
  <si>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</si>
  <si>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</si>
  <si>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</si>
  <si>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</si>
  <si>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</si>
  <si>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</si>
  <si>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</si>
  <si>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</si>
  <si>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</si>
  <si>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</si>
  <si>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</si>
  <si>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</si>
  <si>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</si>
  <si>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</si>
  <si>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</si>
  <si>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</si>
  <si>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</si>
  <si>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</si>
  <si>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</si>
  <si>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</si>
  <si>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</si>
  <si>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</si>
  <si>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</si>
  <si>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</si>
  <si>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</si>
  <si>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</si>
  <si>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</si>
  <si>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</si>
  <si>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</si>
  <si>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</si>
  <si>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</si>
  <si>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</si>
  <si>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</si>
  <si>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</si>
  <si>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</si>
  <si>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</si>
  <si>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</si>
  <si>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</si>
  <si>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</si>
  <si>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</si>
  <si>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</si>
  <si>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</si>
  <si>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</si>
  <si>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</si>
  <si>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</si>
  <si>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</si>
  <si>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</si>
  <si>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</si>
  <si>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</si>
  <si>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</si>
  <si>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</si>
  <si>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</si>
  <si>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</si>
  <si>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</si>
  <si>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</si>
  <si>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</si>
  <si>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</si>
  <si>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</si>
  <si>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</si>
  <si>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</si>
  <si>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</si>
  <si>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</si>
  <si>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</si>
  <si>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</si>
  <si>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</si>
  <si>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</si>
  <si>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</si>
  <si>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</si>
  <si>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</si>
  <si>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</si>
  <si>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</si>
  <si>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</si>
  <si>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</si>
  <si>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</si>
  <si>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</si>
  <si>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</si>
  <si>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</si>
  <si>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</si>
  <si>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</si>
  <si>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</si>
  <si>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</si>
  <si>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</si>
  <si>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</si>
  <si>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</si>
  <si>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</si>
  <si>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</si>
  <si>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</si>
  <si>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</si>
  <si>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</si>
  <si>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</si>
  <si>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</si>
  <si>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</si>
  <si>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</si>
  <si>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</si>
  <si>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</si>
  <si>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</si>
  <si>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</si>
  <si>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</si>
  <si>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</si>
  <si>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</si>
  <si>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</si>
  <si>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</si>
  <si>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</si>
  <si>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</si>
  <si>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</si>
  <si>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</si>
  <si>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</si>
  <si>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</si>
  <si>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</si>
  <si>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</si>
  <si>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</si>
  <si>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</si>
  <si>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</si>
  <si>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</si>
  <si>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</si>
  <si>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</si>
  <si>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</si>
  <si>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</si>
  <si>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</si>
  <si>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</si>
  <si>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</si>
  <si>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</si>
  <si>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</si>
  <si>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</si>
  <si>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</si>
  <si>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</si>
  <si>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</si>
  <si>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</si>
  <si>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</si>
  <si>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</si>
  <si>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</si>
  <si>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</si>
  <si>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</si>
  <si>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</si>
  <si>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</si>
  <si>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</si>
  <si>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</si>
  <si>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</si>
  <si>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</si>
  <si>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</si>
  <si>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</si>
  <si>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</si>
  <si>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</si>
  <si>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</si>
  <si>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</si>
  <si>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</si>
  <si>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</si>
  <si>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</si>
  <si>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</si>
  <si>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</si>
  <si>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</si>
  <si>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</si>
  <si>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</si>
  <si>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</si>
  <si>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</si>
  <si>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</si>
  <si>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</si>
  <si>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</si>
  <si>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</si>
  <si>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</si>
  <si>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</si>
  <si>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</si>
  <si>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</si>
  <si>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</si>
  <si>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</si>
  <si>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</si>
  <si>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</si>
  <si>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</si>
  <si>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</si>
  <si>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</si>
  <si>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</si>
  <si>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</si>
  <si>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</si>
  <si>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</si>
  <si>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</si>
  <si>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</si>
  <si>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</si>
  <si>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</si>
  <si>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</si>
  <si>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</si>
  <si>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</si>
  <si>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</si>
  <si>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</si>
  <si>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</si>
  <si>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</si>
  <si>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</si>
  <si>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</si>
  <si>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</si>
  <si>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</si>
  <si>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</si>
  <si>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</si>
  <si>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</si>
  <si>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</si>
  <si>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</si>
  <si>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</si>
  <si>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</si>
  <si>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</si>
  <si>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</si>
  <si>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</si>
  <si>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</si>
  <si>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</si>
  <si>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</si>
  <si>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</si>
  <si>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</si>
  <si>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</si>
  <si>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</si>
  <si>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</si>
  <si>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</si>
  <si>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</si>
  <si>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</si>
  <si>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</si>
  <si>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</si>
  <si>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</si>
  <si>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</si>
  <si>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</si>
  <si>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</si>
  <si>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</si>
  <si>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</si>
  <si>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</si>
  <si>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</si>
  <si>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</si>
  <si>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</si>
  <si>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</si>
  <si>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</si>
  <si>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</si>
  <si>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</si>
  <si>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</si>
  <si>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</si>
  <si>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</si>
  <si>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</si>
  <si>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</si>
  <si>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</si>
  <si>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</si>
  <si>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</si>
  <si>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</si>
  <si>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</si>
  <si>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</si>
  <si>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</si>
  <si>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</si>
  <si>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</si>
  <si>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</si>
  <si>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</si>
  <si>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</si>
  <si>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</si>
  <si>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</si>
  <si>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</si>
  <si>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</si>
  <si>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</si>
  <si>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</si>
  <si>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</si>
  <si>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</si>
  <si>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</si>
  <si>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</si>
  <si>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</si>
  <si>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</si>
  <si>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</si>
  <si>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</si>
  <si>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</si>
  <si>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</si>
  <si>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</si>
  <si>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</si>
  <si>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</si>
  <si>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</si>
  <si>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</si>
  <si>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</si>
  <si>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</si>
  <si>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</si>
  <si>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</si>
  <si>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</si>
  <si>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</si>
  <si>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</si>
  <si>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</si>
  <si>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</si>
  <si>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</si>
  <si>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</si>
  <si>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</si>
  <si>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</si>
  <si>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</si>
  <si>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</si>
  <si>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</si>
  <si>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</si>
  <si>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</si>
  <si>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</si>
  <si>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</si>
  <si>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</si>
  <si>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</si>
  <si>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</si>
  <si>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</si>
  <si>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</si>
  <si>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</si>
  <si>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</si>
  <si>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</si>
  <si>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</si>
  <si>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</si>
  <si>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</si>
  <si>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</si>
  <si>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</si>
  <si>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</si>
  <si>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</si>
  <si>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</si>
  <si>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</si>
  <si>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</si>
  <si>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</si>
  <si>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</si>
  <si>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</si>
  <si>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</si>
  <si>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</si>
  <si>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</si>
  <si>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</si>
  <si>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</si>
  <si>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</si>
  <si>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</si>
  <si>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</si>
  <si>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</si>
  <si>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</si>
  <si>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</si>
  <si>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</si>
  <si>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</si>
  <si>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</si>
  <si>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</si>
  <si>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</si>
  <si>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</si>
  <si>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</si>
  <si>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</si>
  <si>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</si>
  <si>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</si>
  <si>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</si>
  <si>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</si>
  <si>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</si>
  <si>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</si>
  <si>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</si>
  <si>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</si>
  <si>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</si>
  <si>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</si>
  <si>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</si>
  <si>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</si>
  <si>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</si>
  <si>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</si>
  <si>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</si>
  <si>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</si>
  <si>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</si>
  <si>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</si>
  <si>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</si>
  <si>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</si>
  <si>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</si>
  <si>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</si>
  <si>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</si>
  <si>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</si>
  <si>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</si>
  <si>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</si>
  <si>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</si>
  <si>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</si>
  <si>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</si>
  <si>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</si>
  <si>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</si>
  <si>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</si>
  <si>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</si>
  <si>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</si>
  <si>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</si>
  <si>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</si>
  <si>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</si>
  <si>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</si>
  <si>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</si>
  <si>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</si>
  <si>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</si>
  <si>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</si>
  <si>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</si>
  <si>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</si>
  <si>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</si>
  <si>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</si>
  <si>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</si>
  <si>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</si>
  <si>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</si>
  <si>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</si>
  <si>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</si>
  <si>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</si>
  <si>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</si>
  <si>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</si>
  <si>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</si>
  <si>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</si>
  <si>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</si>
  <si>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</si>
  <si>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</si>
  <si>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</si>
  <si>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</si>
  <si>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</si>
  <si>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</si>
  <si>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</si>
  <si>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</si>
  <si>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</si>
  <si>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</si>
  <si>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</si>
  <si>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</si>
  <si>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</si>
  <si>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</si>
  <si>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</si>
  <si>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</si>
  <si>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</si>
  <si>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</si>
  <si>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</si>
  <si>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</si>
  <si>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</si>
  <si>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</si>
  <si>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</si>
  <si>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</si>
  <si>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</si>
  <si>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</si>
  <si>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</si>
  <si>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</si>
  <si>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</si>
  <si>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</si>
  <si>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</si>
  <si>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</si>
  <si>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</si>
  <si>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</si>
  <si>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</si>
  <si>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</si>
  <si>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</si>
  <si>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</si>
  <si>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</si>
  <si>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</si>
  <si>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</si>
  <si>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</si>
  <si>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</si>
  <si>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</si>
  <si>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</si>
  <si>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</si>
  <si>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</si>
  <si>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</si>
  <si>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</si>
  <si>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</si>
  <si>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</si>
  <si>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</si>
  <si>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</si>
  <si>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</si>
  <si>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</si>
  <si>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</si>
  <si>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</si>
  <si>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</si>
  <si>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</si>
  <si>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</si>
  <si>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</si>
  <si>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</si>
  <si>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</si>
  <si>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</si>
  <si>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</si>
  <si>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</si>
  <si>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</si>
  <si>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</si>
  <si>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</si>
  <si>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</si>
  <si>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</si>
  <si>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</si>
  <si>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</si>
  <si>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</si>
  <si>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</si>
  <si>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</si>
  <si>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</si>
  <si>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</si>
  <si>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</si>
  <si>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</si>
  <si>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</si>
  <si>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</si>
  <si>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</si>
  <si>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</si>
  <si>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</si>
  <si>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</si>
  <si>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</si>
  <si>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</si>
  <si>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</si>
  <si>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</si>
  <si>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</si>
  <si>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</si>
  <si>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</si>
  <si>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</si>
  <si>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</si>
  <si>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</si>
  <si>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</si>
  <si>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</si>
  <si>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</si>
  <si>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</si>
  <si>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</si>
  <si>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</si>
  <si>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</si>
  <si>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</si>
  <si>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</si>
  <si>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</si>
  <si>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</si>
  <si>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</si>
  <si>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</si>
  <si>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</si>
  <si>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</si>
  <si>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</si>
  <si>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</si>
  <si>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</si>
  <si>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</si>
  <si>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</si>
  <si>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</si>
  <si>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</si>
  <si>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</si>
  <si>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</si>
  <si>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</si>
  <si>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</si>
  <si>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</si>
  <si>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</si>
  <si>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</si>
  <si>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</si>
  <si>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</si>
  <si>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</si>
  <si>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</si>
  <si>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</si>
  <si>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</si>
  <si>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</si>
  <si>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</si>
  <si>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</si>
  <si>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</si>
  <si>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</si>
  <si>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</si>
  <si>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</si>
  <si>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</si>
  <si>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</si>
  <si>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</si>
  <si>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</si>
  <si>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</si>
  <si>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</si>
  <si>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</si>
  <si>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</si>
  <si>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</si>
  <si>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</si>
  <si>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</si>
  <si>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</si>
  <si>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</si>
  <si>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</si>
  <si>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</si>
  <si>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</si>
  <si>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</si>
  <si>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</si>
  <si>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</si>
  <si>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</si>
  <si>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</si>
  <si>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</si>
  <si>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</si>
  <si>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</si>
  <si>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</si>
  <si>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</si>
  <si>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</si>
  <si>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</si>
  <si>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</si>
  <si>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</si>
  <si>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</si>
  <si>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</si>
  <si>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</si>
  <si>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</si>
  <si>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</si>
  <si>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</si>
  <si>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</si>
  <si>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</si>
  <si>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</si>
  <si>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</si>
  <si>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</si>
  <si>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</si>
  <si>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</si>
  <si>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</si>
  <si>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</si>
  <si>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</si>
  <si>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</si>
  <si>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</si>
  <si>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</si>
  <si>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</si>
  <si>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</si>
  <si>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</si>
  <si>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</si>
  <si>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</si>
  <si>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</si>
  <si>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</si>
  <si>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</si>
  <si>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</si>
  <si>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</si>
  <si>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</si>
  <si>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</si>
  <si>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</si>
  <si>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</si>
  <si>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</si>
  <si>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</si>
  <si>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</si>
  <si>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</si>
  <si>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</si>
  <si>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</si>
  <si>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</si>
  <si>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</si>
  <si>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</si>
  <si>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</si>
  <si>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</si>
  <si>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</si>
  <si>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</si>
  <si>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</si>
  <si>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</si>
  <si>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</si>
  <si>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</si>
  <si>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</si>
  <si>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</si>
  <si>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</si>
  <si>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</si>
  <si>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</si>
  <si>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</si>
  <si>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</si>
  <si>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</si>
  <si>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</si>
  <si>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</si>
  <si>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</si>
  <si>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</si>
  <si>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</si>
  <si>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</si>
  <si>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</si>
  <si>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</si>
  <si>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</si>
  <si>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</si>
  <si>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</si>
  <si>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</si>
  <si>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</si>
  <si>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</si>
  <si>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</si>
  <si>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</si>
  <si>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</si>
  <si>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</si>
  <si>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</si>
  <si>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</si>
  <si>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</si>
  <si>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</si>
  <si>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</si>
  <si>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</si>
  <si>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</si>
  <si>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</si>
  <si>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</si>
  <si>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</si>
  <si>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</si>
  <si>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</si>
  <si>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</si>
  <si>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</si>
  <si>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</si>
  <si>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</si>
  <si>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</si>
  <si>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</si>
  <si>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</si>
  <si>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</si>
  <si>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</si>
  <si>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</si>
  <si>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</si>
  <si>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</si>
  <si>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</si>
  <si>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</si>
  <si>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</si>
  <si>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</si>
  <si>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</si>
  <si>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</si>
  <si>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</si>
  <si>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</si>
  <si>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</si>
  <si>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</si>
  <si>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</si>
  <si>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</si>
  <si>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</si>
  <si>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</si>
  <si>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</si>
  <si>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</si>
  <si>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</si>
  <si>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</si>
  <si>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</si>
  <si>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</si>
  <si>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</si>
  <si>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</si>
  <si>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</si>
  <si>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</si>
  <si>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</si>
  <si>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</si>
  <si>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</si>
  <si>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</si>
  <si>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</si>
  <si>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</si>
  <si>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</si>
  <si>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</si>
  <si>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</si>
  <si>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</si>
  <si>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</si>
  <si>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</si>
  <si>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</si>
  <si>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</si>
  <si>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</si>
  <si>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</si>
  <si>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</si>
  <si>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</si>
  <si>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</si>
  <si>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</si>
  <si>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</si>
  <si>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</si>
  <si>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</si>
  <si>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</si>
  <si>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</si>
  <si>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</si>
  <si>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</si>
  <si>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</si>
  <si>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</si>
  <si>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</si>
  <si>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</si>
  <si>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</si>
  <si>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</si>
  <si>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</si>
  <si>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</si>
  <si>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</si>
  <si>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</si>
  <si>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</si>
  <si>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</si>
  <si>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</si>
  <si>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</si>
  <si>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</si>
  <si>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</si>
  <si>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</si>
  <si>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</si>
  <si>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</si>
  <si>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</si>
  <si>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</si>
  <si>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</si>
  <si>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</si>
  <si>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</si>
  <si>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</si>
  <si>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</si>
  <si>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</si>
  <si>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</si>
  <si>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</si>
  <si>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</si>
  <si>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</si>
  <si>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</si>
  <si>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</si>
  <si>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</si>
  <si>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</si>
  <si>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</si>
  <si>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</si>
  <si>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</si>
  <si>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</si>
  <si>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</si>
  <si>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</si>
  <si>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</si>
  <si>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</si>
  <si>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</si>
  <si>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</si>
  <si>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</si>
  <si>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</si>
  <si>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</si>
  <si>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</si>
  <si>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</si>
  <si>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</si>
  <si>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</si>
  <si>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</si>
  <si>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</si>
  <si>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</si>
  <si>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</si>
  <si>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</si>
  <si>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</si>
  <si>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</si>
  <si>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</si>
  <si>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</si>
  <si>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</si>
  <si>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</si>
  <si>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</si>
  <si>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</si>
  <si>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</si>
  <si>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</si>
  <si>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</si>
  <si>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</si>
  <si>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</si>
  <si>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</si>
  <si>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</si>
  <si>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</si>
  <si>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</si>
  <si>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</si>
  <si>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</si>
  <si>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</si>
  <si>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</si>
  <si>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</si>
  <si>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</si>
  <si>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</si>
  <si>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</si>
  <si>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</si>
  <si>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</si>
  <si>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</si>
  <si>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</si>
  <si>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</si>
  <si>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</si>
  <si>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</si>
  <si>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</si>
  <si>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</si>
  <si>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</si>
  <si>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</si>
  <si>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</si>
  <si>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</si>
  <si>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</si>
  <si>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</si>
  <si>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</si>
  <si>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</si>
  <si>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</si>
  <si>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</si>
  <si>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</si>
  <si>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</si>
  <si>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</si>
  <si>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</si>
  <si>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</si>
  <si>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</si>
  <si>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</si>
  <si>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</si>
  <si>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</si>
  <si>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</si>
  <si>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</si>
  <si>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</si>
  <si>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</si>
  <si>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</si>
  <si>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</si>
  <si>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</si>
  <si>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</si>
  <si>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</si>
  <si>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</si>
  <si>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</si>
  <si>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</si>
  <si>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</si>
  <si>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</si>
  <si>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</si>
  <si>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</si>
  <si>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</si>
  <si>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</si>
  <si>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</si>
  <si>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</si>
  <si>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</si>
  <si>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</si>
  <si>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</si>
  <si>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</si>
  <si>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</si>
  <si>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</si>
  <si>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</si>
  <si>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</si>
  <si>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</si>
  <si>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</si>
  <si>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</si>
  <si>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</si>
  <si>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</si>
  <si>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</si>
  <si>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</si>
  <si>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</si>
  <si>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</si>
  <si>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</si>
  <si>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</si>
  <si>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</si>
  <si>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</si>
  <si>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</si>
  <si>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</si>
  <si>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</si>
  <si>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</si>
  <si>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</si>
  <si>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</si>
  <si>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</si>
  <si>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</si>
  <si>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</si>
  <si>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</si>
  <si>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</si>
  <si>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</si>
  <si>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</si>
  <si>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</si>
  <si>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</si>
  <si>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</si>
  <si>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</si>
  <si>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</si>
  <si>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</si>
  <si>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</si>
  <si>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</si>
  <si>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</si>
  <si>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</si>
  <si>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</si>
  <si>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</si>
  <si>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</si>
  <si>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</si>
  <si>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</si>
  <si>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</si>
  <si>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</si>
  <si>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</si>
  <si>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</si>
  <si>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</si>
  <si>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</si>
  <si>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</si>
  <si>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</si>
  <si>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</si>
  <si>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</si>
  <si>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</si>
  <si>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</si>
  <si>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</si>
  <si>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</si>
  <si>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</si>
  <si>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</si>
  <si>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</si>
  <si>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</si>
  <si>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</si>
  <si>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</si>
  <si>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</si>
  <si>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</si>
  <si>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</si>
  <si>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</si>
  <si>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</si>
  <si>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</si>
  <si>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</si>
  <si>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</si>
  <si>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</si>
  <si>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</si>
  <si>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</si>
  <si>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</si>
  <si>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</si>
  <si>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</si>
  <si>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</si>
  <si>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</si>
  <si>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</si>
  <si>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</si>
  <si>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</si>
  <si>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</si>
  <si>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</si>
  <si>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</si>
  <si>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</si>
  <si>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</si>
  <si>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</si>
  <si>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</si>
  <si>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</si>
  <si>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</si>
  <si>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</si>
  <si>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</si>
  <si>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</si>
  <si>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</si>
  <si>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</si>
  <si>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</si>
  <si>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</si>
  <si>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</si>
  <si>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</si>
  <si>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</si>
  <si>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</si>
  <si>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</si>
  <si>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</si>
  <si>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</si>
  <si>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</si>
  <si>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</si>
  <si>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</si>
  <si>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</si>
  <si>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</si>
  <si>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</si>
  <si>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</si>
  <si>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</si>
  <si>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</si>
  <si>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</si>
  <si>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</si>
  <si>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</si>
  <si>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</si>
  <si>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</si>
  <si>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</si>
  <si>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</si>
  <si>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</si>
  <si>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</si>
  <si>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</si>
  <si>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</si>
  <si>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</si>
  <si>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</si>
  <si>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</si>
  <si>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</si>
  <si>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</si>
  <si>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</si>
  <si>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</si>
  <si>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</si>
  <si>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</si>
  <si>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</si>
  <si>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</si>
  <si>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</si>
  <si>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</si>
  <si>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</si>
  <si>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</si>
  <si>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</si>
  <si>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</si>
  <si>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</si>
  <si>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</si>
  <si>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</si>
  <si>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</si>
  <si>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</si>
  <si>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</si>
  <si>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</si>
  <si>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</si>
  <si>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</si>
  <si>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</si>
  <si>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</si>
  <si>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</si>
  <si>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</si>
  <si>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</si>
  <si>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</si>
  <si>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</si>
  <si>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</si>
  <si>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</si>
  <si>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</si>
  <si>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</si>
  <si>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</si>
  <si>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</si>
  <si>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</si>
  <si>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</si>
  <si>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</si>
  <si>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</si>
  <si>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</si>
  <si>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</si>
  <si>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</si>
  <si>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</si>
  <si>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</si>
  <si>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</si>
  <si>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</si>
  <si>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</si>
  <si>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</si>
  <si>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</si>
  <si>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</si>
  <si>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</si>
  <si>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</si>
  <si>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</si>
  <si>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</si>
  <si>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</si>
  <si>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</si>
  <si>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</si>
  <si>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</si>
  <si>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</si>
  <si>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</si>
  <si>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</si>
  <si>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</si>
  <si>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</si>
  <si>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</si>
  <si>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</si>
  <si>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</si>
  <si>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</si>
  <si>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</si>
  <si>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</si>
  <si>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</si>
  <si>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</si>
  <si>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</si>
  <si>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</si>
  <si>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</si>
  <si>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</si>
  <si>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</si>
  <si>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</si>
  <si>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</si>
  <si>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</si>
  <si>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</si>
  <si>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</si>
  <si>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</si>
  <si>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</si>
  <si>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</si>
  <si>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</si>
  <si>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</si>
  <si>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</si>
  <si>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</si>
  <si>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</si>
  <si>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</si>
  <si>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</si>
  <si>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</si>
  <si>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</si>
  <si>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</si>
  <si>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</si>
  <si>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</si>
  <si>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</si>
  <si>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</si>
  <si>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</si>
  <si>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</si>
  <si>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</si>
  <si>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</si>
  <si>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</si>
  <si>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</si>
  <si>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</si>
  <si>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</si>
  <si>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</si>
  <si>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</si>
  <si>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</si>
  <si>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</si>
  <si>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</si>
  <si>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</si>
  <si>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</si>
  <si>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</si>
  <si>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</si>
  <si>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</si>
  <si>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</si>
  <si>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</si>
  <si>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</si>
  <si>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</si>
  <si>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</si>
  <si>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</si>
  <si>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</si>
  <si>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</si>
  <si>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</si>
  <si>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</si>
  <si>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</si>
  <si>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</si>
  <si>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</si>
  <si>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</si>
  <si>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</si>
  <si>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</si>
  <si>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</si>
  <si>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</si>
  <si>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</si>
  <si>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</si>
  <si>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</si>
  <si>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</si>
  <si>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</si>
  <si>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</si>
  <si>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</si>
  <si>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</si>
  <si>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</si>
  <si>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</si>
  <si>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</si>
  <si>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</si>
  <si>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</si>
  <si>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</si>
  <si>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</si>
  <si>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</si>
  <si>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</si>
  <si>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</si>
  <si>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</si>
  <si>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</si>
  <si>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</si>
  <si>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</si>
  <si>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</si>
  <si>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</si>
  <si>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</si>
  <si>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</si>
  <si>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</si>
  <si>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</si>
  <si>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</si>
  <si>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</si>
  <si>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</si>
  <si>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</si>
  <si>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</si>
  <si>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</si>
  <si>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</si>
  <si>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</si>
  <si>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</si>
  <si>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</si>
  <si>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</si>
  <si>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</si>
  <si>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</si>
  <si>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</si>
  <si>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</si>
  <si>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</si>
  <si>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</si>
  <si>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</si>
  <si>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</si>
  <si>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</si>
  <si>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</si>
  <si>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</si>
  <si>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</si>
  <si>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</si>
  <si>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</si>
  <si>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</si>
  <si>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</si>
  <si>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</si>
  <si>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</si>
  <si>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</si>
  <si>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</si>
  <si>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</si>
  <si>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</si>
  <si>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</si>
  <si>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</si>
  <si>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</si>
  <si>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</si>
  <si>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</si>
  <si>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</si>
  <si>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</si>
  <si>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</si>
  <si>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</si>
  <si>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</si>
  <si>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</si>
  <si>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</si>
  <si>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</si>
  <si>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</si>
  <si>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</si>
  <si>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</si>
  <si>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</si>
  <si>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</si>
  <si>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</si>
  <si>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</si>
  <si>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</si>
  <si>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</si>
  <si>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</si>
  <si>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</si>
  <si>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</si>
  <si>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</si>
  <si>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</si>
  <si>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</si>
  <si>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</si>
  <si>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</si>
  <si>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</si>
  <si>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</si>
  <si>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</si>
  <si>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</si>
  <si>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</si>
  <si>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</si>
  <si>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</si>
  <si>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</si>
  <si>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</si>
  <si>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</si>
  <si>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</si>
  <si>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</si>
  <si>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</si>
  <si>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</si>
  <si>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</si>
  <si>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</si>
  <si>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</si>
  <si>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</si>
  <si>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</si>
  <si>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</si>
  <si>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</si>
  <si>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</si>
  <si>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</si>
  <si>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</si>
  <si>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</si>
  <si>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</si>
  <si>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</si>
  <si>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</si>
  <si>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</si>
  <si>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</si>
  <si>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</si>
  <si>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</si>
  <si>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</si>
  <si>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</si>
  <si>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</si>
  <si>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</si>
  <si>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</si>
  <si>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</si>
  <si>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</si>
  <si>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</si>
  <si>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</si>
  <si>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</si>
  <si>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</si>
  <si>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</si>
  <si>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</si>
  <si>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</si>
  <si>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</si>
  <si>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</si>
  <si>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</si>
  <si>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</si>
  <si>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</si>
  <si>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</si>
  <si>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</si>
  <si>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</si>
  <si>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</si>
  <si>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</si>
  <si>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</si>
  <si>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</si>
  <si>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</si>
  <si>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</si>
  <si>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</si>
  <si>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</si>
  <si>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</si>
  <si>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</si>
  <si>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</si>
  <si>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</si>
  <si>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</si>
  <si>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</si>
  <si>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</si>
  <si>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</si>
  <si>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</si>
  <si>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</si>
  <si>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</si>
  <si>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</si>
  <si>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</si>
  <si>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</si>
  <si>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</si>
  <si>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</si>
  <si>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</si>
  <si>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</si>
  <si>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</si>
  <si>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</si>
  <si>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</si>
  <si>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</si>
  <si>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</si>
  <si>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</si>
  <si>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</si>
  <si>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</si>
  <si>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</si>
  <si>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</si>
  <si>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</si>
  <si>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</si>
  <si>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</si>
  <si>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</si>
  <si>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</si>
  <si>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</si>
  <si>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</si>
  <si>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</si>
  <si>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</si>
  <si>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</si>
  <si>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</si>
  <si>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</si>
  <si>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</si>
  <si>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</si>
  <si>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</si>
  <si>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</si>
  <si>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</si>
  <si>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</si>
  <si>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</si>
  <si>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</si>
  <si>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</si>
  <si>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</si>
  <si>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</si>
  <si>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</si>
  <si>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</si>
  <si>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</si>
  <si>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</si>
  <si>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</si>
  <si>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</si>
  <si>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</si>
  <si>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</si>
  <si>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</si>
  <si>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</si>
  <si>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</si>
  <si>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</si>
  <si>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</si>
  <si>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</si>
  <si>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</si>
  <si>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</si>
  <si>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</si>
  <si>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</si>
  <si>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</si>
  <si>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</si>
  <si>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</si>
  <si>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</si>
  <si>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</si>
  <si>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</si>
  <si>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</si>
  <si>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</si>
  <si>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</si>
  <si>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</si>
  <si>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</si>
  <si>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</si>
  <si>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</si>
  <si>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</si>
  <si>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</si>
  <si>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</si>
  <si>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</si>
  <si>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</si>
  <si>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</si>
  <si>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</si>
  <si>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</si>
  <si>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</si>
  <si>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</si>
  <si>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</si>
  <si>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</si>
  <si>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</si>
  <si>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</si>
  <si>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</si>
  <si>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</si>
  <si>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</si>
  <si>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</si>
  <si>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</si>
  <si>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</si>
  <si>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</si>
  <si>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</si>
  <si>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</si>
  <si>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</si>
  <si>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</si>
  <si>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</si>
  <si>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</si>
  <si>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</si>
  <si>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</si>
  <si>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</si>
  <si>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</si>
  <si>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</si>
  <si>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</si>
  <si>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</si>
  <si>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</si>
  <si>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</si>
  <si>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</si>
  <si>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</si>
  <si>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</si>
  <si>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</si>
  <si>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</si>
  <si>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</si>
  <si>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</si>
  <si>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</si>
  <si>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</si>
  <si>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</si>
  <si>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</si>
  <si>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</si>
  <si>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</si>
  <si>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</si>
  <si>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</si>
  <si>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</si>
  <si>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</si>
  <si>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</si>
  <si>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</si>
  <si>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</si>
  <si>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</si>
  <si>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</si>
  <si>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</si>
  <si>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</si>
  <si>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</si>
  <si>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</si>
  <si>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</si>
  <si>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</si>
  <si>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</si>
  <si>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</si>
  <si>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</si>
  <si>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</si>
  <si>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</si>
  <si>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</si>
  <si>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</si>
  <si>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</si>
  <si>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</si>
  <si>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</si>
  <si>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</si>
  <si>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</si>
  <si>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</si>
  <si>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</si>
  <si>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</si>
  <si>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</si>
  <si>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</si>
  <si>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</si>
  <si>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</si>
  <si>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</si>
  <si>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</si>
  <si>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</si>
  <si>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</si>
  <si>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</si>
  <si>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</si>
  <si>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</si>
  <si>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</si>
  <si>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</si>
  <si>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</si>
  <si>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</si>
  <si>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</si>
  <si>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</si>
  <si>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</si>
  <si>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</si>
  <si>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</si>
  <si>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</si>
  <si>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</si>
  <si>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</si>
  <si>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</si>
  <si>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</si>
  <si>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</si>
  <si>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</si>
  <si>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</si>
  <si>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</si>
  <si>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</si>
  <si>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</si>
  <si>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</si>
  <si>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</si>
  <si>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</si>
  <si>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</si>
  <si>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</si>
  <si>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</si>
  <si>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</si>
  <si>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</si>
  <si>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</si>
  <si>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</si>
  <si>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</si>
  <si>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</si>
  <si>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</si>
  <si>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</si>
  <si>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</si>
  <si>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</si>
  <si>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</si>
  <si>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</si>
  <si>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</si>
  <si>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</si>
  <si>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</si>
  <si>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</si>
  <si>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</si>
  <si>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</si>
  <si>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</si>
  <si>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</si>
  <si>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</si>
  <si>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</si>
  <si>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</si>
  <si>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</si>
  <si>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</si>
  <si>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</si>
  <si>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</si>
  <si>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</si>
  <si>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</si>
  <si>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</si>
  <si>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</si>
  <si>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</si>
  <si>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</si>
  <si>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</si>
  <si>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</si>
  <si>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</si>
  <si>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</si>
  <si>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</si>
  <si>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</si>
  <si>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</si>
  <si>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</si>
  <si>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</si>
  <si>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</si>
  <si>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</si>
  <si>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</si>
  <si>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</si>
  <si>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</si>
  <si>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</si>
  <si>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</si>
  <si>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</si>
  <si>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</si>
  <si>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</si>
  <si>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</si>
  <si>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</si>
  <si>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</si>
  <si>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</si>
  <si>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</si>
  <si>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</si>
  <si>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</si>
  <si>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</si>
  <si>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</si>
  <si>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</si>
  <si>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</si>
  <si>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</si>
  <si>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</si>
  <si>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</si>
  <si>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</si>
  <si>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</si>
  <si>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</si>
  <si>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</si>
  <si>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</si>
  <si>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</si>
  <si>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</si>
  <si>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</si>
  <si>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</si>
  <si>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</si>
  <si>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</si>
  <si>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</si>
  <si>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</si>
  <si>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</si>
  <si>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</si>
  <si>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</si>
  <si>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</si>
  <si>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</si>
  <si>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</si>
  <si>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</si>
  <si>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</si>
  <si>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</si>
  <si>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</si>
  <si>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</si>
  <si>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</si>
  <si>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</si>
  <si>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</si>
  <si>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</si>
  <si>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</si>
  <si>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</si>
  <si>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</si>
  <si>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</si>
  <si>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</si>
  <si>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</si>
  <si>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</si>
  <si>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</si>
  <si>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</si>
  <si>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</si>
  <si>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</si>
  <si>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</si>
  <si>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</si>
  <si>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</si>
  <si>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</si>
  <si>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</si>
  <si>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</si>
  <si>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</si>
  <si>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</si>
  <si>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</si>
  <si>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</si>
  <si>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</si>
  <si>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</si>
  <si>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</si>
  <si>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</si>
  <si>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</si>
  <si>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</si>
  <si>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</si>
  <si>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</si>
  <si>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</si>
  <si>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</si>
  <si>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</si>
  <si>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</si>
  <si>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</si>
  <si>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</si>
  <si>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</si>
  <si>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</si>
  <si>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</si>
  <si>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</si>
  <si>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</si>
  <si>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</si>
  <si>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</si>
  <si>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</si>
  <si>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</si>
  <si>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</si>
  <si>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</si>
  <si>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</si>
  <si>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</si>
  <si>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</si>
  <si>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</si>
  <si>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</si>
  <si>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</si>
  <si>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</si>
  <si>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</si>
  <si>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</si>
  <si>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</si>
  <si>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</si>
  <si>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</si>
  <si>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</si>
  <si>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</si>
  <si>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</si>
  <si>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</si>
  <si>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</si>
  <si>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</si>
  <si>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</si>
  <si>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</si>
  <si>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</si>
  <si>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</si>
  <si>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</si>
  <si>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</si>
  <si>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</si>
  <si>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</si>
  <si>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</si>
  <si>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</si>
  <si>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</si>
  <si>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</si>
  <si>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</si>
  <si>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</si>
  <si>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</si>
  <si>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</si>
  <si>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</si>
  <si>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</si>
  <si>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</si>
  <si>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</si>
  <si>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</si>
  <si>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</si>
  <si>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</si>
  <si>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</si>
  <si>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</si>
  <si>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</si>
  <si>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</si>
  <si>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</si>
  <si>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</si>
  <si>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</si>
  <si>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</si>
  <si>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</si>
  <si>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</si>
  <si>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</si>
  <si>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</si>
  <si>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</si>
  <si>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</si>
  <si>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</si>
  <si>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</si>
  <si>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</si>
  <si>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</si>
  <si>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</si>
  <si>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</si>
  <si>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</si>
  <si>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</si>
  <si>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</si>
  <si>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</si>
  <si>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</si>
  <si>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</si>
  <si>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</si>
  <si>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</si>
  <si>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</si>
  <si>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</si>
  <si>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</si>
  <si>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</si>
  <si>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</si>
  <si>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</si>
  <si>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</si>
  <si>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</si>
  <si>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</si>
  <si>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</si>
  <si>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</si>
  <si>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</si>
  <si>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</si>
  <si>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</si>
  <si>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</si>
  <si>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</si>
  <si>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</si>
  <si>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</si>
  <si>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</si>
  <si>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</si>
  <si>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</si>
  <si>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</si>
  <si>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</si>
  <si>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</si>
  <si>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</si>
  <si>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</si>
  <si>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</si>
  <si>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</si>
  <si>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</si>
  <si>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</si>
  <si>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</si>
  <si>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</si>
  <si>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</si>
  <si>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</si>
  <si>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</si>
  <si>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</si>
  <si>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⑱ 介護職員等の業務の洗い出しや棚卸しなど、現場の課題の見える化</t>
    <phoneticPr fontId="5"/>
  </si>
  <si>
    <t>㉓ 業務改善活動の体制構築（委員会やプロジェクトチームの立ち上げ又は外部の研修会の活動等）</t>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</si>
  <si>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</si>
  <si>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</si>
  <si>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</si>
  <si>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</si>
  <si>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⑰ 業務内容の明確化と職員間の適切な役割分担の取組</t>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</si>
  <si>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</si>
  <si>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</si>
  <si>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</si>
  <si>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</si>
  <si>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</si>
  <si>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</si>
  <si>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</si>
  <si>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</si>
  <si>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</si>
  <si>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</si>
  <si>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</si>
  <si>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</si>
  <si>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</si>
  <si>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</si>
  <si>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</si>
  <si>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</si>
  <si>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</si>
  <si>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</si>
  <si>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</si>
  <si>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</si>
  <si>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</si>
  <si>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6" eb="357">
      <t>ホン</t>
    </rPh>
    <rPh sb="357" eb="360">
      <t>ホジョキン</t>
    </rPh>
    <rPh sb="376" eb="378">
      <t>ヒヨウ</t>
    </rPh>
    <rPh sb="379" eb="380">
      <t>ア</t>
    </rPh>
    <rPh sb="391" eb="393">
      <t>シンサ</t>
    </rPh>
    <rPh sb="396" eb="399">
      <t>カノウセイ</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</si>
  <si>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</si>
  <si>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第３号様式</t>
    <rPh sb="0" eb="1">
      <t>ダイ</t>
    </rPh>
    <rPh sb="2" eb="3">
      <t>ゴウ</t>
    </rPh>
    <rPh sb="3" eb="5">
      <t>ヨウシキ</t>
    </rPh>
    <phoneticPr fontId="5"/>
  </si>
  <si>
    <t>　　令和</t>
    <rPh sb="2" eb="4">
      <t>レイワ</t>
    </rPh>
    <phoneticPr fontId="5"/>
  </si>
  <si>
    <t>岡山県介護保険事業費補助金（介護人材確保・職場環境改善等事業）変更交付申請兼実績報告書</t>
    <rPh sb="31" eb="37">
      <t>ヘンコウコウフシンセイ</t>
    </rPh>
    <rPh sb="37" eb="38">
      <t>ケン</t>
    </rPh>
    <phoneticPr fontId="5"/>
  </si>
  <si>
    <t>岡山県知事</t>
    <rPh sb="3" eb="5">
      <t>チジ</t>
    </rPh>
    <phoneticPr fontId="5"/>
  </si>
  <si>
    <t>様</t>
    <rPh sb="0" eb="1">
      <t>サマ</t>
    </rPh>
    <phoneticPr fontId="5"/>
  </si>
  <si>
    <t>（申請者）</t>
    <rPh sb="1" eb="4">
      <t>シンセイシャ</t>
    </rPh>
    <phoneticPr fontId="5"/>
  </si>
  <si>
    <t>郵便番号</t>
    <rPh sb="0" eb="2">
      <t>ユウビン</t>
    </rPh>
    <rPh sb="2" eb="4">
      <t>バンゴウ</t>
    </rPh>
    <phoneticPr fontId="5"/>
  </si>
  <si>
    <t>住所</t>
    <rPh sb="0" eb="2">
      <t>ジュウショ</t>
    </rPh>
    <phoneticPr fontId="5"/>
  </si>
  <si>
    <t>代表者の役職</t>
    <rPh sb="0" eb="3">
      <t>ダイヒョウシャ</t>
    </rPh>
    <rPh sb="4" eb="6">
      <t>ヤクショク</t>
    </rPh>
    <phoneticPr fontId="5"/>
  </si>
  <si>
    <t>代表者氏名</t>
    <rPh sb="0" eb="3">
      <t>ダイヒョウシャ</t>
    </rPh>
    <rPh sb="3" eb="5">
      <t>シメイ</t>
    </rPh>
    <phoneticPr fontId="5"/>
  </si>
  <si>
    <t>　標記について、岡山県補助金等交付規則第10条及び第13条の規定により、関係書類を添えて</t>
    <rPh sb="1" eb="3">
      <t>ヒョウキ</t>
    </rPh>
    <rPh sb="11" eb="14">
      <t>ホジョキン</t>
    </rPh>
    <rPh sb="14" eb="15">
      <t>トウ</t>
    </rPh>
    <rPh sb="15" eb="17">
      <t>コウフ</t>
    </rPh>
    <rPh sb="17" eb="19">
      <t>キソク</t>
    </rPh>
    <rPh sb="19" eb="20">
      <t>ダイ</t>
    </rPh>
    <rPh sb="22" eb="23">
      <t>ジョウ</t>
    </rPh>
    <rPh sb="23" eb="24">
      <t>オヨ</t>
    </rPh>
    <rPh sb="25" eb="26">
      <t>ダイ</t>
    </rPh>
    <rPh sb="28" eb="29">
      <t>ジョウ</t>
    </rPh>
    <rPh sb="30" eb="32">
      <t>キテイ</t>
    </rPh>
    <rPh sb="36" eb="38">
      <t>カンケイ</t>
    </rPh>
    <rPh sb="38" eb="40">
      <t>ショルイ</t>
    </rPh>
    <rPh sb="41" eb="42">
      <t>ソ</t>
    </rPh>
    <phoneticPr fontId="5"/>
  </si>
  <si>
    <t>　申請します。</t>
    <phoneticPr fontId="5"/>
  </si>
  <si>
    <t>　　変更後申請額　：　</t>
    <rPh sb="2" eb="4">
      <t>ヘンコウ</t>
    </rPh>
    <rPh sb="4" eb="5">
      <t>ゴ</t>
    </rPh>
    <rPh sb="5" eb="8">
      <t>シンセイガク</t>
    </rPh>
    <phoneticPr fontId="5"/>
  </si>
  <si>
    <t>金</t>
    <rPh sb="0" eb="1">
      <t>キン</t>
    </rPh>
    <phoneticPr fontId="5"/>
  </si>
  <si>
    <t>　　　　　※変更交付申請を要さない場合は記載不要</t>
    <rPh sb="6" eb="8">
      <t>ヘンコウ</t>
    </rPh>
    <rPh sb="8" eb="10">
      <t>コウフ</t>
    </rPh>
    <rPh sb="10" eb="12">
      <t>シンセイ</t>
    </rPh>
    <rPh sb="13" eb="14">
      <t>ヨウ</t>
    </rPh>
    <phoneticPr fontId="5"/>
  </si>
  <si>
    <t>　　精算額　：　</t>
    <rPh sb="2" eb="5">
      <t>セイサンガク</t>
    </rPh>
    <phoneticPr fontId="5"/>
  </si>
  <si>
    <t>　　　　　※別紙様式３－２の「提出先の都道府県における補助金額の合計」を記載</t>
    <rPh sb="30" eb="31">
      <t>ガク</t>
    </rPh>
    <phoneticPr fontId="5"/>
  </si>
  <si>
    <t>（添付書類）</t>
    <rPh sb="1" eb="3">
      <t>テンプ</t>
    </rPh>
    <rPh sb="3" eb="5">
      <t>ショルイ</t>
    </rPh>
    <phoneticPr fontId="5"/>
  </si>
  <si>
    <t>１　介護人材確保・職場環境改善等事業計画書（総括表）</t>
    <rPh sb="2" eb="8">
      <t>カイゴジンザイカクホ</t>
    </rPh>
    <rPh sb="9" eb="18">
      <t>ショクバカンキョウカイゼントウジギョウ</t>
    </rPh>
    <rPh sb="18" eb="21">
      <t>ケイカクショ</t>
    </rPh>
    <rPh sb="22" eb="25">
      <t>ソウカツヒョウ</t>
    </rPh>
    <phoneticPr fontId="5"/>
  </si>
  <si>
    <t>　岡山県介護保険事業費補助金（介護人材確保・職場環境改善等事業）交付要綱　別紙様式２－３（補助金）</t>
    <phoneticPr fontId="5"/>
  </si>
  <si>
    <t>※変更交付申請を要する場合は添付すること。</t>
    <rPh sb="1" eb="5">
      <t>ヘンコウコウフ</t>
    </rPh>
    <rPh sb="5" eb="7">
      <t>シンセイ</t>
    </rPh>
    <rPh sb="8" eb="9">
      <t>ヨウ</t>
    </rPh>
    <phoneticPr fontId="5"/>
  </si>
  <si>
    <t>　岡山県介護保険事業費補助金（介護人材確保・職場環境改善等事業）交付要綱　別紙様式２－４（補助金）</t>
    <phoneticPr fontId="5"/>
  </si>
  <si>
    <t>※変更交付申請を要する場合は添付すること。</t>
    <rPh sb="1" eb="7">
      <t>ヘンコウコウフシンセイ</t>
    </rPh>
    <rPh sb="8" eb="9">
      <t>ヨウ</t>
    </rPh>
    <phoneticPr fontId="5"/>
  </si>
  <si>
    <t>　岡山県介護保険事業費補助金（介護人材確保・職場環境改善等事業）交付要綱　別紙様式３－１（補助金）</t>
    <phoneticPr fontId="5"/>
  </si>
  <si>
    <t>　岡山県介護保険事業費補助金（介護人材確保・職場環境改善等事業）交付要綱　別紙様式３－２（補助金）</t>
    <phoneticPr fontId="5"/>
  </si>
  <si>
    <t>５　変更に係る届出書 （介護人材確保・職場環境改善等事業）</t>
    <phoneticPr fontId="5"/>
  </si>
  <si>
    <t>　岡山県介護保険事業費補助金（介護人材確保・職場環境改善等事業）交付要綱　別紙様式４</t>
    <phoneticPr fontId="5"/>
  </si>
  <si>
    <t>※該当する場合は添付すること。</t>
    <phoneticPr fontId="5"/>
  </si>
  <si>
    <t>※交付申請時に提出済み且つ内容に変更がない場合は添付不要</t>
    <phoneticPr fontId="5"/>
  </si>
  <si>
    <t>令和７年１０月３１日までの日付を記載してください。</t>
    <rPh sb="0" eb="2">
      <t>レイワ</t>
    </rPh>
    <rPh sb="3" eb="4">
      <t>ネン</t>
    </rPh>
    <rPh sb="6" eb="7">
      <t>ガツ</t>
    </rPh>
    <rPh sb="9" eb="10">
      <t>ニチ</t>
    </rPh>
    <rPh sb="13" eb="15">
      <t>ヒヅケ</t>
    </rPh>
    <rPh sb="16" eb="18">
      <t>キサイ</t>
    </rPh>
    <phoneticPr fontId="5"/>
  </si>
  <si>
    <t>「基本情報入力シート」から転記されますので、入力は不要です。</t>
    <rPh sb="1" eb="5">
      <t>キホンジョウホウ</t>
    </rPh>
    <rPh sb="5" eb="7">
      <t>ニュウリョク</t>
    </rPh>
    <rPh sb="13" eb="15">
      <t>テンキ</t>
    </rPh>
    <rPh sb="22" eb="24">
      <t>ニュウリョク</t>
    </rPh>
    <rPh sb="25" eb="27">
      <t>フヨウ</t>
    </rPh>
    <phoneticPr fontId="5"/>
  </si>
  <si>
    <t>内容にお間違えないかご確認をお願いいたします。</t>
    <rPh sb="0" eb="2">
      <t>ナイヨウ</t>
    </rPh>
    <rPh sb="4" eb="6">
      <t>マチガ</t>
    </rPh>
    <rPh sb="11" eb="13">
      <t>カクニン</t>
    </rPh>
    <rPh sb="15" eb="16">
      <t>ネガ</t>
    </rPh>
    <phoneticPr fontId="5"/>
  </si>
  <si>
    <t>変更後交付申請額は『150,000円』以上の金額となります。</t>
    <rPh sb="0" eb="3">
      <t>ヘンコウゴ</t>
    </rPh>
    <rPh sb="3" eb="8">
      <t>コウフシンセイガク</t>
    </rPh>
    <rPh sb="17" eb="18">
      <t>エン</t>
    </rPh>
    <rPh sb="19" eb="21">
      <t>イジョウ</t>
    </rPh>
    <rPh sb="22" eb="24">
      <t>キンガク</t>
    </rPh>
    <phoneticPr fontId="5"/>
  </si>
  <si>
    <t>例）４月の申請額：100,000円、算定額：150,000円　⇒追加交付額：50,000円の場合</t>
    <rPh sb="0" eb="1">
      <t>レイ</t>
    </rPh>
    <rPh sb="3" eb="4">
      <t>ガツ</t>
    </rPh>
    <rPh sb="5" eb="8">
      <t>シンセイガク</t>
    </rPh>
    <rPh sb="16" eb="17">
      <t>エン</t>
    </rPh>
    <rPh sb="18" eb="20">
      <t>サンテイ</t>
    </rPh>
    <rPh sb="20" eb="21">
      <t>ガク</t>
    </rPh>
    <rPh sb="29" eb="30">
      <t>エン</t>
    </rPh>
    <rPh sb="32" eb="34">
      <t>ツイカ</t>
    </rPh>
    <rPh sb="34" eb="36">
      <t>コウフ</t>
    </rPh>
    <rPh sb="36" eb="37">
      <t>ガク</t>
    </rPh>
    <rPh sb="44" eb="45">
      <t>エン</t>
    </rPh>
    <rPh sb="46" eb="48">
      <t>バアイ</t>
    </rPh>
    <phoneticPr fontId="5"/>
  </si>
  <si>
    <t>　　　　　※別紙様式２－４の「提出先都道府県での補助金の見込額の合計」を記載</t>
    <rPh sb="6" eb="8">
      <t>ベッシ</t>
    </rPh>
    <rPh sb="8" eb="10">
      <t>ヨウシキ</t>
    </rPh>
    <rPh sb="15" eb="18">
      <t>テイシュツサキ</t>
    </rPh>
    <rPh sb="18" eb="22">
      <t>トドウフケン</t>
    </rPh>
    <rPh sb="24" eb="27">
      <t>ホジョキン</t>
    </rPh>
    <rPh sb="28" eb="30">
      <t>ミコ</t>
    </rPh>
    <rPh sb="30" eb="31">
      <t>ガク</t>
    </rPh>
    <rPh sb="32" eb="34">
      <t>ゴウケイ</t>
    </rPh>
    <rPh sb="36" eb="38">
      <t>キサイ</t>
    </rPh>
    <phoneticPr fontId="5"/>
  </si>
  <si>
    <r>
      <t>その際こちらの欄には、</t>
    </r>
    <r>
      <rPr>
        <b/>
        <sz val="10"/>
        <rFont val="ＭＳ 明朝"/>
        <family val="1"/>
        <charset val="128"/>
      </rPr>
      <t>別紙様式２－４の「提出先都道府県での補助金の見込額の合計」</t>
    </r>
    <r>
      <rPr>
        <sz val="10"/>
        <rFont val="ＭＳ 明朝"/>
        <family val="1"/>
        <charset val="128"/>
      </rPr>
      <t>を記載してください。</t>
    </r>
    <rPh sb="2" eb="3">
      <t>サイ</t>
    </rPh>
    <rPh sb="7" eb="8">
      <t>ラン</t>
    </rPh>
    <rPh sb="11" eb="13">
      <t>ベッシ</t>
    </rPh>
    <rPh sb="13" eb="15">
      <t>ヨウシキ</t>
    </rPh>
    <rPh sb="20" eb="22">
      <t>テイシュツ</t>
    </rPh>
    <rPh sb="22" eb="23">
      <t>サキ</t>
    </rPh>
    <rPh sb="23" eb="27">
      <t>トドウフケン</t>
    </rPh>
    <rPh sb="29" eb="32">
      <t>ホジョキン</t>
    </rPh>
    <rPh sb="33" eb="35">
      <t>ミコミ</t>
    </rPh>
    <rPh sb="35" eb="36">
      <t>ガク</t>
    </rPh>
    <rPh sb="37" eb="39">
      <t>ゴウケイ</t>
    </rPh>
    <rPh sb="41" eb="43">
      <t>キサイ</t>
    </rPh>
    <phoneticPr fontId="5"/>
  </si>
  <si>
    <t>補助金の追加交付を希望する場合は、こちらに記載してください。※手入力いただくようになっております。</t>
    <rPh sb="0" eb="3">
      <t>ホジョキン</t>
    </rPh>
    <rPh sb="4" eb="8">
      <t>ツイカコウフ</t>
    </rPh>
    <rPh sb="9" eb="11">
      <t>キボウ</t>
    </rPh>
    <rPh sb="13" eb="15">
      <t>バアイ</t>
    </rPh>
    <rPh sb="21" eb="23">
      <t>キサイ</t>
    </rPh>
    <rPh sb="31" eb="34">
      <t>テニュウリョク</t>
    </rPh>
    <phoneticPr fontId="5"/>
  </si>
  <si>
    <t>※手入力いただくようになっております。</t>
  </si>
  <si>
    <t>「別紙様式３－２」から転記されますので、入力は不要です。</t>
    <rPh sb="1" eb="3">
      <t>ベッシ</t>
    </rPh>
    <rPh sb="3" eb="5">
      <t>ヨウシキ</t>
    </rPh>
    <rPh sb="11" eb="13">
      <t>テンキ</t>
    </rPh>
    <rPh sb="20" eb="22">
      <t>ニュウリョク</t>
    </rPh>
    <rPh sb="23" eb="25">
      <t>フヨウ</t>
    </rPh>
    <phoneticPr fontId="5"/>
  </si>
  <si>
    <t>３　介護人材確保・職場環境改善等事業実績報告書</t>
    <rPh sb="2" eb="4">
      <t>カイゴ</t>
    </rPh>
    <rPh sb="4" eb="6">
      <t>ジンザイ</t>
    </rPh>
    <rPh sb="6" eb="8">
      <t>カクホ</t>
    </rPh>
    <rPh sb="9" eb="11">
      <t>ショクバ</t>
    </rPh>
    <rPh sb="11" eb="13">
      <t>カンキョウ</t>
    </rPh>
    <rPh sb="13" eb="15">
      <t>カイゼン</t>
    </rPh>
    <rPh sb="15" eb="16">
      <t>トウ</t>
    </rPh>
    <rPh sb="16" eb="18">
      <t>ジギョウ</t>
    </rPh>
    <rPh sb="18" eb="23">
      <t>ジッセキホウコクショ</t>
    </rPh>
    <phoneticPr fontId="5"/>
  </si>
  <si>
    <t>４　介護人材確保・職場環境改善等事業実績報告書（施設・事業所別個表）</t>
    <rPh sb="18" eb="23">
      <t>ジッセキホウコクショ</t>
    </rPh>
    <rPh sb="24" eb="26">
      <t>シセツ</t>
    </rPh>
    <rPh sb="27" eb="31">
      <t>ジギョウショベツ</t>
    </rPh>
    <rPh sb="31" eb="33">
      <t>コヒョウ</t>
    </rPh>
    <phoneticPr fontId="5"/>
  </si>
  <si>
    <t>２　介護人材確保・職場環境改善等事業計画書（個表）</t>
    <rPh sb="2" eb="4">
      <t>カイゴ</t>
    </rPh>
    <rPh sb="4" eb="6">
      <t>ジンザイ</t>
    </rPh>
    <rPh sb="6" eb="8">
      <t>カクホ</t>
    </rPh>
    <rPh sb="9" eb="11">
      <t>ショクバ</t>
    </rPh>
    <rPh sb="11" eb="13">
      <t>カンキョウ</t>
    </rPh>
    <rPh sb="13" eb="15">
      <t>カイゼン</t>
    </rPh>
    <rPh sb="15" eb="16">
      <t>トウ</t>
    </rPh>
    <rPh sb="16" eb="18">
      <t>ジギョウ</t>
    </rPh>
    <rPh sb="18" eb="21">
      <t>ケイカクショ</t>
    </rPh>
    <rPh sb="22" eb="24">
      <t>コヒョウ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</si>
</sst>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10"/>
      <name val="ＭＳ 明朝"/>
      <family val="1"/>
      <charset val="128"/>
    </font>
    <font>
      <sz val="11"/>
      <name val="ＭＳ 明朝"/>
      <family val="1"/>
      <charset val="128"/>
    </font>
    <font>
      <sz val="9"/>
      <name val="ＭＳ 明朝"/>
      <family val="1"/>
      <charset val="128"/>
    </font>
    <font>
      <sz val="12"/>
      <name val="ＭＳ 明朝"/>
      <family val="1"/>
      <charset val="128"/>
    </font>
    <font>
      <b/>
      <sz val="10"/>
      <name val="ＭＳ 明朝"/>
      <family val="1"/>
      <charset val="128"/>
    </font>
    <font>
      <b/>
      <sz val="9"/>
      <color indexed="81"/>
      <name val="MS P ゴシック"/>
      <family val="3"/>
      <charset val="128"/>
    </font>
    <font>
      <sz val="16"/>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E5FC"/>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96">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3" xfId="0" applyFont="1" applyFill="1" applyBorder="1">
      <alignment vertical="center"/>
    </xf>
    <xf numFmtId="0" fontId="0" fillId="2" borderId="73"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6"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2" xfId="0" applyFont="1" applyBorder="1" applyAlignment="1">
      <alignment horizontal="center" vertical="center"/>
    </xf>
    <xf numFmtId="0" fontId="25" fillId="0" borderId="72"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0"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7"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178" fontId="25" fillId="2" borderId="58"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64" fillId="2" borderId="0" xfId="0" applyFont="1" applyFill="1">
      <alignment vertical="center"/>
    </xf>
    <xf numFmtId="0" fontId="65" fillId="2" borderId="0" xfId="0" applyFont="1" applyFill="1" applyAlignment="1">
      <alignment horizontal="right" vertical="center"/>
    </xf>
    <xf numFmtId="0" fontId="64" fillId="0" borderId="0" xfId="0" applyFont="1">
      <alignment vertical="center"/>
    </xf>
    <xf numFmtId="0" fontId="65" fillId="2" borderId="0" xfId="0" applyFont="1" applyFill="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65" fillId="0" borderId="0" xfId="0" applyFont="1" applyAlignment="1">
      <alignment horizontal="right" vertical="center"/>
    </xf>
    <xf numFmtId="0" fontId="64" fillId="0" borderId="0" xfId="0" applyFont="1" applyAlignment="1">
      <alignment horizontal="center" vertical="center"/>
    </xf>
    <xf numFmtId="0" fontId="68" fillId="0" borderId="0" xfId="0" applyFont="1">
      <alignment vertical="center"/>
    </xf>
    <xf numFmtId="0" fontId="66" fillId="0" borderId="0" xfId="0" applyFont="1">
      <alignment vertical="center"/>
    </xf>
    <xf numFmtId="0" fontId="66" fillId="2" borderId="0" xfId="0" applyFont="1" applyFill="1">
      <alignment vertical="center"/>
    </xf>
    <xf numFmtId="0" fontId="65" fillId="2" borderId="0" xfId="0" applyFont="1" applyFill="1">
      <alignment vertical="center"/>
    </xf>
    <xf numFmtId="0" fontId="68" fillId="2" borderId="0" xfId="0" applyFont="1" applyFill="1">
      <alignment vertical="center"/>
    </xf>
    <xf numFmtId="0" fontId="12" fillId="0" borderId="0" xfId="0" applyFont="1" applyAlignment="1">
      <alignment horizontal="left" vertical="center" wrapText="1"/>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49"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8"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64" fillId="2" borderId="0" xfId="0" applyFont="1" applyFill="1">
      <alignment vertical="center"/>
    </xf>
    <xf numFmtId="0" fontId="64" fillId="0" borderId="0" xfId="0" applyFont="1">
      <alignment vertical="center"/>
    </xf>
    <xf numFmtId="0" fontId="68" fillId="0" borderId="0" xfId="0" applyFont="1">
      <alignment vertical="center"/>
    </xf>
    <xf numFmtId="0" fontId="65" fillId="0" borderId="0" xfId="0" applyFont="1">
      <alignment vertical="center"/>
    </xf>
    <xf numFmtId="0" fontId="65" fillId="0" borderId="12" xfId="0" applyFont="1" applyBorder="1" applyAlignment="1">
      <alignment horizontal="center" vertical="center"/>
    </xf>
    <xf numFmtId="176" fontId="67" fillId="31" borderId="12" xfId="0" applyNumberFormat="1" applyFont="1" applyFill="1" applyBorder="1" applyAlignment="1">
      <alignment horizontal="center" vertical="center"/>
    </xf>
    <xf numFmtId="0" fontId="64" fillId="0" borderId="12" xfId="0" applyFont="1" applyBorder="1" applyAlignment="1">
      <alignment horizontal="center" vertical="center"/>
    </xf>
    <xf numFmtId="176" fontId="67" fillId="5" borderId="12" xfId="0" applyNumberFormat="1" applyFont="1" applyFill="1" applyBorder="1" applyAlignment="1">
      <alignment horizontal="center" vertical="center"/>
    </xf>
    <xf numFmtId="0" fontId="65" fillId="0" borderId="0" xfId="0" applyFont="1" applyAlignment="1">
      <alignment horizontal="left" vertical="center" shrinkToFit="1"/>
    </xf>
    <xf numFmtId="0" fontId="66" fillId="31" borderId="0" xfId="0" applyFont="1" applyFill="1" applyAlignment="1">
      <alignment horizontal="center" vertical="center" shrinkToFit="1"/>
    </xf>
    <xf numFmtId="0" fontId="65" fillId="5" borderId="0" xfId="0" applyFont="1" applyFill="1" applyAlignment="1">
      <alignment horizontal="center" vertical="center"/>
    </xf>
    <xf numFmtId="0" fontId="65" fillId="0" borderId="0" xfId="0" applyFont="1" applyAlignment="1">
      <alignment horizontal="center" vertical="center"/>
    </xf>
    <xf numFmtId="0" fontId="65" fillId="0" borderId="0" xfId="0" applyFont="1" applyAlignment="1">
      <alignment horizontal="right" vertical="center"/>
    </xf>
    <xf numFmtId="0" fontId="65" fillId="0" borderId="0" xfId="0" applyFont="1" applyAlignment="1">
      <alignment horizont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Protection="1">
      <alignment vertical="center"/>
      <protection locked="0"/>
    </xf>
    <xf numFmtId="0" fontId="23" fillId="0" borderId="88" xfId="0" applyFont="1" applyBorder="1" applyAlignment="1">
      <alignment horizontal="left" vertical="center"/>
    </xf>
    <xf numFmtId="0" fontId="23" fillId="0" borderId="77"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0" borderId="2" xfId="0" applyFont="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23" fillId="2" borderId="77"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5" xfId="0" applyFont="1" applyFill="1" applyBorder="1" applyAlignment="1">
      <alignment horizontal="center" vertical="center"/>
    </xf>
    <xf numFmtId="0" fontId="15" fillId="2" borderId="33" xfId="0" applyFont="1" applyFill="1" applyBorder="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3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5" xfId="0" applyFont="1" applyFill="1" applyBorder="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Protection="1">
      <alignment vertical="center"/>
      <protection locked="0"/>
    </xf>
    <xf numFmtId="0" fontId="23" fillId="2" borderId="85"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Protection="1">
      <alignment vertical="center"/>
      <protection locked="0"/>
    </xf>
    <xf numFmtId="0" fontId="23" fillId="0" borderId="15" xfId="0" quotePrefix="1" applyFont="1" applyBorder="1" applyAlignment="1">
      <alignment horizontal="left" vertical="center"/>
    </xf>
    <xf numFmtId="0" fontId="19" fillId="0" borderId="73"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lignment vertical="center"/>
    </xf>
    <xf numFmtId="0" fontId="15" fillId="2" borderId="13" xfId="0" applyFont="1" applyFill="1" applyBorder="1">
      <alignment vertical="center"/>
    </xf>
    <xf numFmtId="0" fontId="48" fillId="2" borderId="0" xfId="0" applyFont="1" applyFill="1" applyAlignment="1">
      <alignment horizontal="center" vertical="center"/>
    </xf>
    <xf numFmtId="0" fontId="18" fillId="2" borderId="0" xfId="0" applyFont="1" applyFill="1" applyAlignment="1">
      <alignment horizontal="left" vertical="top" wrapTex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lignment vertical="center"/>
    </xf>
    <xf numFmtId="0" fontId="25" fillId="2" borderId="18" xfId="0" applyFont="1" applyFill="1" applyBorder="1">
      <alignment vertical="center"/>
    </xf>
    <xf numFmtId="0" fontId="25" fillId="2" borderId="36" xfId="0" applyFont="1" applyFill="1" applyBorder="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6"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0"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80" xfId="0" applyFont="1" applyFill="1" applyBorder="1" applyAlignment="1">
      <alignment horizontal="center" vertical="center"/>
    </xf>
    <xf numFmtId="0" fontId="25" fillId="2" borderId="83"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4"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7">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E5FC"/>
      <color rgb="FFA6A6A6"/>
      <color rgb="FFFFFFCC"/>
      <color rgb="FFFFFF99"/>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28</xdr:col>
      <xdr:colOff>376764</xdr:colOff>
      <xdr:row>6</xdr:row>
      <xdr:rowOff>197569</xdr:rowOff>
    </xdr:from>
    <xdr:to>
      <xdr:col>35</xdr:col>
      <xdr:colOff>109660</xdr:colOff>
      <xdr:row>11</xdr:row>
      <xdr:rowOff>235324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255800" y="1816819"/>
          <a:ext cx="4604253" cy="1262398"/>
          <a:chOff x="3459118" y="142642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459118" y="142642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3615172" y="1957382"/>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722120"/>
          <a:ext cx="8764866" cy="138619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47626</xdr:colOff>
      <xdr:row>9</xdr:row>
      <xdr:rowOff>28574</xdr:rowOff>
    </xdr:from>
    <xdr:to>
      <xdr:col>40</xdr:col>
      <xdr:colOff>28576</xdr:colOff>
      <xdr:row>14</xdr:row>
      <xdr:rowOff>228599</xdr:rowOff>
    </xdr:to>
    <xdr:sp macro="" textlink="">
      <xdr:nvSpPr>
        <xdr:cNvPr id="3" name="右中かっこ 2">
          <a:extLst>
            <a:ext uri="{FF2B5EF4-FFF2-40B4-BE49-F238E27FC236}">
              <a16:creationId xmlns:a16="http://schemas.microsoft.com/office/drawing/2014/main" id="{5E96D6FB-730D-4994-B6CB-32956D5174F8}"/>
            </a:ext>
          </a:extLst>
        </xdr:cNvPr>
        <xdr:cNvSpPr/>
      </xdr:nvSpPr>
      <xdr:spPr>
        <a:xfrm>
          <a:off x="6762751" y="2085974"/>
          <a:ext cx="152400" cy="1343025"/>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38101</xdr:colOff>
      <xdr:row>18</xdr:row>
      <xdr:rowOff>9525</xdr:rowOff>
    </xdr:from>
    <xdr:to>
      <xdr:col>40</xdr:col>
      <xdr:colOff>1</xdr:colOff>
      <xdr:row>21</xdr:row>
      <xdr:rowOff>123825</xdr:rowOff>
    </xdr:to>
    <xdr:sp macro="" textlink="">
      <xdr:nvSpPr>
        <xdr:cNvPr id="4" name="右中かっこ 3">
          <a:extLst>
            <a:ext uri="{FF2B5EF4-FFF2-40B4-BE49-F238E27FC236}">
              <a16:creationId xmlns:a16="http://schemas.microsoft.com/office/drawing/2014/main" id="{D1412CEB-58C2-47BF-9441-AC8FD5765C24}"/>
            </a:ext>
          </a:extLst>
        </xdr:cNvPr>
        <xdr:cNvSpPr/>
      </xdr:nvSpPr>
      <xdr:spPr>
        <a:xfrm>
          <a:off x="6753226" y="4124325"/>
          <a:ext cx="133350" cy="914400"/>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57150</xdr:colOff>
      <xdr:row>22</xdr:row>
      <xdr:rowOff>180974</xdr:rowOff>
    </xdr:from>
    <xdr:to>
      <xdr:col>40</xdr:col>
      <xdr:colOff>9525</xdr:colOff>
      <xdr:row>25</xdr:row>
      <xdr:rowOff>133349</xdr:rowOff>
    </xdr:to>
    <xdr:sp macro="" textlink="">
      <xdr:nvSpPr>
        <xdr:cNvPr id="5" name="右中かっこ 4">
          <a:extLst>
            <a:ext uri="{FF2B5EF4-FFF2-40B4-BE49-F238E27FC236}">
              <a16:creationId xmlns:a16="http://schemas.microsoft.com/office/drawing/2014/main" id="{2B07DCCF-1DE4-4E3A-B894-5E9A48EAF0C5}"/>
            </a:ext>
          </a:extLst>
        </xdr:cNvPr>
        <xdr:cNvSpPr/>
      </xdr:nvSpPr>
      <xdr:spPr>
        <a:xfrm>
          <a:off x="6772275" y="5324474"/>
          <a:ext cx="123825" cy="752475"/>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0</xdr:row>
      <xdr:rowOff>219075</xdr:rowOff>
    </xdr:from>
    <xdr:to>
      <xdr:col>39</xdr:col>
      <xdr:colOff>142875</xdr:colOff>
      <xdr:row>4</xdr:row>
      <xdr:rowOff>57150</xdr:rowOff>
    </xdr:to>
    <xdr:sp macro="" textlink="">
      <xdr:nvSpPr>
        <xdr:cNvPr id="6" name="右中かっこ 5">
          <a:extLst>
            <a:ext uri="{FF2B5EF4-FFF2-40B4-BE49-F238E27FC236}">
              <a16:creationId xmlns:a16="http://schemas.microsoft.com/office/drawing/2014/main" id="{069662CC-A6C2-4668-8254-3733A40295F5}"/>
            </a:ext>
          </a:extLst>
        </xdr:cNvPr>
        <xdr:cNvSpPr/>
      </xdr:nvSpPr>
      <xdr:spPr>
        <a:xfrm>
          <a:off x="6734175" y="219075"/>
          <a:ext cx="123825" cy="752475"/>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70" zoomScaleNormal="100" zoomScaleSheetLayoutView="70" workbookViewId="0"/>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1934</v>
      </c>
    </row>
    <row r="2" spans="1:27" ht="17.25" customHeight="1">
      <c r="A2" s="24"/>
    </row>
    <row r="3" spans="1:27" s="25" customFormat="1" ht="36.6" customHeight="1">
      <c r="A3" s="193" t="s">
        <v>1935</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row>
    <row r="4" spans="1:27" s="25" customFormat="1" ht="30.75" customHeight="1">
      <c r="A4" s="243" t="s">
        <v>1950</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93" t="s">
        <v>89</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93" t="s">
        <v>1937</v>
      </c>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32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93" t="s">
        <v>1959</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23"/>
      <c r="AA17" s="26"/>
    </row>
    <row r="18" spans="1:28" ht="27.75" customHeight="1" thickBot="1">
      <c r="A18" s="26"/>
      <c r="B18" s="77" t="s">
        <v>11</v>
      </c>
      <c r="C18" s="275" t="s">
        <v>74</v>
      </c>
      <c r="D18" s="276"/>
      <c r="E18" s="276"/>
      <c r="F18" s="276"/>
      <c r="G18" s="276"/>
      <c r="H18" s="276"/>
      <c r="I18" s="276"/>
      <c r="J18" s="276"/>
      <c r="K18" s="276"/>
      <c r="L18" s="277"/>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33</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38</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16</v>
      </c>
      <c r="C22" s="212" t="s">
        <v>0</v>
      </c>
      <c r="D22" s="212"/>
      <c r="E22" s="212"/>
      <c r="F22" s="212"/>
      <c r="G22" s="212"/>
      <c r="H22" s="212"/>
      <c r="I22" s="212"/>
      <c r="J22" s="212"/>
      <c r="K22" s="212"/>
      <c r="L22" s="213"/>
      <c r="M22" s="278"/>
      <c r="N22" s="279"/>
      <c r="O22" s="279"/>
      <c r="P22" s="279"/>
      <c r="Q22" s="279"/>
      <c r="R22" s="279"/>
      <c r="S22" s="279"/>
      <c r="T22" s="279"/>
      <c r="U22" s="279"/>
      <c r="V22" s="279"/>
      <c r="W22" s="280"/>
      <c r="X22" s="281"/>
      <c r="Y22" s="26"/>
      <c r="Z22" s="26"/>
      <c r="AA22" s="26"/>
    </row>
    <row r="23" spans="1:28" ht="20.100000000000001" customHeight="1" thickBot="1">
      <c r="A23" s="26"/>
      <c r="B23" s="30"/>
      <c r="C23" s="212" t="s">
        <v>17</v>
      </c>
      <c r="D23" s="212"/>
      <c r="E23" s="212"/>
      <c r="F23" s="212"/>
      <c r="G23" s="212"/>
      <c r="H23" s="212"/>
      <c r="I23" s="212"/>
      <c r="J23" s="212"/>
      <c r="K23" s="212"/>
      <c r="L23" s="213"/>
      <c r="M23" s="214"/>
      <c r="N23" s="215"/>
      <c r="O23" s="215"/>
      <c r="P23" s="215"/>
      <c r="Q23" s="215"/>
      <c r="R23" s="215"/>
      <c r="S23" s="215"/>
      <c r="T23" s="215"/>
      <c r="U23" s="215"/>
      <c r="V23" s="215"/>
      <c r="W23" s="215"/>
      <c r="X23" s="216"/>
      <c r="Y23" s="26"/>
      <c r="Z23" s="26"/>
      <c r="AA23" s="26"/>
      <c r="AB23" t="s">
        <v>18</v>
      </c>
    </row>
    <row r="24" spans="1:28" ht="20.100000000000001" customHeight="1" thickBot="1">
      <c r="A24" s="26"/>
      <c r="B24" s="29" t="s">
        <v>19</v>
      </c>
      <c r="C24" s="212" t="s">
        <v>20</v>
      </c>
      <c r="D24" s="212"/>
      <c r="E24" s="212"/>
      <c r="F24" s="212"/>
      <c r="G24" s="212"/>
      <c r="H24" s="212"/>
      <c r="I24" s="212"/>
      <c r="J24" s="212"/>
      <c r="K24" s="212"/>
      <c r="L24" s="213"/>
      <c r="M24" s="1"/>
      <c r="N24" s="2"/>
      <c r="O24" s="2"/>
      <c r="P24" s="177" t="s">
        <v>1834</v>
      </c>
      <c r="Q24" s="2"/>
      <c r="R24" s="2"/>
      <c r="S24" s="2"/>
      <c r="T24" s="3"/>
      <c r="U24" s="133"/>
      <c r="V24" s="134"/>
      <c r="W24" s="134"/>
      <c r="X24" s="134"/>
      <c r="Y24" s="26"/>
      <c r="Z24" s="26"/>
      <c r="AA24" s="26"/>
      <c r="AB24" t="str">
        <f>CONCATENATE(M24,N24,O24,P24,Q24,R24,S24,T24)</f>
        <v>－</v>
      </c>
    </row>
    <row r="25" spans="1:28" ht="34.5" customHeight="1">
      <c r="A25" s="26"/>
      <c r="B25" s="31"/>
      <c r="C25" s="264" t="s">
        <v>21</v>
      </c>
      <c r="D25" s="264"/>
      <c r="E25" s="264"/>
      <c r="F25" s="264"/>
      <c r="G25" s="264"/>
      <c r="H25" s="264"/>
      <c r="I25" s="264"/>
      <c r="J25" s="264"/>
      <c r="K25" s="264"/>
      <c r="L25" s="265"/>
      <c r="M25" s="266"/>
      <c r="N25" s="267"/>
      <c r="O25" s="267"/>
      <c r="P25" s="267"/>
      <c r="Q25" s="267"/>
      <c r="R25" s="267"/>
      <c r="S25" s="267"/>
      <c r="T25" s="267"/>
      <c r="U25" s="268"/>
      <c r="V25" s="268"/>
      <c r="W25" s="269"/>
      <c r="X25" s="270"/>
      <c r="Y25" s="26"/>
      <c r="Z25" s="26"/>
      <c r="AA25" s="26"/>
    </row>
    <row r="26" spans="1:28" ht="20.100000000000001" customHeight="1">
      <c r="A26" s="26"/>
      <c r="B26" s="30"/>
      <c r="C26" s="212" t="s">
        <v>22</v>
      </c>
      <c r="D26" s="212"/>
      <c r="E26" s="212"/>
      <c r="F26" s="212"/>
      <c r="G26" s="212"/>
      <c r="H26" s="212"/>
      <c r="I26" s="212"/>
      <c r="J26" s="212"/>
      <c r="K26" s="212"/>
      <c r="L26" s="213"/>
      <c r="M26" s="271"/>
      <c r="N26" s="272"/>
      <c r="O26" s="272"/>
      <c r="P26" s="272"/>
      <c r="Q26" s="272"/>
      <c r="R26" s="272"/>
      <c r="S26" s="272"/>
      <c r="T26" s="272"/>
      <c r="U26" s="272"/>
      <c r="V26" s="272"/>
      <c r="W26" s="273"/>
      <c r="X26" s="274"/>
      <c r="Y26" s="26"/>
      <c r="Z26" s="26"/>
      <c r="AA26" s="26"/>
    </row>
    <row r="27" spans="1:28" ht="20.100000000000001" customHeight="1">
      <c r="A27" s="26"/>
      <c r="B27" s="29" t="s">
        <v>23</v>
      </c>
      <c r="C27" s="212" t="s">
        <v>24</v>
      </c>
      <c r="D27" s="212"/>
      <c r="E27" s="212"/>
      <c r="F27" s="212"/>
      <c r="G27" s="212"/>
      <c r="H27" s="212"/>
      <c r="I27" s="212"/>
      <c r="J27" s="212"/>
      <c r="K27" s="212"/>
      <c r="L27" s="213"/>
      <c r="M27" s="259"/>
      <c r="N27" s="260"/>
      <c r="O27" s="260"/>
      <c r="P27" s="260"/>
      <c r="Q27" s="260"/>
      <c r="R27" s="260"/>
      <c r="S27" s="260"/>
      <c r="T27" s="260"/>
      <c r="U27" s="260"/>
      <c r="V27" s="260"/>
      <c r="W27" s="261"/>
      <c r="X27" s="262"/>
      <c r="Y27" s="26"/>
      <c r="Z27" s="26"/>
      <c r="AA27" s="26"/>
    </row>
    <row r="28" spans="1:28" ht="20.100000000000001" customHeight="1" thickBot="1">
      <c r="A28" s="26"/>
      <c r="B28" s="30"/>
      <c r="C28" s="212" t="s">
        <v>25</v>
      </c>
      <c r="D28" s="212"/>
      <c r="E28" s="212"/>
      <c r="F28" s="212"/>
      <c r="G28" s="212"/>
      <c r="H28" s="212"/>
      <c r="I28" s="212"/>
      <c r="J28" s="212"/>
      <c r="K28" s="212"/>
      <c r="L28" s="213"/>
      <c r="M28" s="253"/>
      <c r="N28" s="254"/>
      <c r="O28" s="254"/>
      <c r="P28" s="254"/>
      <c r="Q28" s="254"/>
      <c r="R28" s="254"/>
      <c r="S28" s="254"/>
      <c r="T28" s="254"/>
      <c r="U28" s="254"/>
      <c r="V28" s="254"/>
      <c r="W28" s="255"/>
      <c r="X28" s="256"/>
      <c r="Y28" s="26"/>
      <c r="Z28" s="26"/>
      <c r="AA28" s="26"/>
    </row>
    <row r="29" spans="1:28" ht="20.100000000000001" customHeight="1" thickBot="1">
      <c r="A29" s="26"/>
      <c r="B29" s="213" t="s">
        <v>1818</v>
      </c>
      <c r="C29" s="229"/>
      <c r="D29" s="229"/>
      <c r="E29" s="229"/>
      <c r="F29" s="229"/>
      <c r="G29" s="229"/>
      <c r="H29" s="229"/>
      <c r="I29" s="229"/>
      <c r="J29" s="229"/>
      <c r="K29" s="229"/>
      <c r="L29" s="230"/>
      <c r="M29" s="231"/>
      <c r="N29" s="232"/>
      <c r="O29" s="232"/>
      <c r="P29" s="232"/>
      <c r="Q29" s="232"/>
      <c r="R29" s="232"/>
      <c r="S29" s="232"/>
      <c r="T29" s="233"/>
      <c r="U29" s="133"/>
      <c r="V29" s="134"/>
      <c r="W29" s="134"/>
      <c r="X29" s="134"/>
      <c r="Y29" s="26"/>
      <c r="Z29" s="26"/>
      <c r="AA29" s="26"/>
    </row>
    <row r="30" spans="1:28" ht="20.100000000000001" customHeight="1">
      <c r="A30" s="26"/>
      <c r="B30" s="257" t="s">
        <v>26</v>
      </c>
      <c r="C30" s="212" t="s">
        <v>27</v>
      </c>
      <c r="D30" s="212"/>
      <c r="E30" s="212"/>
      <c r="F30" s="212"/>
      <c r="G30" s="212"/>
      <c r="H30" s="212"/>
      <c r="I30" s="212"/>
      <c r="J30" s="212"/>
      <c r="K30" s="212"/>
      <c r="L30" s="213"/>
      <c r="M30" s="259"/>
      <c r="N30" s="260"/>
      <c r="O30" s="260"/>
      <c r="P30" s="260"/>
      <c r="Q30" s="260"/>
      <c r="R30" s="260"/>
      <c r="S30" s="260"/>
      <c r="T30" s="260"/>
      <c r="U30" s="260"/>
      <c r="V30" s="260"/>
      <c r="W30" s="261"/>
      <c r="X30" s="262"/>
      <c r="Y30" s="26"/>
      <c r="Z30" s="26"/>
      <c r="AA30" s="26"/>
    </row>
    <row r="31" spans="1:28" ht="20.100000000000001" customHeight="1">
      <c r="A31" s="26"/>
      <c r="B31" s="258"/>
      <c r="C31" s="263" t="s">
        <v>25</v>
      </c>
      <c r="D31" s="263"/>
      <c r="E31" s="263"/>
      <c r="F31" s="263"/>
      <c r="G31" s="263"/>
      <c r="H31" s="263"/>
      <c r="I31" s="263"/>
      <c r="J31" s="263"/>
      <c r="K31" s="263"/>
      <c r="L31" s="263"/>
      <c r="M31" s="259"/>
      <c r="N31" s="260"/>
      <c r="O31" s="260"/>
      <c r="P31" s="260"/>
      <c r="Q31" s="260"/>
      <c r="R31" s="260"/>
      <c r="S31" s="260"/>
      <c r="T31" s="260"/>
      <c r="U31" s="260"/>
      <c r="V31" s="260"/>
      <c r="W31" s="261"/>
      <c r="X31" s="262"/>
      <c r="Y31" s="26"/>
      <c r="Z31" s="26"/>
      <c r="AA31" s="26"/>
    </row>
    <row r="32" spans="1:28" ht="20.100000000000001" customHeight="1">
      <c r="A32" s="26"/>
      <c r="B32" s="29" t="s">
        <v>14</v>
      </c>
      <c r="C32" s="212" t="s">
        <v>8</v>
      </c>
      <c r="D32" s="212"/>
      <c r="E32" s="212"/>
      <c r="F32" s="212"/>
      <c r="G32" s="212"/>
      <c r="H32" s="212"/>
      <c r="I32" s="212"/>
      <c r="J32" s="212"/>
      <c r="K32" s="212"/>
      <c r="L32" s="213"/>
      <c r="M32" s="245"/>
      <c r="N32" s="246"/>
      <c r="O32" s="246"/>
      <c r="P32" s="246"/>
      <c r="Q32" s="246"/>
      <c r="R32" s="246"/>
      <c r="S32" s="246"/>
      <c r="T32" s="246"/>
      <c r="U32" s="246"/>
      <c r="V32" s="246"/>
      <c r="W32" s="247"/>
      <c r="X32" s="248"/>
      <c r="Y32" s="26"/>
      <c r="Z32" s="26"/>
      <c r="AA32" s="26"/>
    </row>
    <row r="33" spans="1:41" ht="20.100000000000001" customHeight="1" thickBot="1">
      <c r="A33" s="26"/>
      <c r="B33" s="32"/>
      <c r="C33" s="212" t="s">
        <v>15</v>
      </c>
      <c r="D33" s="212"/>
      <c r="E33" s="212"/>
      <c r="F33" s="212"/>
      <c r="G33" s="212"/>
      <c r="H33" s="212"/>
      <c r="I33" s="212"/>
      <c r="J33" s="212"/>
      <c r="K33" s="212"/>
      <c r="L33" s="213"/>
      <c r="M33" s="249"/>
      <c r="N33" s="250"/>
      <c r="O33" s="250"/>
      <c r="P33" s="250"/>
      <c r="Q33" s="250"/>
      <c r="R33" s="250"/>
      <c r="S33" s="250"/>
      <c r="T33" s="250"/>
      <c r="U33" s="250"/>
      <c r="V33" s="250"/>
      <c r="W33" s="251"/>
      <c r="X33" s="252"/>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1833</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1825</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row>
    <row r="38" spans="1:41" ht="28.5" customHeight="1">
      <c r="A38" s="26"/>
      <c r="B38" s="234" t="s">
        <v>28</v>
      </c>
      <c r="C38" s="235" t="s">
        <v>29</v>
      </c>
      <c r="D38" s="235"/>
      <c r="E38" s="235"/>
      <c r="F38" s="235"/>
      <c r="G38" s="235"/>
      <c r="H38" s="235"/>
      <c r="I38" s="235"/>
      <c r="J38" s="235"/>
      <c r="K38" s="235"/>
      <c r="L38" s="236"/>
      <c r="M38" s="234" t="s">
        <v>30</v>
      </c>
      <c r="N38" s="234"/>
      <c r="O38" s="234"/>
      <c r="P38" s="234"/>
      <c r="Q38" s="234"/>
      <c r="R38" s="222" t="s">
        <v>34</v>
      </c>
      <c r="S38" s="223"/>
      <c r="T38" s="223"/>
      <c r="U38" s="223"/>
      <c r="V38" s="223"/>
      <c r="W38" s="224"/>
      <c r="X38" s="234" t="s">
        <v>31</v>
      </c>
      <c r="Y38" s="239" t="s">
        <v>7</v>
      </c>
      <c r="Z38" s="241" t="s">
        <v>1926</v>
      </c>
      <c r="AA38" s="124"/>
    </row>
    <row r="39" spans="1:41" ht="28.15" customHeight="1" thickBot="1">
      <c r="A39" s="26"/>
      <c r="B39" s="234"/>
      <c r="C39" s="237"/>
      <c r="D39" s="237"/>
      <c r="E39" s="237"/>
      <c r="F39" s="237"/>
      <c r="G39" s="237"/>
      <c r="H39" s="237"/>
      <c r="I39" s="237"/>
      <c r="J39" s="237"/>
      <c r="K39" s="237"/>
      <c r="L39" s="238"/>
      <c r="M39" s="219"/>
      <c r="N39" s="219"/>
      <c r="O39" s="219"/>
      <c r="P39" s="219"/>
      <c r="Q39" s="219"/>
      <c r="R39" s="218" t="s">
        <v>35</v>
      </c>
      <c r="S39" s="219"/>
      <c r="T39" s="219"/>
      <c r="U39" s="219"/>
      <c r="V39" s="219"/>
      <c r="W39" s="125" t="s">
        <v>36</v>
      </c>
      <c r="X39" s="219"/>
      <c r="Y39" s="240"/>
      <c r="Z39" s="242"/>
      <c r="AA39" s="33"/>
    </row>
    <row r="40" spans="1:41" ht="38.25" customHeight="1">
      <c r="A40" s="26"/>
      <c r="B40" s="35">
        <v>1</v>
      </c>
      <c r="C40" s="225"/>
      <c r="D40" s="226"/>
      <c r="E40" s="226"/>
      <c r="F40" s="226"/>
      <c r="G40" s="226"/>
      <c r="H40" s="226"/>
      <c r="I40" s="226"/>
      <c r="J40" s="226"/>
      <c r="K40" s="226"/>
      <c r="L40" s="226"/>
      <c r="M40" s="220"/>
      <c r="N40" s="220"/>
      <c r="O40" s="220"/>
      <c r="P40" s="220"/>
      <c r="Q40" s="220"/>
      <c r="R40" s="221"/>
      <c r="S40" s="221"/>
      <c r="T40" s="221"/>
      <c r="U40" s="221"/>
      <c r="V40" s="221"/>
      <c r="W40" s="4"/>
      <c r="X40" s="140"/>
      <c r="Y40" s="150"/>
      <c r="Z40" s="149" t="str">
        <f>IFERROR(VLOOKUP(Y40, 【参考】数式用!$A$3:$B$46, 2, FALSE), "")</f>
        <v/>
      </c>
      <c r="AA40" s="79"/>
      <c r="AC40" s="244"/>
      <c r="AD40" s="244"/>
      <c r="AE40" s="244"/>
      <c r="AF40" s="244"/>
      <c r="AG40" s="244"/>
      <c r="AH40" s="244"/>
      <c r="AI40" s="244"/>
      <c r="AJ40" s="244"/>
      <c r="AK40" s="244"/>
      <c r="AL40" s="244"/>
      <c r="AM40" s="244"/>
      <c r="AN40" s="244"/>
      <c r="AO40" s="244"/>
    </row>
    <row r="41" spans="1:41" ht="38.25" customHeight="1">
      <c r="A41" s="26"/>
      <c r="B41" s="126">
        <f>B40+1</f>
        <v>2</v>
      </c>
      <c r="C41" s="227"/>
      <c r="D41" s="228"/>
      <c r="E41" s="228"/>
      <c r="F41" s="228"/>
      <c r="G41" s="228"/>
      <c r="H41" s="228"/>
      <c r="I41" s="228"/>
      <c r="J41" s="228"/>
      <c r="K41" s="228"/>
      <c r="L41" s="228"/>
      <c r="M41" s="211"/>
      <c r="N41" s="211"/>
      <c r="O41" s="211"/>
      <c r="P41" s="211"/>
      <c r="Q41" s="211"/>
      <c r="R41" s="206"/>
      <c r="S41" s="206"/>
      <c r="T41" s="206"/>
      <c r="U41" s="206"/>
      <c r="V41" s="206"/>
      <c r="W41" s="139"/>
      <c r="X41" s="144"/>
      <c r="Y41" s="151"/>
      <c r="Z41" s="149" t="str">
        <f>IFERROR(VLOOKUP(Y41, 【参考】数式用!$A$3:$B$46, 2, FALSE), "")</f>
        <v/>
      </c>
      <c r="AA41" s="36"/>
    </row>
    <row r="42" spans="1:41" ht="38.25" customHeight="1">
      <c r="A42" s="26"/>
      <c r="B42" s="126">
        <f t="shared" ref="B42:B105" si="0">B41+1</f>
        <v>3</v>
      </c>
      <c r="C42" s="200"/>
      <c r="D42" s="201"/>
      <c r="E42" s="201"/>
      <c r="F42" s="201"/>
      <c r="G42" s="201"/>
      <c r="H42" s="201"/>
      <c r="I42" s="201"/>
      <c r="J42" s="201"/>
      <c r="K42" s="201"/>
      <c r="L42" s="202"/>
      <c r="M42" s="208"/>
      <c r="N42" s="209"/>
      <c r="O42" s="209"/>
      <c r="P42" s="209"/>
      <c r="Q42" s="210"/>
      <c r="R42" s="206"/>
      <c r="S42" s="206"/>
      <c r="T42" s="206"/>
      <c r="U42" s="206"/>
      <c r="V42" s="206"/>
      <c r="W42" s="139"/>
      <c r="X42" s="144"/>
      <c r="Y42" s="151"/>
      <c r="Z42" s="149" t="str">
        <f>IFERROR(VLOOKUP(Y42, 【参考】数式用!$A$3:$B$46, 2, FALSE), "")</f>
        <v/>
      </c>
      <c r="AA42" s="36"/>
    </row>
    <row r="43" spans="1:41" ht="38.25" customHeight="1">
      <c r="A43" s="26"/>
      <c r="B43" s="126">
        <f t="shared" si="0"/>
        <v>4</v>
      </c>
      <c r="C43" s="200"/>
      <c r="D43" s="201"/>
      <c r="E43" s="201"/>
      <c r="F43" s="201"/>
      <c r="G43" s="201"/>
      <c r="H43" s="201"/>
      <c r="I43" s="201"/>
      <c r="J43" s="201"/>
      <c r="K43" s="201"/>
      <c r="L43" s="202"/>
      <c r="M43" s="208"/>
      <c r="N43" s="209"/>
      <c r="O43" s="209"/>
      <c r="P43" s="209"/>
      <c r="Q43" s="210"/>
      <c r="R43" s="206"/>
      <c r="S43" s="206"/>
      <c r="T43" s="206"/>
      <c r="U43" s="206"/>
      <c r="V43" s="206"/>
      <c r="W43" s="139"/>
      <c r="X43" s="144"/>
      <c r="Y43" s="151"/>
      <c r="Z43" s="149" t="str">
        <f>IFERROR(VLOOKUP(Y43, 【参考】数式用!$A$3:$B$46, 2, FALSE), "")</f>
        <v/>
      </c>
      <c r="AA43" s="36"/>
    </row>
    <row r="44" spans="1:41" ht="38.25" customHeight="1">
      <c r="A44" s="26"/>
      <c r="B44" s="126">
        <f t="shared" si="0"/>
        <v>5</v>
      </c>
      <c r="C44" s="200"/>
      <c r="D44" s="201"/>
      <c r="E44" s="201"/>
      <c r="F44" s="201"/>
      <c r="G44" s="201"/>
      <c r="H44" s="201"/>
      <c r="I44" s="201"/>
      <c r="J44" s="201"/>
      <c r="K44" s="201"/>
      <c r="L44" s="202"/>
      <c r="M44" s="208"/>
      <c r="N44" s="209"/>
      <c r="O44" s="209"/>
      <c r="P44" s="209"/>
      <c r="Q44" s="210"/>
      <c r="R44" s="206"/>
      <c r="S44" s="206"/>
      <c r="T44" s="206"/>
      <c r="U44" s="206"/>
      <c r="V44" s="206"/>
      <c r="W44" s="139"/>
      <c r="X44" s="144"/>
      <c r="Y44" s="151"/>
      <c r="Z44" s="149" t="str">
        <f>IFERROR(VLOOKUP(Y44, 【参考】数式用!$A$3:$B$46, 2, FALSE), "")</f>
        <v/>
      </c>
      <c r="AA44" s="36"/>
    </row>
    <row r="45" spans="1:41" ht="38.25" customHeight="1">
      <c r="A45" s="26"/>
      <c r="B45" s="126">
        <f t="shared" si="0"/>
        <v>6</v>
      </c>
      <c r="C45" s="200"/>
      <c r="D45" s="201"/>
      <c r="E45" s="201"/>
      <c r="F45" s="201"/>
      <c r="G45" s="201"/>
      <c r="H45" s="201"/>
      <c r="I45" s="201"/>
      <c r="J45" s="201"/>
      <c r="K45" s="201"/>
      <c r="L45" s="202"/>
      <c r="M45" s="208"/>
      <c r="N45" s="209"/>
      <c r="O45" s="209"/>
      <c r="P45" s="209"/>
      <c r="Q45" s="210"/>
      <c r="R45" s="206"/>
      <c r="S45" s="206"/>
      <c r="T45" s="206"/>
      <c r="U45" s="206"/>
      <c r="V45" s="206"/>
      <c r="W45" s="139"/>
      <c r="X45" s="144"/>
      <c r="Y45" s="151"/>
      <c r="Z45" s="149" t="str">
        <f>IFERROR(VLOOKUP(Y45, 【参考】数式用!$A$3:$B$46, 2, FALSE), "")</f>
        <v/>
      </c>
      <c r="AA45" s="36"/>
    </row>
    <row r="46" spans="1:41" ht="38.25" customHeight="1">
      <c r="A46" s="26"/>
      <c r="B46" s="126">
        <f t="shared" si="0"/>
        <v>7</v>
      </c>
      <c r="C46" s="141"/>
      <c r="D46" s="142"/>
      <c r="E46" s="142"/>
      <c r="F46" s="142"/>
      <c r="G46" s="142"/>
      <c r="H46" s="142"/>
      <c r="I46" s="142"/>
      <c r="J46" s="142"/>
      <c r="K46" s="142"/>
      <c r="L46" s="143"/>
      <c r="M46" s="145"/>
      <c r="N46" s="146"/>
      <c r="O46" s="146"/>
      <c r="P46" s="146"/>
      <c r="Q46" s="147"/>
      <c r="R46" s="206"/>
      <c r="S46" s="206"/>
      <c r="T46" s="206"/>
      <c r="U46" s="206"/>
      <c r="V46" s="206"/>
      <c r="W46" s="139"/>
      <c r="X46" s="144"/>
      <c r="Y46" s="151"/>
      <c r="Z46" s="149" t="str">
        <f>IFERROR(VLOOKUP(Y46, 【参考】数式用!$A$3:$B$46, 2, FALSE), "")</f>
        <v/>
      </c>
      <c r="AA46" s="36"/>
    </row>
    <row r="47" spans="1:41" ht="38.25" customHeight="1">
      <c r="A47" s="26"/>
      <c r="B47" s="126">
        <f t="shared" si="0"/>
        <v>8</v>
      </c>
      <c r="C47" s="200"/>
      <c r="D47" s="201"/>
      <c r="E47" s="201"/>
      <c r="F47" s="201"/>
      <c r="G47" s="201"/>
      <c r="H47" s="201"/>
      <c r="I47" s="201"/>
      <c r="J47" s="201"/>
      <c r="K47" s="201"/>
      <c r="L47" s="202"/>
      <c r="M47" s="208"/>
      <c r="N47" s="209"/>
      <c r="O47" s="209"/>
      <c r="P47" s="209"/>
      <c r="Q47" s="210"/>
      <c r="R47" s="206"/>
      <c r="S47" s="206"/>
      <c r="T47" s="206"/>
      <c r="U47" s="206"/>
      <c r="V47" s="206"/>
      <c r="W47" s="139"/>
      <c r="X47" s="144"/>
      <c r="Y47" s="151"/>
      <c r="Z47" s="149" t="str">
        <f>IFERROR(VLOOKUP(Y47, 【参考】数式用!$A$3:$B$46, 2, FALSE), "")</f>
        <v/>
      </c>
      <c r="AA47" s="36"/>
    </row>
    <row r="48" spans="1:41" ht="38.25" customHeight="1">
      <c r="A48" s="26"/>
      <c r="B48" s="126">
        <f t="shared" si="0"/>
        <v>9</v>
      </c>
      <c r="C48" s="141"/>
      <c r="D48" s="142"/>
      <c r="E48" s="142"/>
      <c r="F48" s="142"/>
      <c r="G48" s="142"/>
      <c r="H48" s="142"/>
      <c r="I48" s="142"/>
      <c r="J48" s="142"/>
      <c r="K48" s="142"/>
      <c r="L48" s="143"/>
      <c r="M48" s="208"/>
      <c r="N48" s="209"/>
      <c r="O48" s="209"/>
      <c r="P48" s="209"/>
      <c r="Q48" s="210"/>
      <c r="R48" s="206"/>
      <c r="S48" s="206"/>
      <c r="T48" s="206"/>
      <c r="U48" s="206"/>
      <c r="V48" s="206"/>
      <c r="W48" s="139"/>
      <c r="X48" s="144"/>
      <c r="Y48" s="151"/>
      <c r="Z48" s="149" t="str">
        <f>IFERROR(VLOOKUP(Y48, 【参考】数式用!$A$3:$B$46, 2, FALSE), "")</f>
        <v/>
      </c>
      <c r="AA48" s="36"/>
    </row>
    <row r="49" spans="1:27" ht="38.25" customHeight="1">
      <c r="A49" s="26"/>
      <c r="B49" s="126">
        <f t="shared" si="0"/>
        <v>10</v>
      </c>
      <c r="C49" s="200"/>
      <c r="D49" s="201"/>
      <c r="E49" s="201"/>
      <c r="F49" s="201"/>
      <c r="G49" s="201"/>
      <c r="H49" s="201"/>
      <c r="I49" s="201"/>
      <c r="J49" s="201"/>
      <c r="K49" s="201"/>
      <c r="L49" s="202"/>
      <c r="M49" s="208"/>
      <c r="N49" s="209"/>
      <c r="O49" s="209"/>
      <c r="P49" s="209"/>
      <c r="Q49" s="210"/>
      <c r="R49" s="206"/>
      <c r="S49" s="206"/>
      <c r="T49" s="206"/>
      <c r="U49" s="206"/>
      <c r="V49" s="206"/>
      <c r="W49" s="139"/>
      <c r="X49" s="144"/>
      <c r="Y49" s="151"/>
      <c r="Z49" s="149" t="str">
        <f>IFERROR(VLOOKUP(Y49, 【参考】数式用!$A$3:$B$46, 2, FALSE), "")</f>
        <v/>
      </c>
      <c r="AA49" s="36"/>
    </row>
    <row r="50" spans="1:27" ht="38.25" customHeight="1">
      <c r="A50" s="26"/>
      <c r="B50" s="126">
        <f t="shared" si="0"/>
        <v>11</v>
      </c>
      <c r="C50" s="200"/>
      <c r="D50" s="201"/>
      <c r="E50" s="201"/>
      <c r="F50" s="201"/>
      <c r="G50" s="201"/>
      <c r="H50" s="201"/>
      <c r="I50" s="201"/>
      <c r="J50" s="201"/>
      <c r="K50" s="201"/>
      <c r="L50" s="202"/>
      <c r="M50" s="208"/>
      <c r="N50" s="209"/>
      <c r="O50" s="209"/>
      <c r="P50" s="209"/>
      <c r="Q50" s="210"/>
      <c r="R50" s="206"/>
      <c r="S50" s="206"/>
      <c r="T50" s="206"/>
      <c r="U50" s="206"/>
      <c r="V50" s="206"/>
      <c r="W50" s="139"/>
      <c r="X50" s="144"/>
      <c r="Y50" s="151"/>
      <c r="Z50" s="149" t="str">
        <f>IFERROR(VLOOKUP(Y50, 【参考】数式用!$A$3:$B$46, 2, FALSE), "")</f>
        <v/>
      </c>
      <c r="AA50" s="36"/>
    </row>
    <row r="51" spans="1:27" ht="38.25" customHeight="1">
      <c r="A51" s="26"/>
      <c r="B51" s="126">
        <f t="shared" si="0"/>
        <v>12</v>
      </c>
      <c r="C51" s="200"/>
      <c r="D51" s="201"/>
      <c r="E51" s="201"/>
      <c r="F51" s="201"/>
      <c r="G51" s="201"/>
      <c r="H51" s="201"/>
      <c r="I51" s="201"/>
      <c r="J51" s="201"/>
      <c r="K51" s="201"/>
      <c r="L51" s="202"/>
      <c r="M51" s="208"/>
      <c r="N51" s="209"/>
      <c r="O51" s="209"/>
      <c r="P51" s="209"/>
      <c r="Q51" s="210"/>
      <c r="R51" s="206"/>
      <c r="S51" s="206"/>
      <c r="T51" s="206"/>
      <c r="U51" s="206"/>
      <c r="V51" s="206"/>
      <c r="W51" s="139"/>
      <c r="X51" s="144"/>
      <c r="Y51" s="151"/>
      <c r="Z51" s="149" t="str">
        <f>IFERROR(VLOOKUP(Y51, 【参考】数式用!$A$3:$B$46, 2, FALSE), "")</f>
        <v/>
      </c>
      <c r="AA51" s="36"/>
    </row>
    <row r="52" spans="1:27" ht="38.25" customHeight="1">
      <c r="A52" s="26"/>
      <c r="B52" s="126">
        <f t="shared" si="0"/>
        <v>13</v>
      </c>
      <c r="C52" s="194"/>
      <c r="D52" s="195"/>
      <c r="E52" s="195"/>
      <c r="F52" s="195"/>
      <c r="G52" s="195"/>
      <c r="H52" s="195"/>
      <c r="I52" s="195"/>
      <c r="J52" s="195"/>
      <c r="K52" s="195"/>
      <c r="L52" s="196"/>
      <c r="M52" s="206"/>
      <c r="N52" s="206"/>
      <c r="O52" s="206"/>
      <c r="P52" s="206"/>
      <c r="Q52" s="206"/>
      <c r="R52" s="206"/>
      <c r="S52" s="206"/>
      <c r="T52" s="206"/>
      <c r="U52" s="206"/>
      <c r="V52" s="206"/>
      <c r="W52" s="139"/>
      <c r="X52" s="144"/>
      <c r="Y52" s="151"/>
      <c r="Z52" s="149" t="str">
        <f>IFERROR(VLOOKUP(Y52, 【参考】数式用!$A$3:$B$46, 2, FALSE), "")</f>
        <v/>
      </c>
      <c r="AA52" s="36"/>
    </row>
    <row r="53" spans="1:27" ht="38.25" customHeight="1">
      <c r="A53" s="26"/>
      <c r="B53" s="126">
        <f t="shared" si="0"/>
        <v>14</v>
      </c>
      <c r="C53" s="194"/>
      <c r="D53" s="195"/>
      <c r="E53" s="195"/>
      <c r="F53" s="195"/>
      <c r="G53" s="195"/>
      <c r="H53" s="195"/>
      <c r="I53" s="195"/>
      <c r="J53" s="195"/>
      <c r="K53" s="195"/>
      <c r="L53" s="196"/>
      <c r="M53" s="206"/>
      <c r="N53" s="206"/>
      <c r="O53" s="206"/>
      <c r="P53" s="206"/>
      <c r="Q53" s="206"/>
      <c r="R53" s="206"/>
      <c r="S53" s="206"/>
      <c r="T53" s="206"/>
      <c r="U53" s="206"/>
      <c r="V53" s="206"/>
      <c r="W53" s="139"/>
      <c r="X53" s="144"/>
      <c r="Y53" s="151"/>
      <c r="Z53" s="149" t="str">
        <f>IFERROR(VLOOKUP(Y53, 【参考】数式用!$A$3:$B$46, 2, FALSE), "")</f>
        <v/>
      </c>
      <c r="AA53" s="36"/>
    </row>
    <row r="54" spans="1:27" ht="38.25" customHeight="1">
      <c r="A54" s="26"/>
      <c r="B54" s="126">
        <f t="shared" si="0"/>
        <v>15</v>
      </c>
      <c r="C54" s="203"/>
      <c r="D54" s="204"/>
      <c r="E54" s="204"/>
      <c r="F54" s="204"/>
      <c r="G54" s="204"/>
      <c r="H54" s="204"/>
      <c r="I54" s="204"/>
      <c r="J54" s="204"/>
      <c r="K54" s="204"/>
      <c r="L54" s="205"/>
      <c r="M54" s="206"/>
      <c r="N54" s="206"/>
      <c r="O54" s="206"/>
      <c r="P54" s="206"/>
      <c r="Q54" s="206"/>
      <c r="R54" s="206"/>
      <c r="S54" s="206"/>
      <c r="T54" s="206"/>
      <c r="U54" s="206"/>
      <c r="V54" s="206"/>
      <c r="W54" s="139"/>
      <c r="X54" s="144"/>
      <c r="Y54" s="151"/>
      <c r="Z54" s="149" t="str">
        <f>IFERROR(VLOOKUP(Y54, 【参考】数式用!$A$3:$B$46, 2, FALSE), "")</f>
        <v/>
      </c>
      <c r="AA54" s="36"/>
    </row>
    <row r="55" spans="1:27" ht="38.25" customHeight="1">
      <c r="A55" s="26"/>
      <c r="B55" s="126">
        <f t="shared" si="0"/>
        <v>16</v>
      </c>
      <c r="C55" s="194"/>
      <c r="D55" s="195"/>
      <c r="E55" s="195"/>
      <c r="F55" s="195"/>
      <c r="G55" s="195"/>
      <c r="H55" s="195"/>
      <c r="I55" s="195"/>
      <c r="J55" s="195"/>
      <c r="K55" s="195"/>
      <c r="L55" s="196"/>
      <c r="M55" s="206"/>
      <c r="N55" s="206"/>
      <c r="O55" s="206"/>
      <c r="P55" s="206"/>
      <c r="Q55" s="206"/>
      <c r="R55" s="206"/>
      <c r="S55" s="206"/>
      <c r="T55" s="206"/>
      <c r="U55" s="206"/>
      <c r="V55" s="206"/>
      <c r="W55" s="139"/>
      <c r="X55" s="144"/>
      <c r="Y55" s="151"/>
      <c r="Z55" s="149" t="str">
        <f>IFERROR(VLOOKUP(Y55, 【参考】数式用!$A$3:$B$46, 2, FALSE), "")</f>
        <v/>
      </c>
      <c r="AA55" s="36"/>
    </row>
    <row r="56" spans="1:27" ht="38.25" customHeight="1">
      <c r="A56" s="26"/>
      <c r="B56" s="126">
        <f t="shared" si="0"/>
        <v>17</v>
      </c>
      <c r="C56" s="194"/>
      <c r="D56" s="195"/>
      <c r="E56" s="195"/>
      <c r="F56" s="195"/>
      <c r="G56" s="195"/>
      <c r="H56" s="195"/>
      <c r="I56" s="195"/>
      <c r="J56" s="195"/>
      <c r="K56" s="195"/>
      <c r="L56" s="196"/>
      <c r="M56" s="206"/>
      <c r="N56" s="206"/>
      <c r="O56" s="206"/>
      <c r="P56" s="206"/>
      <c r="Q56" s="206"/>
      <c r="R56" s="206"/>
      <c r="S56" s="206"/>
      <c r="T56" s="206"/>
      <c r="U56" s="206"/>
      <c r="V56" s="206"/>
      <c r="W56" s="139"/>
      <c r="X56" s="144"/>
      <c r="Y56" s="151"/>
      <c r="Z56" s="149" t="str">
        <f>IFERROR(VLOOKUP(Y56, 【参考】数式用!$A$3:$B$46, 2, FALSE), "")</f>
        <v/>
      </c>
      <c r="AA56" s="36"/>
    </row>
    <row r="57" spans="1:27" ht="38.25" customHeight="1">
      <c r="A57" s="26"/>
      <c r="B57" s="126">
        <f t="shared" si="0"/>
        <v>18</v>
      </c>
      <c r="C57" s="194"/>
      <c r="D57" s="195"/>
      <c r="E57" s="195"/>
      <c r="F57" s="195"/>
      <c r="G57" s="195"/>
      <c r="H57" s="195"/>
      <c r="I57" s="195"/>
      <c r="J57" s="195"/>
      <c r="K57" s="195"/>
      <c r="L57" s="196"/>
      <c r="M57" s="206"/>
      <c r="N57" s="206"/>
      <c r="O57" s="206"/>
      <c r="P57" s="206"/>
      <c r="Q57" s="206"/>
      <c r="R57" s="206"/>
      <c r="S57" s="206"/>
      <c r="T57" s="206"/>
      <c r="U57" s="206"/>
      <c r="V57" s="206"/>
      <c r="W57" s="139"/>
      <c r="X57" s="144"/>
      <c r="Y57" s="151"/>
      <c r="Z57" s="149" t="str">
        <f>IFERROR(VLOOKUP(Y57, 【参考】数式用!$A$3:$B$46, 2, FALSE), "")</f>
        <v/>
      </c>
      <c r="AA57" s="36"/>
    </row>
    <row r="58" spans="1:27" ht="38.25" customHeight="1">
      <c r="A58" s="26"/>
      <c r="B58" s="126">
        <f t="shared" si="0"/>
        <v>19</v>
      </c>
      <c r="C58" s="194"/>
      <c r="D58" s="195"/>
      <c r="E58" s="195"/>
      <c r="F58" s="195"/>
      <c r="G58" s="195"/>
      <c r="H58" s="195"/>
      <c r="I58" s="195"/>
      <c r="J58" s="195"/>
      <c r="K58" s="195"/>
      <c r="L58" s="196"/>
      <c r="M58" s="206"/>
      <c r="N58" s="206"/>
      <c r="O58" s="206"/>
      <c r="P58" s="206"/>
      <c r="Q58" s="206"/>
      <c r="R58" s="206"/>
      <c r="S58" s="206"/>
      <c r="T58" s="206"/>
      <c r="U58" s="206"/>
      <c r="V58" s="206"/>
      <c r="W58" s="139"/>
      <c r="X58" s="144"/>
      <c r="Y58" s="151"/>
      <c r="Z58" s="149" t="str">
        <f>IFERROR(VLOOKUP(Y58, 【参考】数式用!$A$3:$B$46, 2, FALSE), "")</f>
        <v/>
      </c>
      <c r="AA58" s="36"/>
    </row>
    <row r="59" spans="1:27" ht="38.25" customHeight="1">
      <c r="A59" s="26"/>
      <c r="B59" s="126">
        <f t="shared" si="0"/>
        <v>20</v>
      </c>
      <c r="C59" s="194"/>
      <c r="D59" s="195"/>
      <c r="E59" s="195"/>
      <c r="F59" s="195"/>
      <c r="G59" s="195"/>
      <c r="H59" s="195"/>
      <c r="I59" s="195"/>
      <c r="J59" s="195"/>
      <c r="K59" s="195"/>
      <c r="L59" s="196"/>
      <c r="M59" s="206"/>
      <c r="N59" s="206"/>
      <c r="O59" s="206"/>
      <c r="P59" s="206"/>
      <c r="Q59" s="206"/>
      <c r="R59" s="206"/>
      <c r="S59" s="206"/>
      <c r="T59" s="206"/>
      <c r="U59" s="206"/>
      <c r="V59" s="206"/>
      <c r="W59" s="139"/>
      <c r="X59" s="144"/>
      <c r="Y59" s="151"/>
      <c r="Z59" s="149" t="str">
        <f>IFERROR(VLOOKUP(Y59, 【参考】数式用!$A$3:$B$46, 2, FALSE), "")</f>
        <v/>
      </c>
      <c r="AA59" s="36"/>
    </row>
    <row r="60" spans="1:27" ht="38.25" customHeight="1">
      <c r="A60" s="26"/>
      <c r="B60" s="126">
        <f t="shared" si="0"/>
        <v>21</v>
      </c>
      <c r="C60" s="194"/>
      <c r="D60" s="195"/>
      <c r="E60" s="195"/>
      <c r="F60" s="195"/>
      <c r="G60" s="195"/>
      <c r="H60" s="195"/>
      <c r="I60" s="195"/>
      <c r="J60" s="195"/>
      <c r="K60" s="195"/>
      <c r="L60" s="196"/>
      <c r="M60" s="206"/>
      <c r="N60" s="206"/>
      <c r="O60" s="206"/>
      <c r="P60" s="206"/>
      <c r="Q60" s="206"/>
      <c r="R60" s="206"/>
      <c r="S60" s="206"/>
      <c r="T60" s="206"/>
      <c r="U60" s="206"/>
      <c r="V60" s="206"/>
      <c r="W60" s="139"/>
      <c r="X60" s="144"/>
      <c r="Y60" s="151"/>
      <c r="Z60" s="149" t="str">
        <f>IFERROR(VLOOKUP(Y60, 【参考】数式用!$A$3:$B$46, 2, FALSE), "")</f>
        <v/>
      </c>
      <c r="AA60" s="36"/>
    </row>
    <row r="61" spans="1:27" ht="38.25" customHeight="1">
      <c r="A61" s="26"/>
      <c r="B61" s="126">
        <f t="shared" si="0"/>
        <v>22</v>
      </c>
      <c r="C61" s="194"/>
      <c r="D61" s="195"/>
      <c r="E61" s="195"/>
      <c r="F61" s="195"/>
      <c r="G61" s="195"/>
      <c r="H61" s="195"/>
      <c r="I61" s="195"/>
      <c r="J61" s="195"/>
      <c r="K61" s="195"/>
      <c r="L61" s="196"/>
      <c r="M61" s="206"/>
      <c r="N61" s="206"/>
      <c r="O61" s="206"/>
      <c r="P61" s="206"/>
      <c r="Q61" s="206"/>
      <c r="R61" s="206"/>
      <c r="S61" s="206"/>
      <c r="T61" s="206"/>
      <c r="U61" s="206"/>
      <c r="V61" s="206"/>
      <c r="W61" s="139"/>
      <c r="X61" s="144"/>
      <c r="Y61" s="151"/>
      <c r="Z61" s="149" t="str">
        <f>IFERROR(VLOOKUP(Y61, 【参考】数式用!$A$3:$B$46, 2, FALSE), "")</f>
        <v/>
      </c>
      <c r="AA61" s="36"/>
    </row>
    <row r="62" spans="1:27" ht="38.25" customHeight="1">
      <c r="A62" s="26"/>
      <c r="B62" s="126">
        <f t="shared" si="0"/>
        <v>23</v>
      </c>
      <c r="C62" s="194"/>
      <c r="D62" s="195"/>
      <c r="E62" s="195"/>
      <c r="F62" s="195"/>
      <c r="G62" s="195"/>
      <c r="H62" s="195"/>
      <c r="I62" s="195"/>
      <c r="J62" s="195"/>
      <c r="K62" s="195"/>
      <c r="L62" s="196"/>
      <c r="M62" s="206"/>
      <c r="N62" s="206"/>
      <c r="O62" s="206"/>
      <c r="P62" s="206"/>
      <c r="Q62" s="206"/>
      <c r="R62" s="206"/>
      <c r="S62" s="206"/>
      <c r="T62" s="206"/>
      <c r="U62" s="206"/>
      <c r="V62" s="206"/>
      <c r="W62" s="139"/>
      <c r="X62" s="144"/>
      <c r="Y62" s="151"/>
      <c r="Z62" s="149" t="str">
        <f>IFERROR(VLOOKUP(Y62, 【参考】数式用!$A$3:$B$46, 2, FALSE), "")</f>
        <v/>
      </c>
      <c r="AA62" s="36"/>
    </row>
    <row r="63" spans="1:27" ht="38.25" customHeight="1">
      <c r="A63" s="26"/>
      <c r="B63" s="126">
        <f t="shared" si="0"/>
        <v>24</v>
      </c>
      <c r="C63" s="194"/>
      <c r="D63" s="195"/>
      <c r="E63" s="195"/>
      <c r="F63" s="195"/>
      <c r="G63" s="195"/>
      <c r="H63" s="195"/>
      <c r="I63" s="195"/>
      <c r="J63" s="195"/>
      <c r="K63" s="195"/>
      <c r="L63" s="196"/>
      <c r="M63" s="206"/>
      <c r="N63" s="206"/>
      <c r="O63" s="206"/>
      <c r="P63" s="206"/>
      <c r="Q63" s="206"/>
      <c r="R63" s="206"/>
      <c r="S63" s="206"/>
      <c r="T63" s="206"/>
      <c r="U63" s="206"/>
      <c r="V63" s="206"/>
      <c r="W63" s="139"/>
      <c r="X63" s="144"/>
      <c r="Y63" s="151"/>
      <c r="Z63" s="149" t="str">
        <f>IFERROR(VLOOKUP(Y63, 【参考】数式用!$A$3:$B$46, 2, FALSE), "")</f>
        <v/>
      </c>
      <c r="AA63" s="36"/>
    </row>
    <row r="64" spans="1:27" ht="38.25" customHeight="1">
      <c r="A64" s="26"/>
      <c r="B64" s="126">
        <f t="shared" si="0"/>
        <v>25</v>
      </c>
      <c r="C64" s="194"/>
      <c r="D64" s="195"/>
      <c r="E64" s="195"/>
      <c r="F64" s="195"/>
      <c r="G64" s="195"/>
      <c r="H64" s="195"/>
      <c r="I64" s="195"/>
      <c r="J64" s="195"/>
      <c r="K64" s="195"/>
      <c r="L64" s="196"/>
      <c r="M64" s="206"/>
      <c r="N64" s="206"/>
      <c r="O64" s="206"/>
      <c r="P64" s="206"/>
      <c r="Q64" s="206"/>
      <c r="R64" s="206"/>
      <c r="S64" s="206"/>
      <c r="T64" s="206"/>
      <c r="U64" s="206"/>
      <c r="V64" s="206"/>
      <c r="W64" s="139"/>
      <c r="X64" s="144"/>
      <c r="Y64" s="151"/>
      <c r="Z64" s="149" t="str">
        <f>IFERROR(VLOOKUP(Y64, 【参考】数式用!$A$3:$B$46, 2, FALSE), "")</f>
        <v/>
      </c>
      <c r="AA64" s="36"/>
    </row>
    <row r="65" spans="1:27" ht="38.25" customHeight="1">
      <c r="A65" s="26"/>
      <c r="B65" s="126">
        <f t="shared" si="0"/>
        <v>26</v>
      </c>
      <c r="C65" s="194"/>
      <c r="D65" s="195"/>
      <c r="E65" s="195"/>
      <c r="F65" s="195"/>
      <c r="G65" s="195"/>
      <c r="H65" s="195"/>
      <c r="I65" s="195"/>
      <c r="J65" s="195"/>
      <c r="K65" s="195"/>
      <c r="L65" s="196"/>
      <c r="M65" s="206"/>
      <c r="N65" s="206"/>
      <c r="O65" s="206"/>
      <c r="P65" s="206"/>
      <c r="Q65" s="206"/>
      <c r="R65" s="206"/>
      <c r="S65" s="206"/>
      <c r="T65" s="206"/>
      <c r="U65" s="206"/>
      <c r="V65" s="206"/>
      <c r="W65" s="139"/>
      <c r="X65" s="144"/>
      <c r="Y65" s="151"/>
      <c r="Z65" s="149" t="str">
        <f>IFERROR(VLOOKUP(Y65, 【参考】数式用!$A$3:$B$46, 2, FALSE), "")</f>
        <v/>
      </c>
      <c r="AA65" s="36"/>
    </row>
    <row r="66" spans="1:27" ht="38.25" customHeight="1">
      <c r="A66" s="26"/>
      <c r="B66" s="126">
        <f t="shared" si="0"/>
        <v>27</v>
      </c>
      <c r="C66" s="194"/>
      <c r="D66" s="195"/>
      <c r="E66" s="195"/>
      <c r="F66" s="195"/>
      <c r="G66" s="195"/>
      <c r="H66" s="195"/>
      <c r="I66" s="195"/>
      <c r="J66" s="195"/>
      <c r="K66" s="195"/>
      <c r="L66" s="196"/>
      <c r="M66" s="206"/>
      <c r="N66" s="206"/>
      <c r="O66" s="206"/>
      <c r="P66" s="206"/>
      <c r="Q66" s="206"/>
      <c r="R66" s="206"/>
      <c r="S66" s="206"/>
      <c r="T66" s="206"/>
      <c r="U66" s="206"/>
      <c r="V66" s="206"/>
      <c r="W66" s="139"/>
      <c r="X66" s="144"/>
      <c r="Y66" s="151"/>
      <c r="Z66" s="149" t="str">
        <f>IFERROR(VLOOKUP(Y66, 【参考】数式用!$A$3:$B$46, 2, FALSE), "")</f>
        <v/>
      </c>
      <c r="AA66" s="36"/>
    </row>
    <row r="67" spans="1:27" ht="38.25" customHeight="1">
      <c r="A67" s="26"/>
      <c r="B67" s="126">
        <f t="shared" si="0"/>
        <v>28</v>
      </c>
      <c r="C67" s="194"/>
      <c r="D67" s="195"/>
      <c r="E67" s="195"/>
      <c r="F67" s="195"/>
      <c r="G67" s="195"/>
      <c r="H67" s="195"/>
      <c r="I67" s="195"/>
      <c r="J67" s="195"/>
      <c r="K67" s="195"/>
      <c r="L67" s="196"/>
      <c r="M67" s="206"/>
      <c r="N67" s="206"/>
      <c r="O67" s="206"/>
      <c r="P67" s="206"/>
      <c r="Q67" s="206"/>
      <c r="R67" s="206"/>
      <c r="S67" s="206"/>
      <c r="T67" s="206"/>
      <c r="U67" s="206"/>
      <c r="V67" s="206"/>
      <c r="W67" s="139"/>
      <c r="X67" s="144"/>
      <c r="Y67" s="151"/>
      <c r="Z67" s="149" t="str">
        <f>IFERROR(VLOOKUP(Y67, 【参考】数式用!$A$3:$B$46, 2, FALSE), "")</f>
        <v/>
      </c>
      <c r="AA67" s="36"/>
    </row>
    <row r="68" spans="1:27" ht="38.25" customHeight="1">
      <c r="A68" s="26"/>
      <c r="B68" s="126">
        <f t="shared" si="0"/>
        <v>29</v>
      </c>
      <c r="C68" s="194"/>
      <c r="D68" s="195"/>
      <c r="E68" s="195"/>
      <c r="F68" s="195"/>
      <c r="G68" s="195"/>
      <c r="H68" s="195"/>
      <c r="I68" s="195"/>
      <c r="J68" s="195"/>
      <c r="K68" s="195"/>
      <c r="L68" s="196"/>
      <c r="M68" s="206"/>
      <c r="N68" s="206"/>
      <c r="O68" s="206"/>
      <c r="P68" s="206"/>
      <c r="Q68" s="206"/>
      <c r="R68" s="206"/>
      <c r="S68" s="206"/>
      <c r="T68" s="206"/>
      <c r="U68" s="206"/>
      <c r="V68" s="206"/>
      <c r="W68" s="139"/>
      <c r="X68" s="144"/>
      <c r="Y68" s="151"/>
      <c r="Z68" s="149" t="str">
        <f>IFERROR(VLOOKUP(Y68, 【参考】数式用!$A$3:$B$46, 2, FALSE), "")</f>
        <v/>
      </c>
      <c r="AA68" s="36"/>
    </row>
    <row r="69" spans="1:27" ht="38.25" customHeight="1">
      <c r="A69" s="26"/>
      <c r="B69" s="126">
        <f t="shared" si="0"/>
        <v>30</v>
      </c>
      <c r="C69" s="194"/>
      <c r="D69" s="195"/>
      <c r="E69" s="195"/>
      <c r="F69" s="195"/>
      <c r="G69" s="195"/>
      <c r="H69" s="195"/>
      <c r="I69" s="195"/>
      <c r="J69" s="195"/>
      <c r="K69" s="195"/>
      <c r="L69" s="196"/>
      <c r="M69" s="206"/>
      <c r="N69" s="206"/>
      <c r="O69" s="206"/>
      <c r="P69" s="206"/>
      <c r="Q69" s="206"/>
      <c r="R69" s="206"/>
      <c r="S69" s="206"/>
      <c r="T69" s="206"/>
      <c r="U69" s="206"/>
      <c r="V69" s="206"/>
      <c r="W69" s="139"/>
      <c r="X69" s="144"/>
      <c r="Y69" s="151"/>
      <c r="Z69" s="149" t="str">
        <f>IFERROR(VLOOKUP(Y69, 【参考】数式用!$A$3:$B$46, 2, FALSE), "")</f>
        <v/>
      </c>
      <c r="AA69" s="36"/>
    </row>
    <row r="70" spans="1:27" ht="38.25" customHeight="1">
      <c r="A70" s="26"/>
      <c r="B70" s="126">
        <f t="shared" si="0"/>
        <v>31</v>
      </c>
      <c r="C70" s="194"/>
      <c r="D70" s="195"/>
      <c r="E70" s="195"/>
      <c r="F70" s="195"/>
      <c r="G70" s="195"/>
      <c r="H70" s="195"/>
      <c r="I70" s="195"/>
      <c r="J70" s="195"/>
      <c r="K70" s="195"/>
      <c r="L70" s="196"/>
      <c r="M70" s="206"/>
      <c r="N70" s="206"/>
      <c r="O70" s="206"/>
      <c r="P70" s="206"/>
      <c r="Q70" s="206"/>
      <c r="R70" s="206"/>
      <c r="S70" s="206"/>
      <c r="T70" s="206"/>
      <c r="U70" s="206"/>
      <c r="V70" s="206"/>
      <c r="W70" s="139"/>
      <c r="X70" s="144"/>
      <c r="Y70" s="151"/>
      <c r="Z70" s="149" t="str">
        <f>IFERROR(VLOOKUP(Y70, 【参考】数式用!$A$3:$B$46, 2, FALSE), "")</f>
        <v/>
      </c>
      <c r="AA70" s="36"/>
    </row>
    <row r="71" spans="1:27" ht="38.25" customHeight="1">
      <c r="A71" s="26"/>
      <c r="B71" s="126">
        <f t="shared" si="0"/>
        <v>32</v>
      </c>
      <c r="C71" s="194"/>
      <c r="D71" s="195"/>
      <c r="E71" s="195"/>
      <c r="F71" s="195"/>
      <c r="G71" s="195"/>
      <c r="H71" s="195"/>
      <c r="I71" s="195"/>
      <c r="J71" s="195"/>
      <c r="K71" s="195"/>
      <c r="L71" s="196"/>
      <c r="M71" s="206"/>
      <c r="N71" s="206"/>
      <c r="O71" s="206"/>
      <c r="P71" s="206"/>
      <c r="Q71" s="206"/>
      <c r="R71" s="206"/>
      <c r="S71" s="206"/>
      <c r="T71" s="206"/>
      <c r="U71" s="206"/>
      <c r="V71" s="206"/>
      <c r="W71" s="139"/>
      <c r="X71" s="144"/>
      <c r="Y71" s="151"/>
      <c r="Z71" s="149" t="str">
        <f>IFERROR(VLOOKUP(Y71, 【参考】数式用!$A$3:$B$46, 2, FALSE), "")</f>
        <v/>
      </c>
      <c r="AA71" s="36"/>
    </row>
    <row r="72" spans="1:27" ht="38.25" customHeight="1">
      <c r="A72" s="26"/>
      <c r="B72" s="126">
        <f t="shared" si="0"/>
        <v>33</v>
      </c>
      <c r="C72" s="194"/>
      <c r="D72" s="195"/>
      <c r="E72" s="195"/>
      <c r="F72" s="195"/>
      <c r="G72" s="195"/>
      <c r="H72" s="195"/>
      <c r="I72" s="195"/>
      <c r="J72" s="195"/>
      <c r="K72" s="195"/>
      <c r="L72" s="196"/>
      <c r="M72" s="206"/>
      <c r="N72" s="206"/>
      <c r="O72" s="206"/>
      <c r="P72" s="206"/>
      <c r="Q72" s="206"/>
      <c r="R72" s="206"/>
      <c r="S72" s="206"/>
      <c r="T72" s="206"/>
      <c r="U72" s="206"/>
      <c r="V72" s="206"/>
      <c r="W72" s="139"/>
      <c r="X72" s="144"/>
      <c r="Y72" s="151"/>
      <c r="Z72" s="149" t="str">
        <f>IFERROR(VLOOKUP(Y72, 【参考】数式用!$A$3:$B$46, 2, FALSE), "")</f>
        <v/>
      </c>
      <c r="AA72" s="36"/>
    </row>
    <row r="73" spans="1:27" ht="38.25" customHeight="1">
      <c r="A73" s="26"/>
      <c r="B73" s="126">
        <f t="shared" si="0"/>
        <v>34</v>
      </c>
      <c r="C73" s="194"/>
      <c r="D73" s="195"/>
      <c r="E73" s="195"/>
      <c r="F73" s="195"/>
      <c r="G73" s="195"/>
      <c r="H73" s="195"/>
      <c r="I73" s="195"/>
      <c r="J73" s="195"/>
      <c r="K73" s="195"/>
      <c r="L73" s="196"/>
      <c r="M73" s="206"/>
      <c r="N73" s="206"/>
      <c r="O73" s="206"/>
      <c r="P73" s="206"/>
      <c r="Q73" s="206"/>
      <c r="R73" s="206"/>
      <c r="S73" s="206"/>
      <c r="T73" s="206"/>
      <c r="U73" s="206"/>
      <c r="V73" s="206"/>
      <c r="W73" s="139"/>
      <c r="X73" s="144"/>
      <c r="Y73" s="151"/>
      <c r="Z73" s="149" t="str">
        <f>IFERROR(VLOOKUP(Y73, 【参考】数式用!$A$3:$B$46, 2, FALSE), "")</f>
        <v/>
      </c>
      <c r="AA73" s="36"/>
    </row>
    <row r="74" spans="1:27" ht="38.25" customHeight="1">
      <c r="A74" s="26"/>
      <c r="B74" s="126">
        <f t="shared" si="0"/>
        <v>35</v>
      </c>
      <c r="C74" s="194"/>
      <c r="D74" s="195"/>
      <c r="E74" s="195"/>
      <c r="F74" s="195"/>
      <c r="G74" s="195"/>
      <c r="H74" s="195"/>
      <c r="I74" s="195"/>
      <c r="J74" s="195"/>
      <c r="K74" s="195"/>
      <c r="L74" s="196"/>
      <c r="M74" s="206"/>
      <c r="N74" s="206"/>
      <c r="O74" s="206"/>
      <c r="P74" s="206"/>
      <c r="Q74" s="206"/>
      <c r="R74" s="206"/>
      <c r="S74" s="206"/>
      <c r="T74" s="206"/>
      <c r="U74" s="206"/>
      <c r="V74" s="206"/>
      <c r="W74" s="139"/>
      <c r="X74" s="144"/>
      <c r="Y74" s="151"/>
      <c r="Z74" s="149" t="str">
        <f>IFERROR(VLOOKUP(Y74, 【参考】数式用!$A$3:$B$46, 2, FALSE), "")</f>
        <v/>
      </c>
      <c r="AA74" s="36"/>
    </row>
    <row r="75" spans="1:27" ht="38.25" customHeight="1">
      <c r="A75" s="26"/>
      <c r="B75" s="126">
        <f t="shared" si="0"/>
        <v>36</v>
      </c>
      <c r="C75" s="194"/>
      <c r="D75" s="195"/>
      <c r="E75" s="195"/>
      <c r="F75" s="195"/>
      <c r="G75" s="195"/>
      <c r="H75" s="195"/>
      <c r="I75" s="195"/>
      <c r="J75" s="195"/>
      <c r="K75" s="195"/>
      <c r="L75" s="196"/>
      <c r="M75" s="206"/>
      <c r="N75" s="206"/>
      <c r="O75" s="206"/>
      <c r="P75" s="206"/>
      <c r="Q75" s="206"/>
      <c r="R75" s="206"/>
      <c r="S75" s="206"/>
      <c r="T75" s="206"/>
      <c r="U75" s="206"/>
      <c r="V75" s="206"/>
      <c r="W75" s="139"/>
      <c r="X75" s="144"/>
      <c r="Y75" s="151"/>
      <c r="Z75" s="149" t="str">
        <f>IFERROR(VLOOKUP(Y75, 【参考】数式用!$A$3:$B$46, 2, FALSE), "")</f>
        <v/>
      </c>
      <c r="AA75" s="36"/>
    </row>
    <row r="76" spans="1:27" ht="38.25" customHeight="1">
      <c r="A76" s="26"/>
      <c r="B76" s="126">
        <f t="shared" si="0"/>
        <v>37</v>
      </c>
      <c r="C76" s="194"/>
      <c r="D76" s="195"/>
      <c r="E76" s="195"/>
      <c r="F76" s="195"/>
      <c r="G76" s="195"/>
      <c r="H76" s="195"/>
      <c r="I76" s="195"/>
      <c r="J76" s="195"/>
      <c r="K76" s="195"/>
      <c r="L76" s="196"/>
      <c r="M76" s="206"/>
      <c r="N76" s="206"/>
      <c r="O76" s="206"/>
      <c r="P76" s="206"/>
      <c r="Q76" s="206"/>
      <c r="R76" s="206"/>
      <c r="S76" s="206"/>
      <c r="T76" s="206"/>
      <c r="U76" s="206"/>
      <c r="V76" s="206"/>
      <c r="W76" s="139"/>
      <c r="X76" s="144"/>
      <c r="Y76" s="151"/>
      <c r="Z76" s="149" t="str">
        <f>IFERROR(VLOOKUP(Y76, 【参考】数式用!$A$3:$B$46, 2, FALSE), "")</f>
        <v/>
      </c>
      <c r="AA76" s="36"/>
    </row>
    <row r="77" spans="1:27" ht="38.25" customHeight="1">
      <c r="A77" s="26"/>
      <c r="B77" s="126">
        <f t="shared" si="0"/>
        <v>38</v>
      </c>
      <c r="C77" s="194"/>
      <c r="D77" s="195"/>
      <c r="E77" s="195"/>
      <c r="F77" s="195"/>
      <c r="G77" s="195"/>
      <c r="H77" s="195"/>
      <c r="I77" s="195"/>
      <c r="J77" s="195"/>
      <c r="K77" s="195"/>
      <c r="L77" s="196"/>
      <c r="M77" s="206"/>
      <c r="N77" s="206"/>
      <c r="O77" s="206"/>
      <c r="P77" s="206"/>
      <c r="Q77" s="206"/>
      <c r="R77" s="206"/>
      <c r="S77" s="206"/>
      <c r="T77" s="206"/>
      <c r="U77" s="206"/>
      <c r="V77" s="206"/>
      <c r="W77" s="139"/>
      <c r="X77" s="144"/>
      <c r="Y77" s="151"/>
      <c r="Z77" s="149" t="str">
        <f>IFERROR(VLOOKUP(Y77, 【参考】数式用!$A$3:$B$46, 2, FALSE), "")</f>
        <v/>
      </c>
      <c r="AA77" s="36"/>
    </row>
    <row r="78" spans="1:27" ht="38.25" customHeight="1">
      <c r="A78" s="26"/>
      <c r="B78" s="126">
        <f t="shared" si="0"/>
        <v>39</v>
      </c>
      <c r="C78" s="194"/>
      <c r="D78" s="195"/>
      <c r="E78" s="195"/>
      <c r="F78" s="195"/>
      <c r="G78" s="195"/>
      <c r="H78" s="195"/>
      <c r="I78" s="195"/>
      <c r="J78" s="195"/>
      <c r="K78" s="195"/>
      <c r="L78" s="196"/>
      <c r="M78" s="206"/>
      <c r="N78" s="206"/>
      <c r="O78" s="206"/>
      <c r="P78" s="206"/>
      <c r="Q78" s="206"/>
      <c r="R78" s="206"/>
      <c r="S78" s="206"/>
      <c r="T78" s="206"/>
      <c r="U78" s="206"/>
      <c r="V78" s="206"/>
      <c r="W78" s="139"/>
      <c r="X78" s="144"/>
      <c r="Y78" s="151"/>
      <c r="Z78" s="149" t="str">
        <f>IFERROR(VLOOKUP(Y78, 【参考】数式用!$A$3:$B$46, 2, FALSE), "")</f>
        <v/>
      </c>
      <c r="AA78" s="36"/>
    </row>
    <row r="79" spans="1:27" ht="38.25" customHeight="1">
      <c r="A79" s="26"/>
      <c r="B79" s="126">
        <f t="shared" si="0"/>
        <v>40</v>
      </c>
      <c r="C79" s="194"/>
      <c r="D79" s="195"/>
      <c r="E79" s="195"/>
      <c r="F79" s="195"/>
      <c r="G79" s="195"/>
      <c r="H79" s="195"/>
      <c r="I79" s="195"/>
      <c r="J79" s="195"/>
      <c r="K79" s="195"/>
      <c r="L79" s="196"/>
      <c r="M79" s="206"/>
      <c r="N79" s="206"/>
      <c r="O79" s="206"/>
      <c r="P79" s="206"/>
      <c r="Q79" s="206"/>
      <c r="R79" s="206"/>
      <c r="S79" s="206"/>
      <c r="T79" s="206"/>
      <c r="U79" s="206"/>
      <c r="V79" s="206"/>
      <c r="W79" s="139"/>
      <c r="X79" s="144"/>
      <c r="Y79" s="151"/>
      <c r="Z79" s="149" t="str">
        <f>IFERROR(VLOOKUP(Y79, 【参考】数式用!$A$3:$B$46, 2, FALSE), "")</f>
        <v/>
      </c>
      <c r="AA79" s="36"/>
    </row>
    <row r="80" spans="1:27" ht="38.25" customHeight="1">
      <c r="A80" s="26"/>
      <c r="B80" s="126">
        <f t="shared" si="0"/>
        <v>41</v>
      </c>
      <c r="C80" s="194"/>
      <c r="D80" s="195"/>
      <c r="E80" s="195"/>
      <c r="F80" s="195"/>
      <c r="G80" s="195"/>
      <c r="H80" s="195"/>
      <c r="I80" s="195"/>
      <c r="J80" s="195"/>
      <c r="K80" s="195"/>
      <c r="L80" s="196"/>
      <c r="M80" s="206"/>
      <c r="N80" s="206"/>
      <c r="O80" s="206"/>
      <c r="P80" s="206"/>
      <c r="Q80" s="206"/>
      <c r="R80" s="206"/>
      <c r="S80" s="206"/>
      <c r="T80" s="206"/>
      <c r="U80" s="206"/>
      <c r="V80" s="206"/>
      <c r="W80" s="139"/>
      <c r="X80" s="144"/>
      <c r="Y80" s="151"/>
      <c r="Z80" s="149" t="str">
        <f>IFERROR(VLOOKUP(Y80, 【参考】数式用!$A$3:$B$46, 2, FALSE), "")</f>
        <v/>
      </c>
      <c r="AA80" s="36"/>
    </row>
    <row r="81" spans="1:27" ht="38.25" customHeight="1">
      <c r="A81" s="26"/>
      <c r="B81" s="126">
        <f t="shared" si="0"/>
        <v>42</v>
      </c>
      <c r="C81" s="194"/>
      <c r="D81" s="195"/>
      <c r="E81" s="195"/>
      <c r="F81" s="195"/>
      <c r="G81" s="195"/>
      <c r="H81" s="195"/>
      <c r="I81" s="195"/>
      <c r="J81" s="195"/>
      <c r="K81" s="195"/>
      <c r="L81" s="196"/>
      <c r="M81" s="206"/>
      <c r="N81" s="206"/>
      <c r="O81" s="206"/>
      <c r="P81" s="206"/>
      <c r="Q81" s="206"/>
      <c r="R81" s="206"/>
      <c r="S81" s="206"/>
      <c r="T81" s="206"/>
      <c r="U81" s="206"/>
      <c r="V81" s="206"/>
      <c r="W81" s="139"/>
      <c r="X81" s="144"/>
      <c r="Y81" s="151"/>
      <c r="Z81" s="149" t="str">
        <f>IFERROR(VLOOKUP(Y81, 【参考】数式用!$A$3:$B$46, 2, FALSE), "")</f>
        <v/>
      </c>
      <c r="AA81" s="36"/>
    </row>
    <row r="82" spans="1:27" ht="38.25" customHeight="1">
      <c r="A82" s="26"/>
      <c r="B82" s="126">
        <f t="shared" si="0"/>
        <v>43</v>
      </c>
      <c r="C82" s="194"/>
      <c r="D82" s="195"/>
      <c r="E82" s="195"/>
      <c r="F82" s="195"/>
      <c r="G82" s="195"/>
      <c r="H82" s="195"/>
      <c r="I82" s="195"/>
      <c r="J82" s="195"/>
      <c r="K82" s="195"/>
      <c r="L82" s="196"/>
      <c r="M82" s="206"/>
      <c r="N82" s="206"/>
      <c r="O82" s="206"/>
      <c r="P82" s="206"/>
      <c r="Q82" s="206"/>
      <c r="R82" s="206"/>
      <c r="S82" s="206"/>
      <c r="T82" s="206"/>
      <c r="U82" s="206"/>
      <c r="V82" s="206"/>
      <c r="W82" s="139"/>
      <c r="X82" s="144"/>
      <c r="Y82" s="151"/>
      <c r="Z82" s="149" t="str">
        <f>IFERROR(VLOOKUP(Y82, 【参考】数式用!$A$3:$B$46, 2, FALSE), "")</f>
        <v/>
      </c>
      <c r="AA82" s="36"/>
    </row>
    <row r="83" spans="1:27" ht="38.25" customHeight="1">
      <c r="A83" s="26"/>
      <c r="B83" s="126">
        <f t="shared" si="0"/>
        <v>44</v>
      </c>
      <c r="C83" s="194"/>
      <c r="D83" s="195"/>
      <c r="E83" s="195"/>
      <c r="F83" s="195"/>
      <c r="G83" s="195"/>
      <c r="H83" s="195"/>
      <c r="I83" s="195"/>
      <c r="J83" s="195"/>
      <c r="K83" s="195"/>
      <c r="L83" s="196"/>
      <c r="M83" s="206"/>
      <c r="N83" s="206"/>
      <c r="O83" s="206"/>
      <c r="P83" s="206"/>
      <c r="Q83" s="206"/>
      <c r="R83" s="206"/>
      <c r="S83" s="206"/>
      <c r="T83" s="206"/>
      <c r="U83" s="206"/>
      <c r="V83" s="206"/>
      <c r="W83" s="139"/>
      <c r="X83" s="144"/>
      <c r="Y83" s="151"/>
      <c r="Z83" s="149" t="str">
        <f>IFERROR(VLOOKUP(Y83, 【参考】数式用!$A$3:$B$46, 2, FALSE), "")</f>
        <v/>
      </c>
      <c r="AA83" s="36"/>
    </row>
    <row r="84" spans="1:27" ht="38.25" customHeight="1">
      <c r="A84" s="26"/>
      <c r="B84" s="126">
        <f t="shared" si="0"/>
        <v>45</v>
      </c>
      <c r="C84" s="194"/>
      <c r="D84" s="195"/>
      <c r="E84" s="195"/>
      <c r="F84" s="195"/>
      <c r="G84" s="195"/>
      <c r="H84" s="195"/>
      <c r="I84" s="195"/>
      <c r="J84" s="195"/>
      <c r="K84" s="195"/>
      <c r="L84" s="196"/>
      <c r="M84" s="206"/>
      <c r="N84" s="206"/>
      <c r="O84" s="206"/>
      <c r="P84" s="206"/>
      <c r="Q84" s="206"/>
      <c r="R84" s="206"/>
      <c r="S84" s="206"/>
      <c r="T84" s="206"/>
      <c r="U84" s="206"/>
      <c r="V84" s="206"/>
      <c r="W84" s="139"/>
      <c r="X84" s="144"/>
      <c r="Y84" s="151"/>
      <c r="Z84" s="149" t="str">
        <f>IFERROR(VLOOKUP(Y84, 【参考】数式用!$A$3:$B$46, 2, FALSE), "")</f>
        <v/>
      </c>
      <c r="AA84" s="36"/>
    </row>
    <row r="85" spans="1:27" ht="38.25" customHeight="1">
      <c r="A85" s="26"/>
      <c r="B85" s="126">
        <f t="shared" si="0"/>
        <v>46</v>
      </c>
      <c r="C85" s="194"/>
      <c r="D85" s="195"/>
      <c r="E85" s="195"/>
      <c r="F85" s="195"/>
      <c r="G85" s="195"/>
      <c r="H85" s="195"/>
      <c r="I85" s="195"/>
      <c r="J85" s="195"/>
      <c r="K85" s="195"/>
      <c r="L85" s="196"/>
      <c r="M85" s="206"/>
      <c r="N85" s="206"/>
      <c r="O85" s="206"/>
      <c r="P85" s="206"/>
      <c r="Q85" s="206"/>
      <c r="R85" s="206"/>
      <c r="S85" s="206"/>
      <c r="T85" s="206"/>
      <c r="U85" s="206"/>
      <c r="V85" s="206"/>
      <c r="W85" s="139"/>
      <c r="X85" s="144"/>
      <c r="Y85" s="151"/>
      <c r="Z85" s="149" t="str">
        <f>IFERROR(VLOOKUP(Y85, 【参考】数式用!$A$3:$B$46, 2, FALSE), "")</f>
        <v/>
      </c>
      <c r="AA85" s="36"/>
    </row>
    <row r="86" spans="1:27" ht="38.25" customHeight="1">
      <c r="A86" s="26"/>
      <c r="B86" s="126">
        <f t="shared" si="0"/>
        <v>47</v>
      </c>
      <c r="C86" s="194"/>
      <c r="D86" s="195"/>
      <c r="E86" s="195"/>
      <c r="F86" s="195"/>
      <c r="G86" s="195"/>
      <c r="H86" s="195"/>
      <c r="I86" s="195"/>
      <c r="J86" s="195"/>
      <c r="K86" s="195"/>
      <c r="L86" s="196"/>
      <c r="M86" s="206"/>
      <c r="N86" s="206"/>
      <c r="O86" s="206"/>
      <c r="P86" s="206"/>
      <c r="Q86" s="206"/>
      <c r="R86" s="206"/>
      <c r="S86" s="206"/>
      <c r="T86" s="206"/>
      <c r="U86" s="206"/>
      <c r="V86" s="206"/>
      <c r="W86" s="139"/>
      <c r="X86" s="144"/>
      <c r="Y86" s="151"/>
      <c r="Z86" s="149" t="str">
        <f>IFERROR(VLOOKUP(Y86, 【参考】数式用!$A$3:$B$46, 2, FALSE), "")</f>
        <v/>
      </c>
      <c r="AA86" s="36"/>
    </row>
    <row r="87" spans="1:27" ht="38.25" customHeight="1">
      <c r="A87" s="26"/>
      <c r="B87" s="126">
        <f t="shared" si="0"/>
        <v>48</v>
      </c>
      <c r="C87" s="194"/>
      <c r="D87" s="195"/>
      <c r="E87" s="195"/>
      <c r="F87" s="195"/>
      <c r="G87" s="195"/>
      <c r="H87" s="195"/>
      <c r="I87" s="195"/>
      <c r="J87" s="195"/>
      <c r="K87" s="195"/>
      <c r="L87" s="196"/>
      <c r="M87" s="206"/>
      <c r="N87" s="206"/>
      <c r="O87" s="206"/>
      <c r="P87" s="206"/>
      <c r="Q87" s="206"/>
      <c r="R87" s="206"/>
      <c r="S87" s="206"/>
      <c r="T87" s="206"/>
      <c r="U87" s="206"/>
      <c r="V87" s="206"/>
      <c r="W87" s="139"/>
      <c r="X87" s="144"/>
      <c r="Y87" s="151"/>
      <c r="Z87" s="149" t="str">
        <f>IFERROR(VLOOKUP(Y87, 【参考】数式用!$A$3:$B$46, 2, FALSE), "")</f>
        <v/>
      </c>
      <c r="AA87" s="36"/>
    </row>
    <row r="88" spans="1:27" ht="38.25" customHeight="1">
      <c r="A88" s="26"/>
      <c r="B88" s="126">
        <f t="shared" si="0"/>
        <v>49</v>
      </c>
      <c r="C88" s="194"/>
      <c r="D88" s="195"/>
      <c r="E88" s="195"/>
      <c r="F88" s="195"/>
      <c r="G88" s="195"/>
      <c r="H88" s="195"/>
      <c r="I88" s="195"/>
      <c r="J88" s="195"/>
      <c r="K88" s="195"/>
      <c r="L88" s="196"/>
      <c r="M88" s="206"/>
      <c r="N88" s="206"/>
      <c r="O88" s="206"/>
      <c r="P88" s="206"/>
      <c r="Q88" s="206"/>
      <c r="R88" s="206"/>
      <c r="S88" s="206"/>
      <c r="T88" s="206"/>
      <c r="U88" s="206"/>
      <c r="V88" s="206"/>
      <c r="W88" s="139"/>
      <c r="X88" s="144"/>
      <c r="Y88" s="151"/>
      <c r="Z88" s="149" t="str">
        <f>IFERROR(VLOOKUP(Y88, 【参考】数式用!$A$3:$B$46, 2, FALSE), "")</f>
        <v/>
      </c>
      <c r="AA88" s="36"/>
    </row>
    <row r="89" spans="1:27" ht="38.25" customHeight="1">
      <c r="A89" s="26"/>
      <c r="B89" s="126">
        <f t="shared" si="0"/>
        <v>50</v>
      </c>
      <c r="C89" s="194"/>
      <c r="D89" s="195"/>
      <c r="E89" s="195"/>
      <c r="F89" s="195"/>
      <c r="G89" s="195"/>
      <c r="H89" s="195"/>
      <c r="I89" s="195"/>
      <c r="J89" s="195"/>
      <c r="K89" s="195"/>
      <c r="L89" s="196"/>
      <c r="M89" s="206"/>
      <c r="N89" s="206"/>
      <c r="O89" s="206"/>
      <c r="P89" s="206"/>
      <c r="Q89" s="206"/>
      <c r="R89" s="206"/>
      <c r="S89" s="206"/>
      <c r="T89" s="206"/>
      <c r="U89" s="206"/>
      <c r="V89" s="206"/>
      <c r="W89" s="139"/>
      <c r="X89" s="144"/>
      <c r="Y89" s="151"/>
      <c r="Z89" s="149" t="str">
        <f>IFERROR(VLOOKUP(Y89, 【参考】数式用!$A$3:$B$46, 2, FALSE), "")</f>
        <v/>
      </c>
      <c r="AA89" s="36"/>
    </row>
    <row r="90" spans="1:27" ht="38.25" customHeight="1">
      <c r="A90" s="26"/>
      <c r="B90" s="126">
        <f t="shared" si="0"/>
        <v>51</v>
      </c>
      <c r="C90" s="194"/>
      <c r="D90" s="195"/>
      <c r="E90" s="195"/>
      <c r="F90" s="195"/>
      <c r="G90" s="195"/>
      <c r="H90" s="195"/>
      <c r="I90" s="195"/>
      <c r="J90" s="195"/>
      <c r="K90" s="195"/>
      <c r="L90" s="196"/>
      <c r="M90" s="206"/>
      <c r="N90" s="206"/>
      <c r="O90" s="206"/>
      <c r="P90" s="206"/>
      <c r="Q90" s="206"/>
      <c r="R90" s="206"/>
      <c r="S90" s="206"/>
      <c r="T90" s="206"/>
      <c r="U90" s="206"/>
      <c r="V90" s="206"/>
      <c r="W90" s="139"/>
      <c r="X90" s="144"/>
      <c r="Y90" s="151"/>
      <c r="Z90" s="149" t="str">
        <f>IFERROR(VLOOKUP(Y90, 【参考】数式用!$A$3:$B$46, 2, FALSE), "")</f>
        <v/>
      </c>
      <c r="AA90" s="36"/>
    </row>
    <row r="91" spans="1:27" ht="38.25" customHeight="1">
      <c r="A91" s="26"/>
      <c r="B91" s="126">
        <f t="shared" si="0"/>
        <v>52</v>
      </c>
      <c r="C91" s="194"/>
      <c r="D91" s="195"/>
      <c r="E91" s="195"/>
      <c r="F91" s="195"/>
      <c r="G91" s="195"/>
      <c r="H91" s="195"/>
      <c r="I91" s="195"/>
      <c r="J91" s="195"/>
      <c r="K91" s="195"/>
      <c r="L91" s="196"/>
      <c r="M91" s="206"/>
      <c r="N91" s="206"/>
      <c r="O91" s="206"/>
      <c r="P91" s="206"/>
      <c r="Q91" s="206"/>
      <c r="R91" s="206"/>
      <c r="S91" s="206"/>
      <c r="T91" s="206"/>
      <c r="U91" s="206"/>
      <c r="V91" s="206"/>
      <c r="W91" s="139"/>
      <c r="X91" s="144"/>
      <c r="Y91" s="151"/>
      <c r="Z91" s="149" t="str">
        <f>IFERROR(VLOOKUP(Y91, 【参考】数式用!$A$3:$B$46, 2, FALSE), "")</f>
        <v/>
      </c>
      <c r="AA91" s="36"/>
    </row>
    <row r="92" spans="1:27" ht="38.25" customHeight="1">
      <c r="A92" s="26"/>
      <c r="B92" s="126">
        <f t="shared" si="0"/>
        <v>53</v>
      </c>
      <c r="C92" s="194"/>
      <c r="D92" s="195"/>
      <c r="E92" s="195"/>
      <c r="F92" s="195"/>
      <c r="G92" s="195"/>
      <c r="H92" s="195"/>
      <c r="I92" s="195"/>
      <c r="J92" s="195"/>
      <c r="K92" s="195"/>
      <c r="L92" s="196"/>
      <c r="M92" s="206"/>
      <c r="N92" s="206"/>
      <c r="O92" s="206"/>
      <c r="P92" s="206"/>
      <c r="Q92" s="206"/>
      <c r="R92" s="206"/>
      <c r="S92" s="206"/>
      <c r="T92" s="206"/>
      <c r="U92" s="206"/>
      <c r="V92" s="206"/>
      <c r="W92" s="139"/>
      <c r="X92" s="144"/>
      <c r="Y92" s="151"/>
      <c r="Z92" s="149" t="str">
        <f>IFERROR(VLOOKUP(Y92, 【参考】数式用!$A$3:$B$46, 2, FALSE), "")</f>
        <v/>
      </c>
      <c r="AA92" s="36"/>
    </row>
    <row r="93" spans="1:27" ht="38.25" customHeight="1">
      <c r="A93" s="26"/>
      <c r="B93" s="126">
        <f t="shared" si="0"/>
        <v>54</v>
      </c>
      <c r="C93" s="194"/>
      <c r="D93" s="195"/>
      <c r="E93" s="195"/>
      <c r="F93" s="195"/>
      <c r="G93" s="195"/>
      <c r="H93" s="195"/>
      <c r="I93" s="195"/>
      <c r="J93" s="195"/>
      <c r="K93" s="195"/>
      <c r="L93" s="196"/>
      <c r="M93" s="206"/>
      <c r="N93" s="206"/>
      <c r="O93" s="206"/>
      <c r="P93" s="206"/>
      <c r="Q93" s="206"/>
      <c r="R93" s="206"/>
      <c r="S93" s="206"/>
      <c r="T93" s="206"/>
      <c r="U93" s="206"/>
      <c r="V93" s="206"/>
      <c r="W93" s="139"/>
      <c r="X93" s="144"/>
      <c r="Y93" s="151"/>
      <c r="Z93" s="149" t="str">
        <f>IFERROR(VLOOKUP(Y93, 【参考】数式用!$A$3:$B$46, 2, FALSE), "")</f>
        <v/>
      </c>
      <c r="AA93" s="36"/>
    </row>
    <row r="94" spans="1:27" ht="38.25" customHeight="1">
      <c r="A94" s="26"/>
      <c r="B94" s="126">
        <f t="shared" si="0"/>
        <v>55</v>
      </c>
      <c r="C94" s="194"/>
      <c r="D94" s="195"/>
      <c r="E94" s="195"/>
      <c r="F94" s="195"/>
      <c r="G94" s="195"/>
      <c r="H94" s="195"/>
      <c r="I94" s="195"/>
      <c r="J94" s="195"/>
      <c r="K94" s="195"/>
      <c r="L94" s="196"/>
      <c r="M94" s="206"/>
      <c r="N94" s="206"/>
      <c r="O94" s="206"/>
      <c r="P94" s="206"/>
      <c r="Q94" s="206"/>
      <c r="R94" s="206"/>
      <c r="S94" s="206"/>
      <c r="T94" s="206"/>
      <c r="U94" s="206"/>
      <c r="V94" s="206"/>
      <c r="W94" s="139"/>
      <c r="X94" s="144"/>
      <c r="Y94" s="151"/>
      <c r="Z94" s="149" t="str">
        <f>IFERROR(VLOOKUP(Y94, 【参考】数式用!$A$3:$B$46, 2, FALSE), "")</f>
        <v/>
      </c>
      <c r="AA94" s="36"/>
    </row>
    <row r="95" spans="1:27" ht="38.25" customHeight="1">
      <c r="A95" s="26"/>
      <c r="B95" s="126">
        <f t="shared" si="0"/>
        <v>56</v>
      </c>
      <c r="C95" s="194"/>
      <c r="D95" s="195"/>
      <c r="E95" s="195"/>
      <c r="F95" s="195"/>
      <c r="G95" s="195"/>
      <c r="H95" s="195"/>
      <c r="I95" s="195"/>
      <c r="J95" s="195"/>
      <c r="K95" s="195"/>
      <c r="L95" s="196"/>
      <c r="M95" s="206"/>
      <c r="N95" s="206"/>
      <c r="O95" s="206"/>
      <c r="P95" s="206"/>
      <c r="Q95" s="206"/>
      <c r="R95" s="206"/>
      <c r="S95" s="206"/>
      <c r="T95" s="206"/>
      <c r="U95" s="206"/>
      <c r="V95" s="206"/>
      <c r="W95" s="139"/>
      <c r="X95" s="144"/>
      <c r="Y95" s="151"/>
      <c r="Z95" s="149" t="str">
        <f>IFERROR(VLOOKUP(Y95, 【参考】数式用!$A$3:$B$46, 2, FALSE), "")</f>
        <v/>
      </c>
      <c r="AA95" s="36"/>
    </row>
    <row r="96" spans="1:27" ht="38.25" customHeight="1">
      <c r="A96" s="26"/>
      <c r="B96" s="126">
        <f t="shared" si="0"/>
        <v>57</v>
      </c>
      <c r="C96" s="194"/>
      <c r="D96" s="195"/>
      <c r="E96" s="195"/>
      <c r="F96" s="195"/>
      <c r="G96" s="195"/>
      <c r="H96" s="195"/>
      <c r="I96" s="195"/>
      <c r="J96" s="195"/>
      <c r="K96" s="195"/>
      <c r="L96" s="196"/>
      <c r="M96" s="206"/>
      <c r="N96" s="206"/>
      <c r="O96" s="206"/>
      <c r="P96" s="206"/>
      <c r="Q96" s="206"/>
      <c r="R96" s="206"/>
      <c r="S96" s="206"/>
      <c r="T96" s="206"/>
      <c r="U96" s="206"/>
      <c r="V96" s="206"/>
      <c r="W96" s="139"/>
      <c r="X96" s="144"/>
      <c r="Y96" s="151"/>
      <c r="Z96" s="149" t="str">
        <f>IFERROR(VLOOKUP(Y96, 【参考】数式用!$A$3:$B$46, 2, FALSE), "")</f>
        <v/>
      </c>
      <c r="AA96" s="36"/>
    </row>
    <row r="97" spans="1:27" ht="38.25" customHeight="1">
      <c r="A97" s="26"/>
      <c r="B97" s="126">
        <f t="shared" si="0"/>
        <v>58</v>
      </c>
      <c r="C97" s="194"/>
      <c r="D97" s="195"/>
      <c r="E97" s="195"/>
      <c r="F97" s="195"/>
      <c r="G97" s="195"/>
      <c r="H97" s="195"/>
      <c r="I97" s="195"/>
      <c r="J97" s="195"/>
      <c r="K97" s="195"/>
      <c r="L97" s="196"/>
      <c r="M97" s="206"/>
      <c r="N97" s="206"/>
      <c r="O97" s="206"/>
      <c r="P97" s="206"/>
      <c r="Q97" s="206"/>
      <c r="R97" s="206"/>
      <c r="S97" s="206"/>
      <c r="T97" s="206"/>
      <c r="U97" s="206"/>
      <c r="V97" s="206"/>
      <c r="W97" s="139"/>
      <c r="X97" s="144"/>
      <c r="Y97" s="151"/>
      <c r="Z97" s="149" t="str">
        <f>IFERROR(VLOOKUP(Y97, 【参考】数式用!$A$3:$B$46, 2, FALSE), "")</f>
        <v/>
      </c>
      <c r="AA97" s="36"/>
    </row>
    <row r="98" spans="1:27" ht="38.25" customHeight="1">
      <c r="A98" s="26"/>
      <c r="B98" s="126">
        <f t="shared" si="0"/>
        <v>59</v>
      </c>
      <c r="C98" s="194"/>
      <c r="D98" s="195"/>
      <c r="E98" s="195"/>
      <c r="F98" s="195"/>
      <c r="G98" s="195"/>
      <c r="H98" s="195"/>
      <c r="I98" s="195"/>
      <c r="J98" s="195"/>
      <c r="K98" s="195"/>
      <c r="L98" s="196"/>
      <c r="M98" s="206"/>
      <c r="N98" s="206"/>
      <c r="O98" s="206"/>
      <c r="P98" s="206"/>
      <c r="Q98" s="206"/>
      <c r="R98" s="206"/>
      <c r="S98" s="206"/>
      <c r="T98" s="206"/>
      <c r="U98" s="206"/>
      <c r="V98" s="206"/>
      <c r="W98" s="139"/>
      <c r="X98" s="144"/>
      <c r="Y98" s="151"/>
      <c r="Z98" s="149" t="str">
        <f>IFERROR(VLOOKUP(Y98, 【参考】数式用!$A$3:$B$46, 2, FALSE), "")</f>
        <v/>
      </c>
      <c r="AA98" s="36"/>
    </row>
    <row r="99" spans="1:27" ht="38.25" customHeight="1">
      <c r="A99" s="26"/>
      <c r="B99" s="126">
        <f t="shared" si="0"/>
        <v>60</v>
      </c>
      <c r="C99" s="194"/>
      <c r="D99" s="195"/>
      <c r="E99" s="195"/>
      <c r="F99" s="195"/>
      <c r="G99" s="195"/>
      <c r="H99" s="195"/>
      <c r="I99" s="195"/>
      <c r="J99" s="195"/>
      <c r="K99" s="195"/>
      <c r="L99" s="196"/>
      <c r="M99" s="206"/>
      <c r="N99" s="206"/>
      <c r="O99" s="206"/>
      <c r="P99" s="206"/>
      <c r="Q99" s="206"/>
      <c r="R99" s="206"/>
      <c r="S99" s="206"/>
      <c r="T99" s="206"/>
      <c r="U99" s="206"/>
      <c r="V99" s="206"/>
      <c r="W99" s="139"/>
      <c r="X99" s="144"/>
      <c r="Y99" s="151"/>
      <c r="Z99" s="149" t="str">
        <f>IFERROR(VLOOKUP(Y99, 【参考】数式用!$A$3:$B$46, 2, FALSE), "")</f>
        <v/>
      </c>
      <c r="AA99" s="36"/>
    </row>
    <row r="100" spans="1:27" ht="38.25" customHeight="1">
      <c r="A100" s="26"/>
      <c r="B100" s="126">
        <f t="shared" si="0"/>
        <v>61</v>
      </c>
      <c r="C100" s="194"/>
      <c r="D100" s="195"/>
      <c r="E100" s="195"/>
      <c r="F100" s="195"/>
      <c r="G100" s="195"/>
      <c r="H100" s="195"/>
      <c r="I100" s="195"/>
      <c r="J100" s="195"/>
      <c r="K100" s="195"/>
      <c r="L100" s="196"/>
      <c r="M100" s="206"/>
      <c r="N100" s="206"/>
      <c r="O100" s="206"/>
      <c r="P100" s="206"/>
      <c r="Q100" s="206"/>
      <c r="R100" s="206"/>
      <c r="S100" s="206"/>
      <c r="T100" s="206"/>
      <c r="U100" s="206"/>
      <c r="V100" s="206"/>
      <c r="W100" s="139"/>
      <c r="X100" s="144"/>
      <c r="Y100" s="151"/>
      <c r="Z100" s="149" t="str">
        <f>IFERROR(VLOOKUP(Y100, 【参考】数式用!$A$3:$B$46, 2, FALSE), "")</f>
        <v/>
      </c>
      <c r="AA100" s="36"/>
    </row>
    <row r="101" spans="1:27" ht="38.25" customHeight="1">
      <c r="A101" s="26"/>
      <c r="B101" s="126">
        <f t="shared" si="0"/>
        <v>62</v>
      </c>
      <c r="C101" s="194"/>
      <c r="D101" s="195"/>
      <c r="E101" s="195"/>
      <c r="F101" s="195"/>
      <c r="G101" s="195"/>
      <c r="H101" s="195"/>
      <c r="I101" s="195"/>
      <c r="J101" s="195"/>
      <c r="K101" s="195"/>
      <c r="L101" s="196"/>
      <c r="M101" s="206"/>
      <c r="N101" s="206"/>
      <c r="O101" s="206"/>
      <c r="P101" s="206"/>
      <c r="Q101" s="206"/>
      <c r="R101" s="206"/>
      <c r="S101" s="206"/>
      <c r="T101" s="206"/>
      <c r="U101" s="206"/>
      <c r="V101" s="206"/>
      <c r="W101" s="139"/>
      <c r="X101" s="144"/>
      <c r="Y101" s="151"/>
      <c r="Z101" s="149" t="str">
        <f>IFERROR(VLOOKUP(Y101, 【参考】数式用!$A$3:$B$46, 2, FALSE), "")</f>
        <v/>
      </c>
      <c r="AA101" s="36"/>
    </row>
    <row r="102" spans="1:27" ht="38.25" customHeight="1">
      <c r="A102" s="26"/>
      <c r="B102" s="126">
        <f t="shared" si="0"/>
        <v>63</v>
      </c>
      <c r="C102" s="194"/>
      <c r="D102" s="195"/>
      <c r="E102" s="195"/>
      <c r="F102" s="195"/>
      <c r="G102" s="195"/>
      <c r="H102" s="195"/>
      <c r="I102" s="195"/>
      <c r="J102" s="195"/>
      <c r="K102" s="195"/>
      <c r="L102" s="196"/>
      <c r="M102" s="206"/>
      <c r="N102" s="206"/>
      <c r="O102" s="206"/>
      <c r="P102" s="206"/>
      <c r="Q102" s="206"/>
      <c r="R102" s="206"/>
      <c r="S102" s="206"/>
      <c r="T102" s="206"/>
      <c r="U102" s="206"/>
      <c r="V102" s="206"/>
      <c r="W102" s="139"/>
      <c r="X102" s="144"/>
      <c r="Y102" s="151"/>
      <c r="Z102" s="149" t="str">
        <f>IFERROR(VLOOKUP(Y102, 【参考】数式用!$A$3:$B$46, 2, FALSE), "")</f>
        <v/>
      </c>
      <c r="AA102" s="36"/>
    </row>
    <row r="103" spans="1:27" ht="38.25" customHeight="1">
      <c r="A103" s="26"/>
      <c r="B103" s="126">
        <f t="shared" si="0"/>
        <v>64</v>
      </c>
      <c r="C103" s="194"/>
      <c r="D103" s="195"/>
      <c r="E103" s="195"/>
      <c r="F103" s="195"/>
      <c r="G103" s="195"/>
      <c r="H103" s="195"/>
      <c r="I103" s="195"/>
      <c r="J103" s="195"/>
      <c r="K103" s="195"/>
      <c r="L103" s="196"/>
      <c r="M103" s="206"/>
      <c r="N103" s="206"/>
      <c r="O103" s="206"/>
      <c r="P103" s="206"/>
      <c r="Q103" s="206"/>
      <c r="R103" s="206"/>
      <c r="S103" s="206"/>
      <c r="T103" s="206"/>
      <c r="U103" s="206"/>
      <c r="V103" s="206"/>
      <c r="W103" s="139"/>
      <c r="X103" s="144"/>
      <c r="Y103" s="151"/>
      <c r="Z103" s="149" t="str">
        <f>IFERROR(VLOOKUP(Y103, 【参考】数式用!$A$3:$B$46, 2, FALSE), "")</f>
        <v/>
      </c>
      <c r="AA103" s="36"/>
    </row>
    <row r="104" spans="1:27" ht="38.25" customHeight="1">
      <c r="A104" s="26"/>
      <c r="B104" s="126">
        <f t="shared" si="0"/>
        <v>65</v>
      </c>
      <c r="C104" s="194"/>
      <c r="D104" s="195"/>
      <c r="E104" s="195"/>
      <c r="F104" s="195"/>
      <c r="G104" s="195"/>
      <c r="H104" s="195"/>
      <c r="I104" s="195"/>
      <c r="J104" s="195"/>
      <c r="K104" s="195"/>
      <c r="L104" s="196"/>
      <c r="M104" s="206"/>
      <c r="N104" s="206"/>
      <c r="O104" s="206"/>
      <c r="P104" s="206"/>
      <c r="Q104" s="206"/>
      <c r="R104" s="206"/>
      <c r="S104" s="206"/>
      <c r="T104" s="206"/>
      <c r="U104" s="206"/>
      <c r="V104" s="206"/>
      <c r="W104" s="139"/>
      <c r="X104" s="144"/>
      <c r="Y104" s="151"/>
      <c r="Z104" s="149" t="str">
        <f>IFERROR(VLOOKUP(Y104, 【参考】数式用!$A$3:$B$46, 2, FALSE), "")</f>
        <v/>
      </c>
      <c r="AA104" s="36"/>
    </row>
    <row r="105" spans="1:27" ht="38.25" customHeight="1">
      <c r="A105" s="26"/>
      <c r="B105" s="126">
        <f t="shared" si="0"/>
        <v>66</v>
      </c>
      <c r="C105" s="194"/>
      <c r="D105" s="195"/>
      <c r="E105" s="195"/>
      <c r="F105" s="195"/>
      <c r="G105" s="195"/>
      <c r="H105" s="195"/>
      <c r="I105" s="195"/>
      <c r="J105" s="195"/>
      <c r="K105" s="195"/>
      <c r="L105" s="196"/>
      <c r="M105" s="206"/>
      <c r="N105" s="206"/>
      <c r="O105" s="206"/>
      <c r="P105" s="206"/>
      <c r="Q105" s="206"/>
      <c r="R105" s="206"/>
      <c r="S105" s="206"/>
      <c r="T105" s="206"/>
      <c r="U105" s="206"/>
      <c r="V105" s="206"/>
      <c r="W105" s="139"/>
      <c r="X105" s="144"/>
      <c r="Y105" s="151"/>
      <c r="Z105" s="149" t="str">
        <f>IFERROR(VLOOKUP(Y105, 【参考】数式用!$A$3:$B$46, 2, FALSE), "")</f>
        <v/>
      </c>
      <c r="AA105" s="36"/>
    </row>
    <row r="106" spans="1:27" ht="38.25" customHeight="1">
      <c r="A106" s="26"/>
      <c r="B106" s="126">
        <f t="shared" ref="B106:B139" si="1">B105+1</f>
        <v>67</v>
      </c>
      <c r="C106" s="194"/>
      <c r="D106" s="195"/>
      <c r="E106" s="195"/>
      <c r="F106" s="195"/>
      <c r="G106" s="195"/>
      <c r="H106" s="195"/>
      <c r="I106" s="195"/>
      <c r="J106" s="195"/>
      <c r="K106" s="195"/>
      <c r="L106" s="196"/>
      <c r="M106" s="206"/>
      <c r="N106" s="206"/>
      <c r="O106" s="206"/>
      <c r="P106" s="206"/>
      <c r="Q106" s="206"/>
      <c r="R106" s="206"/>
      <c r="S106" s="206"/>
      <c r="T106" s="206"/>
      <c r="U106" s="206"/>
      <c r="V106" s="206"/>
      <c r="W106" s="139"/>
      <c r="X106" s="144"/>
      <c r="Y106" s="151"/>
      <c r="Z106" s="149" t="str">
        <f>IFERROR(VLOOKUP(Y106, 【参考】数式用!$A$3:$B$46, 2, FALSE), "")</f>
        <v/>
      </c>
      <c r="AA106" s="36"/>
    </row>
    <row r="107" spans="1:27" ht="38.25" customHeight="1">
      <c r="A107" s="26"/>
      <c r="B107" s="126">
        <f t="shared" si="1"/>
        <v>68</v>
      </c>
      <c r="C107" s="194"/>
      <c r="D107" s="195"/>
      <c r="E107" s="195"/>
      <c r="F107" s="195"/>
      <c r="G107" s="195"/>
      <c r="H107" s="195"/>
      <c r="I107" s="195"/>
      <c r="J107" s="195"/>
      <c r="K107" s="195"/>
      <c r="L107" s="196"/>
      <c r="M107" s="206"/>
      <c r="N107" s="206"/>
      <c r="O107" s="206"/>
      <c r="P107" s="206"/>
      <c r="Q107" s="206"/>
      <c r="R107" s="206"/>
      <c r="S107" s="206"/>
      <c r="T107" s="206"/>
      <c r="U107" s="206"/>
      <c r="V107" s="206"/>
      <c r="W107" s="139"/>
      <c r="X107" s="144"/>
      <c r="Y107" s="151"/>
      <c r="Z107" s="149" t="str">
        <f>IFERROR(VLOOKUP(Y107, 【参考】数式用!$A$3:$B$46, 2, FALSE), "")</f>
        <v/>
      </c>
      <c r="AA107" s="36"/>
    </row>
    <row r="108" spans="1:27" ht="38.25" customHeight="1">
      <c r="A108" s="26"/>
      <c r="B108" s="126">
        <f t="shared" si="1"/>
        <v>69</v>
      </c>
      <c r="C108" s="194"/>
      <c r="D108" s="195"/>
      <c r="E108" s="195"/>
      <c r="F108" s="195"/>
      <c r="G108" s="195"/>
      <c r="H108" s="195"/>
      <c r="I108" s="195"/>
      <c r="J108" s="195"/>
      <c r="K108" s="195"/>
      <c r="L108" s="196"/>
      <c r="M108" s="206"/>
      <c r="N108" s="206"/>
      <c r="O108" s="206"/>
      <c r="P108" s="206"/>
      <c r="Q108" s="206"/>
      <c r="R108" s="206"/>
      <c r="S108" s="206"/>
      <c r="T108" s="206"/>
      <c r="U108" s="206"/>
      <c r="V108" s="206"/>
      <c r="W108" s="139"/>
      <c r="X108" s="144"/>
      <c r="Y108" s="151"/>
      <c r="Z108" s="149" t="str">
        <f>IFERROR(VLOOKUP(Y108, 【参考】数式用!$A$3:$B$46, 2, FALSE), "")</f>
        <v/>
      </c>
      <c r="AA108" s="36"/>
    </row>
    <row r="109" spans="1:27" ht="38.25" customHeight="1">
      <c r="A109" s="26"/>
      <c r="B109" s="126">
        <f t="shared" si="1"/>
        <v>70</v>
      </c>
      <c r="C109" s="194"/>
      <c r="D109" s="195"/>
      <c r="E109" s="195"/>
      <c r="F109" s="195"/>
      <c r="G109" s="195"/>
      <c r="H109" s="195"/>
      <c r="I109" s="195"/>
      <c r="J109" s="195"/>
      <c r="K109" s="195"/>
      <c r="L109" s="196"/>
      <c r="M109" s="206"/>
      <c r="N109" s="206"/>
      <c r="O109" s="206"/>
      <c r="P109" s="206"/>
      <c r="Q109" s="206"/>
      <c r="R109" s="206"/>
      <c r="S109" s="206"/>
      <c r="T109" s="206"/>
      <c r="U109" s="206"/>
      <c r="V109" s="206"/>
      <c r="W109" s="139"/>
      <c r="X109" s="144"/>
      <c r="Y109" s="151"/>
      <c r="Z109" s="149" t="str">
        <f>IFERROR(VLOOKUP(Y109, 【参考】数式用!$A$3:$B$46, 2, FALSE), "")</f>
        <v/>
      </c>
      <c r="AA109" s="36"/>
    </row>
    <row r="110" spans="1:27" ht="38.25" customHeight="1">
      <c r="A110" s="26"/>
      <c r="B110" s="126">
        <f t="shared" si="1"/>
        <v>71</v>
      </c>
      <c r="C110" s="194"/>
      <c r="D110" s="195"/>
      <c r="E110" s="195"/>
      <c r="F110" s="195"/>
      <c r="G110" s="195"/>
      <c r="H110" s="195"/>
      <c r="I110" s="195"/>
      <c r="J110" s="195"/>
      <c r="K110" s="195"/>
      <c r="L110" s="196"/>
      <c r="M110" s="206"/>
      <c r="N110" s="206"/>
      <c r="O110" s="206"/>
      <c r="P110" s="206"/>
      <c r="Q110" s="206"/>
      <c r="R110" s="206"/>
      <c r="S110" s="206"/>
      <c r="T110" s="206"/>
      <c r="U110" s="206"/>
      <c r="V110" s="206"/>
      <c r="W110" s="139"/>
      <c r="X110" s="144"/>
      <c r="Y110" s="151"/>
      <c r="Z110" s="149" t="str">
        <f>IFERROR(VLOOKUP(Y110, 【参考】数式用!$A$3:$B$46, 2, FALSE), "")</f>
        <v/>
      </c>
      <c r="AA110" s="36"/>
    </row>
    <row r="111" spans="1:27" ht="38.25" customHeight="1">
      <c r="A111" s="26"/>
      <c r="B111" s="126">
        <f t="shared" si="1"/>
        <v>72</v>
      </c>
      <c r="C111" s="194"/>
      <c r="D111" s="195"/>
      <c r="E111" s="195"/>
      <c r="F111" s="195"/>
      <c r="G111" s="195"/>
      <c r="H111" s="195"/>
      <c r="I111" s="195"/>
      <c r="J111" s="195"/>
      <c r="K111" s="195"/>
      <c r="L111" s="196"/>
      <c r="M111" s="206"/>
      <c r="N111" s="206"/>
      <c r="O111" s="206"/>
      <c r="P111" s="206"/>
      <c r="Q111" s="206"/>
      <c r="R111" s="206"/>
      <c r="S111" s="206"/>
      <c r="T111" s="206"/>
      <c r="U111" s="206"/>
      <c r="V111" s="206"/>
      <c r="W111" s="139"/>
      <c r="X111" s="144"/>
      <c r="Y111" s="151"/>
      <c r="Z111" s="149" t="str">
        <f>IFERROR(VLOOKUP(Y111, 【参考】数式用!$A$3:$B$46, 2, FALSE), "")</f>
        <v/>
      </c>
      <c r="AA111" s="36"/>
    </row>
    <row r="112" spans="1:27" ht="38.25" customHeight="1">
      <c r="A112" s="26"/>
      <c r="B112" s="126">
        <f t="shared" si="1"/>
        <v>73</v>
      </c>
      <c r="C112" s="194"/>
      <c r="D112" s="195"/>
      <c r="E112" s="195"/>
      <c r="F112" s="195"/>
      <c r="G112" s="195"/>
      <c r="H112" s="195"/>
      <c r="I112" s="195"/>
      <c r="J112" s="195"/>
      <c r="K112" s="195"/>
      <c r="L112" s="196"/>
      <c r="M112" s="206"/>
      <c r="N112" s="206"/>
      <c r="O112" s="206"/>
      <c r="P112" s="206"/>
      <c r="Q112" s="206"/>
      <c r="R112" s="206"/>
      <c r="S112" s="206"/>
      <c r="T112" s="206"/>
      <c r="U112" s="206"/>
      <c r="V112" s="206"/>
      <c r="W112" s="139"/>
      <c r="X112" s="144"/>
      <c r="Y112" s="151"/>
      <c r="Z112" s="149" t="str">
        <f>IFERROR(VLOOKUP(Y112, 【参考】数式用!$A$3:$B$46, 2, FALSE), "")</f>
        <v/>
      </c>
      <c r="AA112" s="36"/>
    </row>
    <row r="113" spans="1:27" ht="38.25" customHeight="1">
      <c r="A113" s="26"/>
      <c r="B113" s="126">
        <f t="shared" si="1"/>
        <v>74</v>
      </c>
      <c r="C113" s="194"/>
      <c r="D113" s="195"/>
      <c r="E113" s="195"/>
      <c r="F113" s="195"/>
      <c r="G113" s="195"/>
      <c r="H113" s="195"/>
      <c r="I113" s="195"/>
      <c r="J113" s="195"/>
      <c r="K113" s="195"/>
      <c r="L113" s="196"/>
      <c r="M113" s="206"/>
      <c r="N113" s="206"/>
      <c r="O113" s="206"/>
      <c r="P113" s="206"/>
      <c r="Q113" s="206"/>
      <c r="R113" s="206"/>
      <c r="S113" s="206"/>
      <c r="T113" s="206"/>
      <c r="U113" s="206"/>
      <c r="V113" s="206"/>
      <c r="W113" s="139"/>
      <c r="X113" s="144"/>
      <c r="Y113" s="151"/>
      <c r="Z113" s="149" t="str">
        <f>IFERROR(VLOOKUP(Y113, 【参考】数式用!$A$3:$B$46, 2, FALSE), "")</f>
        <v/>
      </c>
      <c r="AA113" s="36"/>
    </row>
    <row r="114" spans="1:27" ht="38.25" customHeight="1">
      <c r="A114" s="26"/>
      <c r="B114" s="126">
        <f t="shared" si="1"/>
        <v>75</v>
      </c>
      <c r="C114" s="194"/>
      <c r="D114" s="195"/>
      <c r="E114" s="195"/>
      <c r="F114" s="195"/>
      <c r="G114" s="195"/>
      <c r="H114" s="195"/>
      <c r="I114" s="195"/>
      <c r="J114" s="195"/>
      <c r="K114" s="195"/>
      <c r="L114" s="196"/>
      <c r="M114" s="206"/>
      <c r="N114" s="206"/>
      <c r="O114" s="206"/>
      <c r="P114" s="206"/>
      <c r="Q114" s="206"/>
      <c r="R114" s="206"/>
      <c r="S114" s="206"/>
      <c r="T114" s="206"/>
      <c r="U114" s="206"/>
      <c r="V114" s="206"/>
      <c r="W114" s="139"/>
      <c r="X114" s="144"/>
      <c r="Y114" s="151"/>
      <c r="Z114" s="149" t="str">
        <f>IFERROR(VLOOKUP(Y114, 【参考】数式用!$A$3:$B$46, 2, FALSE), "")</f>
        <v/>
      </c>
      <c r="AA114" s="36"/>
    </row>
    <row r="115" spans="1:27" ht="38.25" customHeight="1">
      <c r="A115" s="26"/>
      <c r="B115" s="126">
        <f t="shared" si="1"/>
        <v>76</v>
      </c>
      <c r="C115" s="194"/>
      <c r="D115" s="195"/>
      <c r="E115" s="195"/>
      <c r="F115" s="195"/>
      <c r="G115" s="195"/>
      <c r="H115" s="195"/>
      <c r="I115" s="195"/>
      <c r="J115" s="195"/>
      <c r="K115" s="195"/>
      <c r="L115" s="196"/>
      <c r="M115" s="206"/>
      <c r="N115" s="206"/>
      <c r="O115" s="206"/>
      <c r="P115" s="206"/>
      <c r="Q115" s="206"/>
      <c r="R115" s="206"/>
      <c r="S115" s="206"/>
      <c r="T115" s="206"/>
      <c r="U115" s="206"/>
      <c r="V115" s="206"/>
      <c r="W115" s="139"/>
      <c r="X115" s="144"/>
      <c r="Y115" s="151"/>
      <c r="Z115" s="149" t="str">
        <f>IFERROR(VLOOKUP(Y115, 【参考】数式用!$A$3:$B$46, 2, FALSE), "")</f>
        <v/>
      </c>
      <c r="AA115" s="36"/>
    </row>
    <row r="116" spans="1:27" ht="38.25" customHeight="1">
      <c r="A116" s="26"/>
      <c r="B116" s="126">
        <f t="shared" si="1"/>
        <v>77</v>
      </c>
      <c r="C116" s="194"/>
      <c r="D116" s="195"/>
      <c r="E116" s="195"/>
      <c r="F116" s="195"/>
      <c r="G116" s="195"/>
      <c r="H116" s="195"/>
      <c r="I116" s="195"/>
      <c r="J116" s="195"/>
      <c r="K116" s="195"/>
      <c r="L116" s="196"/>
      <c r="M116" s="206"/>
      <c r="N116" s="206"/>
      <c r="O116" s="206"/>
      <c r="P116" s="206"/>
      <c r="Q116" s="206"/>
      <c r="R116" s="206"/>
      <c r="S116" s="206"/>
      <c r="T116" s="206"/>
      <c r="U116" s="206"/>
      <c r="V116" s="206"/>
      <c r="W116" s="139"/>
      <c r="X116" s="144"/>
      <c r="Y116" s="151"/>
      <c r="Z116" s="149" t="str">
        <f>IFERROR(VLOOKUP(Y116, 【参考】数式用!$A$3:$B$46, 2, FALSE), "")</f>
        <v/>
      </c>
      <c r="AA116" s="36"/>
    </row>
    <row r="117" spans="1:27" ht="38.25" customHeight="1">
      <c r="A117" s="26"/>
      <c r="B117" s="126">
        <f t="shared" si="1"/>
        <v>78</v>
      </c>
      <c r="C117" s="194"/>
      <c r="D117" s="195"/>
      <c r="E117" s="195"/>
      <c r="F117" s="195"/>
      <c r="G117" s="195"/>
      <c r="H117" s="195"/>
      <c r="I117" s="195"/>
      <c r="J117" s="195"/>
      <c r="K117" s="195"/>
      <c r="L117" s="196"/>
      <c r="M117" s="206"/>
      <c r="N117" s="206"/>
      <c r="O117" s="206"/>
      <c r="P117" s="206"/>
      <c r="Q117" s="206"/>
      <c r="R117" s="206"/>
      <c r="S117" s="206"/>
      <c r="T117" s="206"/>
      <c r="U117" s="206"/>
      <c r="V117" s="206"/>
      <c r="W117" s="139"/>
      <c r="X117" s="144"/>
      <c r="Y117" s="151"/>
      <c r="Z117" s="149" t="str">
        <f>IFERROR(VLOOKUP(Y117, 【参考】数式用!$A$3:$B$46, 2, FALSE), "")</f>
        <v/>
      </c>
      <c r="AA117" s="36"/>
    </row>
    <row r="118" spans="1:27" ht="38.25" customHeight="1">
      <c r="A118" s="26"/>
      <c r="B118" s="126">
        <f t="shared" si="1"/>
        <v>79</v>
      </c>
      <c r="C118" s="194"/>
      <c r="D118" s="195"/>
      <c r="E118" s="195"/>
      <c r="F118" s="195"/>
      <c r="G118" s="195"/>
      <c r="H118" s="195"/>
      <c r="I118" s="195"/>
      <c r="J118" s="195"/>
      <c r="K118" s="195"/>
      <c r="L118" s="196"/>
      <c r="M118" s="206"/>
      <c r="N118" s="206"/>
      <c r="O118" s="206"/>
      <c r="P118" s="206"/>
      <c r="Q118" s="206"/>
      <c r="R118" s="206"/>
      <c r="S118" s="206"/>
      <c r="T118" s="206"/>
      <c r="U118" s="206"/>
      <c r="V118" s="206"/>
      <c r="W118" s="139"/>
      <c r="X118" s="144"/>
      <c r="Y118" s="151"/>
      <c r="Z118" s="149" t="str">
        <f>IFERROR(VLOOKUP(Y118, 【参考】数式用!$A$3:$B$46, 2, FALSE), "")</f>
        <v/>
      </c>
      <c r="AA118" s="36"/>
    </row>
    <row r="119" spans="1:27" ht="38.25" customHeight="1">
      <c r="A119" s="26"/>
      <c r="B119" s="126">
        <f t="shared" si="1"/>
        <v>80</v>
      </c>
      <c r="C119" s="194"/>
      <c r="D119" s="195"/>
      <c r="E119" s="195"/>
      <c r="F119" s="195"/>
      <c r="G119" s="195"/>
      <c r="H119" s="195"/>
      <c r="I119" s="195"/>
      <c r="J119" s="195"/>
      <c r="K119" s="195"/>
      <c r="L119" s="196"/>
      <c r="M119" s="206"/>
      <c r="N119" s="206"/>
      <c r="O119" s="206"/>
      <c r="P119" s="206"/>
      <c r="Q119" s="206"/>
      <c r="R119" s="206"/>
      <c r="S119" s="206"/>
      <c r="T119" s="206"/>
      <c r="U119" s="206"/>
      <c r="V119" s="206"/>
      <c r="W119" s="139"/>
      <c r="X119" s="144"/>
      <c r="Y119" s="151"/>
      <c r="Z119" s="149" t="str">
        <f>IFERROR(VLOOKUP(Y119, 【参考】数式用!$A$3:$B$46, 2, FALSE), "")</f>
        <v/>
      </c>
      <c r="AA119" s="36"/>
    </row>
    <row r="120" spans="1:27" ht="38.25" customHeight="1">
      <c r="A120" s="26"/>
      <c r="B120" s="126">
        <f t="shared" si="1"/>
        <v>81</v>
      </c>
      <c r="C120" s="194"/>
      <c r="D120" s="195"/>
      <c r="E120" s="195"/>
      <c r="F120" s="195"/>
      <c r="G120" s="195"/>
      <c r="H120" s="195"/>
      <c r="I120" s="195"/>
      <c r="J120" s="195"/>
      <c r="K120" s="195"/>
      <c r="L120" s="196"/>
      <c r="M120" s="206"/>
      <c r="N120" s="206"/>
      <c r="O120" s="206"/>
      <c r="P120" s="206"/>
      <c r="Q120" s="206"/>
      <c r="R120" s="206"/>
      <c r="S120" s="206"/>
      <c r="T120" s="206"/>
      <c r="U120" s="206"/>
      <c r="V120" s="206"/>
      <c r="W120" s="139"/>
      <c r="X120" s="144"/>
      <c r="Y120" s="151"/>
      <c r="Z120" s="149" t="str">
        <f>IFERROR(VLOOKUP(Y120, 【参考】数式用!$A$3:$B$46, 2, FALSE), "")</f>
        <v/>
      </c>
      <c r="AA120" s="36"/>
    </row>
    <row r="121" spans="1:27" ht="38.25" customHeight="1">
      <c r="A121" s="26"/>
      <c r="B121" s="126">
        <f t="shared" si="1"/>
        <v>82</v>
      </c>
      <c r="C121" s="194"/>
      <c r="D121" s="195"/>
      <c r="E121" s="195"/>
      <c r="F121" s="195"/>
      <c r="G121" s="195"/>
      <c r="H121" s="195"/>
      <c r="I121" s="195"/>
      <c r="J121" s="195"/>
      <c r="K121" s="195"/>
      <c r="L121" s="196"/>
      <c r="M121" s="206"/>
      <c r="N121" s="206"/>
      <c r="O121" s="206"/>
      <c r="P121" s="206"/>
      <c r="Q121" s="206"/>
      <c r="R121" s="206"/>
      <c r="S121" s="206"/>
      <c r="T121" s="206"/>
      <c r="U121" s="206"/>
      <c r="V121" s="206"/>
      <c r="W121" s="139"/>
      <c r="X121" s="144"/>
      <c r="Y121" s="151"/>
      <c r="Z121" s="149" t="str">
        <f>IFERROR(VLOOKUP(Y121, 【参考】数式用!$A$3:$B$46, 2, FALSE), "")</f>
        <v/>
      </c>
      <c r="AA121" s="36"/>
    </row>
    <row r="122" spans="1:27" ht="38.25" customHeight="1">
      <c r="A122" s="26"/>
      <c r="B122" s="126">
        <f t="shared" si="1"/>
        <v>83</v>
      </c>
      <c r="C122" s="194"/>
      <c r="D122" s="195"/>
      <c r="E122" s="195"/>
      <c r="F122" s="195"/>
      <c r="G122" s="195"/>
      <c r="H122" s="195"/>
      <c r="I122" s="195"/>
      <c r="J122" s="195"/>
      <c r="K122" s="195"/>
      <c r="L122" s="196"/>
      <c r="M122" s="206"/>
      <c r="N122" s="206"/>
      <c r="O122" s="206"/>
      <c r="P122" s="206"/>
      <c r="Q122" s="206"/>
      <c r="R122" s="206"/>
      <c r="S122" s="206"/>
      <c r="T122" s="206"/>
      <c r="U122" s="206"/>
      <c r="V122" s="206"/>
      <c r="W122" s="139"/>
      <c r="X122" s="144"/>
      <c r="Y122" s="151"/>
      <c r="Z122" s="149" t="str">
        <f>IFERROR(VLOOKUP(Y122, 【参考】数式用!$A$3:$B$46, 2, FALSE), "")</f>
        <v/>
      </c>
      <c r="AA122" s="36"/>
    </row>
    <row r="123" spans="1:27" ht="38.25" customHeight="1">
      <c r="A123" s="26"/>
      <c r="B123" s="126">
        <f t="shared" si="1"/>
        <v>84</v>
      </c>
      <c r="C123" s="194"/>
      <c r="D123" s="195"/>
      <c r="E123" s="195"/>
      <c r="F123" s="195"/>
      <c r="G123" s="195"/>
      <c r="H123" s="195"/>
      <c r="I123" s="195"/>
      <c r="J123" s="195"/>
      <c r="K123" s="195"/>
      <c r="L123" s="196"/>
      <c r="M123" s="206"/>
      <c r="N123" s="206"/>
      <c r="O123" s="206"/>
      <c r="P123" s="206"/>
      <c r="Q123" s="206"/>
      <c r="R123" s="206"/>
      <c r="S123" s="206"/>
      <c r="T123" s="206"/>
      <c r="U123" s="206"/>
      <c r="V123" s="206"/>
      <c r="W123" s="139"/>
      <c r="X123" s="144"/>
      <c r="Y123" s="151"/>
      <c r="Z123" s="149" t="str">
        <f>IFERROR(VLOOKUP(Y123, 【参考】数式用!$A$3:$B$46, 2, FALSE), "")</f>
        <v/>
      </c>
      <c r="AA123" s="36"/>
    </row>
    <row r="124" spans="1:27" ht="38.25" customHeight="1">
      <c r="A124" s="26"/>
      <c r="B124" s="126">
        <f t="shared" si="1"/>
        <v>85</v>
      </c>
      <c r="C124" s="194"/>
      <c r="D124" s="195"/>
      <c r="E124" s="195"/>
      <c r="F124" s="195"/>
      <c r="G124" s="195"/>
      <c r="H124" s="195"/>
      <c r="I124" s="195"/>
      <c r="J124" s="195"/>
      <c r="K124" s="195"/>
      <c r="L124" s="196"/>
      <c r="M124" s="206"/>
      <c r="N124" s="206"/>
      <c r="O124" s="206"/>
      <c r="P124" s="206"/>
      <c r="Q124" s="206"/>
      <c r="R124" s="206"/>
      <c r="S124" s="206"/>
      <c r="T124" s="206"/>
      <c r="U124" s="206"/>
      <c r="V124" s="206"/>
      <c r="W124" s="139"/>
      <c r="X124" s="144"/>
      <c r="Y124" s="151"/>
      <c r="Z124" s="149" t="str">
        <f>IFERROR(VLOOKUP(Y124, 【参考】数式用!$A$3:$B$46, 2, FALSE), "")</f>
        <v/>
      </c>
      <c r="AA124" s="36"/>
    </row>
    <row r="125" spans="1:27" ht="38.25" customHeight="1">
      <c r="A125" s="26"/>
      <c r="B125" s="126">
        <f t="shared" si="1"/>
        <v>86</v>
      </c>
      <c r="C125" s="194"/>
      <c r="D125" s="195"/>
      <c r="E125" s="195"/>
      <c r="F125" s="195"/>
      <c r="G125" s="195"/>
      <c r="H125" s="195"/>
      <c r="I125" s="195"/>
      <c r="J125" s="195"/>
      <c r="K125" s="195"/>
      <c r="L125" s="196"/>
      <c r="M125" s="206"/>
      <c r="N125" s="206"/>
      <c r="O125" s="206"/>
      <c r="P125" s="206"/>
      <c r="Q125" s="206"/>
      <c r="R125" s="206"/>
      <c r="S125" s="206"/>
      <c r="T125" s="206"/>
      <c r="U125" s="206"/>
      <c r="V125" s="206"/>
      <c r="W125" s="139"/>
      <c r="X125" s="144"/>
      <c r="Y125" s="151"/>
      <c r="Z125" s="149" t="str">
        <f>IFERROR(VLOOKUP(Y125, 【参考】数式用!$A$3:$B$46, 2, FALSE), "")</f>
        <v/>
      </c>
      <c r="AA125" s="36"/>
    </row>
    <row r="126" spans="1:27" ht="38.25" customHeight="1">
      <c r="A126" s="26"/>
      <c r="B126" s="126">
        <f t="shared" si="1"/>
        <v>87</v>
      </c>
      <c r="C126" s="194"/>
      <c r="D126" s="195"/>
      <c r="E126" s="195"/>
      <c r="F126" s="195"/>
      <c r="G126" s="195"/>
      <c r="H126" s="195"/>
      <c r="I126" s="195"/>
      <c r="J126" s="195"/>
      <c r="K126" s="195"/>
      <c r="L126" s="196"/>
      <c r="M126" s="206"/>
      <c r="N126" s="206"/>
      <c r="O126" s="206"/>
      <c r="P126" s="206"/>
      <c r="Q126" s="206"/>
      <c r="R126" s="206"/>
      <c r="S126" s="206"/>
      <c r="T126" s="206"/>
      <c r="U126" s="206"/>
      <c r="V126" s="206"/>
      <c r="W126" s="139"/>
      <c r="X126" s="144"/>
      <c r="Y126" s="151"/>
      <c r="Z126" s="149" t="str">
        <f>IFERROR(VLOOKUP(Y126, 【参考】数式用!$A$3:$B$46, 2, FALSE), "")</f>
        <v/>
      </c>
      <c r="AA126" s="36"/>
    </row>
    <row r="127" spans="1:27" ht="38.25" customHeight="1">
      <c r="A127" s="26"/>
      <c r="B127" s="126">
        <f t="shared" si="1"/>
        <v>88</v>
      </c>
      <c r="C127" s="194"/>
      <c r="D127" s="195"/>
      <c r="E127" s="195"/>
      <c r="F127" s="195"/>
      <c r="G127" s="195"/>
      <c r="H127" s="195"/>
      <c r="I127" s="195"/>
      <c r="J127" s="195"/>
      <c r="K127" s="195"/>
      <c r="L127" s="196"/>
      <c r="M127" s="206"/>
      <c r="N127" s="206"/>
      <c r="O127" s="206"/>
      <c r="P127" s="206"/>
      <c r="Q127" s="206"/>
      <c r="R127" s="206"/>
      <c r="S127" s="206"/>
      <c r="T127" s="206"/>
      <c r="U127" s="206"/>
      <c r="V127" s="206"/>
      <c r="W127" s="139"/>
      <c r="X127" s="144"/>
      <c r="Y127" s="151"/>
      <c r="Z127" s="149" t="str">
        <f>IFERROR(VLOOKUP(Y127, 【参考】数式用!$A$3:$B$46, 2, FALSE), "")</f>
        <v/>
      </c>
      <c r="AA127" s="36"/>
    </row>
    <row r="128" spans="1:27" ht="38.25" customHeight="1">
      <c r="A128" s="26"/>
      <c r="B128" s="126">
        <f t="shared" si="1"/>
        <v>89</v>
      </c>
      <c r="C128" s="194"/>
      <c r="D128" s="195"/>
      <c r="E128" s="195"/>
      <c r="F128" s="195"/>
      <c r="G128" s="195"/>
      <c r="H128" s="195"/>
      <c r="I128" s="195"/>
      <c r="J128" s="195"/>
      <c r="K128" s="195"/>
      <c r="L128" s="196"/>
      <c r="M128" s="206"/>
      <c r="N128" s="206"/>
      <c r="O128" s="206"/>
      <c r="P128" s="206"/>
      <c r="Q128" s="206"/>
      <c r="R128" s="206"/>
      <c r="S128" s="206"/>
      <c r="T128" s="206"/>
      <c r="U128" s="206"/>
      <c r="V128" s="206"/>
      <c r="W128" s="139"/>
      <c r="X128" s="144"/>
      <c r="Y128" s="151"/>
      <c r="Z128" s="149" t="str">
        <f>IFERROR(VLOOKUP(Y128, 【参考】数式用!$A$3:$B$46, 2, FALSE), "")</f>
        <v/>
      </c>
      <c r="AA128" s="36"/>
    </row>
    <row r="129" spans="1:27" ht="38.25" customHeight="1">
      <c r="A129" s="26"/>
      <c r="B129" s="126">
        <f t="shared" si="1"/>
        <v>90</v>
      </c>
      <c r="C129" s="194"/>
      <c r="D129" s="195"/>
      <c r="E129" s="195"/>
      <c r="F129" s="195"/>
      <c r="G129" s="195"/>
      <c r="H129" s="195"/>
      <c r="I129" s="195"/>
      <c r="J129" s="195"/>
      <c r="K129" s="195"/>
      <c r="L129" s="196"/>
      <c r="M129" s="206"/>
      <c r="N129" s="206"/>
      <c r="O129" s="206"/>
      <c r="P129" s="206"/>
      <c r="Q129" s="206"/>
      <c r="R129" s="206"/>
      <c r="S129" s="206"/>
      <c r="T129" s="206"/>
      <c r="U129" s="206"/>
      <c r="V129" s="206"/>
      <c r="W129" s="139"/>
      <c r="X129" s="144"/>
      <c r="Y129" s="151"/>
      <c r="Z129" s="149" t="str">
        <f>IFERROR(VLOOKUP(Y129, 【参考】数式用!$A$3:$B$46, 2, FALSE), "")</f>
        <v/>
      </c>
      <c r="AA129" s="36"/>
    </row>
    <row r="130" spans="1:27" ht="38.25" customHeight="1">
      <c r="A130" s="26"/>
      <c r="B130" s="126">
        <f t="shared" si="1"/>
        <v>91</v>
      </c>
      <c r="C130" s="194"/>
      <c r="D130" s="195"/>
      <c r="E130" s="195"/>
      <c r="F130" s="195"/>
      <c r="G130" s="195"/>
      <c r="H130" s="195"/>
      <c r="I130" s="195"/>
      <c r="J130" s="195"/>
      <c r="K130" s="195"/>
      <c r="L130" s="196"/>
      <c r="M130" s="206"/>
      <c r="N130" s="206"/>
      <c r="O130" s="206"/>
      <c r="P130" s="206"/>
      <c r="Q130" s="206"/>
      <c r="R130" s="206"/>
      <c r="S130" s="206"/>
      <c r="T130" s="206"/>
      <c r="U130" s="206"/>
      <c r="V130" s="206"/>
      <c r="W130" s="139"/>
      <c r="X130" s="144"/>
      <c r="Y130" s="151"/>
      <c r="Z130" s="149" t="str">
        <f>IFERROR(VLOOKUP(Y130, 【参考】数式用!$A$3:$B$46, 2, FALSE), "")</f>
        <v/>
      </c>
      <c r="AA130" s="36"/>
    </row>
    <row r="131" spans="1:27" ht="38.25" customHeight="1">
      <c r="A131" s="26"/>
      <c r="B131" s="126">
        <f t="shared" si="1"/>
        <v>92</v>
      </c>
      <c r="C131" s="194"/>
      <c r="D131" s="195"/>
      <c r="E131" s="195"/>
      <c r="F131" s="195"/>
      <c r="G131" s="195"/>
      <c r="H131" s="195"/>
      <c r="I131" s="195"/>
      <c r="J131" s="195"/>
      <c r="K131" s="195"/>
      <c r="L131" s="196"/>
      <c r="M131" s="206"/>
      <c r="N131" s="206"/>
      <c r="O131" s="206"/>
      <c r="P131" s="206"/>
      <c r="Q131" s="206"/>
      <c r="R131" s="206"/>
      <c r="S131" s="206"/>
      <c r="T131" s="206"/>
      <c r="U131" s="206"/>
      <c r="V131" s="206"/>
      <c r="W131" s="139"/>
      <c r="X131" s="144"/>
      <c r="Y131" s="151"/>
      <c r="Z131" s="149" t="str">
        <f>IFERROR(VLOOKUP(Y131, 【参考】数式用!$A$3:$B$46, 2, FALSE), "")</f>
        <v/>
      </c>
      <c r="AA131" s="36"/>
    </row>
    <row r="132" spans="1:27" ht="38.25" customHeight="1">
      <c r="A132" s="26"/>
      <c r="B132" s="126">
        <f t="shared" si="1"/>
        <v>93</v>
      </c>
      <c r="C132" s="194"/>
      <c r="D132" s="195"/>
      <c r="E132" s="195"/>
      <c r="F132" s="195"/>
      <c r="G132" s="195"/>
      <c r="H132" s="195"/>
      <c r="I132" s="195"/>
      <c r="J132" s="195"/>
      <c r="K132" s="195"/>
      <c r="L132" s="196"/>
      <c r="M132" s="206"/>
      <c r="N132" s="206"/>
      <c r="O132" s="206"/>
      <c r="P132" s="206"/>
      <c r="Q132" s="206"/>
      <c r="R132" s="206"/>
      <c r="S132" s="206"/>
      <c r="T132" s="206"/>
      <c r="U132" s="206"/>
      <c r="V132" s="206"/>
      <c r="W132" s="139"/>
      <c r="X132" s="144"/>
      <c r="Y132" s="151"/>
      <c r="Z132" s="149" t="str">
        <f>IFERROR(VLOOKUP(Y132, 【参考】数式用!$A$3:$B$46, 2, FALSE), "")</f>
        <v/>
      </c>
      <c r="AA132" s="36"/>
    </row>
    <row r="133" spans="1:27" ht="38.25" customHeight="1">
      <c r="A133" s="26"/>
      <c r="B133" s="126">
        <f t="shared" si="1"/>
        <v>94</v>
      </c>
      <c r="C133" s="194"/>
      <c r="D133" s="195"/>
      <c r="E133" s="195"/>
      <c r="F133" s="195"/>
      <c r="G133" s="195"/>
      <c r="H133" s="195"/>
      <c r="I133" s="195"/>
      <c r="J133" s="195"/>
      <c r="K133" s="195"/>
      <c r="L133" s="196"/>
      <c r="M133" s="206"/>
      <c r="N133" s="206"/>
      <c r="O133" s="206"/>
      <c r="P133" s="206"/>
      <c r="Q133" s="206"/>
      <c r="R133" s="206"/>
      <c r="S133" s="206"/>
      <c r="T133" s="206"/>
      <c r="U133" s="206"/>
      <c r="V133" s="206"/>
      <c r="W133" s="139"/>
      <c r="X133" s="144"/>
      <c r="Y133" s="151"/>
      <c r="Z133" s="149" t="str">
        <f>IFERROR(VLOOKUP(Y133, 【参考】数式用!$A$3:$B$46, 2, FALSE), "")</f>
        <v/>
      </c>
      <c r="AA133" s="36"/>
    </row>
    <row r="134" spans="1:27" ht="38.25" customHeight="1">
      <c r="A134" s="26"/>
      <c r="B134" s="126">
        <f t="shared" si="1"/>
        <v>95</v>
      </c>
      <c r="C134" s="194"/>
      <c r="D134" s="195"/>
      <c r="E134" s="195"/>
      <c r="F134" s="195"/>
      <c r="G134" s="195"/>
      <c r="H134" s="195"/>
      <c r="I134" s="195"/>
      <c r="J134" s="195"/>
      <c r="K134" s="195"/>
      <c r="L134" s="196"/>
      <c r="M134" s="206"/>
      <c r="N134" s="206"/>
      <c r="O134" s="206"/>
      <c r="P134" s="206"/>
      <c r="Q134" s="206"/>
      <c r="R134" s="206"/>
      <c r="S134" s="206"/>
      <c r="T134" s="206"/>
      <c r="U134" s="206"/>
      <c r="V134" s="206"/>
      <c r="W134" s="139"/>
      <c r="X134" s="144"/>
      <c r="Y134" s="151"/>
      <c r="Z134" s="149" t="str">
        <f>IFERROR(VLOOKUP(Y134, 【参考】数式用!$A$3:$B$46, 2, FALSE), "")</f>
        <v/>
      </c>
      <c r="AA134" s="36"/>
    </row>
    <row r="135" spans="1:27" ht="38.25" customHeight="1">
      <c r="A135" s="26"/>
      <c r="B135" s="126">
        <f t="shared" si="1"/>
        <v>96</v>
      </c>
      <c r="C135" s="194"/>
      <c r="D135" s="195"/>
      <c r="E135" s="195"/>
      <c r="F135" s="195"/>
      <c r="G135" s="195"/>
      <c r="H135" s="195"/>
      <c r="I135" s="195"/>
      <c r="J135" s="195"/>
      <c r="K135" s="195"/>
      <c r="L135" s="196"/>
      <c r="M135" s="206"/>
      <c r="N135" s="206"/>
      <c r="O135" s="206"/>
      <c r="P135" s="206"/>
      <c r="Q135" s="206"/>
      <c r="R135" s="206"/>
      <c r="S135" s="206"/>
      <c r="T135" s="206"/>
      <c r="U135" s="206"/>
      <c r="V135" s="206"/>
      <c r="W135" s="139"/>
      <c r="X135" s="144"/>
      <c r="Y135" s="151"/>
      <c r="Z135" s="149" t="str">
        <f>IFERROR(VLOOKUP(Y135, 【参考】数式用!$A$3:$B$46, 2, FALSE), "")</f>
        <v/>
      </c>
      <c r="AA135" s="36"/>
    </row>
    <row r="136" spans="1:27" ht="38.25" customHeight="1">
      <c r="A136" s="26"/>
      <c r="B136" s="126">
        <f t="shared" si="1"/>
        <v>97</v>
      </c>
      <c r="C136" s="194"/>
      <c r="D136" s="195"/>
      <c r="E136" s="195"/>
      <c r="F136" s="195"/>
      <c r="G136" s="195"/>
      <c r="H136" s="195"/>
      <c r="I136" s="195"/>
      <c r="J136" s="195"/>
      <c r="K136" s="195"/>
      <c r="L136" s="196"/>
      <c r="M136" s="206"/>
      <c r="N136" s="206"/>
      <c r="O136" s="206"/>
      <c r="P136" s="206"/>
      <c r="Q136" s="206"/>
      <c r="R136" s="206"/>
      <c r="S136" s="206"/>
      <c r="T136" s="206"/>
      <c r="U136" s="206"/>
      <c r="V136" s="206"/>
      <c r="W136" s="139"/>
      <c r="X136" s="144"/>
      <c r="Y136" s="151"/>
      <c r="Z136" s="149" t="str">
        <f>IFERROR(VLOOKUP(Y136, 【参考】数式用!$A$3:$B$46, 2, FALSE), "")</f>
        <v/>
      </c>
      <c r="AA136" s="36"/>
    </row>
    <row r="137" spans="1:27" ht="38.25" customHeight="1">
      <c r="A137" s="26"/>
      <c r="B137" s="126">
        <f t="shared" si="1"/>
        <v>98</v>
      </c>
      <c r="C137" s="194"/>
      <c r="D137" s="195"/>
      <c r="E137" s="195"/>
      <c r="F137" s="195"/>
      <c r="G137" s="195"/>
      <c r="H137" s="195"/>
      <c r="I137" s="195"/>
      <c r="J137" s="195"/>
      <c r="K137" s="195"/>
      <c r="L137" s="196"/>
      <c r="M137" s="206"/>
      <c r="N137" s="206"/>
      <c r="O137" s="206"/>
      <c r="P137" s="206"/>
      <c r="Q137" s="206"/>
      <c r="R137" s="206"/>
      <c r="S137" s="206"/>
      <c r="T137" s="206"/>
      <c r="U137" s="206"/>
      <c r="V137" s="206"/>
      <c r="W137" s="139"/>
      <c r="X137" s="144"/>
      <c r="Y137" s="151"/>
      <c r="Z137" s="149" t="str">
        <f>IFERROR(VLOOKUP(Y137, 【参考】数式用!$A$3:$B$46, 2, FALSE), "")</f>
        <v/>
      </c>
      <c r="AA137" s="36"/>
    </row>
    <row r="138" spans="1:27" ht="38.25" customHeight="1">
      <c r="A138" s="26"/>
      <c r="B138" s="126">
        <f t="shared" si="1"/>
        <v>99</v>
      </c>
      <c r="C138" s="194"/>
      <c r="D138" s="195"/>
      <c r="E138" s="195"/>
      <c r="F138" s="195"/>
      <c r="G138" s="195"/>
      <c r="H138" s="195"/>
      <c r="I138" s="195"/>
      <c r="J138" s="195"/>
      <c r="K138" s="195"/>
      <c r="L138" s="196"/>
      <c r="M138" s="206"/>
      <c r="N138" s="206"/>
      <c r="O138" s="206"/>
      <c r="P138" s="206"/>
      <c r="Q138" s="206"/>
      <c r="R138" s="206"/>
      <c r="S138" s="206"/>
      <c r="T138" s="206"/>
      <c r="U138" s="206"/>
      <c r="V138" s="206"/>
      <c r="W138" s="139"/>
      <c r="X138" s="144"/>
      <c r="Y138" s="151"/>
      <c r="Z138" s="149" t="str">
        <f>IFERROR(VLOOKUP(Y138, 【参考】数式用!$A$3:$B$46, 2, FALSE), "")</f>
        <v/>
      </c>
      <c r="AA138" s="36"/>
    </row>
    <row r="139" spans="1:27" ht="38.25" customHeight="1" thickBot="1">
      <c r="A139" s="26"/>
      <c r="B139" s="126">
        <f t="shared" si="1"/>
        <v>100</v>
      </c>
      <c r="C139" s="197"/>
      <c r="D139" s="198"/>
      <c r="E139" s="198"/>
      <c r="F139" s="198"/>
      <c r="G139" s="198"/>
      <c r="H139" s="198"/>
      <c r="I139" s="198"/>
      <c r="J139" s="198"/>
      <c r="K139" s="198"/>
      <c r="L139" s="199"/>
      <c r="M139" s="207"/>
      <c r="N139" s="207"/>
      <c r="O139" s="207"/>
      <c r="P139" s="207"/>
      <c r="Q139" s="207"/>
      <c r="R139" s="207"/>
      <c r="S139" s="207"/>
      <c r="T139" s="207"/>
      <c r="U139" s="207"/>
      <c r="V139" s="207"/>
      <c r="W139" s="148"/>
      <c r="X139" s="5"/>
      <c r="Y139" s="152"/>
      <c r="Z139" s="149"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30"/>
      <c r="W144" s="130"/>
    </row>
    <row r="145" spans="22:23" ht="20.100000000000001" customHeight="1">
      <c r="V145" s="131"/>
      <c r="W145" s="131"/>
    </row>
    <row r="146" spans="22:23" ht="20.100000000000001" customHeight="1">
      <c r="V146" s="132"/>
      <c r="W146" s="132"/>
    </row>
  </sheetData>
  <sheetProtection algorithmName="SHA-512" hashValue="lb2OI0szjiQk/lMLnC/Pa7a4Lzo9KItGqiIxHzHa/50zZMKl82E/nUL4gGRBIhIvYAlcnMRYuB7r1JtTHoVivg==" saltValue="wuMJ/r+4dhx0Lmm0t9jJPg==" spinCount="100000" sheet="1" insertRows="0" deleteRows="0" sort="0" autoFilter="0"/>
  <mergeCells count="337">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78B38-728A-4137-B836-4EBFB8F5D96A}">
  <dimension ref="A1:AP60"/>
  <sheetViews>
    <sheetView tabSelected="1" view="pageBreakPreview" topLeftCell="A4" zoomScaleNormal="120" zoomScaleSheetLayoutView="100" workbookViewId="0">
      <selection activeCell="A33" sqref="A33:AM33"/>
    </sheetView>
  </sheetViews>
  <sheetFormatPr defaultColWidth="2.25" defaultRowHeight="12"/>
  <cols>
    <col min="1" max="1" width="2.625" style="182" customWidth="1"/>
    <col min="2" max="16384" width="2.25" style="182"/>
  </cols>
  <sheetData>
    <row r="1" spans="1:42" ht="18" customHeight="1">
      <c r="A1" s="180" t="s">
        <v>1960</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1"/>
    </row>
    <row r="2" spans="1:42" ht="18"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row>
    <row r="3" spans="1:42" ht="18" customHeight="1">
      <c r="A3" s="184"/>
      <c r="B3" s="184"/>
      <c r="C3" s="185"/>
      <c r="D3" s="185"/>
      <c r="E3" s="184"/>
      <c r="F3" s="184"/>
      <c r="G3" s="184"/>
      <c r="H3" s="184"/>
      <c r="I3" s="184"/>
      <c r="J3" s="184"/>
      <c r="K3" s="184"/>
      <c r="L3" s="184"/>
      <c r="M3" s="184"/>
      <c r="N3" s="184"/>
      <c r="O3" s="184"/>
      <c r="P3" s="184"/>
      <c r="Q3" s="184"/>
      <c r="R3" s="184"/>
      <c r="S3" s="184"/>
      <c r="T3" s="184"/>
      <c r="U3" s="184"/>
      <c r="V3" s="184"/>
      <c r="W3" s="184"/>
      <c r="X3" s="184"/>
      <c r="Y3" s="184"/>
      <c r="Z3" s="184"/>
      <c r="AA3" s="184"/>
      <c r="AB3" s="184"/>
      <c r="AC3" s="186" t="s">
        <v>1961</v>
      </c>
      <c r="AD3" s="292"/>
      <c r="AE3" s="292"/>
      <c r="AF3" s="185" t="s">
        <v>2</v>
      </c>
      <c r="AG3" s="292"/>
      <c r="AH3" s="292"/>
      <c r="AI3" s="185" t="s">
        <v>3</v>
      </c>
      <c r="AJ3" s="292"/>
      <c r="AK3" s="292"/>
      <c r="AL3" s="185" t="s">
        <v>5</v>
      </c>
      <c r="AM3" s="185"/>
      <c r="AP3" s="182" t="s">
        <v>1989</v>
      </c>
    </row>
    <row r="4" spans="1:42" ht="18" customHeight="1">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P4" s="182" t="s">
        <v>1997</v>
      </c>
    </row>
    <row r="5" spans="1:42" ht="18" customHeight="1">
      <c r="A5" s="293" t="s">
        <v>1962</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row>
    <row r="6" spans="1:42" ht="18" customHeight="1">
      <c r="A6" s="185"/>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row>
    <row r="7" spans="1:42" ht="18" customHeight="1">
      <c r="A7" s="294" t="s">
        <v>1963</v>
      </c>
      <c r="B7" s="294"/>
      <c r="C7" s="294"/>
      <c r="D7" s="294"/>
      <c r="E7" s="294"/>
      <c r="F7" s="294"/>
      <c r="G7" s="294"/>
      <c r="H7" s="184"/>
      <c r="I7" s="184" t="s">
        <v>1964</v>
      </c>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row>
    <row r="8" spans="1:42" ht="18" customHeight="1">
      <c r="A8" s="186"/>
      <c r="B8" s="186"/>
      <c r="C8" s="186"/>
      <c r="D8" s="186"/>
      <c r="E8" s="186"/>
      <c r="F8" s="186"/>
      <c r="G8" s="186"/>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row>
    <row r="9" spans="1:42" ht="18" customHeight="1">
      <c r="A9" s="186"/>
      <c r="B9" s="186"/>
      <c r="C9" s="186"/>
      <c r="D9" s="186"/>
      <c r="E9" s="186"/>
      <c r="F9" s="186"/>
      <c r="G9" s="186"/>
      <c r="H9" s="184"/>
      <c r="I9" s="184"/>
      <c r="J9" s="184"/>
      <c r="K9" s="184"/>
      <c r="L9" s="184"/>
      <c r="M9" s="184"/>
      <c r="N9" s="184"/>
      <c r="O9" s="184"/>
      <c r="P9" s="184"/>
      <c r="Q9" s="184"/>
      <c r="R9" s="295" t="s">
        <v>1965</v>
      </c>
      <c r="S9" s="295"/>
      <c r="T9" s="295"/>
      <c r="U9" s="295"/>
      <c r="V9" s="184"/>
      <c r="W9" s="293"/>
      <c r="X9" s="293"/>
      <c r="Y9" s="293"/>
      <c r="Z9" s="293"/>
      <c r="AA9" s="184"/>
      <c r="AB9" s="184"/>
      <c r="AC9" s="184"/>
      <c r="AD9" s="184"/>
      <c r="AE9" s="184"/>
      <c r="AF9" s="184"/>
      <c r="AG9" s="184"/>
      <c r="AH9" s="184"/>
      <c r="AI9" s="184"/>
      <c r="AJ9" s="184"/>
      <c r="AK9" s="184"/>
      <c r="AL9" s="184"/>
      <c r="AM9" s="184"/>
    </row>
    <row r="10" spans="1:42" ht="18" customHeight="1">
      <c r="A10" s="186"/>
      <c r="B10" s="186"/>
      <c r="C10" s="186"/>
      <c r="D10" s="186"/>
      <c r="E10" s="186"/>
      <c r="F10" s="186"/>
      <c r="G10" s="186"/>
      <c r="H10" s="184"/>
      <c r="I10" s="184"/>
      <c r="J10" s="184"/>
      <c r="K10" s="184"/>
      <c r="L10" s="184"/>
      <c r="M10" s="184"/>
      <c r="N10" s="184"/>
      <c r="O10" s="184"/>
      <c r="P10" s="184"/>
      <c r="Q10" s="184"/>
      <c r="R10" s="290" t="s">
        <v>1966</v>
      </c>
      <c r="S10" s="290"/>
      <c r="T10" s="290"/>
      <c r="U10" s="290"/>
      <c r="V10" s="290"/>
      <c r="W10" s="291" t="str">
        <f>基本情報入力シート!M24&amp;基本情報入力シート!N24&amp;基本情報入力シート!O24&amp;基本情報入力シート!P24&amp;基本情報入力シート!Q24&amp;基本情報入力シート!R24&amp;基本情報入力シート!S24&amp;基本情報入力シート!T24</f>
        <v>－</v>
      </c>
      <c r="X10" s="291"/>
      <c r="Y10" s="291"/>
      <c r="Z10" s="291"/>
      <c r="AA10" s="291"/>
      <c r="AB10" s="291"/>
      <c r="AC10" s="291"/>
      <c r="AD10" s="291"/>
      <c r="AE10" s="291"/>
      <c r="AF10" s="291"/>
      <c r="AG10" s="291"/>
      <c r="AH10" s="291"/>
      <c r="AI10" s="291"/>
      <c r="AJ10" s="291"/>
      <c r="AK10" s="291"/>
      <c r="AL10" s="291"/>
      <c r="AM10" s="291"/>
    </row>
    <row r="11" spans="1:42" ht="18" customHeight="1">
      <c r="A11" s="186"/>
      <c r="B11" s="186"/>
      <c r="C11" s="186"/>
      <c r="D11" s="186"/>
      <c r="E11" s="186"/>
      <c r="F11" s="186"/>
      <c r="G11" s="186"/>
      <c r="H11" s="184"/>
      <c r="I11" s="184"/>
      <c r="J11" s="184"/>
      <c r="K11" s="184"/>
      <c r="L11" s="184"/>
      <c r="M11" s="184"/>
      <c r="N11" s="184"/>
      <c r="O11" s="184"/>
      <c r="P11" s="184"/>
      <c r="Q11" s="184"/>
      <c r="R11" s="290" t="s">
        <v>1967</v>
      </c>
      <c r="S11" s="290"/>
      <c r="T11" s="290"/>
      <c r="U11" s="290"/>
      <c r="V11" s="290"/>
      <c r="W11" s="291" t="str">
        <f>基本情報入力シート!M25&amp;基本情報入力シート!M26</f>
        <v/>
      </c>
      <c r="X11" s="291"/>
      <c r="Y11" s="291"/>
      <c r="Z11" s="291"/>
      <c r="AA11" s="291"/>
      <c r="AB11" s="291"/>
      <c r="AC11" s="291"/>
      <c r="AD11" s="291"/>
      <c r="AE11" s="291"/>
      <c r="AF11" s="291"/>
      <c r="AG11" s="291"/>
      <c r="AH11" s="291"/>
      <c r="AI11" s="291"/>
      <c r="AJ11" s="291"/>
      <c r="AK11" s="291"/>
      <c r="AL11" s="291"/>
      <c r="AM11" s="291"/>
    </row>
    <row r="12" spans="1:42" ht="18" customHeight="1">
      <c r="A12" s="186"/>
      <c r="B12" s="186"/>
      <c r="C12" s="186"/>
      <c r="D12" s="186"/>
      <c r="E12" s="186"/>
      <c r="F12" s="186"/>
      <c r="G12" s="186"/>
      <c r="H12" s="184"/>
      <c r="I12" s="184"/>
      <c r="J12" s="184"/>
      <c r="K12" s="184"/>
      <c r="L12" s="184"/>
      <c r="M12" s="184"/>
      <c r="N12" s="184"/>
      <c r="O12" s="184"/>
      <c r="P12" s="184"/>
      <c r="Q12" s="184"/>
      <c r="R12" s="290" t="s">
        <v>16</v>
      </c>
      <c r="S12" s="290"/>
      <c r="T12" s="290"/>
      <c r="U12" s="290"/>
      <c r="V12" s="290"/>
      <c r="W12" s="291">
        <f>基本情報入力シート!M23</f>
        <v>0</v>
      </c>
      <c r="X12" s="291"/>
      <c r="Y12" s="291"/>
      <c r="Z12" s="291"/>
      <c r="AA12" s="291"/>
      <c r="AB12" s="291"/>
      <c r="AC12" s="291"/>
      <c r="AD12" s="291"/>
      <c r="AE12" s="291"/>
      <c r="AF12" s="291"/>
      <c r="AG12" s="291"/>
      <c r="AH12" s="291"/>
      <c r="AI12" s="291"/>
      <c r="AJ12" s="291"/>
      <c r="AK12" s="291"/>
      <c r="AL12" s="291"/>
      <c r="AM12" s="291"/>
      <c r="AP12" s="182" t="s">
        <v>1990</v>
      </c>
    </row>
    <row r="13" spans="1:42" ht="18" customHeight="1">
      <c r="A13" s="186"/>
      <c r="B13" s="186"/>
      <c r="C13" s="186"/>
      <c r="D13" s="186"/>
      <c r="E13" s="186"/>
      <c r="F13" s="186"/>
      <c r="G13" s="186"/>
      <c r="H13" s="184"/>
      <c r="I13" s="184"/>
      <c r="J13" s="184"/>
      <c r="K13" s="184"/>
      <c r="L13" s="184"/>
      <c r="M13" s="184"/>
      <c r="N13" s="184"/>
      <c r="O13" s="184"/>
      <c r="P13" s="184"/>
      <c r="Q13" s="184"/>
      <c r="R13" s="290" t="s">
        <v>1968</v>
      </c>
      <c r="S13" s="290"/>
      <c r="T13" s="290"/>
      <c r="U13" s="290"/>
      <c r="V13" s="290"/>
      <c r="W13" s="291">
        <f>基本情報入力シート!M27</f>
        <v>0</v>
      </c>
      <c r="X13" s="291"/>
      <c r="Y13" s="291"/>
      <c r="Z13" s="291"/>
      <c r="AA13" s="291"/>
      <c r="AB13" s="291"/>
      <c r="AC13" s="291"/>
      <c r="AD13" s="291"/>
      <c r="AE13" s="291"/>
      <c r="AF13" s="291"/>
      <c r="AG13" s="291"/>
      <c r="AH13" s="291"/>
      <c r="AI13" s="291"/>
      <c r="AJ13" s="291"/>
      <c r="AK13" s="291"/>
      <c r="AL13" s="291"/>
      <c r="AM13" s="291"/>
      <c r="AP13" s="182" t="s">
        <v>1991</v>
      </c>
    </row>
    <row r="14" spans="1:42" ht="18" customHeight="1">
      <c r="A14" s="186"/>
      <c r="B14" s="186"/>
      <c r="C14" s="186"/>
      <c r="D14" s="186"/>
      <c r="E14" s="186"/>
      <c r="F14" s="186"/>
      <c r="G14" s="186"/>
      <c r="H14" s="184"/>
      <c r="I14" s="184"/>
      <c r="J14" s="184"/>
      <c r="K14" s="184"/>
      <c r="L14" s="184"/>
      <c r="M14" s="184"/>
      <c r="N14" s="184"/>
      <c r="O14" s="184"/>
      <c r="P14" s="184"/>
      <c r="Q14" s="184"/>
      <c r="R14" s="290" t="s">
        <v>1969</v>
      </c>
      <c r="S14" s="290"/>
      <c r="T14" s="290"/>
      <c r="U14" s="290"/>
      <c r="V14" s="290"/>
      <c r="W14" s="291">
        <f>基本情報入力シート!M28</f>
        <v>0</v>
      </c>
      <c r="X14" s="291"/>
      <c r="Y14" s="291"/>
      <c r="Z14" s="291"/>
      <c r="AA14" s="291"/>
      <c r="AB14" s="291"/>
      <c r="AC14" s="291"/>
      <c r="AD14" s="291"/>
      <c r="AE14" s="291"/>
      <c r="AF14" s="291"/>
      <c r="AG14" s="291"/>
      <c r="AH14" s="291"/>
      <c r="AI14" s="291"/>
      <c r="AJ14" s="291"/>
      <c r="AK14" s="291"/>
      <c r="AL14" s="291"/>
      <c r="AM14" s="291"/>
    </row>
    <row r="15" spans="1:42" ht="18" customHeight="1">
      <c r="A15" s="186"/>
      <c r="B15" s="186"/>
      <c r="C15" s="186"/>
      <c r="D15" s="186"/>
      <c r="E15" s="186"/>
      <c r="F15" s="186"/>
      <c r="G15" s="186"/>
      <c r="H15" s="184"/>
      <c r="I15" s="184"/>
      <c r="J15" s="184"/>
      <c r="K15" s="184"/>
      <c r="L15" s="184"/>
      <c r="M15" s="184"/>
      <c r="N15" s="184"/>
      <c r="O15" s="184"/>
      <c r="P15" s="184"/>
      <c r="Q15" s="184"/>
      <c r="R15" s="290" t="s">
        <v>8</v>
      </c>
      <c r="S15" s="290"/>
      <c r="T15" s="290"/>
      <c r="U15" s="290"/>
      <c r="V15" s="290"/>
      <c r="W15" s="291">
        <f>基本情報入力シート!M32</f>
        <v>0</v>
      </c>
      <c r="X15" s="291"/>
      <c r="Y15" s="291"/>
      <c r="Z15" s="291"/>
      <c r="AA15" s="291"/>
      <c r="AB15" s="291"/>
      <c r="AC15" s="291"/>
      <c r="AD15" s="291"/>
      <c r="AE15" s="291"/>
      <c r="AF15" s="291"/>
      <c r="AG15" s="291"/>
      <c r="AH15" s="291"/>
      <c r="AI15" s="291"/>
      <c r="AJ15" s="291"/>
      <c r="AK15" s="291"/>
      <c r="AL15" s="291"/>
      <c r="AM15" s="291"/>
    </row>
    <row r="16" spans="1:42" ht="18" customHeight="1"/>
    <row r="17" spans="1:42" ht="18" customHeight="1">
      <c r="A17" s="184" t="s">
        <v>1970</v>
      </c>
      <c r="C17" s="187"/>
      <c r="D17" s="187"/>
    </row>
    <row r="18" spans="1:42" ht="18" customHeight="1">
      <c r="A18" s="285" t="s">
        <v>1971</v>
      </c>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row>
    <row r="19" spans="1:42" ht="18" customHeight="1">
      <c r="A19" s="184"/>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P19" s="182" t="s">
        <v>1996</v>
      </c>
    </row>
    <row r="20" spans="1:42" ht="27" customHeight="1">
      <c r="B20" s="285" t="s">
        <v>1972</v>
      </c>
      <c r="C20" s="285"/>
      <c r="D20" s="285"/>
      <c r="E20" s="285"/>
      <c r="F20" s="285"/>
      <c r="G20" s="285"/>
      <c r="H20" s="285"/>
      <c r="I20" s="285"/>
      <c r="J20" s="285"/>
      <c r="K20" s="286" t="s">
        <v>1973</v>
      </c>
      <c r="L20" s="286"/>
      <c r="M20" s="289"/>
      <c r="N20" s="289"/>
      <c r="O20" s="289"/>
      <c r="P20" s="289"/>
      <c r="Q20" s="289"/>
      <c r="R20" s="289"/>
      <c r="S20" s="289"/>
      <c r="T20" s="289"/>
      <c r="U20" s="289"/>
      <c r="V20" s="289"/>
      <c r="W20" s="289"/>
      <c r="X20" s="289"/>
      <c r="Y20" s="288" t="s">
        <v>4</v>
      </c>
      <c r="Z20" s="288"/>
      <c r="AA20" s="188"/>
      <c r="AP20" s="182" t="s">
        <v>1995</v>
      </c>
    </row>
    <row r="21" spans="1:42" ht="18" customHeight="1">
      <c r="A21" s="284" t="s">
        <v>1994</v>
      </c>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P21" s="182" t="s">
        <v>1993</v>
      </c>
    </row>
    <row r="22" spans="1:42" ht="18" customHeight="1">
      <c r="A22" s="284" t="s">
        <v>1974</v>
      </c>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P22" s="182" t="s">
        <v>1992</v>
      </c>
    </row>
    <row r="23" spans="1:42" ht="18" customHeight="1"/>
    <row r="24" spans="1:42" ht="27" customHeight="1">
      <c r="B24" s="285" t="s">
        <v>1975</v>
      </c>
      <c r="C24" s="285"/>
      <c r="D24" s="285"/>
      <c r="E24" s="285"/>
      <c r="F24" s="285"/>
      <c r="G24" s="285"/>
      <c r="H24" s="285"/>
      <c r="I24" s="285"/>
      <c r="J24" s="285"/>
      <c r="K24" s="286" t="s">
        <v>1973</v>
      </c>
      <c r="L24" s="286"/>
      <c r="M24" s="287">
        <f>'別紙様式3-2（補助金）'!F5</f>
        <v>0</v>
      </c>
      <c r="N24" s="287"/>
      <c r="O24" s="287"/>
      <c r="P24" s="287"/>
      <c r="Q24" s="287"/>
      <c r="R24" s="287"/>
      <c r="S24" s="287"/>
      <c r="T24" s="287"/>
      <c r="U24" s="287"/>
      <c r="V24" s="287"/>
      <c r="W24" s="287"/>
      <c r="X24" s="287"/>
      <c r="Y24" s="288" t="s">
        <v>4</v>
      </c>
      <c r="Z24" s="288"/>
      <c r="AP24" s="182" t="s">
        <v>1998</v>
      </c>
    </row>
    <row r="25" spans="1:42" ht="18" customHeight="1">
      <c r="A25" s="284" t="s">
        <v>1976</v>
      </c>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P25" s="182" t="s">
        <v>1991</v>
      </c>
    </row>
    <row r="26" spans="1:42" ht="18" customHeight="1"/>
    <row r="27" spans="1:42" ht="18" customHeight="1">
      <c r="A27" s="189"/>
      <c r="B27" s="189" t="s">
        <v>1977</v>
      </c>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row>
    <row r="28" spans="1:42" ht="18" customHeight="1">
      <c r="A28" s="190"/>
      <c r="B28" s="191" t="s">
        <v>1978</v>
      </c>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row>
    <row r="29" spans="1:42" s="184" customFormat="1" ht="18" customHeight="1">
      <c r="A29" s="282" t="s">
        <v>1979</v>
      </c>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c r="AL29" s="282"/>
      <c r="AM29" s="282"/>
    </row>
    <row r="30" spans="1:42" s="184" customFormat="1" ht="18" customHeight="1">
      <c r="A30" s="191"/>
      <c r="B30" s="191"/>
      <c r="C30" s="192" t="s">
        <v>1980</v>
      </c>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row>
    <row r="31" spans="1:42" s="184" customFormat="1" ht="18" customHeight="1">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row>
    <row r="32" spans="1:42" ht="18" customHeight="1">
      <c r="A32" s="190"/>
      <c r="B32" s="191" t="s">
        <v>2001</v>
      </c>
      <c r="C32" s="190"/>
      <c r="D32" s="191"/>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row>
    <row r="33" spans="1:39" s="184" customFormat="1" ht="18" customHeight="1">
      <c r="A33" s="282" t="s">
        <v>1981</v>
      </c>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row>
    <row r="34" spans="1:39" s="184" customFormat="1" ht="18" customHeight="1">
      <c r="A34" s="180"/>
      <c r="B34" s="180"/>
      <c r="C34" s="192" t="s">
        <v>1982</v>
      </c>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row>
    <row r="35" spans="1:39" s="184" customFormat="1" ht="18" customHeight="1">
      <c r="A35" s="180"/>
      <c r="B35" s="180"/>
      <c r="C35" s="192"/>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row>
    <row r="36" spans="1:39" ht="18" customHeight="1">
      <c r="A36" s="189"/>
      <c r="B36" s="184" t="s">
        <v>1999</v>
      </c>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row>
    <row r="37" spans="1:39" s="184" customFormat="1" ht="18" customHeight="1">
      <c r="A37" s="283" t="s">
        <v>1983</v>
      </c>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row>
    <row r="38" spans="1:39" s="184" customFormat="1" ht="18" customHeight="1">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row>
    <row r="39" spans="1:39" ht="18" customHeight="1">
      <c r="A39" s="190"/>
      <c r="B39" s="191" t="s">
        <v>2000</v>
      </c>
      <c r="C39" s="190"/>
      <c r="D39" s="191"/>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row>
    <row r="40" spans="1:39" s="184" customFormat="1" ht="18" customHeight="1">
      <c r="A40" s="282" t="s">
        <v>1984</v>
      </c>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row>
    <row r="41" spans="1:39" s="184" customFormat="1" ht="18" customHeight="1">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row>
    <row r="42" spans="1:39" s="184" customFormat="1" ht="18" customHeight="1">
      <c r="A42" s="191"/>
      <c r="B42" s="191" t="s">
        <v>1985</v>
      </c>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row>
    <row r="43" spans="1:39" s="184" customFormat="1" ht="18" customHeight="1">
      <c r="A43" s="282" t="s">
        <v>1986</v>
      </c>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row>
    <row r="44" spans="1:39" s="184" customFormat="1" ht="18" customHeight="1">
      <c r="A44" s="191"/>
      <c r="B44" s="191"/>
      <c r="C44" s="192" t="s">
        <v>1987</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row>
    <row r="45" spans="1:39" ht="18" customHeight="1">
      <c r="A45" s="191"/>
      <c r="B45" s="191"/>
      <c r="C45" s="192" t="s">
        <v>1988</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row>
    <row r="46" spans="1:39" ht="18" customHeight="1">
      <c r="A46" s="180"/>
      <c r="B46" s="191"/>
      <c r="C46" s="191"/>
      <c r="D46" s="190"/>
      <c r="E46" s="19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row>
    <row r="47" spans="1:39" s="184" customFormat="1" ht="18" customHeight="1">
      <c r="A47" s="191"/>
      <c r="B47" s="180"/>
      <c r="C47" s="191"/>
      <c r="D47" s="180"/>
      <c r="E47" s="191"/>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91"/>
      <c r="AD47" s="191"/>
      <c r="AE47" s="191"/>
      <c r="AF47" s="191"/>
      <c r="AG47" s="191"/>
      <c r="AH47" s="191"/>
      <c r="AI47" s="191"/>
      <c r="AJ47" s="191"/>
      <c r="AK47" s="191"/>
      <c r="AL47" s="191"/>
      <c r="AM47" s="191"/>
    </row>
    <row r="48" spans="1:39" ht="18" customHeight="1">
      <c r="A48" s="180"/>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80"/>
      <c r="AD48" s="180"/>
      <c r="AE48" s="180"/>
      <c r="AF48" s="180"/>
      <c r="AG48" s="180"/>
      <c r="AH48" s="180"/>
      <c r="AI48" s="180"/>
      <c r="AJ48" s="180"/>
      <c r="AK48" s="180"/>
      <c r="AL48" s="180"/>
      <c r="AM48" s="180"/>
    </row>
    <row r="49" spans="1:39" s="184" customFormat="1" ht="13.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row>
    <row r="50" spans="1:39" s="184" customFormat="1" ht="13.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row>
    <row r="51" spans="1:39" s="184" customFormat="1" ht="13.5">
      <c r="A51" s="191"/>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row>
    <row r="52" spans="1:39" s="184" customFormat="1" ht="13.5">
      <c r="A52" s="191"/>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row>
    <row r="53" spans="1:39" s="184" customFormat="1" ht="13.5">
      <c r="A53" s="191"/>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row>
    <row r="54" spans="1:39" ht="18.75" customHeight="1">
      <c r="A54" s="180"/>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row>
    <row r="55" spans="1:39" ht="18.75" customHeight="1">
      <c r="A55" s="180"/>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row>
    <row r="56" spans="1:39">
      <c r="A56" s="180"/>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row>
    <row r="57" spans="1:39">
      <c r="A57" s="180"/>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row>
    <row r="58" spans="1:39">
      <c r="A58" s="180"/>
      <c r="B58" s="180"/>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row>
    <row r="59" spans="1:39">
      <c r="A59" s="180"/>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row>
    <row r="60" spans="1:39">
      <c r="A60" s="180"/>
      <c r="B60" s="180"/>
      <c r="C60" s="180"/>
      <c r="D60" s="180"/>
      <c r="E60" s="180"/>
      <c r="F60" s="180"/>
      <c r="G60" s="180"/>
      <c r="H60" s="180"/>
      <c r="I60" s="180"/>
      <c r="J60" s="180"/>
      <c r="K60" s="180"/>
      <c r="L60" s="180"/>
      <c r="M60" s="180"/>
      <c r="N60" s="180"/>
      <c r="O60" s="180"/>
      <c r="P60" s="180"/>
      <c r="Q60" s="180"/>
      <c r="R60" s="180"/>
      <c r="S60" s="180"/>
      <c r="T60" s="180"/>
      <c r="AL60" s="180"/>
      <c r="AM60" s="180"/>
    </row>
  </sheetData>
  <mergeCells count="36">
    <mergeCell ref="R9:U9"/>
    <mergeCell ref="W9:Z9"/>
    <mergeCell ref="AD3:AE3"/>
    <mergeCell ref="AG3:AH3"/>
    <mergeCell ref="AJ3:AK3"/>
    <mergeCell ref="A5:AM5"/>
    <mergeCell ref="A7:G7"/>
    <mergeCell ref="R10:V10"/>
    <mergeCell ref="W10:AM10"/>
    <mergeCell ref="R11:V11"/>
    <mergeCell ref="W11:AM11"/>
    <mergeCell ref="R12:V12"/>
    <mergeCell ref="W12:AM12"/>
    <mergeCell ref="R13:V13"/>
    <mergeCell ref="W13:AM13"/>
    <mergeCell ref="R14:V14"/>
    <mergeCell ref="W14:AM14"/>
    <mergeCell ref="R15:V15"/>
    <mergeCell ref="W15:AM15"/>
    <mergeCell ref="A25:AM25"/>
    <mergeCell ref="A18:AM18"/>
    <mergeCell ref="B20:J20"/>
    <mergeCell ref="K20:L20"/>
    <mergeCell ref="M20:X20"/>
    <mergeCell ref="Y20:Z20"/>
    <mergeCell ref="A21:AM21"/>
    <mergeCell ref="A22:AM22"/>
    <mergeCell ref="B24:J24"/>
    <mergeCell ref="K24:L24"/>
    <mergeCell ref="M24:X24"/>
    <mergeCell ref="Y24:Z24"/>
    <mergeCell ref="A29:AM29"/>
    <mergeCell ref="A33:AM33"/>
    <mergeCell ref="A37:AM37"/>
    <mergeCell ref="A40:AM40"/>
    <mergeCell ref="A43:AM43"/>
  </mergeCells>
  <phoneticPr fontId="5"/>
  <printOptions horizontalCentered="1"/>
  <pageMargins left="0.70866141732283472" right="0.70866141732283472" top="0.9448818897637796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Normal="120" zoomScaleSheetLayoutView="100" workbookViewId="0">
      <selection activeCell="A3" sqref="A3:AJ3"/>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25" customWidth="1"/>
  </cols>
  <sheetData>
    <row r="1" spans="1:47" ht="20.25" customHeight="1" thickBot="1">
      <c r="A1" s="81" t="s">
        <v>1927</v>
      </c>
      <c r="B1" s="82"/>
      <c r="C1" s="82"/>
      <c r="D1" s="82"/>
      <c r="E1" s="82"/>
      <c r="F1" s="82"/>
      <c r="G1" s="82"/>
      <c r="H1" s="82"/>
      <c r="I1" s="82"/>
      <c r="J1" s="82"/>
      <c r="K1" s="82"/>
      <c r="L1" s="82"/>
      <c r="M1" s="82"/>
      <c r="N1" s="82"/>
      <c r="O1" s="82"/>
      <c r="P1" s="82"/>
      <c r="Q1" s="82"/>
      <c r="R1" s="82"/>
      <c r="S1" s="82"/>
      <c r="T1" s="82"/>
      <c r="U1" s="82"/>
      <c r="V1" s="82"/>
      <c r="W1" s="83"/>
      <c r="X1" s="83"/>
      <c r="Y1" s="83"/>
      <c r="Z1" s="328" t="s">
        <v>11</v>
      </c>
      <c r="AA1" s="328"/>
      <c r="AB1" s="328"/>
      <c r="AC1" s="328" t="str">
        <f>IF(基本情報入力シート!C18="", "", 基本情報入力シート!C18)</f>
        <v>岡山県</v>
      </c>
      <c r="AD1" s="332"/>
      <c r="AE1" s="332"/>
      <c r="AF1" s="332"/>
      <c r="AG1" s="332"/>
      <c r="AH1" s="332"/>
      <c r="AI1" s="333"/>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329" t="s">
        <v>1938</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39</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30" t="s">
        <v>0</v>
      </c>
      <c r="B6" s="330"/>
      <c r="C6" s="330"/>
      <c r="D6" s="330"/>
      <c r="E6" s="330"/>
      <c r="F6" s="330"/>
      <c r="G6" s="331" t="str">
        <f>IF(基本情報入力シート!M22="","",基本情報入力シート!M22)</f>
        <v/>
      </c>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row>
    <row r="7" spans="1:47" s="6" customFormat="1" ht="22.5" customHeight="1">
      <c r="A7" s="350" t="s">
        <v>16</v>
      </c>
      <c r="B7" s="350"/>
      <c r="C7" s="350"/>
      <c r="D7" s="350"/>
      <c r="E7" s="350"/>
      <c r="F7" s="350"/>
      <c r="G7" s="351" t="str">
        <f>IF(基本情報入力シート!M23="","",基本情報入力シート!M23)</f>
        <v/>
      </c>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row>
    <row r="8" spans="1:47" s="6" customFormat="1" ht="12.75" customHeight="1">
      <c r="A8" s="352" t="s">
        <v>12</v>
      </c>
      <c r="B8" s="352"/>
      <c r="C8" s="352"/>
      <c r="D8" s="352"/>
      <c r="E8" s="352"/>
      <c r="F8" s="352"/>
      <c r="G8" s="169" t="s">
        <v>1</v>
      </c>
      <c r="H8" s="353" t="str">
        <f>IF(基本情報入力シート!AB24="－","",基本情報入力シート!AB24)</f>
        <v/>
      </c>
      <c r="I8" s="353"/>
      <c r="J8" s="353"/>
      <c r="K8" s="353"/>
      <c r="L8" s="35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52"/>
      <c r="B9" s="352"/>
      <c r="C9" s="352"/>
      <c r="D9" s="352"/>
      <c r="E9" s="352"/>
      <c r="F9" s="352"/>
      <c r="G9" s="354" t="str">
        <f>IF(基本情報入力シート!M25="","",基本情報入力シート!M25)</f>
        <v/>
      </c>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row>
    <row r="10" spans="1:47" s="6" customFormat="1" ht="12" customHeight="1">
      <c r="A10" s="352"/>
      <c r="B10" s="352"/>
      <c r="C10" s="352"/>
      <c r="D10" s="352"/>
      <c r="E10" s="352"/>
      <c r="F10" s="352"/>
      <c r="G10" s="336" t="str">
        <f>IF(基本情報入力シート!M26="","",基本情報入力シート!M26)</f>
        <v/>
      </c>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row>
    <row r="11" spans="1:47" s="6" customFormat="1" ht="15" customHeight="1">
      <c r="A11" s="334" t="s">
        <v>0</v>
      </c>
      <c r="B11" s="334"/>
      <c r="C11" s="334"/>
      <c r="D11" s="334"/>
      <c r="E11" s="334"/>
      <c r="F11" s="334"/>
      <c r="G11" s="331" t="str">
        <f>IF(基本情報入力シート!M30="","",基本情報入力シート!M30)</f>
        <v/>
      </c>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S11" s="39"/>
    </row>
    <row r="12" spans="1:47" s="6" customFormat="1" ht="22.5" customHeight="1">
      <c r="A12" s="335" t="s">
        <v>13</v>
      </c>
      <c r="B12" s="335"/>
      <c r="C12" s="335"/>
      <c r="D12" s="335"/>
      <c r="E12" s="335"/>
      <c r="F12" s="335"/>
      <c r="G12" s="336" t="str">
        <f>IF(基本情報入力シート!M31="","",基本情報入力シート!M31)</f>
        <v/>
      </c>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S12" s="39"/>
    </row>
    <row r="13" spans="1:47" s="6" customFormat="1" ht="17.25" customHeight="1">
      <c r="A13" s="337" t="s">
        <v>14</v>
      </c>
      <c r="B13" s="337"/>
      <c r="C13" s="337"/>
      <c r="D13" s="337"/>
      <c r="E13" s="337"/>
      <c r="F13" s="337"/>
      <c r="G13" s="338" t="s">
        <v>8</v>
      </c>
      <c r="H13" s="338"/>
      <c r="I13" s="338"/>
      <c r="J13" s="338"/>
      <c r="K13" s="339" t="str">
        <f>IF(基本情報入力シート!M32="","",基本情報入力シート!M32)</f>
        <v/>
      </c>
      <c r="L13" s="339"/>
      <c r="M13" s="339"/>
      <c r="N13" s="339"/>
      <c r="O13" s="339"/>
      <c r="P13" s="339"/>
      <c r="Q13" s="339"/>
      <c r="R13" s="339"/>
      <c r="S13" s="339"/>
      <c r="T13" s="339"/>
      <c r="U13" s="337" t="s">
        <v>15</v>
      </c>
      <c r="V13" s="337"/>
      <c r="W13" s="337"/>
      <c r="X13" s="337"/>
      <c r="Y13" s="339" t="str">
        <f>IF(基本情報入力シート!M33="","",基本情報入力シート!M33)</f>
        <v/>
      </c>
      <c r="Z13" s="339"/>
      <c r="AA13" s="339"/>
      <c r="AB13" s="339"/>
      <c r="AC13" s="339"/>
      <c r="AD13" s="339"/>
      <c r="AE13" s="339"/>
      <c r="AF13" s="339"/>
      <c r="AG13" s="339"/>
      <c r="AH13" s="339"/>
      <c r="AI13" s="339"/>
      <c r="AJ13" s="339"/>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40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46" t="s">
        <v>1939</v>
      </c>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4">
        <f>'別紙様式3-2（補助金）'!F5</f>
        <v>0</v>
      </c>
      <c r="AA16" s="344"/>
      <c r="AB16" s="344"/>
      <c r="AC16" s="344"/>
      <c r="AD16" s="344"/>
      <c r="AE16" s="344"/>
      <c r="AF16" s="344"/>
      <c r="AG16" s="345" t="s">
        <v>4</v>
      </c>
      <c r="AH16" s="345"/>
      <c r="AI16" s="41" t="str">
        <f>IF(G7="", "", IF(SUM(Z17:AF18)&gt;=Z16, "○", "×"))</f>
        <v/>
      </c>
      <c r="AJ16" s="176"/>
      <c r="AK16" s="340" t="s">
        <v>1949</v>
      </c>
      <c r="AL16" s="340"/>
      <c r="AM16" s="340"/>
      <c r="AN16" s="340"/>
      <c r="AO16" s="340"/>
      <c r="AP16" s="340"/>
      <c r="AQ16" s="340"/>
      <c r="AR16" s="340"/>
      <c r="AS16" s="340"/>
      <c r="AT16" s="340"/>
      <c r="AU16" s="341"/>
    </row>
    <row r="17" spans="1:47" ht="19.5" customHeight="1">
      <c r="A17" s="346" t="s">
        <v>1940</v>
      </c>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299"/>
      <c r="AA17" s="299"/>
      <c r="AB17" s="299"/>
      <c r="AC17" s="299"/>
      <c r="AD17" s="299"/>
      <c r="AE17" s="299"/>
      <c r="AF17" s="299"/>
      <c r="AG17" s="302" t="s">
        <v>4</v>
      </c>
      <c r="AH17" s="302"/>
      <c r="AI17" s="83"/>
      <c r="AJ17" s="83"/>
    </row>
    <row r="18" spans="1:47" ht="19.5" customHeight="1">
      <c r="A18" s="358" t="s">
        <v>1830</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42">
        <f>SUM(Z19:AF21)</f>
        <v>0</v>
      </c>
      <c r="AA18" s="342"/>
      <c r="AB18" s="342"/>
      <c r="AC18" s="342"/>
      <c r="AD18" s="342"/>
      <c r="AE18" s="342"/>
      <c r="AF18" s="342"/>
      <c r="AG18" s="302" t="s">
        <v>4</v>
      </c>
      <c r="AH18" s="302"/>
      <c r="AI18" s="93"/>
      <c r="AJ18" s="93"/>
      <c r="AK18" s="42"/>
      <c r="AL18" s="42"/>
      <c r="AT18" s="40"/>
    </row>
    <row r="19" spans="1:47" ht="19.5" customHeight="1">
      <c r="A19" s="173"/>
      <c r="B19" s="94"/>
      <c r="C19" s="94"/>
      <c r="D19" s="94"/>
      <c r="E19" s="94"/>
      <c r="F19" s="94"/>
      <c r="G19" s="94"/>
      <c r="H19" s="94"/>
      <c r="I19" s="94"/>
      <c r="J19" s="94"/>
      <c r="K19" s="94"/>
      <c r="L19" s="343" t="s">
        <v>1828</v>
      </c>
      <c r="M19" s="343"/>
      <c r="N19" s="343"/>
      <c r="O19" s="343"/>
      <c r="P19" s="343"/>
      <c r="Q19" s="343"/>
      <c r="R19" s="343"/>
      <c r="S19" s="343"/>
      <c r="T19" s="343"/>
      <c r="U19" s="343"/>
      <c r="V19" s="343"/>
      <c r="W19" s="343"/>
      <c r="X19" s="343"/>
      <c r="Y19" s="305"/>
      <c r="Z19" s="299"/>
      <c r="AA19" s="347"/>
      <c r="AB19" s="347"/>
      <c r="AC19" s="347"/>
      <c r="AD19" s="347"/>
      <c r="AE19" s="347"/>
      <c r="AF19" s="347"/>
      <c r="AG19" s="302" t="s">
        <v>4</v>
      </c>
      <c r="AH19" s="302"/>
      <c r="AI19" s="93"/>
      <c r="AJ19" s="93"/>
      <c r="AK19" s="42"/>
      <c r="AL19" s="42"/>
      <c r="AO19" s="22"/>
      <c r="AP19" s="157"/>
      <c r="AT19" s="40"/>
    </row>
    <row r="20" spans="1:47" ht="19.5" customHeight="1">
      <c r="A20" s="173"/>
      <c r="B20" s="94"/>
      <c r="C20" s="94"/>
      <c r="D20" s="94"/>
      <c r="E20" s="94"/>
      <c r="F20" s="94"/>
      <c r="G20" s="94"/>
      <c r="H20" s="94"/>
      <c r="I20" s="94"/>
      <c r="J20" s="94"/>
      <c r="K20" s="94"/>
      <c r="L20" s="305" t="s">
        <v>1829</v>
      </c>
      <c r="M20" s="305"/>
      <c r="N20" s="305"/>
      <c r="O20" s="305"/>
      <c r="P20" s="305"/>
      <c r="Q20" s="305"/>
      <c r="R20" s="305"/>
      <c r="S20" s="305"/>
      <c r="T20" s="305"/>
      <c r="U20" s="305"/>
      <c r="V20" s="305"/>
      <c r="W20" s="305"/>
      <c r="X20" s="305"/>
      <c r="Y20" s="305"/>
      <c r="Z20" s="299"/>
      <c r="AA20" s="299"/>
      <c r="AB20" s="299"/>
      <c r="AC20" s="299"/>
      <c r="AD20" s="299"/>
      <c r="AE20" s="299"/>
      <c r="AF20" s="299"/>
      <c r="AG20" s="302" t="s">
        <v>4</v>
      </c>
      <c r="AH20" s="302"/>
      <c r="AI20" s="93"/>
      <c r="AJ20" s="93"/>
      <c r="AK20" s="42"/>
      <c r="AL20" s="42"/>
      <c r="AT20" s="40"/>
    </row>
    <row r="21" spans="1:47" ht="19.5" customHeight="1">
      <c r="A21" s="174"/>
      <c r="B21" s="95"/>
      <c r="C21" s="95"/>
      <c r="D21" s="95"/>
      <c r="E21" s="95"/>
      <c r="F21" s="95"/>
      <c r="G21" s="95"/>
      <c r="H21" s="95"/>
      <c r="I21" s="95"/>
      <c r="J21" s="95"/>
      <c r="K21" s="95"/>
      <c r="L21" s="316" t="s">
        <v>1827</v>
      </c>
      <c r="M21" s="316"/>
      <c r="N21" s="316"/>
      <c r="O21" s="316"/>
      <c r="P21" s="316"/>
      <c r="Q21" s="316"/>
      <c r="R21" s="316"/>
      <c r="S21" s="316"/>
      <c r="T21" s="316"/>
      <c r="U21" s="316"/>
      <c r="V21" s="316"/>
      <c r="W21" s="316"/>
      <c r="X21" s="316"/>
      <c r="Y21" s="316"/>
      <c r="Z21" s="299"/>
      <c r="AA21" s="299"/>
      <c r="AB21" s="299"/>
      <c r="AC21" s="299"/>
      <c r="AD21" s="299"/>
      <c r="AE21" s="299"/>
      <c r="AF21" s="299"/>
      <c r="AG21" s="302" t="s">
        <v>4</v>
      </c>
      <c r="AH21" s="302"/>
      <c r="AI21" s="93"/>
      <c r="AJ21" s="93"/>
      <c r="AK21" s="42"/>
      <c r="AL21" s="42"/>
      <c r="AT21" s="40"/>
    </row>
    <row r="22" spans="1:47" ht="16.899999999999999" customHeight="1" thickBot="1">
      <c r="A22" s="122" t="s">
        <v>1832</v>
      </c>
      <c r="B22" s="96"/>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78"/>
      <c r="AA22" s="168"/>
      <c r="AB22" s="168"/>
      <c r="AC22" s="168"/>
      <c r="AD22" s="168"/>
      <c r="AE22" s="168"/>
      <c r="AF22" s="168"/>
      <c r="AG22" s="168"/>
      <c r="AH22" s="168"/>
      <c r="AI22" s="168"/>
      <c r="AJ22" s="93"/>
      <c r="AK22" s="42"/>
      <c r="AL22" s="42"/>
      <c r="AT22" s="40"/>
    </row>
    <row r="23" spans="1:47" ht="19.5" customHeight="1" thickBot="1">
      <c r="A23" s="324" t="s">
        <v>1941</v>
      </c>
      <c r="B23" s="324"/>
      <c r="C23" s="324"/>
      <c r="D23" s="324"/>
      <c r="E23" s="324"/>
      <c r="F23" s="324"/>
      <c r="G23" s="324"/>
      <c r="H23" s="324"/>
      <c r="I23" s="324"/>
      <c r="J23" s="324"/>
      <c r="K23" s="324"/>
      <c r="L23" s="324"/>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6" t="str">
        <f>IF(G7="", "", IF(AND(Z21&gt;0, A24=""), "×", "○"))</f>
        <v/>
      </c>
      <c r="AJ23" s="93"/>
      <c r="AK23" s="42"/>
      <c r="AL23" s="42"/>
      <c r="AT23" s="40"/>
    </row>
    <row r="24" spans="1:47" ht="31.15" customHeight="1" thickBot="1">
      <c r="A24" s="304"/>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27"/>
      <c r="AJ24" s="176"/>
      <c r="AK24" s="313" t="s">
        <v>1933</v>
      </c>
      <c r="AL24" s="314"/>
      <c r="AM24" s="314"/>
      <c r="AN24" s="314"/>
      <c r="AO24" s="314"/>
      <c r="AP24" s="314"/>
      <c r="AQ24" s="314"/>
      <c r="AR24" s="314"/>
      <c r="AS24" s="314"/>
      <c r="AT24" s="314"/>
      <c r="AU24" s="315"/>
    </row>
    <row r="25" spans="1:47" s="6" customFormat="1" ht="100.5" customHeight="1">
      <c r="A25" s="356" t="s">
        <v>1958</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89"/>
      <c r="AM25" s="156"/>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309" t="s">
        <v>1817</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row>
    <row r="28" spans="1:47" ht="18.75" customHeight="1" thickBot="1">
      <c r="A28" s="158"/>
      <c r="B28" s="310" t="s">
        <v>1952</v>
      </c>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2"/>
      <c r="AI28" s="41" t="str">
        <f>IF(Z17=0,"",IF(A28="","×","○"))</f>
        <v/>
      </c>
    </row>
    <row r="29" spans="1:47" ht="36.6" customHeight="1">
      <c r="A29" s="356" t="s">
        <v>1944</v>
      </c>
      <c r="B29" s="356"/>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49"/>
    </row>
    <row r="30" spans="1:47" ht="15" customHeight="1">
      <c r="A30" s="99" t="s">
        <v>90</v>
      </c>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49"/>
    </row>
    <row r="31" spans="1:47" ht="19.899999999999999" customHeight="1">
      <c r="A31" s="317"/>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309" t="s">
        <v>1951</v>
      </c>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row>
    <row r="34" spans="1:47" ht="40.9" customHeight="1" thickBot="1">
      <c r="A34" s="158"/>
      <c r="B34" s="310" t="s">
        <v>1953</v>
      </c>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2"/>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49" t="s">
        <v>1954</v>
      </c>
      <c r="B36" s="349"/>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41" t="str">
        <f>IF(G7="", "", IF(AND(B38="✓",AND(G40&lt;&gt;"",J40&lt;&gt;"",Q40&lt;&gt;"",S41&lt;&gt;"",Z41&lt;&gt;"")),"○","×"))</f>
        <v/>
      </c>
      <c r="AJ36" s="103"/>
      <c r="AK36" s="323" t="s">
        <v>1822</v>
      </c>
      <c r="AL36" s="323"/>
      <c r="AM36" s="323"/>
      <c r="AN36" s="323"/>
      <c r="AO36" s="323"/>
      <c r="AP36" s="323"/>
      <c r="AQ36" s="323"/>
      <c r="AR36" s="323"/>
      <c r="AS36" s="323"/>
      <c r="AT36" s="323"/>
      <c r="AU36" s="323"/>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37</v>
      </c>
      <c r="B38" s="158"/>
      <c r="C38" s="47"/>
      <c r="D38" s="319" t="s">
        <v>1823</v>
      </c>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9</v>
      </c>
      <c r="C40" s="51"/>
      <c r="D40" s="320">
        <v>7</v>
      </c>
      <c r="E40" s="320"/>
      <c r="F40" s="51" t="s">
        <v>2</v>
      </c>
      <c r="G40" s="321"/>
      <c r="H40" s="322"/>
      <c r="I40" s="51" t="s">
        <v>3</v>
      </c>
      <c r="J40" s="321"/>
      <c r="K40" s="322"/>
      <c r="L40" s="51" t="s">
        <v>5</v>
      </c>
      <c r="M40" s="52"/>
      <c r="N40" s="320" t="s">
        <v>16</v>
      </c>
      <c r="O40" s="320"/>
      <c r="P40" s="320"/>
      <c r="Q40" s="357" t="str">
        <f>IF(基本情報入力シート!M23="","", 基本情報入力シート!M23)</f>
        <v/>
      </c>
      <c r="R40" s="357"/>
      <c r="S40" s="357"/>
      <c r="T40" s="357"/>
      <c r="U40" s="357"/>
      <c r="V40" s="357"/>
      <c r="W40" s="357"/>
      <c r="X40" s="357"/>
      <c r="Y40" s="357"/>
      <c r="Z40" s="357"/>
      <c r="AA40" s="357"/>
      <c r="AB40" s="357"/>
      <c r="AC40" s="357"/>
      <c r="AD40" s="357"/>
      <c r="AE40" s="357"/>
      <c r="AF40" s="357"/>
      <c r="AG40" s="357"/>
      <c r="AH40" s="357"/>
      <c r="AI40" s="53"/>
      <c r="AJ40" s="104"/>
    </row>
    <row r="41" spans="1:47" s="54" customFormat="1" ht="15.6" customHeight="1">
      <c r="A41" s="50"/>
      <c r="B41" s="55"/>
      <c r="C41" s="51"/>
      <c r="D41" s="51"/>
      <c r="E41" s="51"/>
      <c r="F41" s="51"/>
      <c r="G41" s="51"/>
      <c r="H41" s="51"/>
      <c r="I41" s="51"/>
      <c r="J41" s="51"/>
      <c r="K41" s="51"/>
      <c r="L41" s="51"/>
      <c r="M41" s="51"/>
      <c r="N41" s="308" t="s">
        <v>93</v>
      </c>
      <c r="O41" s="308"/>
      <c r="P41" s="308"/>
      <c r="Q41" s="355" t="s">
        <v>24</v>
      </c>
      <c r="R41" s="355"/>
      <c r="S41" s="307" t="str">
        <f>IF(基本情報入力シート!M27="", "", 基本情報入力シート!M27)</f>
        <v/>
      </c>
      <c r="T41" s="307"/>
      <c r="U41" s="307"/>
      <c r="V41" s="307"/>
      <c r="W41" s="307"/>
      <c r="X41" s="306" t="s">
        <v>25</v>
      </c>
      <c r="Y41" s="306"/>
      <c r="Z41" s="307" t="str">
        <f>IF(基本情報入力シート!M28="", "", 基本情報入力シート!M28)</f>
        <v/>
      </c>
      <c r="AA41" s="307"/>
      <c r="AB41" s="307"/>
      <c r="AC41" s="307"/>
      <c r="AD41" s="307"/>
      <c r="AE41" s="307"/>
      <c r="AF41" s="307"/>
      <c r="AG41" s="307"/>
      <c r="AH41" s="307"/>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10.15" customHeight="1">
      <c r="A43" s="303" t="s">
        <v>1821</v>
      </c>
      <c r="B43" s="303"/>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94</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95</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96" t="s">
        <v>40</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175" t="s">
        <v>10</v>
      </c>
      <c r="B49" s="300" t="s">
        <v>1942</v>
      </c>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172" t="str">
        <f>AI16</f>
        <v/>
      </c>
    </row>
    <row r="50" spans="1:36">
      <c r="A50" s="63" t="s">
        <v>96</v>
      </c>
      <c r="B50" s="301" t="s">
        <v>1831</v>
      </c>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62" t="str">
        <f>AI23</f>
        <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96" t="s">
        <v>97</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298" t="s">
        <v>1943</v>
      </c>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172" t="str">
        <f>AI28</f>
        <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96" t="s">
        <v>1955</v>
      </c>
      <c r="B55" s="296"/>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7"/>
    </row>
    <row r="56" spans="1:36">
      <c r="A56" s="298" t="s">
        <v>1956</v>
      </c>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172" t="str">
        <f>IF(G7="", "", AI34)</f>
        <v/>
      </c>
    </row>
    <row r="57" spans="1:36" ht="10.15" customHeight="1">
      <c r="A57" s="170"/>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1"/>
    </row>
    <row r="58" spans="1:36">
      <c r="A58" s="296" t="s">
        <v>1957</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348" t="s">
        <v>1824</v>
      </c>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172"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f+AOv7IpArmDg2RY961J3O0TV+FchHqNQiGfl9/8qqEjFk43VM6bXnvZQTvdQFMj7GMAjVtKBLfQ5NsDjerf+g==" saltValue="DMtYbMgae6Txq0L6UR8wLw=="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6" priority="3">
      <formula>AND($Z$17=0, $G$7&lt;&gt;"")</formula>
    </cfRule>
  </conditionalFormatting>
  <conditionalFormatting sqref="A33:AJ34">
    <cfRule type="expression" dxfId="5" priority="2">
      <formula>AND($G$7&lt;&gt;"", $Z$18=0)</formula>
    </cfRule>
  </conditionalFormatting>
  <conditionalFormatting sqref="A52:AJ53">
    <cfRule type="expression" dxfId="4" priority="9">
      <formula>AND($G$7&lt;&gt;"", $Z$17=0)</formula>
    </cfRule>
  </conditionalFormatting>
  <conditionalFormatting sqref="A55:AJ56">
    <cfRule type="expression" dxfId="3" priority="1">
      <formula>AND($G$7&lt;&gt;"", $Z$18=0)</formula>
    </cfRule>
  </conditionalFormatting>
  <conditionalFormatting sqref="AK16:AU16">
    <cfRule type="expression" dxfId="2" priority="6">
      <formula>OR($AI$16="", $AI$16="○")</formula>
    </cfRule>
  </conditionalFormatting>
  <conditionalFormatting sqref="AK24:AU24">
    <cfRule type="expression" dxfId="1" priority="15">
      <formula>OR($AI$23="○", $AI$23="")</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70" zoomScaleNormal="85" zoomScaleSheetLayoutView="70" zoomScalePageLayoutView="70" workbookViewId="0">
      <selection activeCell="F14" sqref="F14"/>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1928</v>
      </c>
      <c r="B1" s="83"/>
      <c r="C1" s="111"/>
      <c r="D1" s="112" t="s">
        <v>1946</v>
      </c>
      <c r="E1" s="83"/>
      <c r="F1" s="83"/>
      <c r="G1" s="83"/>
      <c r="H1" s="106"/>
      <c r="I1" s="113" t="s">
        <v>11</v>
      </c>
      <c r="J1" s="114" t="str">
        <f>IF(基本情報入力シート!C18="", "", 基本情報入力シート!C18)</f>
        <v>岡山県</v>
      </c>
    </row>
    <row r="2" spans="1:22" ht="21" customHeight="1" thickBot="1">
      <c r="A2" s="83"/>
      <c r="B2" s="112"/>
      <c r="C2" s="115"/>
      <c r="D2" s="112"/>
      <c r="E2" s="112"/>
      <c r="F2" s="112"/>
      <c r="G2" s="83"/>
      <c r="H2" s="106"/>
      <c r="I2" s="116"/>
      <c r="J2" s="116"/>
    </row>
    <row r="3" spans="1:22" ht="27" customHeight="1" thickBot="1">
      <c r="A3" s="372" t="s">
        <v>16</v>
      </c>
      <c r="B3" s="373"/>
      <c r="C3" s="374" t="str">
        <f>IF(基本情報入力シート!M23="","",基本情報入力シート!M23)</f>
        <v/>
      </c>
      <c r="D3" s="375"/>
      <c r="E3" s="375"/>
      <c r="F3" s="376"/>
      <c r="G3" s="83"/>
      <c r="H3" s="106"/>
      <c r="I3" s="371" t="s">
        <v>1947</v>
      </c>
      <c r="J3" s="371"/>
      <c r="K3" s="128"/>
      <c r="L3" s="127"/>
      <c r="M3" s="127"/>
      <c r="N3" s="127"/>
      <c r="O3" s="127"/>
      <c r="P3" s="127"/>
      <c r="Q3" s="127"/>
      <c r="R3" s="127"/>
      <c r="S3" s="127"/>
      <c r="T3" s="127"/>
      <c r="U3" s="127"/>
      <c r="V3" s="127"/>
    </row>
    <row r="4" spans="1:22" ht="21" customHeight="1" thickBot="1">
      <c r="A4" s="117"/>
      <c r="B4" s="117"/>
      <c r="C4" s="118"/>
      <c r="D4" s="119"/>
      <c r="E4" s="119"/>
      <c r="F4" s="119"/>
      <c r="G4" s="116"/>
      <c r="H4" s="120"/>
      <c r="I4" s="371"/>
      <c r="J4" s="371"/>
      <c r="K4" s="128"/>
      <c r="L4" s="127"/>
      <c r="M4" s="127"/>
      <c r="N4" s="127"/>
      <c r="O4" s="127"/>
      <c r="P4" s="127"/>
      <c r="Q4" s="127"/>
      <c r="R4" s="127"/>
      <c r="S4" s="127"/>
      <c r="T4" s="127"/>
      <c r="U4" s="127"/>
      <c r="V4" s="127"/>
    </row>
    <row r="5" spans="1:22" ht="27.75" customHeight="1">
      <c r="A5" s="387" t="s">
        <v>1948</v>
      </c>
      <c r="B5" s="388"/>
      <c r="C5" s="388"/>
      <c r="D5" s="388"/>
      <c r="E5" s="389"/>
      <c r="F5" s="178">
        <f>IFERROR(SUM(I11:J110),"")</f>
        <v>0</v>
      </c>
      <c r="G5" s="116"/>
      <c r="H5" s="120"/>
      <c r="I5" s="371"/>
      <c r="J5" s="371"/>
      <c r="K5" s="128"/>
      <c r="L5" s="127"/>
      <c r="M5" s="127"/>
      <c r="N5" s="127"/>
      <c r="O5" s="127"/>
      <c r="P5" s="127"/>
      <c r="Q5" s="127"/>
      <c r="R5" s="127"/>
      <c r="S5" s="127"/>
      <c r="T5" s="127"/>
      <c r="U5" s="127"/>
      <c r="V5" s="127"/>
    </row>
    <row r="6" spans="1:22" ht="27.75" customHeight="1" thickBot="1">
      <c r="A6" s="390"/>
      <c r="B6" s="391"/>
      <c r="C6" s="391"/>
      <c r="D6" s="391"/>
      <c r="E6" s="392"/>
      <c r="F6" s="179"/>
      <c r="G6" s="116"/>
      <c r="H6" s="120"/>
      <c r="I6" s="371"/>
      <c r="J6" s="371"/>
    </row>
    <row r="7" spans="1:22" ht="21" customHeight="1" thickBot="1">
      <c r="A7" s="83"/>
      <c r="B7" s="83"/>
      <c r="C7" s="111"/>
      <c r="D7" s="83"/>
      <c r="E7" s="83"/>
      <c r="F7" s="83"/>
      <c r="G7" s="83"/>
      <c r="H7" s="106"/>
      <c r="I7" s="121"/>
      <c r="J7" s="83"/>
    </row>
    <row r="8" spans="1:22" ht="42.75" customHeight="1">
      <c r="A8" s="377"/>
      <c r="B8" s="380" t="s">
        <v>6</v>
      </c>
      <c r="C8" s="380" t="s">
        <v>30</v>
      </c>
      <c r="D8" s="383" t="s">
        <v>34</v>
      </c>
      <c r="E8" s="383"/>
      <c r="F8" s="384" t="s">
        <v>41</v>
      </c>
      <c r="G8" s="384" t="s">
        <v>7</v>
      </c>
      <c r="H8" s="393" t="s">
        <v>1925</v>
      </c>
      <c r="I8" s="365" t="s">
        <v>1945</v>
      </c>
      <c r="J8" s="366"/>
    </row>
    <row r="9" spans="1:22" ht="39" customHeight="1">
      <c r="A9" s="378"/>
      <c r="B9" s="381"/>
      <c r="C9" s="381"/>
      <c r="D9" s="372"/>
      <c r="E9" s="372"/>
      <c r="F9" s="385"/>
      <c r="G9" s="385"/>
      <c r="H9" s="394"/>
      <c r="I9" s="367"/>
      <c r="J9" s="368"/>
    </row>
    <row r="10" spans="1:22" ht="57.75" customHeight="1" thickBot="1">
      <c r="A10" s="379"/>
      <c r="B10" s="382"/>
      <c r="C10" s="382"/>
      <c r="D10" s="129" t="s">
        <v>35</v>
      </c>
      <c r="E10" s="129" t="s">
        <v>36</v>
      </c>
      <c r="F10" s="386"/>
      <c r="G10" s="386"/>
      <c r="H10" s="395"/>
      <c r="I10" s="369"/>
      <c r="J10" s="370"/>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53" t="str">
        <f>IF(基本情報入力シート!Z40="","",基本情報入力シート!Z40)</f>
        <v/>
      </c>
      <c r="I11" s="363"/>
      <c r="J11" s="364"/>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4" t="str">
        <f>IF(基本情報入力シート!Z41="","",基本情報入力シート!Z41)</f>
        <v/>
      </c>
      <c r="I12" s="359"/>
      <c r="J12" s="360"/>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4" t="str">
        <f>IF(基本情報入力シート!Z42="","",基本情報入力シート!Z42)</f>
        <v/>
      </c>
      <c r="I13" s="359"/>
      <c r="J13" s="360"/>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4" t="str">
        <f>IF(基本情報入力シート!Z43="","",基本情報入力シート!Z43)</f>
        <v/>
      </c>
      <c r="I14" s="359"/>
      <c r="J14" s="360"/>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4" t="str">
        <f>IF(基本情報入力シート!Z44="","",基本情報入力シート!Z44)</f>
        <v/>
      </c>
      <c r="I15" s="359"/>
      <c r="J15" s="360"/>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4" t="str">
        <f>IF(基本情報入力シート!Z45="","",基本情報入力シート!Z45)</f>
        <v/>
      </c>
      <c r="I16" s="359"/>
      <c r="J16" s="360"/>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4" t="str">
        <f>IF(基本情報入力シート!Z46="","",基本情報入力シート!Z46)</f>
        <v/>
      </c>
      <c r="I17" s="359"/>
      <c r="J17" s="360"/>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4" t="str">
        <f>IF(基本情報入力シート!Z47="","",基本情報入力シート!Z47)</f>
        <v/>
      </c>
      <c r="I18" s="359"/>
      <c r="J18" s="360"/>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4" t="str">
        <f>IF(基本情報入力シート!Z48="","",基本情報入力シート!Z48)</f>
        <v/>
      </c>
      <c r="I19" s="359"/>
      <c r="J19" s="360"/>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4" t="str">
        <f>IF(基本情報入力シート!Z49="","",基本情報入力シート!Z49)</f>
        <v/>
      </c>
      <c r="I20" s="359"/>
      <c r="J20" s="360"/>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4" t="str">
        <f>IF(基本情報入力シート!Z50="","",基本情報入力シート!Z50)</f>
        <v/>
      </c>
      <c r="I21" s="359"/>
      <c r="J21" s="360"/>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4" t="str">
        <f>IF(基本情報入力シート!Z51="","",基本情報入力シート!Z51)</f>
        <v/>
      </c>
      <c r="I22" s="359"/>
      <c r="J22" s="360"/>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4" t="str">
        <f>IF(基本情報入力シート!Z52="","",基本情報入力シート!Z52)</f>
        <v/>
      </c>
      <c r="I23" s="359"/>
      <c r="J23" s="360"/>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4" t="str">
        <f>IF(基本情報入力シート!Z53="","",基本情報入力シート!Z53)</f>
        <v/>
      </c>
      <c r="I24" s="359"/>
      <c r="J24" s="360"/>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4" t="str">
        <f>IF(基本情報入力シート!Z54="","",基本情報入力シート!Z54)</f>
        <v/>
      </c>
      <c r="I25" s="359"/>
      <c r="J25" s="360"/>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4" t="str">
        <f>IF(基本情報入力シート!Z55="","",基本情報入力シート!Z55)</f>
        <v/>
      </c>
      <c r="I26" s="359"/>
      <c r="J26" s="360"/>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4" t="str">
        <f>IF(基本情報入力シート!Z56="","",基本情報入力シート!Z56)</f>
        <v/>
      </c>
      <c r="I27" s="359"/>
      <c r="J27" s="360"/>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4" t="str">
        <f>IF(基本情報入力シート!Z57="","",基本情報入力シート!Z57)</f>
        <v/>
      </c>
      <c r="I28" s="359"/>
      <c r="J28" s="360"/>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4" t="str">
        <f>IF(基本情報入力シート!Z58="","",基本情報入力シート!Z58)</f>
        <v/>
      </c>
      <c r="I29" s="359"/>
      <c r="J29" s="360"/>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4" t="str">
        <f>IF(基本情報入力シート!Z59="","",基本情報入力シート!Z59)</f>
        <v/>
      </c>
      <c r="I30" s="359"/>
      <c r="J30" s="360"/>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4" t="str">
        <f>IF(基本情報入力シート!Z60="","",基本情報入力シート!Z60)</f>
        <v/>
      </c>
      <c r="I31" s="359"/>
      <c r="J31" s="360"/>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4" t="str">
        <f>IF(基本情報入力シート!Z61="","",基本情報入力シート!Z61)</f>
        <v/>
      </c>
      <c r="I32" s="359"/>
      <c r="J32" s="360"/>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4" t="str">
        <f>IF(基本情報入力シート!Z62="","",基本情報入力シート!Z62)</f>
        <v/>
      </c>
      <c r="I33" s="359"/>
      <c r="J33" s="360"/>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4" t="str">
        <f>IF(基本情報入力シート!Z63="","",基本情報入力シート!Z63)</f>
        <v/>
      </c>
      <c r="I34" s="359"/>
      <c r="J34" s="360"/>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4" t="str">
        <f>IF(基本情報入力シート!Z64="","",基本情報入力シート!Z64)</f>
        <v/>
      </c>
      <c r="I35" s="359"/>
      <c r="J35" s="360"/>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4" t="str">
        <f>IF(基本情報入力シート!Z65="","",基本情報入力シート!Z65)</f>
        <v/>
      </c>
      <c r="I36" s="359"/>
      <c r="J36" s="360"/>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4" t="str">
        <f>IF(基本情報入力シート!Z66="","",基本情報入力シート!Z66)</f>
        <v/>
      </c>
      <c r="I37" s="359"/>
      <c r="J37" s="360"/>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4" t="str">
        <f>IF(基本情報入力シート!Z67="","",基本情報入力シート!Z67)</f>
        <v/>
      </c>
      <c r="I38" s="359"/>
      <c r="J38" s="360"/>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4" t="str">
        <f>IF(基本情報入力シート!Z68="","",基本情報入力シート!Z68)</f>
        <v/>
      </c>
      <c r="I39" s="359"/>
      <c r="J39" s="360"/>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4" t="str">
        <f>IF(基本情報入力シート!Z69="","",基本情報入力シート!Z69)</f>
        <v/>
      </c>
      <c r="I40" s="359"/>
      <c r="J40" s="360"/>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4" t="str">
        <f>IF(基本情報入力シート!Z70="","",基本情報入力シート!Z70)</f>
        <v/>
      </c>
      <c r="I41" s="359"/>
      <c r="J41" s="360"/>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4" t="str">
        <f>IF(基本情報入力シート!Z71="","",基本情報入力シート!Z71)</f>
        <v/>
      </c>
      <c r="I42" s="359"/>
      <c r="J42" s="360"/>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4" t="str">
        <f>IF(基本情報入力シート!Z72="","",基本情報入力シート!Z72)</f>
        <v/>
      </c>
      <c r="I43" s="359"/>
      <c r="J43" s="360"/>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4" t="str">
        <f>IF(基本情報入力シート!Z73="","",基本情報入力シート!Z73)</f>
        <v/>
      </c>
      <c r="I44" s="359"/>
      <c r="J44" s="360"/>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4" t="str">
        <f>IF(基本情報入力シート!Z74="","",基本情報入力シート!Z74)</f>
        <v/>
      </c>
      <c r="I45" s="359"/>
      <c r="J45" s="360"/>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4" t="str">
        <f>IF(基本情報入力シート!Z75="","",基本情報入力シート!Z75)</f>
        <v/>
      </c>
      <c r="I46" s="359"/>
      <c r="J46" s="360"/>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4" t="str">
        <f>IF(基本情報入力シート!Z76="","",基本情報入力シート!Z76)</f>
        <v/>
      </c>
      <c r="I47" s="359"/>
      <c r="J47" s="360"/>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4" t="str">
        <f>IF(基本情報入力シート!Z77="","",基本情報入力シート!Z77)</f>
        <v/>
      </c>
      <c r="I48" s="359"/>
      <c r="J48" s="360"/>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4" t="str">
        <f>IF(基本情報入力シート!Z78="","",基本情報入力シート!Z78)</f>
        <v/>
      </c>
      <c r="I49" s="359"/>
      <c r="J49" s="360"/>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4" t="str">
        <f>IF(基本情報入力シート!Z79="","",基本情報入力シート!Z79)</f>
        <v/>
      </c>
      <c r="I50" s="359"/>
      <c r="J50" s="360"/>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4" t="str">
        <f>IF(基本情報入力シート!Z80="","",基本情報入力シート!Z80)</f>
        <v/>
      </c>
      <c r="I51" s="359"/>
      <c r="J51" s="360"/>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4" t="str">
        <f>IF(基本情報入力シート!Z81="","",基本情報入力シート!Z81)</f>
        <v/>
      </c>
      <c r="I52" s="359"/>
      <c r="J52" s="360"/>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4" t="str">
        <f>IF(基本情報入力シート!Z82="","",基本情報入力シート!Z82)</f>
        <v/>
      </c>
      <c r="I53" s="359"/>
      <c r="J53" s="360"/>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4" t="str">
        <f>IF(基本情報入力シート!Z83="","",基本情報入力シート!Z83)</f>
        <v/>
      </c>
      <c r="I54" s="359"/>
      <c r="J54" s="360"/>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4" t="str">
        <f>IF(基本情報入力シート!Z84="","",基本情報入力シート!Z84)</f>
        <v/>
      </c>
      <c r="I55" s="359"/>
      <c r="J55" s="360"/>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4" t="str">
        <f>IF(基本情報入力シート!Z85="","",基本情報入力シート!Z85)</f>
        <v/>
      </c>
      <c r="I56" s="359"/>
      <c r="J56" s="360"/>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4" t="str">
        <f>IF(基本情報入力シート!Z86="","",基本情報入力シート!Z86)</f>
        <v/>
      </c>
      <c r="I57" s="359"/>
      <c r="J57" s="360"/>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4" t="str">
        <f>IF(基本情報入力シート!Z87="","",基本情報入力シート!Z87)</f>
        <v/>
      </c>
      <c r="I58" s="359"/>
      <c r="J58" s="360"/>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4" t="str">
        <f>IF(基本情報入力シート!Z88="","",基本情報入力シート!Z88)</f>
        <v/>
      </c>
      <c r="I59" s="359"/>
      <c r="J59" s="360"/>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4" t="str">
        <f>IF(基本情報入力シート!Z89="","",基本情報入力シート!Z89)</f>
        <v/>
      </c>
      <c r="I60" s="359"/>
      <c r="J60" s="360"/>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4" t="str">
        <f>IF(基本情報入力シート!Z90="","",基本情報入力シート!Z90)</f>
        <v/>
      </c>
      <c r="I61" s="359"/>
      <c r="J61" s="360"/>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4" t="str">
        <f>IF(基本情報入力シート!Z91="","",基本情報入力シート!Z91)</f>
        <v/>
      </c>
      <c r="I62" s="359"/>
      <c r="J62" s="360"/>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4" t="str">
        <f>IF(基本情報入力シート!Z92="","",基本情報入力シート!Z92)</f>
        <v/>
      </c>
      <c r="I63" s="359"/>
      <c r="J63" s="360"/>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4" t="str">
        <f>IF(基本情報入力シート!Z93="","",基本情報入力シート!Z93)</f>
        <v/>
      </c>
      <c r="I64" s="359"/>
      <c r="J64" s="360"/>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4" t="str">
        <f>IF(基本情報入力シート!Z94="","",基本情報入力シート!Z94)</f>
        <v/>
      </c>
      <c r="I65" s="359"/>
      <c r="J65" s="360"/>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4" t="str">
        <f>IF(基本情報入力シート!Z95="","",基本情報入力シート!Z95)</f>
        <v/>
      </c>
      <c r="I66" s="359"/>
      <c r="J66" s="360"/>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4" t="str">
        <f>IF(基本情報入力シート!Z96="","",基本情報入力シート!Z96)</f>
        <v/>
      </c>
      <c r="I67" s="359"/>
      <c r="J67" s="360"/>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4" t="str">
        <f>IF(基本情報入力シート!Z97="","",基本情報入力シート!Z97)</f>
        <v/>
      </c>
      <c r="I68" s="359"/>
      <c r="J68" s="360"/>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4" t="str">
        <f>IF(基本情報入力シート!Z98="","",基本情報入力シート!Z98)</f>
        <v/>
      </c>
      <c r="I69" s="359"/>
      <c r="J69" s="360"/>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4" t="str">
        <f>IF(基本情報入力シート!Z99="","",基本情報入力シート!Z99)</f>
        <v/>
      </c>
      <c r="I70" s="359"/>
      <c r="J70" s="360"/>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4" t="str">
        <f>IF(基本情報入力シート!Z100="","",基本情報入力シート!Z100)</f>
        <v/>
      </c>
      <c r="I71" s="359"/>
      <c r="J71" s="360"/>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4" t="str">
        <f>IF(基本情報入力シート!Z101="","",基本情報入力シート!Z101)</f>
        <v/>
      </c>
      <c r="I72" s="359"/>
      <c r="J72" s="360"/>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4" t="str">
        <f>IF(基本情報入力シート!Z102="","",基本情報入力シート!Z102)</f>
        <v/>
      </c>
      <c r="I73" s="359"/>
      <c r="J73" s="360"/>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4" t="str">
        <f>IF(基本情報入力シート!Z103="","",基本情報入力シート!Z103)</f>
        <v/>
      </c>
      <c r="I74" s="359"/>
      <c r="J74" s="360"/>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4" t="str">
        <f>IF(基本情報入力シート!Z104="","",基本情報入力シート!Z104)</f>
        <v/>
      </c>
      <c r="I75" s="359"/>
      <c r="J75" s="360"/>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4" t="str">
        <f>IF(基本情報入力シート!Z105="","",基本情報入力シート!Z105)</f>
        <v/>
      </c>
      <c r="I76" s="359"/>
      <c r="J76" s="360"/>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4" t="str">
        <f>IF(基本情報入力シート!Z106="","",基本情報入力シート!Z106)</f>
        <v/>
      </c>
      <c r="I77" s="359"/>
      <c r="J77" s="360"/>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4" t="str">
        <f>IF(基本情報入力シート!Z107="","",基本情報入力シート!Z107)</f>
        <v/>
      </c>
      <c r="I78" s="359"/>
      <c r="J78" s="360"/>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4" t="str">
        <f>IF(基本情報入力シート!Z108="","",基本情報入力シート!Z108)</f>
        <v/>
      </c>
      <c r="I79" s="359"/>
      <c r="J79" s="360"/>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4" t="str">
        <f>IF(基本情報入力シート!Z109="","",基本情報入力シート!Z109)</f>
        <v/>
      </c>
      <c r="I80" s="359"/>
      <c r="J80" s="360"/>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4" t="str">
        <f>IF(基本情報入力シート!Z110="","",基本情報入力シート!Z110)</f>
        <v/>
      </c>
      <c r="I81" s="359"/>
      <c r="J81" s="360"/>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4" t="str">
        <f>IF(基本情報入力シート!Z111="","",基本情報入力シート!Z111)</f>
        <v/>
      </c>
      <c r="I82" s="359"/>
      <c r="J82" s="360"/>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4" t="str">
        <f>IF(基本情報入力シート!Z112="","",基本情報入力シート!Z112)</f>
        <v/>
      </c>
      <c r="I83" s="359"/>
      <c r="J83" s="360"/>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4" t="str">
        <f>IF(基本情報入力シート!Z113="","",基本情報入力シート!Z113)</f>
        <v/>
      </c>
      <c r="I84" s="359"/>
      <c r="J84" s="360"/>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4" t="str">
        <f>IF(基本情報入力シート!Z114="","",基本情報入力シート!Z114)</f>
        <v/>
      </c>
      <c r="I85" s="359"/>
      <c r="J85" s="360"/>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4" t="str">
        <f>IF(基本情報入力シート!Z115="","",基本情報入力シート!Z115)</f>
        <v/>
      </c>
      <c r="I86" s="359"/>
      <c r="J86" s="360"/>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4" t="str">
        <f>IF(基本情報入力シート!Z116="","",基本情報入力シート!Z116)</f>
        <v/>
      </c>
      <c r="I87" s="359"/>
      <c r="J87" s="360"/>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4" t="str">
        <f>IF(基本情報入力シート!Z117="","",基本情報入力シート!Z117)</f>
        <v/>
      </c>
      <c r="I88" s="359"/>
      <c r="J88" s="360"/>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4" t="str">
        <f>IF(基本情報入力シート!Z118="","",基本情報入力シート!Z118)</f>
        <v/>
      </c>
      <c r="I89" s="359"/>
      <c r="J89" s="360"/>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4" t="str">
        <f>IF(基本情報入力シート!Z119="","",基本情報入力シート!Z119)</f>
        <v/>
      </c>
      <c r="I90" s="359"/>
      <c r="J90" s="360"/>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4" t="str">
        <f>IF(基本情報入力シート!Z120="","",基本情報入力シート!Z120)</f>
        <v/>
      </c>
      <c r="I91" s="359"/>
      <c r="J91" s="360"/>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4" t="str">
        <f>IF(基本情報入力シート!Z121="","",基本情報入力シート!Z121)</f>
        <v/>
      </c>
      <c r="I92" s="359"/>
      <c r="J92" s="360"/>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4" t="str">
        <f>IF(基本情報入力シート!Z122="","",基本情報入力シート!Z122)</f>
        <v/>
      </c>
      <c r="I93" s="359"/>
      <c r="J93" s="360"/>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4" t="str">
        <f>IF(基本情報入力シート!Z123="","",基本情報入力シート!Z123)</f>
        <v/>
      </c>
      <c r="I94" s="359"/>
      <c r="J94" s="360"/>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4" t="str">
        <f>IF(基本情報入力シート!Z124="","",基本情報入力シート!Z124)</f>
        <v/>
      </c>
      <c r="I95" s="359"/>
      <c r="J95" s="360"/>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4" t="str">
        <f>IF(基本情報入力シート!Z125="","",基本情報入力シート!Z125)</f>
        <v/>
      </c>
      <c r="I96" s="359"/>
      <c r="J96" s="360"/>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4" t="str">
        <f>IF(基本情報入力シート!Z126="","",基本情報入力シート!Z126)</f>
        <v/>
      </c>
      <c r="I97" s="359"/>
      <c r="J97" s="360"/>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4" t="str">
        <f>IF(基本情報入力シート!Z127="","",基本情報入力シート!Z127)</f>
        <v/>
      </c>
      <c r="I98" s="359"/>
      <c r="J98" s="360"/>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4" t="str">
        <f>IF(基本情報入力シート!Z128="","",基本情報入力シート!Z128)</f>
        <v/>
      </c>
      <c r="I99" s="359"/>
      <c r="J99" s="360"/>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4" t="str">
        <f>IF(基本情報入力シート!Z129="","",基本情報入力シート!Z129)</f>
        <v/>
      </c>
      <c r="I100" s="359"/>
      <c r="J100" s="360"/>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4" t="str">
        <f>IF(基本情報入力シート!Z130="","",基本情報入力シート!Z130)</f>
        <v/>
      </c>
      <c r="I101" s="359"/>
      <c r="J101" s="360"/>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4" t="str">
        <f>IF(基本情報入力シート!Z131="","",基本情報入力シート!Z131)</f>
        <v/>
      </c>
      <c r="I102" s="359"/>
      <c r="J102" s="360"/>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4" t="str">
        <f>IF(基本情報入力シート!Z132="","",基本情報入力シート!Z132)</f>
        <v/>
      </c>
      <c r="I103" s="359"/>
      <c r="J103" s="360"/>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4" t="str">
        <f>IF(基本情報入力シート!Z133="","",基本情報入力シート!Z133)</f>
        <v/>
      </c>
      <c r="I104" s="359"/>
      <c r="J104" s="360"/>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4" t="str">
        <f>IF(基本情報入力シート!Z134="","",基本情報入力シート!Z134)</f>
        <v/>
      </c>
      <c r="I105" s="359"/>
      <c r="J105" s="360"/>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4" t="str">
        <f>IF(基本情報入力シート!Z135="","",基本情報入力シート!Z135)</f>
        <v/>
      </c>
      <c r="I106" s="359"/>
      <c r="J106" s="360"/>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4" t="str">
        <f>IF(基本情報入力シート!Z136="","",基本情報入力シート!Z136)</f>
        <v/>
      </c>
      <c r="I107" s="359"/>
      <c r="J107" s="360"/>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4" t="str">
        <f>IF(基本情報入力シート!Z137="","",基本情報入力シート!Z137)</f>
        <v/>
      </c>
      <c r="I108" s="359"/>
      <c r="J108" s="360"/>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4" t="str">
        <f>IF(基本情報入力シート!Z138="","",基本情報入力シート!Z138)</f>
        <v/>
      </c>
      <c r="I109" s="359"/>
      <c r="J109" s="360"/>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5" t="str">
        <f>IF(基本情報入力シート!Z139="","",基本情報入力シート!Z139)</f>
        <v/>
      </c>
      <c r="I110" s="361"/>
      <c r="J110" s="362"/>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J8qYafveaLe8/9dlzzgX6Z3oqEwCekV1QMeR2rtb0E1kcRoHOgEFgJkjSs6Zh/P5E4xq+hDGkkk5s9MPbko98A==" saltValue="A1J41N7I+LtrcfrR2riJ9Q==" spinCount="100000" sheet="1" formatRows="0" insertRows="0" deleteRows="0" sort="0" autoFilter="0"/>
  <mergeCells count="112">
    <mergeCell ref="I8:J10"/>
    <mergeCell ref="I3:J6"/>
    <mergeCell ref="A3:B3"/>
    <mergeCell ref="C3:F3"/>
    <mergeCell ref="A8:A10"/>
    <mergeCell ref="B8:B10"/>
    <mergeCell ref="C8:C10"/>
    <mergeCell ref="D8:E9"/>
    <mergeCell ref="F8:F10"/>
    <mergeCell ref="A5:E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8" sqref="I18"/>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92</v>
      </c>
      <c r="B1" s="12"/>
      <c r="D1" s="7" t="s">
        <v>91</v>
      </c>
      <c r="F1" s="7" t="s">
        <v>1815</v>
      </c>
      <c r="I1" s="64" t="s">
        <v>1929</v>
      </c>
      <c r="K1" s="6" t="s">
        <v>1826</v>
      </c>
    </row>
    <row r="2" spans="1:11" ht="27.75" thickBot="1">
      <c r="A2" s="159" t="s">
        <v>1835</v>
      </c>
      <c r="B2" s="160" t="s">
        <v>1836</v>
      </c>
      <c r="D2" s="8" t="s">
        <v>35</v>
      </c>
      <c r="F2" s="8" t="s">
        <v>35</v>
      </c>
      <c r="G2" s="14" t="s">
        <v>98</v>
      </c>
      <c r="I2" s="135" t="s">
        <v>1932</v>
      </c>
      <c r="K2" s="19" t="s">
        <v>1819</v>
      </c>
    </row>
    <row r="3" spans="1:11" ht="27">
      <c r="A3" s="161" t="s">
        <v>1837</v>
      </c>
      <c r="B3" s="162" t="s">
        <v>1838</v>
      </c>
      <c r="D3" s="9" t="s">
        <v>42</v>
      </c>
      <c r="F3" s="15" t="s">
        <v>42</v>
      </c>
      <c r="G3" s="16" t="s">
        <v>99</v>
      </c>
      <c r="I3" s="136" t="s">
        <v>1936</v>
      </c>
      <c r="K3" s="20" t="s">
        <v>1820</v>
      </c>
    </row>
    <row r="4" spans="1:11" ht="27.75" thickBot="1">
      <c r="A4" s="163" t="s">
        <v>1839</v>
      </c>
      <c r="B4" s="164" t="s">
        <v>1840</v>
      </c>
      <c r="D4" s="10" t="s">
        <v>43</v>
      </c>
      <c r="F4" s="10" t="s">
        <v>42</v>
      </c>
      <c r="G4" s="17" t="s">
        <v>100</v>
      </c>
      <c r="I4" s="137" t="s">
        <v>1930</v>
      </c>
      <c r="K4" s="21"/>
    </row>
    <row r="5" spans="1:11" ht="27.75" thickBot="1">
      <c r="A5" s="163" t="s">
        <v>1841</v>
      </c>
      <c r="B5" s="164" t="s">
        <v>1842</v>
      </c>
      <c r="D5" s="10" t="s">
        <v>44</v>
      </c>
      <c r="F5" s="10" t="s">
        <v>42</v>
      </c>
      <c r="G5" s="17" t="s">
        <v>101</v>
      </c>
      <c r="I5" s="138" t="s">
        <v>1931</v>
      </c>
    </row>
    <row r="6" spans="1:11">
      <c r="A6" s="165" t="s">
        <v>1843</v>
      </c>
      <c r="B6" s="164" t="s">
        <v>1844</v>
      </c>
      <c r="D6" s="10" t="s">
        <v>45</v>
      </c>
      <c r="F6" s="10" t="s">
        <v>42</v>
      </c>
      <c r="G6" s="17" t="s">
        <v>102</v>
      </c>
    </row>
    <row r="7" spans="1:11">
      <c r="A7" s="163" t="s">
        <v>1845</v>
      </c>
      <c r="B7" s="164" t="s">
        <v>1846</v>
      </c>
      <c r="D7" s="10" t="s">
        <v>46</v>
      </c>
      <c r="F7" s="10" t="s">
        <v>42</v>
      </c>
      <c r="G7" s="17" t="s">
        <v>103</v>
      </c>
    </row>
    <row r="8" spans="1:11">
      <c r="A8" s="163" t="s">
        <v>1847</v>
      </c>
      <c r="B8" s="164" t="s">
        <v>1848</v>
      </c>
      <c r="D8" s="10" t="s">
        <v>47</v>
      </c>
      <c r="F8" s="10" t="s">
        <v>42</v>
      </c>
      <c r="G8" s="17" t="s">
        <v>104</v>
      </c>
    </row>
    <row r="9" spans="1:11">
      <c r="A9" s="163" t="s">
        <v>1849</v>
      </c>
      <c r="B9" s="164" t="s">
        <v>1850</v>
      </c>
      <c r="D9" s="10" t="s">
        <v>48</v>
      </c>
      <c r="F9" s="10" t="s">
        <v>42</v>
      </c>
      <c r="G9" s="17" t="s">
        <v>105</v>
      </c>
    </row>
    <row r="10" spans="1:11">
      <c r="A10" s="163" t="s">
        <v>1851</v>
      </c>
      <c r="B10" s="164" t="s">
        <v>1852</v>
      </c>
      <c r="D10" s="10" t="s">
        <v>49</v>
      </c>
      <c r="F10" s="10" t="s">
        <v>42</v>
      </c>
      <c r="G10" s="17" t="s">
        <v>106</v>
      </c>
    </row>
    <row r="11" spans="1:11">
      <c r="A11" s="163" t="s">
        <v>1853</v>
      </c>
      <c r="B11" s="164" t="s">
        <v>1854</v>
      </c>
      <c r="D11" s="10" t="s">
        <v>50</v>
      </c>
      <c r="F11" s="10" t="s">
        <v>42</v>
      </c>
      <c r="G11" s="17" t="s">
        <v>107</v>
      </c>
    </row>
    <row r="12" spans="1:11">
      <c r="A12" s="163" t="s">
        <v>1855</v>
      </c>
      <c r="B12" s="164" t="s">
        <v>1856</v>
      </c>
      <c r="D12" s="10" t="s">
        <v>51</v>
      </c>
      <c r="F12" s="10" t="s">
        <v>42</v>
      </c>
      <c r="G12" s="17" t="s">
        <v>108</v>
      </c>
    </row>
    <row r="13" spans="1:11">
      <c r="A13" s="163" t="s">
        <v>1857</v>
      </c>
      <c r="B13" s="164" t="s">
        <v>1858</v>
      </c>
      <c r="D13" s="10" t="s">
        <v>52</v>
      </c>
      <c r="F13" s="10" t="s">
        <v>42</v>
      </c>
      <c r="G13" s="17" t="s">
        <v>109</v>
      </c>
    </row>
    <row r="14" spans="1:11">
      <c r="A14" s="163" t="s">
        <v>1859</v>
      </c>
      <c r="B14" s="164" t="s">
        <v>1860</v>
      </c>
      <c r="D14" s="10" t="s">
        <v>53</v>
      </c>
      <c r="F14" s="10" t="s">
        <v>42</v>
      </c>
      <c r="G14" s="17" t="s">
        <v>110</v>
      </c>
    </row>
    <row r="15" spans="1:11">
      <c r="A15" s="163" t="s">
        <v>1861</v>
      </c>
      <c r="B15" s="164" t="s">
        <v>1862</v>
      </c>
      <c r="D15" s="10" t="s">
        <v>1816</v>
      </c>
      <c r="F15" s="10" t="s">
        <v>42</v>
      </c>
      <c r="G15" s="17" t="s">
        <v>111</v>
      </c>
    </row>
    <row r="16" spans="1:11">
      <c r="A16" s="163" t="s">
        <v>1863</v>
      </c>
      <c r="B16" s="164" t="s">
        <v>1864</v>
      </c>
      <c r="D16" s="10" t="s">
        <v>55</v>
      </c>
      <c r="F16" s="10" t="s">
        <v>42</v>
      </c>
      <c r="G16" s="17" t="s">
        <v>112</v>
      </c>
    </row>
    <row r="17" spans="1:7">
      <c r="A17" s="163" t="s">
        <v>1865</v>
      </c>
      <c r="B17" s="164" t="s">
        <v>1866</v>
      </c>
      <c r="D17" s="10" t="s">
        <v>56</v>
      </c>
      <c r="F17" s="10" t="s">
        <v>42</v>
      </c>
      <c r="G17" s="17" t="s">
        <v>113</v>
      </c>
    </row>
    <row r="18" spans="1:7">
      <c r="A18" s="163" t="s">
        <v>1867</v>
      </c>
      <c r="B18" s="164" t="s">
        <v>1868</v>
      </c>
      <c r="D18" s="10" t="s">
        <v>57</v>
      </c>
      <c r="F18" s="10" t="s">
        <v>42</v>
      </c>
      <c r="G18" s="17" t="s">
        <v>114</v>
      </c>
    </row>
    <row r="19" spans="1:7">
      <c r="A19" s="163" t="s">
        <v>1869</v>
      </c>
      <c r="B19" s="164" t="s">
        <v>1870</v>
      </c>
      <c r="D19" s="10" t="s">
        <v>58</v>
      </c>
      <c r="F19" s="10" t="s">
        <v>42</v>
      </c>
      <c r="G19" s="17" t="s">
        <v>115</v>
      </c>
    </row>
    <row r="20" spans="1:7">
      <c r="A20" s="163" t="s">
        <v>1871</v>
      </c>
      <c r="B20" s="164" t="s">
        <v>1872</v>
      </c>
      <c r="D20" s="10" t="s">
        <v>59</v>
      </c>
      <c r="F20" s="10" t="s">
        <v>42</v>
      </c>
      <c r="G20" s="17" t="s">
        <v>116</v>
      </c>
    </row>
    <row r="21" spans="1:7">
      <c r="A21" s="163" t="s">
        <v>1873</v>
      </c>
      <c r="B21" s="164" t="s">
        <v>1874</v>
      </c>
      <c r="D21" s="10" t="s">
        <v>60</v>
      </c>
      <c r="F21" s="10" t="s">
        <v>42</v>
      </c>
      <c r="G21" s="17" t="s">
        <v>117</v>
      </c>
    </row>
    <row r="22" spans="1:7">
      <c r="A22" s="163" t="s">
        <v>1875</v>
      </c>
      <c r="B22" s="164" t="s">
        <v>1876</v>
      </c>
      <c r="D22" s="10" t="s">
        <v>61</v>
      </c>
      <c r="F22" s="10" t="s">
        <v>42</v>
      </c>
      <c r="G22" s="17" t="s">
        <v>118</v>
      </c>
    </row>
    <row r="23" spans="1:7">
      <c r="A23" s="163" t="s">
        <v>1877</v>
      </c>
      <c r="B23" s="164" t="s">
        <v>1878</v>
      </c>
      <c r="D23" s="10" t="s">
        <v>62</v>
      </c>
      <c r="F23" s="10" t="s">
        <v>42</v>
      </c>
      <c r="G23" s="17" t="s">
        <v>119</v>
      </c>
    </row>
    <row r="24" spans="1:7">
      <c r="A24" s="163" t="s">
        <v>1879</v>
      </c>
      <c r="B24" s="164" t="s">
        <v>1880</v>
      </c>
      <c r="D24" s="10" t="s">
        <v>63</v>
      </c>
      <c r="F24" s="10" t="s">
        <v>42</v>
      </c>
      <c r="G24" s="17" t="s">
        <v>120</v>
      </c>
    </row>
    <row r="25" spans="1:7">
      <c r="A25" s="163" t="s">
        <v>1881</v>
      </c>
      <c r="B25" s="164" t="s">
        <v>1882</v>
      </c>
      <c r="D25" s="10" t="s">
        <v>64</v>
      </c>
      <c r="F25" s="10" t="s">
        <v>42</v>
      </c>
      <c r="G25" s="17" t="s">
        <v>121</v>
      </c>
    </row>
    <row r="26" spans="1:7">
      <c r="A26" s="163" t="s">
        <v>1883</v>
      </c>
      <c r="B26" s="164" t="s">
        <v>1884</v>
      </c>
      <c r="D26" s="10" t="s">
        <v>65</v>
      </c>
      <c r="F26" s="10" t="s">
        <v>42</v>
      </c>
      <c r="G26" s="17" t="s">
        <v>122</v>
      </c>
    </row>
    <row r="27" spans="1:7">
      <c r="A27" s="163" t="s">
        <v>1885</v>
      </c>
      <c r="B27" s="164" t="s">
        <v>1886</v>
      </c>
      <c r="D27" s="10" t="s">
        <v>66</v>
      </c>
      <c r="F27" s="10" t="s">
        <v>42</v>
      </c>
      <c r="G27" s="17" t="s">
        <v>123</v>
      </c>
    </row>
    <row r="28" spans="1:7">
      <c r="A28" s="163" t="s">
        <v>1887</v>
      </c>
      <c r="B28" s="164" t="s">
        <v>1888</v>
      </c>
      <c r="D28" s="10" t="s">
        <v>67</v>
      </c>
      <c r="F28" s="10" t="s">
        <v>42</v>
      </c>
      <c r="G28" s="17" t="s">
        <v>124</v>
      </c>
    </row>
    <row r="29" spans="1:7">
      <c r="A29" s="163" t="s">
        <v>1889</v>
      </c>
      <c r="B29" s="164" t="s">
        <v>1890</v>
      </c>
      <c r="D29" s="10" t="s">
        <v>68</v>
      </c>
      <c r="F29" s="10" t="s">
        <v>42</v>
      </c>
      <c r="G29" s="17" t="s">
        <v>125</v>
      </c>
    </row>
    <row r="30" spans="1:7">
      <c r="A30" s="163" t="s">
        <v>1891</v>
      </c>
      <c r="B30" s="164" t="s">
        <v>1892</v>
      </c>
      <c r="D30" s="10" t="s">
        <v>69</v>
      </c>
      <c r="F30" s="10" t="s">
        <v>42</v>
      </c>
      <c r="G30" s="17" t="s">
        <v>126</v>
      </c>
    </row>
    <row r="31" spans="1:7">
      <c r="A31" s="163" t="s">
        <v>1893</v>
      </c>
      <c r="B31" s="164" t="s">
        <v>1894</v>
      </c>
      <c r="D31" s="10" t="s">
        <v>70</v>
      </c>
      <c r="F31" s="10" t="s">
        <v>42</v>
      </c>
      <c r="G31" s="17" t="s">
        <v>127</v>
      </c>
    </row>
    <row r="32" spans="1:7">
      <c r="A32" s="163" t="s">
        <v>1895</v>
      </c>
      <c r="B32" s="164" t="s">
        <v>1896</v>
      </c>
      <c r="D32" s="10" t="s">
        <v>71</v>
      </c>
      <c r="F32" s="10" t="s">
        <v>42</v>
      </c>
      <c r="G32" s="17" t="s">
        <v>128</v>
      </c>
    </row>
    <row r="33" spans="1:7">
      <c r="A33" s="163" t="s">
        <v>1897</v>
      </c>
      <c r="B33" s="164" t="s">
        <v>1898</v>
      </c>
      <c r="D33" s="10" t="s">
        <v>72</v>
      </c>
      <c r="F33" s="10" t="s">
        <v>42</v>
      </c>
      <c r="G33" s="17" t="s">
        <v>129</v>
      </c>
    </row>
    <row r="34" spans="1:7">
      <c r="A34" s="163" t="s">
        <v>1899</v>
      </c>
      <c r="B34" s="164" t="s">
        <v>1900</v>
      </c>
      <c r="D34" s="10" t="s">
        <v>73</v>
      </c>
      <c r="F34" s="10" t="s">
        <v>42</v>
      </c>
      <c r="G34" s="17" t="s">
        <v>130</v>
      </c>
    </row>
    <row r="35" spans="1:7">
      <c r="A35" s="163" t="s">
        <v>1901</v>
      </c>
      <c r="B35" s="164" t="s">
        <v>1902</v>
      </c>
      <c r="D35" s="10" t="s">
        <v>74</v>
      </c>
      <c r="F35" s="10" t="s">
        <v>42</v>
      </c>
      <c r="G35" s="17" t="s">
        <v>131</v>
      </c>
    </row>
    <row r="36" spans="1:7">
      <c r="A36" s="163" t="s">
        <v>1903</v>
      </c>
      <c r="B36" s="164" t="s">
        <v>1904</v>
      </c>
      <c r="D36" s="10" t="s">
        <v>75</v>
      </c>
      <c r="F36" s="10" t="s">
        <v>42</v>
      </c>
      <c r="G36" s="17" t="s">
        <v>132</v>
      </c>
    </row>
    <row r="37" spans="1:7">
      <c r="A37" s="163" t="s">
        <v>1905</v>
      </c>
      <c r="B37" s="164" t="s">
        <v>1906</v>
      </c>
      <c r="D37" s="10" t="s">
        <v>76</v>
      </c>
      <c r="F37" s="10" t="s">
        <v>42</v>
      </c>
      <c r="G37" s="17" t="s">
        <v>133</v>
      </c>
    </row>
    <row r="38" spans="1:7">
      <c r="A38" s="163" t="s">
        <v>1907</v>
      </c>
      <c r="B38" s="164" t="s">
        <v>1908</v>
      </c>
      <c r="D38" s="10" t="s">
        <v>77</v>
      </c>
      <c r="F38" s="10" t="s">
        <v>42</v>
      </c>
      <c r="G38" s="17" t="s">
        <v>134</v>
      </c>
    </row>
    <row r="39" spans="1:7">
      <c r="A39" s="163" t="s">
        <v>1909</v>
      </c>
      <c r="B39" s="164" t="s">
        <v>1910</v>
      </c>
      <c r="D39" s="10" t="s">
        <v>78</v>
      </c>
      <c r="F39" s="10" t="s">
        <v>42</v>
      </c>
      <c r="G39" s="17" t="s">
        <v>135</v>
      </c>
    </row>
    <row r="40" spans="1:7">
      <c r="A40" s="163" t="s">
        <v>1911</v>
      </c>
      <c r="B40" s="164" t="s">
        <v>1912</v>
      </c>
      <c r="D40" s="10" t="s">
        <v>79</v>
      </c>
      <c r="F40" s="10" t="s">
        <v>42</v>
      </c>
      <c r="G40" s="17" t="s">
        <v>136</v>
      </c>
    </row>
    <row r="41" spans="1:7">
      <c r="A41" s="163" t="s">
        <v>1913</v>
      </c>
      <c r="B41" s="164" t="s">
        <v>1914</v>
      </c>
      <c r="D41" s="10" t="s">
        <v>80</v>
      </c>
      <c r="F41" s="10" t="s">
        <v>42</v>
      </c>
      <c r="G41" s="17" t="s">
        <v>137</v>
      </c>
    </row>
    <row r="42" spans="1:7">
      <c r="A42" s="163" t="s">
        <v>1915</v>
      </c>
      <c r="B42" s="164" t="s">
        <v>1916</v>
      </c>
      <c r="D42" s="10" t="s">
        <v>81</v>
      </c>
      <c r="F42" s="10" t="s">
        <v>42</v>
      </c>
      <c r="G42" s="17" t="s">
        <v>138</v>
      </c>
    </row>
    <row r="43" spans="1:7">
      <c r="A43" s="163" t="s">
        <v>1917</v>
      </c>
      <c r="B43" s="164" t="s">
        <v>1918</v>
      </c>
      <c r="D43" s="10" t="s">
        <v>82</v>
      </c>
      <c r="F43" s="10" t="s">
        <v>42</v>
      </c>
      <c r="G43" s="17" t="s">
        <v>139</v>
      </c>
    </row>
    <row r="44" spans="1:7">
      <c r="A44" s="163" t="s">
        <v>1919</v>
      </c>
      <c r="B44" s="164" t="s">
        <v>1920</v>
      </c>
      <c r="D44" s="10" t="s">
        <v>83</v>
      </c>
      <c r="F44" s="10" t="s">
        <v>42</v>
      </c>
      <c r="G44" s="17" t="s">
        <v>140</v>
      </c>
    </row>
    <row r="45" spans="1:7">
      <c r="A45" s="163" t="s">
        <v>1921</v>
      </c>
      <c r="B45" s="164" t="s">
        <v>1922</v>
      </c>
      <c r="D45" s="10" t="s">
        <v>84</v>
      </c>
      <c r="F45" s="10" t="s">
        <v>42</v>
      </c>
      <c r="G45" s="17" t="s">
        <v>141</v>
      </c>
    </row>
    <row r="46" spans="1:7" ht="14.25" thickBot="1">
      <c r="A46" s="166" t="s">
        <v>1923</v>
      </c>
      <c r="B46" s="167" t="s">
        <v>1924</v>
      </c>
      <c r="D46" s="10" t="s">
        <v>85</v>
      </c>
      <c r="F46" s="10" t="s">
        <v>42</v>
      </c>
      <c r="G46" s="17" t="s">
        <v>142</v>
      </c>
    </row>
    <row r="47" spans="1:7">
      <c r="D47" s="10" t="s">
        <v>86</v>
      </c>
      <c r="F47" s="10" t="s">
        <v>42</v>
      </c>
      <c r="G47" s="17" t="s">
        <v>143</v>
      </c>
    </row>
    <row r="48" spans="1:7">
      <c r="D48" s="10" t="s">
        <v>87</v>
      </c>
      <c r="F48" s="10" t="s">
        <v>42</v>
      </c>
      <c r="G48" s="17" t="s">
        <v>144</v>
      </c>
    </row>
    <row r="49" spans="4:7" ht="14.25"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4.25" thickBot="1">
      <c r="F1749" s="11" t="s">
        <v>88</v>
      </c>
      <c r="G1749" s="18" t="s">
        <v>1814</v>
      </c>
    </row>
  </sheetData>
  <sheetProtection algorithmName="SHA-512" hashValue="0TlWvgWeZTvvWgv6jSytntjM6GIFkz5Rq2G87l5OX61MmBUDiuS14mrG6ri8RMyB8bLJlOVGgvrNKMkXgtUzyQ==" saltValue="XeS4IN2ezBy64+GjMr3Fx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2.xml><?xml version="1.0" encoding="utf-8"?>
<ds:datastoreItem xmlns:ds="http://schemas.openxmlformats.org/officeDocument/2006/customXml" ds:itemID="{33F00058-0ABF-4353-837F-91CB59B90E4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第3号様式</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第3号様式!Print_Area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2025-02-07T10:24:26Z</dcterms:created>
  <dcterms:modified xsi:type="dcterms:W3CDTF">2025-08-28T00:27:26Z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