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83A55532-453B-4A56-B596-9A4AECEFB041}" xr6:coauthVersionLast="47" xr6:coauthVersionMax="47" xr10:uidLastSave="{00000000-0000-0000-0000-000000000000}"/>
  <bookViews>
    <workbookView xWindow="20370" yWindow="-120" windowWidth="29040" windowHeight="15720" tabRatio="889" xr2:uid="{00000000-000D-0000-FFFF-FFFF00000000}"/>
  </bookViews>
  <sheets>
    <sheet name="要望調査票" sheetId="100" r:id="rId1"/>
    <sheet name="算定シート" sheetId="103" r:id="rId2"/>
    <sheet name="病床融通に関する概要" sheetId="104" r:id="rId3"/>
  </sheets>
  <definedNames>
    <definedName name="_xlnm.Print_Area" localSheetId="1">算定シート!$A$1:$S$61</definedName>
    <definedName name="_xlnm.Print_Area" localSheetId="2">病床融通に関する概要!$A$1:$Y$16</definedName>
    <definedName name="_xlnm.Print_Area" localSheetId="0">要望調査票!$A$1:$CA$96</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03" l="1"/>
  <c r="H31" i="103" l="1"/>
  <c r="P19" i="103" l="1"/>
  <c r="O19" i="103"/>
  <c r="N19" i="103"/>
  <c r="M19" i="103"/>
  <c r="P18" i="103"/>
  <c r="O18" i="103"/>
  <c r="N18" i="103"/>
  <c r="M18" i="103"/>
  <c r="Q35" i="103" l="1"/>
  <c r="P35" i="103"/>
  <c r="O35" i="103"/>
  <c r="N35" i="103"/>
  <c r="M35" i="103"/>
  <c r="C57" i="103"/>
  <c r="V4" i="104" l="1"/>
  <c r="U4" i="104"/>
  <c r="T4" i="104"/>
  <c r="S4" i="104"/>
  <c r="R4" i="104" l="1"/>
  <c r="G18" i="103" l="1"/>
  <c r="O61" i="103" s="1"/>
  <c r="G19" i="103"/>
  <c r="G31" i="103"/>
  <c r="N25"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4" i="103" l="1"/>
  <c r="I14" i="103" l="1"/>
  <c r="F40" i="103"/>
  <c r="H35" i="103"/>
  <c r="H36" i="103"/>
  <c r="I36" i="103" s="1"/>
  <c r="R35" i="103" l="1"/>
  <c r="N56" i="103"/>
  <c r="I35" i="103"/>
  <c r="C50" i="103" s="1"/>
  <c r="H5" i="103"/>
  <c r="E50" i="103" l="1"/>
  <c r="S35" i="103"/>
  <c r="I5" i="103"/>
  <c r="F41" i="103"/>
  <c r="C51" i="103" s="1"/>
  <c r="H6" i="103"/>
  <c r="I6" i="103" s="1"/>
  <c r="N61" i="103" l="1"/>
  <c r="P61" i="103" s="1"/>
  <c r="O40" i="103"/>
  <c r="C54" i="103" s="1"/>
  <c r="L61" i="103"/>
  <c r="L56" i="103"/>
  <c r="O56" i="103" s="1"/>
  <c r="K7" i="103"/>
  <c r="B7" i="103" s="1"/>
  <c r="E51" i="103"/>
  <c r="N40" i="103" s="1"/>
  <c r="Q61" i="103" l="1"/>
  <c r="C59" i="103" s="1"/>
  <c r="C7" i="103"/>
  <c r="G4" i="104" s="1"/>
  <c r="G7" i="103"/>
  <c r="Q12" i="103" s="1"/>
  <c r="D7" i="103"/>
  <c r="D28" i="103" s="1"/>
  <c r="F7" i="103"/>
  <c r="P12" i="103" s="1"/>
  <c r="E7" i="103"/>
  <c r="P13" i="103" l="1"/>
  <c r="P14" i="103"/>
  <c r="S25" i="103"/>
  <c r="N12" i="103"/>
  <c r="G14" i="104"/>
  <c r="M12" i="103"/>
  <c r="O12" i="103"/>
  <c r="H7" i="103"/>
  <c r="Q7" i="103" s="1"/>
  <c r="H4" i="104"/>
  <c r="H14" i="104" s="1"/>
  <c r="I4" i="104"/>
  <c r="I14" i="104" s="1"/>
  <c r="K4" i="104"/>
  <c r="K14" i="104" s="1"/>
  <c r="F28" i="103"/>
  <c r="J4" i="104"/>
  <c r="J14" i="104" s="1"/>
  <c r="C28" i="103"/>
  <c r="E28" i="103"/>
  <c r="G28" i="103"/>
  <c r="O13" i="103" l="1"/>
  <c r="O14" i="103"/>
  <c r="M14" i="103"/>
  <c r="M13" i="103"/>
  <c r="N14" i="103"/>
  <c r="N13" i="103"/>
  <c r="I28" i="103"/>
  <c r="E31" i="103" s="1"/>
  <c r="R12" i="103"/>
  <c r="H28" i="103"/>
  <c r="I7" i="103"/>
  <c r="S12" i="103" s="1"/>
  <c r="F4" i="104"/>
  <c r="F14" i="104" s="1"/>
  <c r="S14" i="103" l="1"/>
  <c r="M25" i="103"/>
  <c r="O25" i="103" s="1"/>
  <c r="P7" i="103"/>
  <c r="O7" i="103"/>
  <c r="S13" i="103" l="1"/>
  <c r="R25" i="103"/>
  <c r="P25" i="103" s="1"/>
  <c r="C24" i="103" s="1"/>
  <c r="E24" i="103" s="1"/>
  <c r="F31" i="103" s="1"/>
  <c r="N7" i="103"/>
  <c r="X4" i="104" l="1"/>
  <c r="X14" i="104" s="1"/>
  <c r="I31" i="103" l="1"/>
  <c r="D54" i="103" s="1"/>
  <c r="E54" i="103" s="1"/>
  <c r="W4" i="104"/>
  <c r="W14" i="104" s="1"/>
  <c r="D57" i="103" l="1"/>
  <c r="E57" i="103" s="1"/>
  <c r="C61"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3" authorId="0" shapeId="0" xr:uid="{00000000-0006-0000-0100-000001000000}">
      <text>
        <r>
          <rPr>
            <b/>
            <sz val="9"/>
            <color indexed="81"/>
            <rFont val="MS P ゴシック"/>
            <family val="3"/>
            <charset val="128"/>
          </rPr>
          <t>他院への移転分と介護への転換分を除いた３区分の減少数</t>
        </r>
      </text>
    </comment>
    <comment ref="S23"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<sst xmlns="http://schemas.openxmlformats.org/spreadsheetml/2006/main" count="225" uniqueCount="155">
  <si>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</si>
  <si>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</si>
  <si>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</si>
  <si>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</si>
  <si>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</si>
  <si>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</si>
  <si>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</si>
  <si>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</si>
  <si>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</si>
  <si>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</si>
  <si>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</si>
  <si>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</si>
  <si>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</si>
  <si>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</si>
  <si>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</si>
  <si>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</si>
  <si>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</si>
  <si>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</si>
  <si>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</si>
  <si>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病院等の名称</t>
    <rPh sb="0" eb="2">
      <t>ビョウイン</t>
    </rPh>
    <rPh sb="2" eb="3">
      <t>トウ</t>
    </rPh>
    <rPh sb="4" eb="6">
      <t>メイショウ</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</si>
  <si>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</si>
  <si>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</si>
  <si>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</si>
  <si>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</si>
  <si>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</si>
  <si>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</si>
  <si>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</si>
  <si>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</si>
  <si>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</si>
  <si>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</si>
  <si>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</si>
  <si>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</si>
  <si>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</si>
  <si>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</si>
  <si>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</si>
  <si>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</si>
  <si>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</si>
  <si>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</si>
  <si>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</si>
  <si>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</si>
  <si>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</si>
  <si>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</si>
  <si>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</si>
  <si>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</si>
  <si>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</si>
  <si>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</si>
  <si>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</si>
  <si>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</si>
  <si>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</si>
  <si>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</si>
  <si>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</si>
  <si>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</si>
  <si>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</si>
  <si>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</si>
  <si>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</si>
  <si>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</si>
  <si>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</si>
  <si>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</si>
  <si>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</si>
  <si>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</si>
  <si>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</si>
  <si>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</si>
  <si>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</si>
  <si>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</si>
  <si>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</si>
  <si>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</si>
  <si>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</si>
  <si>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</si>
  <si>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</si>
  <si>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</si>
  <si>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</si>
  <si>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</si>
  <si>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</si>
  <si>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</si>
  <si>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</si>
  <si>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</si>
  <si>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</si>
  <si>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</si>
  <si>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</si>
  <si>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</si>
  <si>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</si>
  <si>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</si>
  <si>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</si>
  <si>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</si>
  <si>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</si>
  <si>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</si>
  <si>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</si>
  <si>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</si>
  <si>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</si>
  <si>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</si>
  <si>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</si>
  <si>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</si>
  <si>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</si>
  <si>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</si>
  <si>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</si>
  <si>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</si>
  <si>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</si>
  <si>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</si>
  <si>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</si>
  <si>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</si>
  <si>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</si>
  <si>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</si>
  <si>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</si>
  <si>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</si>
  <si>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</si>
  <si>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</si>
  <si>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</si>
  <si>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</si>
  <si>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</si>
  <si>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</si>
  <si>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</si>
  <si>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</si>
  <si>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</si>
  <si>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</si>
  <si>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</si>
  <si>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</si>
  <si>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</si>
  <si>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</si>
  <si>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</si>
  <si>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</si>
  <si>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</si>
  <si>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</si>
  <si>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</si>
  <si>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</si>
  <si>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</si>
  <si>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</si>
  <si>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</si>
  <si>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</si>
  <si>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</si>
  <si>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</si>
  <si>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</si>
  <si>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</si>
  <si>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</si>
  <si>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</si>
  <si>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</si>
  <si>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</si>
  <si>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</si>
  <si>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</si>
  <si>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</si>
  <si>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</si>
  <si>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</si>
  <si>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岡山県知事　殿</t>
    <rPh sb="0" eb="3">
      <t>オカヤマケン</t>
    </rPh>
    <rPh sb="3" eb="5">
      <t>チジ</t>
    </rPh>
    <rPh sb="5" eb="7">
      <t>ケンチジ</t>
    </rPh>
    <phoneticPr fontId="51"/>
  </si>
  <si>
    <t>※左記支給申請額は、必ずしも給付を約束するものではありません。</t>
    <rPh sb="1" eb="3">
      <t>サキ</t>
    </rPh>
    <rPh sb="3" eb="8">
      <t>シキュウシンセイガク</t>
    </rPh>
    <rPh sb="10" eb="11">
      <t>カナラ</t>
    </rPh>
    <rPh sb="14" eb="16">
      <t>キュウフ</t>
    </rPh>
    <rPh sb="17" eb="19">
      <t>ヤクソク</t>
    </rPh>
    <phoneticPr fontId="1"/>
  </si>
  <si>
    <t>※１　令和2年4月1日時点で病床数の変化があった場合は、変更前の病床数を記載すること。
　　　平成30年度病床機能報告から令和2年4月1日までの間に、病床数の変更がない場合は、①と同じ値を記載すること。</t>
    <rPh sb="18" eb="20">
      <t>ヘンカ</t>
    </rPh>
    <rPh sb="47" eb="49">
      <t>ヘイセイ</t>
    </rPh>
    <rPh sb="51" eb="53">
      <t>ネンド</t>
    </rPh>
    <rPh sb="53" eb="55">
      <t>ビョウショウ</t>
    </rPh>
    <rPh sb="55" eb="57">
      <t>キノウ</t>
    </rPh>
    <rPh sb="57" eb="59">
      <t>ホウコク</t>
    </rPh>
    <rPh sb="61" eb="63">
      <t>レイワ</t>
    </rPh>
    <rPh sb="64" eb="65">
      <t>ネン</t>
    </rPh>
    <rPh sb="66" eb="67">
      <t>ガツ</t>
    </rPh>
    <rPh sb="68" eb="69">
      <t>ニチ</t>
    </rPh>
    <rPh sb="72" eb="73">
      <t>アイダ</t>
    </rPh>
    <rPh sb="75" eb="77">
      <t>ビョウショウ</t>
    </rPh>
    <rPh sb="77" eb="78">
      <t>スウ</t>
    </rPh>
    <rPh sb="79" eb="81">
      <t>ヘンコウ</t>
    </rPh>
    <rPh sb="84" eb="86">
      <t>バアイ</t>
    </rPh>
    <rPh sb="90" eb="91">
      <t>オナ</t>
    </rPh>
    <rPh sb="92" eb="93">
      <t>アタイ</t>
    </rPh>
    <rPh sb="94" eb="96">
      <t>キサイ</t>
    </rPh>
    <phoneticPr fontId="1"/>
  </si>
  <si>
    <t>（１）単独支援給付金支給事業</t>
    <phoneticPr fontId="1"/>
  </si>
  <si>
    <t>　単独支援給付金の支給を受けたいので、下記のとおり要望書を提出します。
　また、下記４の「支給申請に関する誓約事項」について誓約します。</t>
    <rPh sb="1" eb="3">
      <t>タンドク</t>
    </rPh>
    <rPh sb="3" eb="5">
      <t>シエン</t>
    </rPh>
    <rPh sb="5" eb="8">
      <t>キュウフキン</t>
    </rPh>
    <rPh sb="9" eb="11">
      <t>シキュウ</t>
    </rPh>
    <rPh sb="12" eb="13">
      <t>ウ</t>
    </rPh>
    <rPh sb="19" eb="21">
      <t>カキ</t>
    </rPh>
    <rPh sb="25" eb="28">
      <t>ヨウボウショ</t>
    </rPh>
    <rPh sb="29" eb="31">
      <t>テイシュツ</t>
    </rPh>
    <rPh sb="40" eb="42">
      <t>カキ</t>
    </rPh>
    <rPh sb="45" eb="47">
      <t>シキュウ</t>
    </rPh>
    <rPh sb="47" eb="49">
      <t>シンセイ</t>
    </rPh>
    <rPh sb="50" eb="51">
      <t>カン</t>
    </rPh>
    <rPh sb="53" eb="55">
      <t>セイヤク</t>
    </rPh>
    <rPh sb="55" eb="57">
      <t>ジコウ</t>
    </rPh>
    <rPh sb="62" eb="64">
      <t>セイヤク</t>
    </rPh>
    <phoneticPr fontId="1"/>
  </si>
  <si>
    <t>予定日</t>
    <rPh sb="0" eb="3">
      <t>ヨテイビ</t>
    </rPh>
    <phoneticPr fontId="51"/>
  </si>
  <si>
    <t>２．再編予定年月日</t>
    <rPh sb="2" eb="6">
      <t>サイヘンヨテイ</t>
    </rPh>
    <rPh sb="6" eb="9">
      <t>ネンガッピ</t>
    </rPh>
    <phoneticPr fontId="1"/>
  </si>
  <si>
    <t>３．添付書類</t>
    <rPh sb="2" eb="6">
      <t>テンプショルイ</t>
    </rPh>
    <phoneticPr fontId="1"/>
  </si>
  <si>
    <t>単独支援給付金支給事業の算定</t>
    <rPh sb="12" eb="14">
      <t>サンテイ</t>
    </rPh>
    <phoneticPr fontId="1"/>
  </si>
  <si>
    <t xml:space="preserve">
（１）単独支援給付金支給事業の算定
（２）病床融通に関する概要
　　※病院統合や地域医療連携推進法人の病床融通制度等を活用し、
　　　他の医療機関から病床の融通を受けた場合のみ</t>
    <rPh sb="37" eb="39">
      <t>ビョウイン</t>
    </rPh>
    <rPh sb="86" eb="88">
      <t>バアイ</t>
    </rPh>
    <phoneticPr fontId="1"/>
  </si>
  <si>
    <t>４．支給申請に関する誓約事項</t>
    <rPh sb="2" eb="4">
      <t>シキュウ</t>
    </rPh>
    <rPh sb="4" eb="6">
      <t>シンセイ</t>
    </rPh>
    <rPh sb="7" eb="8">
      <t>カン</t>
    </rPh>
    <rPh sb="10" eb="12">
      <t>セイヤク</t>
    </rPh>
    <rPh sb="12" eb="14">
      <t>ジコウ</t>
    </rPh>
    <phoneticPr fontId="1"/>
  </si>
  <si>
    <t>名称</t>
    <phoneticPr fontId="1"/>
  </si>
  <si>
    <t xml:space="preserve">
（１）本給付金に関する報告や調査について、厚生労働省又は都道府県から求められた場合には、これに応じ
　　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給付金の支給を受けた日から令和９年３月31日までの間に、同一の構想区域に開設する医療機関にお
　　　いて対象３区分の許可病床数を増加させた場合。ただし、特定の疾患にり患する者が多くなる等の事情
　　　により、厚生労働大臣及び知事が特に認める場合に許可病床数を増加させる場合はこの限りではない。
　　③　申請内容を偽り、その他不正の手段により給付金の支給を受けたと認める場合
　</t>
    <rPh sb="4" eb="6">
      <t>ホンキュウ</t>
    </rPh>
    <rPh sb="22" eb="24">
      <t>コウセイ</t>
    </rPh>
    <rPh sb="24" eb="27">
      <t>ロウドウショウ</t>
    </rPh>
    <rPh sb="27" eb="28">
      <t>マタ</t>
    </rPh>
    <rPh sb="29" eb="33">
      <t>トドウフケン</t>
    </rPh>
    <rPh sb="35" eb="36">
      <t>モト</t>
    </rPh>
    <rPh sb="40" eb="42">
      <t>バアイ</t>
    </rPh>
    <rPh sb="48" eb="49">
      <t>オウ</t>
    </rPh>
    <rPh sb="67" eb="68">
      <t>ゴ</t>
    </rPh>
    <rPh sb="69" eb="71">
      <t>イカ</t>
    </rPh>
    <rPh sb="77" eb="79">
      <t>ガイトウ</t>
    </rPh>
    <rPh sb="81" eb="83">
      <t>バアイ</t>
    </rPh>
    <rPh sb="85" eb="86">
      <t>ホン</t>
    </rPh>
    <rPh sb="86" eb="89">
      <t>キュウフキン</t>
    </rPh>
    <rPh sb="90" eb="92">
      <t>ゼンガク</t>
    </rPh>
    <rPh sb="92" eb="93">
      <t>マタ</t>
    </rPh>
    <rPh sb="94" eb="96">
      <t>イチブ</t>
    </rPh>
    <rPh sb="97" eb="99">
      <t>ヘンカン</t>
    </rPh>
    <rPh sb="198" eb="200">
      <t>タイショウ</t>
    </rPh>
    <rPh sb="201" eb="203">
      <t>クブン</t>
    </rPh>
    <rPh sb="240" eb="242">
      <t>ジジョウ</t>
    </rPh>
    <rPh sb="285" eb="286">
      <t>カギ</t>
    </rPh>
    <phoneticPr fontId="1"/>
  </si>
  <si>
    <t>岡山県病床機能再編支援事業要望調査票（令和８年度分）</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</si>
</sst>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
      <b/>
      <sz val="11"/>
      <color rgb="FFFF0000"/>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7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7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textRotation="255"/>
    </xf>
    <xf numFmtId="0" fontId="53" fillId="0" borderId="0" xfId="0" applyFont="1" applyAlignment="1">
      <alignment horizontal="center" vertical="center" shrinkToFit="1"/>
    </xf>
    <xf numFmtId="0" fontId="0" fillId="0" borderId="0" xfId="0" applyAlignment="1">
      <alignment horizontal="center" vertical="center" wrapText="1"/>
    </xf>
    <xf numFmtId="38" fontId="0" fillId="0" borderId="0" xfId="349" applyFont="1" applyFill="1" applyBorder="1">
      <alignment vertical="center"/>
    </xf>
    <xf numFmtId="9" fontId="0" fillId="0" borderId="0" xfId="0" applyNumberFormat="1">
      <alignment vertical="center"/>
    </xf>
    <xf numFmtId="0" fontId="52" fillId="0" borderId="0" xfId="0" applyFont="1" applyAlignment="1">
      <alignment horizontal="center" vertical="center"/>
    </xf>
    <xf numFmtId="0" fontId="54" fillId="0" borderId="0" xfId="0" applyFont="1" applyAlignment="1">
      <alignment horizontal="center" vertical="center"/>
    </xf>
    <xf numFmtId="38" fontId="0" fillId="0" borderId="0" xfId="0" applyNumberFormat="1">
      <alignment vertical="center"/>
    </xf>
    <xf numFmtId="0" fontId="57" fillId="51" borderId="86" xfId="0" applyFont="1" applyFill="1" applyBorder="1" applyProtection="1">
      <alignment vertical="center"/>
      <protection locked="0"/>
    </xf>
    <xf numFmtId="0" fontId="57" fillId="51" borderId="87" xfId="0" applyFont="1" applyFill="1" applyBorder="1" applyProtection="1">
      <alignment vertical="center"/>
      <protection locked="0"/>
    </xf>
    <xf numFmtId="0" fontId="57" fillId="51" borderId="88" xfId="0" applyFont="1" applyFill="1" applyBorder="1" applyProtection="1">
      <alignment vertical="center"/>
      <protection locked="0"/>
    </xf>
    <xf numFmtId="0" fontId="57" fillId="51" borderId="89" xfId="0" applyFont="1" applyFill="1" applyBorder="1" applyProtection="1">
      <alignment vertical="center"/>
      <protection locked="0"/>
    </xf>
    <xf numFmtId="0" fontId="57" fillId="51" borderId="90" xfId="0" applyFont="1" applyFill="1" applyBorder="1" applyProtection="1">
      <alignment vertical="center"/>
      <protection locked="0"/>
    </xf>
    <xf numFmtId="0" fontId="57" fillId="0" borderId="1" xfId="0" applyFont="1" applyBorder="1">
      <alignment vertical="center"/>
    </xf>
    <xf numFmtId="0" fontId="57" fillId="0" borderId="55" xfId="0" applyFont="1" applyBorder="1">
      <alignment vertical="center"/>
    </xf>
    <xf numFmtId="0" fontId="57" fillId="51" borderId="66" xfId="0" applyFont="1" applyFill="1" applyBorder="1" applyProtection="1">
      <alignment vertical="center"/>
      <protection locked="0"/>
    </xf>
    <xf numFmtId="0" fontId="57" fillId="51" borderId="6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70" xfId="0" applyFont="1" applyFill="1" applyBorder="1" applyProtection="1">
      <alignment vertical="center"/>
      <protection locked="0"/>
    </xf>
    <xf numFmtId="184" fontId="57" fillId="51" borderId="114" xfId="0" applyNumberFormat="1" applyFont="1" applyFill="1" applyBorder="1" applyProtection="1">
      <alignment vertical="center"/>
      <protection locked="0"/>
    </xf>
    <xf numFmtId="184" fontId="57" fillId="51" borderId="112" xfId="0" applyNumberFormat="1" applyFont="1" applyFill="1" applyBorder="1" applyProtection="1">
      <alignment vertical="center"/>
      <protection locked="0"/>
    </xf>
    <xf numFmtId="184" fontId="57" fillId="51" borderId="58" xfId="0" applyNumberFormat="1" applyFont="1" applyFill="1" applyBorder="1" applyProtection="1">
      <alignment vertical="center"/>
      <protection locked="0"/>
    </xf>
    <xf numFmtId="184" fontId="57" fillId="51" borderId="12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28" xfId="0" applyNumberFormat="1" applyFont="1" applyFill="1" applyBorder="1" applyProtection="1">
      <alignment vertical="center"/>
      <protection locked="0"/>
    </xf>
    <xf numFmtId="185" fontId="57" fillId="51" borderId="129" xfId="0" applyNumberFormat="1" applyFont="1" applyFill="1" applyBorder="1" applyProtection="1">
      <alignment vertical="center"/>
      <protection locked="0"/>
    </xf>
    <xf numFmtId="185" fontId="57" fillId="51" borderId="93" xfId="0" applyNumberFormat="1" applyFont="1" applyFill="1" applyBorder="1" applyProtection="1">
      <alignment vertical="center"/>
      <protection locked="0"/>
    </xf>
    <xf numFmtId="185" fontId="57" fillId="51" borderId="130" xfId="0" applyNumberFormat="1" applyFont="1" applyFill="1" applyBorder="1" applyProtection="1">
      <alignment vertical="center"/>
      <protection locked="0"/>
    </xf>
    <xf numFmtId="0" fontId="57" fillId="51" borderId="149" xfId="0" applyFont="1" applyFill="1" applyBorder="1" applyProtection="1">
      <alignment vertical="center"/>
      <protection locked="0"/>
    </xf>
    <xf numFmtId="0" fontId="57" fillId="51" borderId="140"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51" xfId="0" applyFont="1" applyFill="1" applyBorder="1" applyProtection="1">
      <alignment vertical="center"/>
      <protection locked="0"/>
    </xf>
    <xf numFmtId="0" fontId="57" fillId="51" borderId="152" xfId="0" applyFont="1" applyFill="1" applyBorder="1" applyProtection="1">
      <alignment vertical="center"/>
      <protection locked="0"/>
    </xf>
    <xf numFmtId="0" fontId="57" fillId="0" borderId="153" xfId="0" applyFont="1" applyBorder="1">
      <alignment vertical="center"/>
    </xf>
    <xf numFmtId="0" fontId="57" fillId="0" borderId="154" xfId="0" applyFont="1" applyBorder="1">
      <alignment vertical="center"/>
    </xf>
    <xf numFmtId="0" fontId="57" fillId="0" borderId="155" xfId="0" applyFont="1" applyBorder="1">
      <alignment vertical="center"/>
    </xf>
    <xf numFmtId="0" fontId="57" fillId="0" borderId="156" xfId="0" applyFont="1" applyBorder="1">
      <alignment vertical="center"/>
    </xf>
    <xf numFmtId="0" fontId="57" fillId="0" borderId="157" xfId="0" applyFont="1" applyBorder="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75" xfId="0" applyFont="1" applyFill="1" applyBorder="1" applyAlignment="1">
      <alignment horizontal="center" vertical="center" textRotation="255" shrinkToFit="1"/>
    </xf>
    <xf numFmtId="0" fontId="68" fillId="49" borderId="76" xfId="0" applyFont="1" applyFill="1" applyBorder="1" applyAlignment="1">
      <alignment horizontal="center" vertical="center" textRotation="255" shrinkToFit="1"/>
    </xf>
    <xf numFmtId="0" fontId="68" fillId="49" borderId="77" xfId="0" applyFont="1" applyFill="1" applyBorder="1" applyAlignment="1">
      <alignment horizontal="center" vertical="center" textRotation="255" shrinkToFit="1"/>
    </xf>
    <xf numFmtId="0" fontId="68" fillId="49" borderId="74" xfId="0" applyFont="1" applyFill="1" applyBorder="1" applyAlignment="1">
      <alignment horizontal="center" vertical="center" textRotation="255" shrinkToFit="1"/>
    </xf>
    <xf numFmtId="0" fontId="68" fillId="49" borderId="78" xfId="0" applyFont="1" applyFill="1" applyBorder="1" applyAlignment="1">
      <alignment horizontal="center" vertical="center" textRotation="255" shrinkToFit="1"/>
    </xf>
    <xf numFmtId="0" fontId="67" fillId="0" borderId="2" xfId="0" applyFont="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Alignment="1">
      <alignment horizontal="left" vertical="top" wrapText="1"/>
    </xf>
    <xf numFmtId="0" fontId="68" fillId="49" borderId="79" xfId="0" applyFont="1" applyFill="1" applyBorder="1" applyAlignment="1">
      <alignment horizontal="center" vertical="center" wrapText="1"/>
    </xf>
    <xf numFmtId="0" fontId="62" fillId="0" borderId="0" xfId="0" applyFont="1">
      <alignment vertical="center"/>
    </xf>
    <xf numFmtId="184" fontId="57" fillId="51" borderId="64" xfId="0" applyNumberFormat="1" applyFont="1" applyFill="1" applyBorder="1" applyProtection="1">
      <alignment vertical="center"/>
      <protection locked="0"/>
    </xf>
    <xf numFmtId="184" fontId="57" fillId="51" borderId="6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6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67" xfId="0" applyNumberFormat="1" applyFont="1" applyFill="1" applyBorder="1" applyProtection="1">
      <alignment vertical="center"/>
      <protection locked="0"/>
    </xf>
    <xf numFmtId="184" fontId="57" fillId="51" borderId="7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Border="1" applyAlignment="1">
      <alignment vertical="center" shrinkToFit="1"/>
    </xf>
    <xf numFmtId="184" fontId="75" fillId="0" borderId="75" xfId="0" applyNumberFormat="1" applyFont="1" applyBorder="1" applyAlignment="1">
      <alignment vertical="center" shrinkToFit="1"/>
    </xf>
    <xf numFmtId="184" fontId="75" fillId="0" borderId="76" xfId="0" applyNumberFormat="1" applyFont="1" applyBorder="1" applyAlignment="1">
      <alignment vertical="center" shrinkToFit="1"/>
    </xf>
    <xf numFmtId="184" fontId="75" fillId="0" borderId="77" xfId="0" applyNumberFormat="1" applyFont="1" applyBorder="1" applyAlignment="1">
      <alignment vertical="center" shrinkToFit="1"/>
    </xf>
    <xf numFmtId="184" fontId="75" fillId="0" borderId="2" xfId="0" applyNumberFormat="1" applyFont="1" applyBorder="1" applyAlignment="1">
      <alignment vertical="center" shrinkToFit="1"/>
    </xf>
    <xf numFmtId="184" fontId="75" fillId="0" borderId="78" xfId="0" applyNumberFormat="1" applyFont="1" applyBorder="1" applyAlignment="1">
      <alignment vertical="center" shrinkToFit="1"/>
    </xf>
    <xf numFmtId="184" fontId="75" fillId="51" borderId="75" xfId="0" applyNumberFormat="1" applyFont="1" applyFill="1" applyBorder="1" applyAlignment="1" applyProtection="1">
      <alignment vertical="center" shrinkToFit="1"/>
      <protection locked="0"/>
    </xf>
    <xf numFmtId="184" fontId="75" fillId="51" borderId="76" xfId="0" applyNumberFormat="1" applyFont="1" applyFill="1" applyBorder="1" applyAlignment="1" applyProtection="1">
      <alignment vertical="center" shrinkToFit="1"/>
      <protection locked="0"/>
    </xf>
    <xf numFmtId="184" fontId="75" fillId="51" borderId="77" xfId="0" applyNumberFormat="1" applyFont="1" applyFill="1" applyBorder="1" applyAlignment="1" applyProtection="1">
      <alignment vertical="center" shrinkToFit="1"/>
      <protection locked="0"/>
    </xf>
    <xf numFmtId="184" fontId="75" fillId="51" borderId="78" xfId="0" applyNumberFormat="1" applyFont="1" applyFill="1" applyBorder="1" applyAlignment="1" applyProtection="1">
      <alignment vertical="center" shrinkToFit="1"/>
      <protection locked="0"/>
    </xf>
    <xf numFmtId="184" fontId="75" fillId="0" borderId="80" xfId="0" applyNumberFormat="1" applyFont="1" applyBorder="1" applyAlignment="1">
      <alignment vertical="center" shrinkToFit="1"/>
    </xf>
    <xf numFmtId="184" fontId="75" fillId="0" borderId="81" xfId="0" applyNumberFormat="1" applyFont="1" applyBorder="1" applyAlignment="1">
      <alignment vertical="center" shrinkToFit="1"/>
    </xf>
    <xf numFmtId="184" fontId="75" fillId="0" borderId="82" xfId="0" applyNumberFormat="1" applyFont="1" applyBorder="1" applyAlignment="1">
      <alignment vertical="center" shrinkToFit="1"/>
    </xf>
    <xf numFmtId="184" fontId="75" fillId="0" borderId="83" xfId="0" applyNumberFormat="1" applyFont="1" applyBorder="1" applyAlignment="1">
      <alignment vertical="center" shrinkToFit="1"/>
    </xf>
    <xf numFmtId="184" fontId="75" fillId="0" borderId="79" xfId="0" applyNumberFormat="1" applyFont="1" applyBorder="1" applyAlignment="1">
      <alignment vertical="center" shrinkToFit="1"/>
    </xf>
    <xf numFmtId="184" fontId="75" fillId="0" borderId="84" xfId="0" applyNumberFormat="1" applyFont="1" applyBorder="1" applyAlignment="1">
      <alignment vertical="center" shrinkToFit="1"/>
    </xf>
    <xf numFmtId="0" fontId="59" fillId="0" borderId="0" xfId="0" applyFont="1">
      <alignment vertical="center"/>
    </xf>
    <xf numFmtId="0" fontId="57" fillId="0" borderId="0" xfId="0" applyFont="1">
      <alignment vertical="center"/>
    </xf>
    <xf numFmtId="0" fontId="57" fillId="49" borderId="60" xfId="0" applyFont="1" applyFill="1" applyBorder="1">
      <alignment vertical="center"/>
    </xf>
    <xf numFmtId="0" fontId="60" fillId="49" borderId="68" xfId="0" applyFont="1" applyFill="1" applyBorder="1" applyAlignment="1">
      <alignment horizontal="center" vertical="center" shrinkToFit="1"/>
    </xf>
    <xf numFmtId="0" fontId="57" fillId="0" borderId="100" xfId="0" applyFont="1" applyBorder="1" applyAlignment="1">
      <alignment horizontal="center" vertical="center"/>
    </xf>
    <xf numFmtId="0" fontId="58" fillId="49" borderId="85" xfId="0" applyFont="1" applyFill="1" applyBorder="1" applyAlignment="1">
      <alignment vertical="center" wrapText="1"/>
    </xf>
    <xf numFmtId="0" fontId="57" fillId="0" borderId="85" xfId="0" applyFont="1" applyBorder="1">
      <alignment vertical="center"/>
    </xf>
    <xf numFmtId="0" fontId="57" fillId="0" borderId="89" xfId="0" applyFont="1" applyBorder="1">
      <alignment vertical="center"/>
    </xf>
    <xf numFmtId="0" fontId="58" fillId="49" borderId="148" xfId="0" applyFont="1" applyFill="1" applyBorder="1" applyAlignment="1">
      <alignment vertical="center" shrinkToFit="1"/>
    </xf>
    <xf numFmtId="0" fontId="57" fillId="0" borderId="148" xfId="0" applyFont="1" applyBorder="1">
      <alignment vertical="center"/>
    </xf>
    <xf numFmtId="0" fontId="57" fillId="0" borderId="151" xfId="0" applyFont="1" applyBorder="1">
      <alignment vertical="center"/>
    </xf>
    <xf numFmtId="0" fontId="58" fillId="49" borderId="80" xfId="0" applyFont="1" applyFill="1" applyBorder="1" applyAlignment="1">
      <alignment vertical="center" wrapText="1"/>
    </xf>
    <xf numFmtId="0" fontId="57" fillId="0" borderId="80" xfId="0" applyFont="1" applyBorder="1">
      <alignment vertical="center"/>
    </xf>
    <xf numFmtId="0" fontId="57" fillId="52" borderId="61" xfId="0" applyFont="1" applyFill="1" applyBorder="1" applyAlignment="1">
      <alignment horizontal="center" vertical="center"/>
    </xf>
    <xf numFmtId="0" fontId="57" fillId="0" borderId="117" xfId="0" applyFont="1" applyBorder="1" applyAlignment="1">
      <alignment horizontal="center" vertical="center"/>
    </xf>
    <xf numFmtId="0" fontId="57" fillId="0" borderId="147" xfId="0" applyFont="1" applyBorder="1" applyAlignment="1">
      <alignment horizontal="center" vertical="center"/>
    </xf>
    <xf numFmtId="0" fontId="57" fillId="0" borderId="67" xfId="0" applyFont="1" applyBorder="1" applyAlignment="1">
      <alignment horizontal="center" vertical="center"/>
    </xf>
    <xf numFmtId="0" fontId="57" fillId="0" borderId="60" xfId="0" applyFont="1" applyBorder="1">
      <alignment vertical="center"/>
    </xf>
    <xf numFmtId="0" fontId="57" fillId="0" borderId="2" xfId="0" applyFont="1" applyBorder="1" applyAlignment="1">
      <alignment horizontal="center" vertical="center"/>
    </xf>
    <xf numFmtId="184" fontId="57" fillId="0" borderId="2" xfId="0" applyNumberFormat="1" applyFont="1" applyBorder="1">
      <alignment vertical="center"/>
    </xf>
    <xf numFmtId="184" fontId="57" fillId="0" borderId="65" xfId="0" applyNumberFormat="1" applyFont="1" applyBorder="1">
      <alignment vertical="center"/>
    </xf>
    <xf numFmtId="184" fontId="57" fillId="0" borderId="55" xfId="0" applyNumberFormat="1" applyFont="1" applyBorder="1">
      <alignment vertical="center"/>
    </xf>
    <xf numFmtId="184" fontId="57" fillId="0" borderId="54" xfId="0" applyNumberFormat="1" applyFont="1" applyBorder="1">
      <alignment vertical="center"/>
    </xf>
    <xf numFmtId="0" fontId="57" fillId="0" borderId="54" xfId="0" applyFont="1" applyBorder="1">
      <alignment vertical="center"/>
    </xf>
    <xf numFmtId="0" fontId="57" fillId="0" borderId="71" xfId="0" applyFont="1" applyBorder="1">
      <alignment vertical="center"/>
    </xf>
    <xf numFmtId="0" fontId="57" fillId="0" borderId="2" xfId="0" applyFont="1" applyBorder="1">
      <alignment vertical="center"/>
    </xf>
    <xf numFmtId="0" fontId="56" fillId="0" borderId="0" xfId="0" applyFont="1" applyAlignment="1">
      <alignment horizontal="right" vertical="center"/>
    </xf>
    <xf numFmtId="0" fontId="57" fillId="0" borderId="0" xfId="0" applyFont="1" applyAlignment="1">
      <alignment horizontal="center" vertical="center"/>
    </xf>
    <xf numFmtId="0" fontId="57" fillId="0" borderId="0" xfId="0" applyFont="1" applyAlignment="1">
      <alignment horizontal="center" vertical="top"/>
    </xf>
    <xf numFmtId="0" fontId="61" fillId="0" borderId="0" xfId="0" applyFont="1">
      <alignment vertical="center"/>
    </xf>
    <xf numFmtId="184" fontId="57" fillId="0" borderId="114" xfId="0" applyNumberFormat="1" applyFont="1" applyBorder="1">
      <alignment vertical="center"/>
    </xf>
    <xf numFmtId="0" fontId="57" fillId="0" borderId="109" xfId="0" applyFont="1" applyBorder="1" applyAlignment="1">
      <alignment horizontal="center" vertical="center"/>
    </xf>
    <xf numFmtId="0" fontId="57" fillId="0" borderId="63" xfId="0" applyFont="1" applyBorder="1" applyAlignment="1">
      <alignment horizontal="center" vertical="center"/>
    </xf>
    <xf numFmtId="184" fontId="61" fillId="0" borderId="0" xfId="0" applyNumberFormat="1" applyFont="1">
      <alignment vertical="center"/>
    </xf>
    <xf numFmtId="0" fontId="58" fillId="49" borderId="92" xfId="0" applyFont="1" applyFill="1" applyBorder="1" applyAlignment="1">
      <alignment horizontal="center" vertical="center" shrinkToFit="1"/>
    </xf>
    <xf numFmtId="185" fontId="57" fillId="0" borderId="91" xfId="0" applyNumberFormat="1" applyFont="1" applyBorder="1">
      <alignment vertical="center"/>
    </xf>
    <xf numFmtId="184" fontId="57" fillId="52" borderId="124" xfId="0" applyNumberFormat="1" applyFont="1" applyFill="1" applyBorder="1" applyAlignment="1">
      <alignment horizontal="right" vertical="top"/>
    </xf>
    <xf numFmtId="184" fontId="57" fillId="52" borderId="125" xfId="0" applyNumberFormat="1" applyFont="1" applyFill="1" applyBorder="1" applyAlignment="1">
      <alignment horizontal="right" vertical="top"/>
    </xf>
    <xf numFmtId="0" fontId="61" fillId="0" borderId="144" xfId="0" applyFont="1" applyBorder="1" applyAlignment="1">
      <alignment horizontal="center" vertical="center" wrapText="1"/>
    </xf>
    <xf numFmtId="0" fontId="61" fillId="0" borderId="122" xfId="0" applyFont="1" applyBorder="1" applyAlignment="1">
      <alignment horizontal="center" vertical="center" wrapText="1"/>
    </xf>
    <xf numFmtId="0" fontId="61" fillId="0" borderId="123" xfId="0" applyFont="1" applyBorder="1" applyAlignment="1">
      <alignment horizontal="center" vertical="center"/>
    </xf>
    <xf numFmtId="0" fontId="57" fillId="0" borderId="118" xfId="0" applyFont="1" applyBorder="1">
      <alignment vertical="center"/>
    </xf>
    <xf numFmtId="0" fontId="57" fillId="0" borderId="119" xfId="0" applyFont="1" applyBorder="1">
      <alignment vertical="center"/>
    </xf>
    <xf numFmtId="0" fontId="58" fillId="49" borderId="2" xfId="0" applyFont="1" applyFill="1" applyBorder="1" applyAlignment="1">
      <alignment horizontal="center" vertical="center"/>
    </xf>
    <xf numFmtId="0" fontId="58" fillId="0" borderId="98" xfId="0" applyFont="1" applyBorder="1" applyAlignment="1">
      <alignment horizontal="center" vertical="center" wrapText="1"/>
    </xf>
    <xf numFmtId="0" fontId="58" fillId="0" borderId="96" xfId="0" applyFont="1" applyBorder="1" applyAlignment="1">
      <alignment horizontal="center" vertical="center"/>
    </xf>
    <xf numFmtId="0" fontId="58" fillId="0" borderId="111" xfId="0" applyFont="1" applyBorder="1" applyAlignment="1">
      <alignment horizontal="center" vertical="center"/>
    </xf>
    <xf numFmtId="0" fontId="57" fillId="0" borderId="120" xfId="0" applyFont="1" applyBorder="1" applyAlignment="1">
      <alignment horizontal="center" vertical="center"/>
    </xf>
    <xf numFmtId="0" fontId="57" fillId="0" borderId="102" xfId="0" applyFont="1" applyBorder="1" applyAlignment="1">
      <alignment horizontal="center" vertical="center"/>
    </xf>
    <xf numFmtId="0" fontId="61" fillId="0" borderId="94" xfId="0" applyFont="1" applyBorder="1" applyAlignment="1">
      <alignment horizontal="center" vertical="center" wrapText="1"/>
    </xf>
    <xf numFmtId="0" fontId="61" fillId="0" borderId="97" xfId="0" applyFont="1" applyBorder="1" applyAlignment="1">
      <alignment horizontal="center" vertical="center" wrapText="1"/>
    </xf>
    <xf numFmtId="0" fontId="61" fillId="0" borderId="140" xfId="0" applyFont="1" applyBorder="1" applyAlignment="1">
      <alignment horizontal="center" vertical="center" wrapText="1"/>
    </xf>
    <xf numFmtId="0" fontId="57" fillId="0" borderId="56" xfId="0" applyFont="1" applyBorder="1" applyAlignment="1">
      <alignment vertical="center" shrinkToFit="1"/>
    </xf>
    <xf numFmtId="0" fontId="57" fillId="0" borderId="103" xfId="0" applyFont="1" applyBorder="1" applyAlignment="1">
      <alignment horizontal="center" vertical="center" shrinkToFit="1"/>
    </xf>
    <xf numFmtId="184" fontId="57" fillId="0" borderId="143" xfId="0" applyNumberFormat="1" applyFont="1" applyBorder="1">
      <alignment vertical="center"/>
    </xf>
    <xf numFmtId="184" fontId="57" fillId="0" borderId="138" xfId="0" applyNumberFormat="1" applyFont="1" applyBorder="1">
      <alignment vertical="center"/>
    </xf>
    <xf numFmtId="184" fontId="57" fillId="52" borderId="61" xfId="0" applyNumberFormat="1" applyFont="1" applyFill="1" applyBorder="1">
      <alignment vertical="center"/>
    </xf>
    <xf numFmtId="184" fontId="57" fillId="0" borderId="117" xfId="0" applyNumberFormat="1" applyFont="1" applyBorder="1">
      <alignment vertical="center"/>
    </xf>
    <xf numFmtId="184" fontId="57" fillId="0" borderId="105" xfId="0" applyNumberFormat="1" applyFont="1" applyBorder="1">
      <alignment vertical="center"/>
    </xf>
    <xf numFmtId="184" fontId="57" fillId="0" borderId="66" xfId="0" applyNumberFormat="1" applyFont="1" applyBorder="1">
      <alignment vertical="center"/>
    </xf>
    <xf numFmtId="184" fontId="57" fillId="0" borderId="67" xfId="0" applyNumberFormat="1" applyFont="1" applyBorder="1">
      <alignment vertical="center"/>
    </xf>
    <xf numFmtId="184" fontId="57" fillId="0" borderId="1" xfId="0" applyNumberFormat="1" applyFont="1" applyBorder="1">
      <alignment vertical="center"/>
    </xf>
    <xf numFmtId="184" fontId="57" fillId="0" borderId="70" xfId="0" applyNumberFormat="1" applyFont="1" applyBorder="1">
      <alignment vertical="center"/>
    </xf>
    <xf numFmtId="184" fontId="57" fillId="0" borderId="71" xfId="0" applyNumberFormat="1" applyFont="1" applyBorder="1">
      <alignment vertical="center"/>
    </xf>
    <xf numFmtId="0" fontId="58" fillId="0" borderId="0" xfId="0" applyFont="1">
      <alignment vertical="center"/>
    </xf>
    <xf numFmtId="0" fontId="57" fillId="49" borderId="2" xfId="0" applyFont="1" applyFill="1" applyBorder="1" applyAlignment="1">
      <alignment horizontal="center" vertical="center" shrinkToFit="1"/>
    </xf>
    <xf numFmtId="0" fontId="57" fillId="49" borderId="2" xfId="0" applyFont="1" applyFill="1" applyBorder="1" applyAlignment="1">
      <alignment horizontal="center" vertical="center"/>
    </xf>
    <xf numFmtId="0" fontId="58" fillId="49" borderId="68" xfId="0" applyFont="1" applyFill="1" applyBorder="1" applyAlignment="1">
      <alignment horizontal="center" vertical="center"/>
    </xf>
    <xf numFmtId="0" fontId="58" fillId="49" borderId="54" xfId="0" applyFont="1" applyFill="1" applyBorder="1" applyAlignment="1">
      <alignment vertical="center" wrapText="1"/>
    </xf>
    <xf numFmtId="184" fontId="57" fillId="0" borderId="69" xfId="0" applyNumberFormat="1" applyFont="1" applyBorder="1">
      <alignment vertical="center"/>
    </xf>
    <xf numFmtId="0" fontId="58" fillId="49" borderId="54" xfId="0" applyFont="1" applyFill="1" applyBorder="1" applyAlignment="1">
      <alignment vertical="center" shrinkToFit="1"/>
    </xf>
    <xf numFmtId="0" fontId="58" fillId="49" borderId="2" xfId="0" applyFont="1" applyFill="1" applyBorder="1" applyAlignment="1">
      <alignment horizontal="center" vertical="center" wrapText="1"/>
    </xf>
    <xf numFmtId="0" fontId="57" fillId="0" borderId="63" xfId="0" applyFont="1" applyBorder="1" applyAlignment="1">
      <alignment horizontal="center" vertical="center" shrinkToFit="1"/>
    </xf>
    <xf numFmtId="0" fontId="58" fillId="49" borderId="2" xfId="0" applyFont="1" applyFill="1" applyBorder="1" applyAlignment="1">
      <alignment vertical="center" shrinkToFit="1"/>
    </xf>
    <xf numFmtId="184" fontId="57" fillId="0" borderId="2" xfId="349" applyNumberFormat="1" applyFont="1" applyFill="1" applyBorder="1" applyProtection="1">
      <alignment vertical="center"/>
    </xf>
    <xf numFmtId="187" fontId="57" fillId="0" borderId="107" xfId="0" applyNumberFormat="1" applyFont="1" applyBorder="1">
      <alignment vertical="center"/>
    </xf>
    <xf numFmtId="187" fontId="57" fillId="0" borderId="104" xfId="0" applyNumberFormat="1" applyFont="1" applyBorder="1">
      <alignment vertical="center"/>
    </xf>
    <xf numFmtId="0" fontId="57" fillId="0" borderId="162" xfId="0" applyFont="1" applyBorder="1">
      <alignment vertical="center"/>
    </xf>
    <xf numFmtId="0" fontId="58" fillId="49" borderId="54" xfId="0" applyFont="1" applyFill="1" applyBorder="1" applyAlignment="1">
      <alignment horizontal="center" vertical="center"/>
    </xf>
    <xf numFmtId="0" fontId="58" fillId="0" borderId="3" xfId="0" applyFont="1" applyBorder="1" applyAlignment="1">
      <alignment vertical="center" wrapText="1"/>
    </xf>
    <xf numFmtId="0" fontId="58" fillId="49" borderId="2" xfId="0" applyFont="1" applyFill="1" applyBorder="1" applyAlignment="1">
      <alignment vertical="center" wrapText="1"/>
    </xf>
    <xf numFmtId="184" fontId="57" fillId="0" borderId="141" xfId="0" applyNumberFormat="1" applyFont="1" applyBorder="1">
      <alignment vertical="center"/>
    </xf>
    <xf numFmtId="0" fontId="57" fillId="52" borderId="67" xfId="0" applyFont="1" applyFill="1" applyBorder="1">
      <alignment vertical="center"/>
    </xf>
    <xf numFmtId="0" fontId="58" fillId="49" borderId="2" xfId="0" applyFont="1" applyFill="1" applyBorder="1" applyAlignment="1">
      <alignment horizontal="center" vertical="center" shrinkToFit="1"/>
    </xf>
    <xf numFmtId="38" fontId="57" fillId="0" borderId="2" xfId="349" applyFont="1" applyFill="1" applyBorder="1" applyProtection="1">
      <alignment vertical="center"/>
    </xf>
    <xf numFmtId="186" fontId="57" fillId="0" borderId="0" xfId="0" applyNumberFormat="1" applyFont="1" applyAlignment="1">
      <alignment horizontal="center" vertical="center"/>
    </xf>
    <xf numFmtId="184" fontId="57" fillId="0" borderId="0" xfId="0" applyNumberFormat="1" applyFont="1">
      <alignment vertical="center"/>
    </xf>
    <xf numFmtId="0" fontId="61" fillId="50" borderId="2" xfId="0" applyFont="1" applyFill="1" applyBorder="1" applyAlignment="1">
      <alignment horizontal="center" vertical="center" wrapText="1"/>
    </xf>
    <xf numFmtId="0" fontId="58" fillId="50" borderId="2" xfId="0" applyFont="1" applyFill="1" applyBorder="1">
      <alignment vertical="center"/>
    </xf>
    <xf numFmtId="0" fontId="61" fillId="0" borderId="95" xfId="0" applyFont="1" applyBorder="1" applyAlignment="1">
      <alignment horizontal="center" vertical="center"/>
    </xf>
    <xf numFmtId="0" fontId="61" fillId="0" borderId="146" xfId="0" applyFont="1" applyBorder="1" applyAlignment="1">
      <alignment horizontal="center" vertical="center"/>
    </xf>
    <xf numFmtId="0" fontId="57" fillId="49" borderId="61" xfId="0" applyFont="1" applyFill="1" applyBorder="1" applyAlignment="1">
      <alignment horizontal="center" vertical="center"/>
    </xf>
    <xf numFmtId="0" fontId="58" fillId="49" borderId="59" xfId="0" applyFont="1" applyFill="1" applyBorder="1">
      <alignment vertical="center"/>
    </xf>
    <xf numFmtId="38" fontId="57" fillId="0" borderId="61" xfId="0" applyNumberFormat="1" applyFont="1" applyBorder="1">
      <alignment vertical="center"/>
    </xf>
    <xf numFmtId="184" fontId="57" fillId="0" borderId="113" xfId="0" applyNumberFormat="1" applyFont="1" applyBorder="1">
      <alignment vertical="center"/>
    </xf>
    <xf numFmtId="184" fontId="57" fillId="0" borderId="145" xfId="0" applyNumberFormat="1" applyFont="1" applyBorder="1">
      <alignment vertical="center"/>
    </xf>
    <xf numFmtId="184" fontId="57" fillId="0" borderId="147" xfId="0" applyNumberFormat="1" applyFont="1" applyBorder="1">
      <alignment vertical="center"/>
    </xf>
    <xf numFmtId="0" fontId="57" fillId="0" borderId="0" xfId="212" applyFont="1" applyAlignment="1">
      <alignment horizontal="left" vertical="center"/>
    </xf>
    <xf numFmtId="0" fontId="63" fillId="0" borderId="0" xfId="69" applyFont="1">
      <alignment vertical="center"/>
    </xf>
    <xf numFmtId="0" fontId="57" fillId="0" borderId="0" xfId="212" applyFont="1">
      <alignment vertical="center"/>
    </xf>
    <xf numFmtId="0" fontId="64" fillId="0" borderId="0" xfId="212" applyFont="1">
      <alignment vertical="center"/>
    </xf>
    <xf numFmtId="0" fontId="64" fillId="0" borderId="0" xfId="214" applyFont="1">
      <alignment vertical="center"/>
    </xf>
    <xf numFmtId="0" fontId="57" fillId="0" borderId="0" xfId="76" applyFont="1">
      <alignment vertical="center"/>
    </xf>
    <xf numFmtId="0" fontId="64" fillId="0" borderId="0" xfId="215" quotePrefix="1" applyFont="1">
      <alignment vertical="center"/>
    </xf>
    <xf numFmtId="0" fontId="64" fillId="0" borderId="0" xfId="215" applyFont="1">
      <alignment vertical="center"/>
    </xf>
    <xf numFmtId="0" fontId="57" fillId="0" borderId="0" xfId="213" applyFont="1">
      <alignment vertical="center"/>
    </xf>
    <xf numFmtId="0" fontId="66" fillId="0" borderId="0" xfId="213" applyFont="1" applyAlignment="1">
      <alignment horizontal="center" vertical="center"/>
    </xf>
    <xf numFmtId="0" fontId="64" fillId="0" borderId="0" xfId="213" applyFont="1">
      <alignment vertical="center"/>
    </xf>
    <xf numFmtId="0" fontId="68" fillId="0" borderId="0" xfId="213" applyFont="1" applyAlignment="1">
      <alignment vertical="center" wrapText="1"/>
    </xf>
    <xf numFmtId="0" fontId="57" fillId="0" borderId="0" xfId="213" applyFont="1" applyAlignment="1">
      <alignment horizontal="left" vertical="center" wrapText="1"/>
    </xf>
    <xf numFmtId="0" fontId="57" fillId="0" borderId="0" xfId="213" applyFont="1" applyAlignment="1">
      <alignment horizontal="left" vertical="center"/>
    </xf>
    <xf numFmtId="0" fontId="57" fillId="48" borderId="0" xfId="213" applyFont="1" applyFill="1" applyAlignment="1">
      <alignment vertical="center" textRotation="255"/>
    </xf>
    <xf numFmtId="0" fontId="57" fillId="48" borderId="4" xfId="213" applyFont="1" applyFill="1" applyBorder="1" applyAlignment="1">
      <alignment vertical="center" textRotation="255"/>
    </xf>
    <xf numFmtId="0" fontId="57" fillId="0" borderId="0" xfId="213" applyFont="1" applyAlignment="1">
      <alignment horizontal="center" vertical="center"/>
    </xf>
    <xf numFmtId="0" fontId="57" fillId="48" borderId="51" xfId="213" applyFont="1" applyFill="1" applyBorder="1" applyAlignment="1">
      <alignment vertical="center" textRotation="255"/>
    </xf>
    <xf numFmtId="0" fontId="57" fillId="0" borderId="0" xfId="213" applyFont="1" applyAlignment="1">
      <alignment vertical="center" wrapText="1"/>
    </xf>
    <xf numFmtId="0" fontId="57" fillId="48" borderId="0" xfId="213" applyFont="1" applyFill="1">
      <alignment vertical="center"/>
    </xf>
    <xf numFmtId="0" fontId="57" fillId="48" borderId="0" xfId="213" applyFont="1" applyFill="1" applyAlignment="1">
      <alignment vertical="center" shrinkToFit="1"/>
    </xf>
    <xf numFmtId="0" fontId="57" fillId="48" borderId="0" xfId="213" applyFont="1" applyFill="1" applyAlignment="1">
      <alignment vertical="center" wrapText="1"/>
    </xf>
    <xf numFmtId="0" fontId="72" fillId="48" borderId="0" xfId="213" applyFont="1" applyFill="1" applyAlignment="1">
      <alignment vertical="center" wrapText="1"/>
    </xf>
    <xf numFmtId="0" fontId="57" fillId="48" borderId="0" xfId="213" applyFont="1" applyFill="1" applyAlignment="1">
      <alignment vertical="top" wrapText="1"/>
    </xf>
    <xf numFmtId="0" fontId="61" fillId="48" borderId="0" xfId="213" applyFont="1" applyFill="1" applyAlignment="1">
      <alignment vertical="center" shrinkToFit="1"/>
    </xf>
    <xf numFmtId="0" fontId="61" fillId="48" borderId="0" xfId="213" applyFont="1" applyFill="1" applyAlignment="1">
      <alignment horizontal="center" vertical="center" shrinkToFit="1"/>
    </xf>
    <xf numFmtId="0" fontId="61" fillId="48" borderId="0" xfId="213" applyFont="1" applyFill="1">
      <alignment vertical="center"/>
    </xf>
    <xf numFmtId="38" fontId="58" fillId="48" borderId="0" xfId="130" applyFont="1" applyFill="1" applyBorder="1" applyAlignment="1" applyProtection="1">
      <alignment vertical="center" wrapText="1"/>
    </xf>
    <xf numFmtId="0" fontId="57" fillId="48" borderId="0" xfId="187" applyFont="1" applyFill="1">
      <alignment vertical="center"/>
    </xf>
    <xf numFmtId="0" fontId="60" fillId="48" borderId="0" xfId="213" applyFont="1" applyFill="1" applyAlignment="1">
      <alignment vertical="center" shrinkToFit="1"/>
    </xf>
    <xf numFmtId="0" fontId="60" fillId="48" borderId="0" xfId="213" applyFont="1" applyFill="1" applyAlignment="1">
      <alignment vertical="center" wrapText="1"/>
    </xf>
    <xf numFmtId="0" fontId="57" fillId="48" borderId="0" xfId="69" applyFont="1" applyFill="1">
      <alignment vertical="center"/>
    </xf>
    <xf numFmtId="0" fontId="61" fillId="48" borderId="0" xfId="213" applyFont="1" applyFill="1" applyAlignment="1">
      <alignment horizontal="right" vertical="center" shrinkToFit="1"/>
    </xf>
    <xf numFmtId="0" fontId="61" fillId="48" borderId="0" xfId="213" applyFont="1" applyFill="1" applyAlignment="1">
      <alignment horizontal="left" vertical="center" shrinkToFit="1"/>
    </xf>
    <xf numFmtId="0" fontId="61" fillId="48" borderId="0" xfId="187" applyFont="1" applyFill="1" applyAlignment="1">
      <alignment horizontal="right" vertical="center"/>
    </xf>
    <xf numFmtId="0" fontId="61" fillId="48" borderId="0" xfId="187" applyFont="1" applyFill="1" applyAlignment="1">
      <alignment horizontal="left" vertical="center"/>
    </xf>
    <xf numFmtId="0" fontId="61" fillId="48" borderId="0" xfId="213" applyFont="1" applyFill="1" applyAlignment="1">
      <alignment horizontal="right" vertical="center"/>
    </xf>
    <xf numFmtId="0" fontId="57" fillId="48" borderId="0" xfId="69" applyFont="1" applyFill="1" applyAlignment="1">
      <alignment horizontal="right" vertical="center"/>
    </xf>
    <xf numFmtId="0" fontId="57" fillId="48" borderId="0" xfId="69" applyFont="1" applyFill="1" applyAlignment="1">
      <alignment horizontal="left" vertical="center" shrinkToFit="1"/>
    </xf>
    <xf numFmtId="0" fontId="57" fillId="48" borderId="0" xfId="69" applyFont="1" applyFill="1" applyAlignment="1">
      <alignment horizontal="left" vertical="center"/>
    </xf>
    <xf numFmtId="0" fontId="57" fillId="0" borderId="0" xfId="69" applyFont="1" applyAlignment="1">
      <alignment horizontal="left" vertical="center"/>
    </xf>
    <xf numFmtId="0" fontId="61" fillId="48" borderId="0" xfId="213" applyFont="1" applyFill="1" applyAlignment="1">
      <alignment horizontal="center" vertical="center"/>
    </xf>
    <xf numFmtId="0" fontId="61" fillId="48" borderId="0" xfId="69" applyFont="1" applyFill="1" applyAlignment="1">
      <alignment horizontal="center" vertical="center"/>
    </xf>
    <xf numFmtId="0" fontId="71" fillId="48" borderId="0" xfId="187" applyFont="1" applyFill="1" applyAlignment="1">
      <alignment vertical="top"/>
    </xf>
    <xf numFmtId="0" fontId="71" fillId="48" borderId="0" xfId="213" applyFont="1" applyFill="1">
      <alignment vertical="center"/>
    </xf>
    <xf numFmtId="183" fontId="57" fillId="0" borderId="2" xfId="0" applyNumberFormat="1" applyFont="1" applyBorder="1">
      <alignment vertical="center"/>
    </xf>
    <xf numFmtId="0" fontId="57" fillId="0" borderId="2" xfId="0" applyFont="1" applyBorder="1" applyAlignment="1">
      <alignment horizontal="center" vertical="center" shrinkToFit="1"/>
    </xf>
    <xf numFmtId="185" fontId="57" fillId="0" borderId="65" xfId="0" applyNumberFormat="1" applyFont="1" applyBorder="1">
      <alignment vertical="center"/>
    </xf>
    <xf numFmtId="183" fontId="57" fillId="0" borderId="0" xfId="0" applyNumberFormat="1" applyFont="1">
      <alignment vertical="center"/>
    </xf>
    <xf numFmtId="0" fontId="57" fillId="0" borderId="164" xfId="0" applyFont="1" applyBorder="1" applyAlignment="1">
      <alignment horizontal="center" vertical="center"/>
    </xf>
    <xf numFmtId="0" fontId="57" fillId="0" borderId="165" xfId="0" applyFont="1" applyBorder="1" applyAlignment="1">
      <alignment horizontal="center" vertical="center"/>
    </xf>
    <xf numFmtId="0" fontId="57" fillId="0" borderId="166" xfId="0" applyFont="1" applyBorder="1" applyAlignment="1">
      <alignment horizontal="center" vertical="center"/>
    </xf>
    <xf numFmtId="0" fontId="57" fillId="0" borderId="167" xfId="0" applyFont="1" applyBorder="1">
      <alignment vertical="center"/>
    </xf>
    <xf numFmtId="0" fontId="57" fillId="0" borderId="168" xfId="0" applyFont="1" applyBorder="1">
      <alignment vertical="center"/>
    </xf>
    <xf numFmtId="184" fontId="57" fillId="0" borderId="139" xfId="0" applyNumberFormat="1" applyFont="1" applyBorder="1">
      <alignment vertical="center"/>
    </xf>
    <xf numFmtId="184" fontId="57" fillId="0" borderId="97" xfId="0" applyNumberFormat="1" applyFont="1" applyBorder="1">
      <alignment vertical="center"/>
    </xf>
    <xf numFmtId="184" fontId="57" fillId="52" borderId="139" xfId="0" applyNumberFormat="1" applyFont="1" applyFill="1" applyBorder="1">
      <alignment vertical="center"/>
    </xf>
    <xf numFmtId="184" fontId="57" fillId="52" borderId="87" xfId="0" applyNumberFormat="1" applyFont="1" applyFill="1" applyBorder="1">
      <alignment vertical="center"/>
    </xf>
    <xf numFmtId="0" fontId="57" fillId="0" borderId="171" xfId="0" applyFont="1" applyBorder="1" applyAlignment="1">
      <alignment horizontal="center" vertical="center"/>
    </xf>
    <xf numFmtId="184" fontId="57" fillId="52" borderId="169" xfId="0" applyNumberFormat="1" applyFont="1" applyFill="1" applyBorder="1">
      <alignment vertical="center"/>
    </xf>
    <xf numFmtId="184" fontId="57" fillId="52" borderId="129" xfId="0" applyNumberFormat="1" applyFont="1" applyFill="1" applyBorder="1">
      <alignment vertical="center"/>
    </xf>
    <xf numFmtId="184" fontId="57" fillId="52" borderId="139" xfId="0" applyNumberFormat="1" applyFont="1" applyFill="1" applyBorder="1" applyAlignment="1">
      <alignment horizontal="right" vertical="top"/>
    </xf>
    <xf numFmtId="184" fontId="57" fillId="52" borderId="87" xfId="0" applyNumberFormat="1" applyFont="1" applyFill="1" applyBorder="1" applyAlignment="1">
      <alignment horizontal="right" vertical="top"/>
    </xf>
    <xf numFmtId="0" fontId="71" fillId="49" borderId="65" xfId="0" applyFont="1" applyFill="1" applyBorder="1" applyAlignment="1">
      <alignment horizontal="center" vertical="center" wrapText="1" shrinkToFit="1"/>
    </xf>
    <xf numFmtId="0" fontId="57" fillId="51" borderId="2" xfId="0" applyFont="1" applyFill="1" applyBorder="1" applyAlignment="1" applyProtection="1">
      <alignment horizontal="center" vertical="center"/>
      <protection locked="0"/>
    </xf>
    <xf numFmtId="0" fontId="57" fillId="0" borderId="0" xfId="212" applyFont="1" applyAlignment="1">
      <alignment horizontal="right" vertical="center"/>
    </xf>
    <xf numFmtId="0" fontId="57" fillId="0" borderId="0" xfId="212" applyFont="1" applyAlignment="1">
      <alignment horizontal="right" vertical="top"/>
    </xf>
    <xf numFmtId="0" fontId="76" fillId="0" borderId="0" xfId="0" applyFont="1">
      <alignment vertical="center"/>
    </xf>
    <xf numFmtId="0" fontId="65" fillId="0" borderId="0" xfId="212" applyFont="1" applyAlignment="1">
      <alignment vertical="center" shrinkToFit="1"/>
    </xf>
    <xf numFmtId="0" fontId="58" fillId="48" borderId="0" xfId="213" applyFont="1" applyFill="1" applyAlignment="1">
      <alignment vertical="top" wrapText="1"/>
    </xf>
    <xf numFmtId="0" fontId="64" fillId="0" borderId="0" xfId="0" applyFont="1" applyAlignment="1">
      <alignment vertical="top"/>
    </xf>
    <xf numFmtId="0" fontId="70" fillId="49" borderId="2" xfId="0" applyFont="1" applyFill="1" applyBorder="1" applyAlignment="1">
      <alignment horizontal="center" vertical="center" wrapText="1"/>
    </xf>
    <xf numFmtId="0" fontId="57" fillId="49" borderId="49" xfId="213" applyFont="1" applyFill="1" applyBorder="1" applyAlignment="1">
      <alignment horizontal="center" vertical="center"/>
    </xf>
    <xf numFmtId="0" fontId="57" fillId="49" borderId="47" xfId="213" applyFont="1" applyFill="1" applyBorder="1" applyAlignment="1">
      <alignment horizontal="center" vertical="center"/>
    </xf>
    <xf numFmtId="0" fontId="57" fillId="49" borderId="48" xfId="213" applyFont="1" applyFill="1" applyBorder="1" applyAlignment="1">
      <alignment horizontal="center" vertical="center"/>
    </xf>
    <xf numFmtId="0" fontId="57" fillId="49" borderId="5" xfId="213" applyFont="1" applyFill="1" applyBorder="1" applyAlignment="1">
      <alignment horizontal="center" vertical="center"/>
    </xf>
    <xf numFmtId="0" fontId="57" fillId="49" borderId="6" xfId="213" applyFont="1" applyFill="1" applyBorder="1" applyAlignment="1">
      <alignment horizontal="center" vertical="center"/>
    </xf>
    <xf numFmtId="0" fontId="57" fillId="49" borderId="7" xfId="213" applyFont="1" applyFill="1" applyBorder="1" applyAlignment="1">
      <alignment horizontal="center" vertical="center"/>
    </xf>
    <xf numFmtId="0" fontId="57" fillId="51" borderId="49" xfId="213" applyFont="1" applyFill="1" applyBorder="1" applyAlignment="1" applyProtection="1">
      <alignment horizontal="center" vertical="center" shrinkToFit="1"/>
      <protection locked="0"/>
    </xf>
    <xf numFmtId="0" fontId="57" fillId="51" borderId="47"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center" vertical="center" shrinkToFit="1"/>
      <protection locked="0"/>
    </xf>
    <xf numFmtId="0" fontId="57" fillId="51" borderId="0" xfId="213" applyFont="1" applyFill="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lignment horizontal="center" vertical="center" shrinkToFit="1"/>
    </xf>
    <xf numFmtId="0" fontId="58" fillId="49" borderId="47" xfId="213" applyFont="1" applyFill="1" applyBorder="1" applyAlignment="1">
      <alignment horizontal="center" vertical="center" shrinkToFit="1"/>
    </xf>
    <xf numFmtId="0" fontId="58" fillId="49" borderId="48" xfId="213" applyFont="1" applyFill="1" applyBorder="1" applyAlignment="1">
      <alignment horizontal="center" vertical="center" shrinkToFit="1"/>
    </xf>
    <xf numFmtId="0" fontId="58" fillId="49" borderId="3" xfId="213" applyFont="1" applyFill="1" applyBorder="1" applyAlignment="1">
      <alignment horizontal="center" vertical="center" shrinkToFit="1"/>
    </xf>
    <xf numFmtId="0" fontId="58" fillId="49" borderId="0" xfId="213" applyFont="1" applyFill="1" applyAlignment="1">
      <alignment horizontal="center" vertical="center" shrinkToFit="1"/>
    </xf>
    <xf numFmtId="0" fontId="58" fillId="49" borderId="4" xfId="213" applyFont="1" applyFill="1" applyBorder="1" applyAlignment="1">
      <alignment horizontal="center" vertical="center" shrinkToFit="1"/>
    </xf>
    <xf numFmtId="0" fontId="58" fillId="49" borderId="5" xfId="213" applyFont="1" applyFill="1" applyBorder="1" applyAlignment="1">
      <alignment horizontal="center" vertical="center" shrinkToFit="1"/>
    </xf>
    <xf numFmtId="0" fontId="58" fillId="49" borderId="6" xfId="213" applyFont="1" applyFill="1" applyBorder="1" applyAlignment="1">
      <alignment horizontal="center" vertical="center" shrinkToFit="1"/>
    </xf>
    <xf numFmtId="0" fontId="58" fillId="49" borderId="7" xfId="213" applyFont="1" applyFill="1" applyBorder="1" applyAlignment="1">
      <alignment horizontal="center" vertical="center" shrinkToFit="1"/>
    </xf>
    <xf numFmtId="0" fontId="57" fillId="49" borderId="3" xfId="213" applyFont="1" applyFill="1" applyBorder="1" applyAlignment="1">
      <alignment horizontal="center" vertical="center"/>
    </xf>
    <xf numFmtId="0" fontId="57" fillId="49" borderId="0" xfId="213" applyFont="1" applyFill="1" applyAlignment="1">
      <alignment horizontal="center" vertical="center"/>
    </xf>
    <xf numFmtId="0" fontId="57" fillId="49" borderId="4" xfId="213" applyFont="1" applyFill="1" applyBorder="1" applyAlignment="1">
      <alignment horizontal="center" vertical="center"/>
    </xf>
    <xf numFmtId="0" fontId="57" fillId="51" borderId="3" xfId="213" applyFont="1" applyFill="1" applyBorder="1" applyAlignment="1" applyProtection="1">
      <alignment horizontal="left" vertical="center" wrapText="1"/>
      <protection locked="0"/>
    </xf>
    <xf numFmtId="0" fontId="57" fillId="51" borderId="0" xfId="213" applyFont="1" applyFill="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0" fillId="49" borderId="2" xfId="213" applyFont="1" applyFill="1" applyBorder="1" applyAlignment="1">
      <alignment horizontal="center" vertical="center" shrinkToFit="1"/>
    </xf>
    <xf numFmtId="0" fontId="60" fillId="49" borderId="50" xfId="213" applyFont="1" applyFill="1" applyBorder="1" applyAlignment="1">
      <alignment horizontal="center" vertical="center" shrinkToFit="1"/>
    </xf>
    <xf numFmtId="0" fontId="70" fillId="48" borderId="0" xfId="213" applyFont="1" applyFill="1" applyAlignment="1">
      <alignment horizontal="center" vertical="center" wrapText="1"/>
    </xf>
    <xf numFmtId="0" fontId="57" fillId="0" borderId="0" xfId="212" applyFont="1">
      <alignment vertical="center"/>
    </xf>
    <xf numFmtId="0" fontId="67" fillId="0" borderId="0" xfId="213" applyFont="1" applyAlignment="1">
      <alignment horizontal="left" vertical="top" wrapText="1"/>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lignment horizontal="left" vertical="center" wrapText="1"/>
    </xf>
    <xf numFmtId="0" fontId="58" fillId="48" borderId="0" xfId="213" applyFont="1" applyFill="1" applyAlignment="1">
      <alignment horizontal="left" vertical="center" wrapText="1"/>
    </xf>
    <xf numFmtId="0" fontId="58" fillId="48" borderId="6" xfId="213" applyFont="1" applyFill="1" applyBorder="1" applyAlignment="1">
      <alignment horizontal="left"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71" fillId="48" borderId="0" xfId="187" applyFont="1" applyFill="1" applyAlignment="1">
      <alignment horizontal="left" vertical="top"/>
    </xf>
    <xf numFmtId="0" fontId="58" fillId="48" borderId="0" xfId="213" applyFont="1" applyFill="1" applyAlignment="1">
      <alignment horizontal="left" shrinkToFit="1"/>
    </xf>
    <xf numFmtId="0" fontId="57" fillId="48" borderId="0" xfId="213" applyFont="1" applyFill="1" applyAlignment="1">
      <alignment horizontal="left" vertical="center" wrapText="1"/>
    </xf>
    <xf numFmtId="0" fontId="58" fillId="48" borderId="52" xfId="213" applyFont="1" applyFill="1" applyBorder="1" applyAlignment="1">
      <alignment horizontal="left" vertical="top" wrapText="1"/>
    </xf>
    <xf numFmtId="0" fontId="58" fillId="48" borderId="51" xfId="213" applyFont="1" applyFill="1" applyBorder="1" applyAlignment="1">
      <alignment horizontal="left" vertical="top" wrapText="1"/>
    </xf>
    <xf numFmtId="0" fontId="58" fillId="48" borderId="53" xfId="213" applyFont="1" applyFill="1" applyBorder="1" applyAlignment="1">
      <alignment horizontal="left" vertical="top" wrapText="1"/>
    </xf>
    <xf numFmtId="0" fontId="58" fillId="48" borderId="3" xfId="213" applyFont="1" applyFill="1" applyBorder="1" applyAlignment="1">
      <alignment horizontal="left" vertical="top" wrapText="1"/>
    </xf>
    <xf numFmtId="0" fontId="58" fillId="48" borderId="0" xfId="213" applyFont="1" applyFill="1" applyAlignment="1">
      <alignment horizontal="left" vertical="top" wrapText="1"/>
    </xf>
    <xf numFmtId="0" fontId="58" fillId="48" borderId="4" xfId="213" applyFont="1" applyFill="1" applyBorder="1" applyAlignment="1">
      <alignment horizontal="left" vertical="top" wrapText="1"/>
    </xf>
    <xf numFmtId="0" fontId="58" fillId="48" borderId="5" xfId="213" applyFont="1" applyFill="1" applyBorder="1" applyAlignment="1">
      <alignment horizontal="left" vertical="top" wrapText="1"/>
    </xf>
    <xf numFmtId="0" fontId="58" fillId="48" borderId="6" xfId="213" applyFont="1" applyFill="1" applyBorder="1" applyAlignment="1">
      <alignment horizontal="left" vertical="top" wrapText="1"/>
    </xf>
    <xf numFmtId="0" fontId="58" fillId="48" borderId="7" xfId="213" applyFont="1" applyFill="1" applyBorder="1" applyAlignment="1">
      <alignment horizontal="left" vertical="top" wrapText="1"/>
    </xf>
    <xf numFmtId="0" fontId="57" fillId="48" borderId="0" xfId="213" applyFont="1" applyFill="1" applyAlignment="1">
      <alignment horizontal="center" vertical="center"/>
    </xf>
    <xf numFmtId="49" fontId="71" fillId="48" borderId="0" xfId="213" quotePrefix="1" applyNumberFormat="1" applyFont="1" applyFill="1" applyAlignment="1">
      <alignment horizontal="center" vertical="center"/>
    </xf>
    <xf numFmtId="49" fontId="71" fillId="48" borderId="0" xfId="213" quotePrefix="1" applyNumberFormat="1" applyFont="1" applyFill="1" applyAlignment="1">
      <alignment horizontal="right" vertical="center"/>
    </xf>
    <xf numFmtId="0" fontId="71" fillId="48" borderId="0" xfId="213" quotePrefix="1" applyFont="1" applyFill="1" applyAlignment="1">
      <alignment horizontal="center" vertical="center"/>
    </xf>
    <xf numFmtId="0" fontId="58" fillId="48" borderId="47" xfId="213" applyFont="1" applyFill="1" applyBorder="1" applyAlignment="1">
      <alignment horizontal="center" vertical="center"/>
    </xf>
    <xf numFmtId="0" fontId="58" fillId="48" borderId="0" xfId="213" applyFont="1" applyFill="1" applyAlignment="1">
      <alignment horizontal="center" vertical="center"/>
    </xf>
    <xf numFmtId="0" fontId="58" fillId="48" borderId="6" xfId="213" applyFont="1" applyFill="1" applyBorder="1" applyAlignment="1">
      <alignment horizontal="center" vertical="center"/>
    </xf>
    <xf numFmtId="0" fontId="58" fillId="48" borderId="48" xfId="213" applyFont="1" applyFill="1" applyBorder="1" applyAlignment="1">
      <alignment horizontal="center" vertical="center"/>
    </xf>
    <xf numFmtId="0" fontId="58" fillId="48" borderId="4" xfId="213" applyFont="1" applyFill="1" applyBorder="1" applyAlignment="1">
      <alignment horizontal="center" vertical="center"/>
    </xf>
    <xf numFmtId="0" fontId="58" fillId="48" borderId="7" xfId="213" applyFont="1" applyFill="1" applyBorder="1" applyAlignment="1">
      <alignment horizontal="center" vertical="center"/>
    </xf>
    <xf numFmtId="0" fontId="65" fillId="0" borderId="0" xfId="212" applyFont="1" applyAlignment="1">
      <alignment horizontal="center" vertical="center" wrapText="1" shrinkToFit="1"/>
    </xf>
    <xf numFmtId="0" fontId="65" fillId="0" borderId="0" xfId="212" applyFont="1" applyAlignment="1">
      <alignment horizontal="right" vertical="center" shrinkToFit="1"/>
    </xf>
    <xf numFmtId="0" fontId="57" fillId="0" borderId="0" xfId="212" applyFont="1" applyAlignment="1">
      <alignment horizontal="center" vertical="center"/>
    </xf>
    <xf numFmtId="0" fontId="57" fillId="0" borderId="0" xfId="213" applyFont="1" applyAlignment="1">
      <alignment horizontal="left" vertical="center"/>
    </xf>
    <xf numFmtId="0" fontId="57" fillId="0" borderId="6" xfId="213" applyFont="1" applyBorder="1" applyAlignment="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7" fillId="48" borderId="3" xfId="213" applyFont="1" applyFill="1" applyBorder="1" applyAlignment="1">
      <alignment horizontal="center" vertical="center" textRotation="255"/>
    </xf>
    <xf numFmtId="0" fontId="57" fillId="48" borderId="0" xfId="213" applyFont="1" applyFill="1" applyAlignment="1">
      <alignment horizontal="center" vertical="center" textRotation="255"/>
    </xf>
    <xf numFmtId="0" fontId="61" fillId="0" borderId="109" xfId="0" applyFont="1" applyBorder="1" applyAlignment="1">
      <alignment horizontal="center" vertical="center" wrapText="1" shrinkToFit="1"/>
    </xf>
    <xf numFmtId="0" fontId="61" fillId="0" borderId="2" xfId="0" applyFont="1" applyBorder="1" applyAlignment="1">
      <alignment horizontal="center" vertical="center" shrinkToFit="1"/>
    </xf>
    <xf numFmtId="0" fontId="57" fillId="0" borderId="63" xfId="0" applyFont="1" applyBorder="1" applyAlignment="1">
      <alignment horizontal="center" vertical="center" wrapText="1" shrinkToFit="1"/>
    </xf>
    <xf numFmtId="0" fontId="57" fillId="0" borderId="65" xfId="0" applyFont="1" applyBorder="1" applyAlignment="1">
      <alignment horizontal="center" vertical="center" shrinkToFit="1"/>
    </xf>
    <xf numFmtId="0" fontId="57" fillId="0" borderId="172" xfId="0" applyFont="1" applyBorder="1" applyAlignment="1">
      <alignment horizontal="center" vertical="center" shrinkToFit="1"/>
    </xf>
    <xf numFmtId="0" fontId="57" fillId="0" borderId="90" xfId="0" applyFont="1" applyBorder="1" applyAlignment="1">
      <alignment horizontal="center" vertical="center" shrinkToFit="1"/>
    </xf>
    <xf numFmtId="0" fontId="58" fillId="49" borderId="112" xfId="0" applyFont="1" applyFill="1" applyBorder="1" applyAlignment="1">
      <alignment horizontal="center" vertical="center" wrapText="1"/>
    </xf>
    <xf numFmtId="0" fontId="58" fillId="49" borderId="131" xfId="0" applyFont="1" applyFill="1" applyBorder="1" applyAlignment="1">
      <alignment horizontal="center" vertical="center" wrapText="1"/>
    </xf>
    <xf numFmtId="0" fontId="61" fillId="49" borderId="57" xfId="0" applyFont="1" applyFill="1" applyBorder="1" applyAlignment="1">
      <alignment horizontal="center" vertical="center" wrapText="1"/>
    </xf>
    <xf numFmtId="0" fontId="61" fillId="49" borderId="5" xfId="0" applyFont="1" applyFill="1" applyBorder="1" applyAlignment="1">
      <alignment horizontal="center" vertical="center" wrapText="1"/>
    </xf>
    <xf numFmtId="0" fontId="58" fillId="49" borderId="2" xfId="0" applyFont="1" applyFill="1" applyBorder="1" applyAlignment="1">
      <alignment horizontal="center" vertical="center" wrapText="1"/>
    </xf>
    <xf numFmtId="0" fontId="58" fillId="49" borderId="68" xfId="0" applyFont="1" applyFill="1" applyBorder="1" applyAlignment="1">
      <alignment horizontal="center" vertical="center"/>
    </xf>
    <xf numFmtId="0" fontId="58" fillId="49" borderId="69" xfId="0" applyFont="1" applyFill="1" applyBorder="1" applyAlignment="1">
      <alignment horizontal="center" vertical="center"/>
    </xf>
    <xf numFmtId="0" fontId="58" fillId="49" borderId="55" xfId="0" applyFont="1" applyFill="1" applyBorder="1" applyAlignment="1">
      <alignment horizontal="center" vertical="center"/>
    </xf>
    <xf numFmtId="0" fontId="58" fillId="49" borderId="127" xfId="0" applyFont="1" applyFill="1" applyBorder="1" applyAlignment="1">
      <alignment horizontal="center" vertical="center"/>
    </xf>
    <xf numFmtId="0" fontId="58" fillId="49" borderId="133" xfId="0" applyFont="1" applyFill="1" applyBorder="1" applyAlignment="1">
      <alignment horizontal="center" vertical="center"/>
    </xf>
    <xf numFmtId="0" fontId="58" fillId="49" borderId="134" xfId="0" applyFont="1" applyFill="1" applyBorder="1" applyAlignment="1">
      <alignment horizontal="center" vertical="center"/>
    </xf>
    <xf numFmtId="0" fontId="58" fillId="49" borderId="135" xfId="0" applyFont="1" applyFill="1" applyBorder="1" applyAlignment="1">
      <alignment horizontal="center" vertical="center"/>
    </xf>
    <xf numFmtId="0" fontId="58" fillId="49" borderId="136" xfId="0" applyFont="1" applyFill="1" applyBorder="1" applyAlignment="1">
      <alignment horizontal="center" vertical="center"/>
    </xf>
    <xf numFmtId="0" fontId="58" fillId="49" borderId="115" xfId="0" applyFont="1" applyFill="1" applyBorder="1" applyAlignment="1">
      <alignment horizontal="center" vertical="center"/>
    </xf>
    <xf numFmtId="0" fontId="58" fillId="49" borderId="57" xfId="0" applyFont="1" applyFill="1" applyBorder="1" applyAlignment="1">
      <alignment horizontal="center" vertical="center"/>
    </xf>
    <xf numFmtId="0" fontId="58" fillId="49" borderId="5" xfId="0" applyFont="1" applyFill="1" applyBorder="1" applyAlignment="1">
      <alignment horizontal="center" vertical="center"/>
    </xf>
    <xf numFmtId="0" fontId="58" fillId="49" borderId="63" xfId="0" applyFont="1" applyFill="1" applyBorder="1" applyAlignment="1">
      <alignment horizontal="center" vertical="center"/>
    </xf>
    <xf numFmtId="0" fontId="58" fillId="49" borderId="65" xfId="0" applyFont="1" applyFill="1" applyBorder="1" applyAlignment="1">
      <alignment horizontal="center" vertical="center"/>
    </xf>
    <xf numFmtId="0" fontId="58" fillId="49" borderId="1" xfId="0" applyFont="1" applyFill="1" applyBorder="1" applyAlignment="1">
      <alignment horizontal="center" vertical="center"/>
    </xf>
    <xf numFmtId="0" fontId="57" fillId="49" borderId="2" xfId="0" applyFont="1" applyFill="1" applyBorder="1" applyAlignment="1">
      <alignment horizontal="center" vertical="center"/>
    </xf>
    <xf numFmtId="0" fontId="58" fillId="49" borderId="54" xfId="0" applyFont="1" applyFill="1" applyBorder="1" applyAlignment="1">
      <alignment horizontal="center" vertical="center" wrapText="1"/>
    </xf>
    <xf numFmtId="0" fontId="58" fillId="49" borderId="62" xfId="0" applyFont="1" applyFill="1" applyBorder="1" applyAlignment="1">
      <alignment horizontal="center" vertical="center"/>
    </xf>
    <xf numFmtId="0" fontId="58" fillId="49" borderId="64" xfId="0" applyFont="1" applyFill="1" applyBorder="1" applyAlignment="1">
      <alignment horizontal="center" vertical="center"/>
    </xf>
    <xf numFmtId="0" fontId="58" fillId="49" borderId="57" xfId="0" applyFont="1" applyFill="1" applyBorder="1" applyAlignment="1">
      <alignment horizontal="center" vertical="center" wrapText="1"/>
    </xf>
    <xf numFmtId="0" fontId="58" fillId="49" borderId="5" xfId="0" applyFont="1" applyFill="1" applyBorder="1" applyAlignment="1">
      <alignment horizontal="center" vertical="center" wrapText="1"/>
    </xf>
    <xf numFmtId="186" fontId="57" fillId="0" borderId="66" xfId="0" applyNumberFormat="1" applyFont="1" applyBorder="1" applyAlignment="1">
      <alignment horizontal="center" vertical="center"/>
    </xf>
    <xf numFmtId="186" fontId="57" fillId="0" borderId="141" xfId="0" applyNumberFormat="1" applyFont="1" applyBorder="1" applyAlignment="1">
      <alignment horizontal="center" vertical="center"/>
    </xf>
    <xf numFmtId="0" fontId="61" fillId="0" borderId="62" xfId="0" applyFont="1" applyBorder="1" applyAlignment="1">
      <alignment horizontal="center" vertical="center" wrapText="1" shrinkToFit="1"/>
    </xf>
    <xf numFmtId="0" fontId="61" fillId="0" borderId="109" xfId="0" applyFont="1" applyBorder="1" applyAlignment="1">
      <alignment horizontal="center" vertical="center" shrinkToFit="1"/>
    </xf>
    <xf numFmtId="0" fontId="61" fillId="0" borderId="64" xfId="0" applyFont="1" applyBorder="1" applyAlignment="1">
      <alignment horizontal="center" vertical="center" shrinkToFit="1"/>
    </xf>
    <xf numFmtId="0" fontId="58" fillId="0" borderId="0" xfId="0" applyFont="1" applyAlignment="1">
      <alignment horizontal="left" vertical="center" wrapText="1" shrinkToFit="1"/>
    </xf>
    <xf numFmtId="0" fontId="58" fillId="0" borderId="0" xfId="0" applyFont="1" applyAlignment="1">
      <alignment horizontal="left" vertical="center" shrinkToFit="1"/>
    </xf>
    <xf numFmtId="0" fontId="58" fillId="49" borderId="132" xfId="0" applyFont="1" applyFill="1" applyBorder="1" applyAlignment="1">
      <alignment horizontal="center" vertical="center"/>
    </xf>
    <xf numFmtId="0" fontId="57" fillId="49" borderId="114" xfId="0" applyFont="1" applyFill="1" applyBorder="1" applyAlignment="1">
      <alignment horizontal="center" vertical="center" shrinkToFit="1"/>
    </xf>
    <xf numFmtId="0" fontId="57" fillId="49" borderId="115" xfId="0" applyFont="1" applyFill="1" applyBorder="1" applyAlignment="1">
      <alignment horizontal="center" vertical="center" shrinkToFit="1"/>
    </xf>
    <xf numFmtId="0" fontId="58" fillId="0" borderId="0" xfId="0" applyFont="1" applyAlignment="1">
      <alignment vertical="center" wrapText="1"/>
    </xf>
    <xf numFmtId="0" fontId="57" fillId="49" borderId="72" xfId="0" applyFont="1" applyFill="1" applyBorder="1" applyAlignment="1">
      <alignment horizontal="center" vertical="center"/>
    </xf>
    <xf numFmtId="0" fontId="57" fillId="49" borderId="73" xfId="0" applyFont="1" applyFill="1" applyBorder="1" applyAlignment="1">
      <alignment horizontal="center" vertical="center"/>
    </xf>
    <xf numFmtId="0" fontId="57" fillId="49" borderId="74" xfId="0" applyFont="1" applyFill="1" applyBorder="1" applyAlignment="1">
      <alignment horizontal="center" vertical="center"/>
    </xf>
    <xf numFmtId="0" fontId="58" fillId="49" borderId="55" xfId="0" applyFont="1" applyFill="1" applyBorder="1" applyAlignment="1">
      <alignment horizontal="center" vertical="center" wrapText="1"/>
    </xf>
    <xf numFmtId="0" fontId="57" fillId="0" borderId="118" xfId="0" applyFont="1" applyBorder="1" applyAlignment="1">
      <alignment horizontal="center" vertical="center"/>
    </xf>
    <xf numFmtId="0" fontId="61" fillId="0" borderId="65" xfId="0" applyFont="1" applyBorder="1" applyAlignment="1">
      <alignment horizontal="center" vertical="center" wrapText="1"/>
    </xf>
    <xf numFmtId="0" fontId="58" fillId="0" borderId="114" xfId="0" applyFont="1" applyBorder="1" applyAlignment="1">
      <alignment horizontal="center" vertical="center"/>
    </xf>
    <xf numFmtId="0" fontId="58" fillId="0" borderId="115" xfId="0" applyFont="1" applyBorder="1" applyAlignment="1">
      <alignment horizontal="center" vertical="center"/>
    </xf>
    <xf numFmtId="0" fontId="58" fillId="0" borderId="63" xfId="0" applyFont="1" applyBorder="1" applyAlignment="1">
      <alignment horizontal="center" vertical="center"/>
    </xf>
    <xf numFmtId="0" fontId="58" fillId="0" borderId="65" xfId="0" applyFont="1" applyBorder="1" applyAlignment="1">
      <alignment horizontal="center" vertical="center"/>
    </xf>
    <xf numFmtId="0" fontId="58" fillId="0" borderId="109" xfId="0" applyFont="1" applyBorder="1" applyAlignment="1">
      <alignment horizontal="center" vertical="center"/>
    </xf>
    <xf numFmtId="0" fontId="58" fillId="0" borderId="2" xfId="0" applyFont="1" applyBorder="1" applyAlignment="1">
      <alignment horizontal="center" vertical="center"/>
    </xf>
    <xf numFmtId="0" fontId="58" fillId="0" borderId="60" xfId="0" applyFont="1" applyBorder="1" applyAlignment="1">
      <alignment horizontal="center" vertical="center"/>
    </xf>
    <xf numFmtId="0" fontId="58" fillId="0" borderId="7" xfId="0" applyFont="1" applyBorder="1" applyAlignment="1">
      <alignment horizontal="center" vertical="center"/>
    </xf>
    <xf numFmtId="0" fontId="58" fillId="0" borderId="54" xfId="0" applyFont="1" applyBorder="1" applyAlignment="1">
      <alignment horizontal="center" vertical="center"/>
    </xf>
    <xf numFmtId="0" fontId="61" fillId="0" borderId="99" xfId="0" applyFont="1" applyBorder="1" applyAlignment="1">
      <alignment horizontal="center" vertical="center" wrapText="1"/>
    </xf>
    <xf numFmtId="0" fontId="61" fillId="0" borderId="108" xfId="0" applyFont="1" applyBorder="1" applyAlignment="1">
      <alignment horizontal="center" vertical="center" wrapText="1"/>
    </xf>
    <xf numFmtId="0" fontId="61" fillId="0" borderId="101"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142" xfId="0" applyFont="1" applyBorder="1" applyAlignment="1">
      <alignment horizontal="center" vertical="center" wrapText="1"/>
    </xf>
    <xf numFmtId="0" fontId="61" fillId="0" borderId="143" xfId="0" applyFont="1" applyBorder="1" applyAlignment="1">
      <alignment horizontal="center" vertical="center" wrapText="1"/>
    </xf>
    <xf numFmtId="0" fontId="58" fillId="0" borderId="57" xfId="0" applyFont="1" applyBorder="1" applyAlignment="1">
      <alignment horizontal="center" vertical="center" wrapText="1"/>
    </xf>
    <xf numFmtId="0" fontId="58" fillId="0" borderId="60"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7" xfId="0" applyFont="1" applyBorder="1" applyAlignment="1">
      <alignment horizontal="center" vertical="center" wrapText="1"/>
    </xf>
    <xf numFmtId="0" fontId="57" fillId="0" borderId="142" xfId="0" applyFont="1" applyBorder="1" applyAlignment="1">
      <alignment horizontal="center" vertical="center" shrinkToFit="1"/>
    </xf>
    <xf numFmtId="0" fontId="57" fillId="0" borderId="143" xfId="0" applyFont="1" applyBorder="1" applyAlignment="1">
      <alignment horizontal="center" vertical="center" shrinkToFit="1"/>
    </xf>
    <xf numFmtId="0" fontId="57" fillId="0" borderId="62" xfId="0" applyFont="1" applyBorder="1" applyAlignment="1">
      <alignment horizontal="center" vertical="center" shrinkToFit="1"/>
    </xf>
    <xf numFmtId="0" fontId="57" fillId="0" borderId="109" xfId="0" applyFont="1" applyBorder="1" applyAlignment="1">
      <alignment horizontal="center" vertical="center" shrinkToFit="1"/>
    </xf>
    <xf numFmtId="184" fontId="57" fillId="52" borderId="59" xfId="0" applyNumberFormat="1" applyFont="1" applyFill="1" applyBorder="1" applyAlignment="1">
      <alignment horizontal="center" vertical="center"/>
    </xf>
    <xf numFmtId="0" fontId="57" fillId="52" borderId="121" xfId="0" applyFont="1" applyFill="1" applyBorder="1" applyAlignment="1">
      <alignment horizontal="center" vertical="center"/>
    </xf>
    <xf numFmtId="0" fontId="61" fillId="0" borderId="75"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106" xfId="0" applyFont="1" applyBorder="1" applyAlignment="1">
      <alignment horizontal="center" vertical="center" wrapText="1"/>
    </xf>
    <xf numFmtId="0" fontId="61" fillId="0" borderId="107" xfId="0" applyFont="1" applyBorder="1" applyAlignment="1">
      <alignment horizontal="center" vertical="center" wrapText="1"/>
    </xf>
    <xf numFmtId="0" fontId="61" fillId="0" borderId="116" xfId="0" applyFont="1" applyBorder="1" applyAlignment="1">
      <alignment horizontal="center" vertical="center" wrapText="1"/>
    </xf>
    <xf numFmtId="0" fontId="58" fillId="0" borderId="99" xfId="0" applyFont="1" applyBorder="1" applyAlignment="1">
      <alignment horizontal="center" vertical="center" wrapText="1"/>
    </xf>
    <xf numFmtId="0" fontId="58" fillId="0" borderId="108" xfId="0" applyFont="1" applyBorder="1" applyAlignment="1">
      <alignment horizontal="center" vertical="center"/>
    </xf>
    <xf numFmtId="0" fontId="58" fillId="0" borderId="101" xfId="0" applyFont="1" applyBorder="1" applyAlignment="1">
      <alignment horizontal="center" vertical="center"/>
    </xf>
    <xf numFmtId="0" fontId="58" fillId="0" borderId="4" xfId="0" applyFont="1" applyBorder="1" applyAlignment="1">
      <alignment horizontal="center" vertical="center"/>
    </xf>
    <xf numFmtId="0" fontId="58" fillId="0" borderId="110" xfId="0" applyFont="1" applyBorder="1" applyAlignment="1">
      <alignment horizontal="center" vertical="center"/>
    </xf>
    <xf numFmtId="0" fontId="73" fillId="49" borderId="2" xfId="0" applyFont="1" applyFill="1" applyBorder="1" applyAlignment="1">
      <alignment horizontal="left" vertical="center" wrapText="1"/>
    </xf>
    <xf numFmtId="0" fontId="58" fillId="0" borderId="0" xfId="0" applyFont="1" applyAlignment="1">
      <alignment horizontal="left" vertical="top" wrapText="1"/>
    </xf>
    <xf numFmtId="0" fontId="58" fillId="0" borderId="0" xfId="0" applyFont="1" applyAlignment="1">
      <alignment horizontal="left" vertical="top"/>
    </xf>
    <xf numFmtId="0" fontId="58" fillId="49" borderId="2" xfId="0" applyFont="1" applyFill="1" applyBorder="1" applyAlignment="1">
      <alignment horizontal="center" vertical="center"/>
    </xf>
    <xf numFmtId="183" fontId="57" fillId="0" borderId="2" xfId="0" applyNumberFormat="1" applyFont="1" applyBorder="1" applyAlignment="1">
      <alignment horizontal="center" vertical="center"/>
    </xf>
    <xf numFmtId="0" fontId="58" fillId="49" borderId="2" xfId="0" applyFont="1" applyFill="1" applyBorder="1" applyAlignment="1">
      <alignment horizontal="center" vertical="center" shrinkToFit="1"/>
    </xf>
    <xf numFmtId="184" fontId="57" fillId="0" borderId="2" xfId="0" applyNumberFormat="1" applyFont="1" applyBorder="1" applyAlignment="1">
      <alignment horizontal="center" vertical="center"/>
    </xf>
    <xf numFmtId="0" fontId="70" fillId="0" borderId="54" xfId="0" applyFont="1" applyBorder="1" applyAlignment="1">
      <alignment horizontal="left" vertical="center" wrapText="1"/>
    </xf>
    <xf numFmtId="0" fontId="70" fillId="0" borderId="41" xfId="0" applyFont="1" applyBorder="1" applyAlignment="1">
      <alignment horizontal="left" vertical="center" wrapText="1"/>
    </xf>
    <xf numFmtId="0" fontId="70" fillId="0" borderId="55" xfId="0" applyFont="1" applyBorder="1" applyAlignment="1">
      <alignment horizontal="left" vertical="center" wrapText="1"/>
    </xf>
    <xf numFmtId="0" fontId="57" fillId="52" borderId="113" xfId="0" applyFont="1" applyFill="1" applyBorder="1" applyAlignment="1">
      <alignment horizontal="center" vertical="center"/>
    </xf>
    <xf numFmtId="0" fontId="57" fillId="52" borderId="126" xfId="0" applyFont="1" applyFill="1" applyBorder="1" applyAlignment="1">
      <alignment horizontal="center" vertical="center"/>
    </xf>
    <xf numFmtId="0" fontId="61" fillId="0" borderId="158" xfId="0" applyFont="1" applyBorder="1" applyAlignment="1">
      <alignment horizontal="center" vertical="center" wrapText="1" shrinkToFit="1"/>
    </xf>
    <xf numFmtId="0" fontId="61" fillId="0" borderId="160" xfId="0" applyFont="1" applyBorder="1" applyAlignment="1">
      <alignment horizontal="center" vertical="center" wrapText="1" shrinkToFit="1"/>
    </xf>
    <xf numFmtId="0" fontId="61" fillId="0" borderId="54" xfId="0" applyFont="1" applyBorder="1" applyAlignment="1">
      <alignment horizontal="center" vertical="center" wrapText="1" shrinkToFit="1"/>
    </xf>
    <xf numFmtId="0" fontId="61" fillId="0" borderId="161" xfId="0" applyFont="1" applyBorder="1" applyAlignment="1">
      <alignment horizontal="center" vertical="center" wrapText="1" shrinkToFit="1"/>
    </xf>
    <xf numFmtId="0" fontId="57" fillId="0" borderId="106" xfId="0" applyFont="1" applyBorder="1" applyAlignment="1">
      <alignment horizontal="center" vertical="center" shrinkToFit="1"/>
    </xf>
    <xf numFmtId="0" fontId="57" fillId="0" borderId="159" xfId="0" applyFont="1" applyBorder="1" applyAlignment="1">
      <alignment horizontal="center" vertical="center" shrinkToFit="1"/>
    </xf>
    <xf numFmtId="0" fontId="61" fillId="0" borderId="54" xfId="0" applyFont="1" applyBorder="1" applyAlignment="1">
      <alignment horizontal="center" vertical="center" shrinkToFit="1"/>
    </xf>
    <xf numFmtId="0" fontId="57" fillId="0" borderId="99" xfId="0" applyFont="1" applyBorder="1" applyAlignment="1">
      <alignment horizontal="center" vertical="center" wrapText="1" shrinkToFit="1"/>
    </xf>
    <xf numFmtId="0" fontId="57" fillId="0" borderId="118" xfId="0" applyFont="1" applyBorder="1" applyAlignment="1">
      <alignment horizontal="center" vertical="center" shrinkToFit="1"/>
    </xf>
    <xf numFmtId="0" fontId="57" fillId="0" borderId="101" xfId="0" applyFont="1" applyBorder="1" applyAlignment="1">
      <alignment horizontal="center" vertical="center" shrinkToFit="1"/>
    </xf>
    <xf numFmtId="0" fontId="57" fillId="0" borderId="0" xfId="0" applyFont="1" applyAlignment="1">
      <alignment horizontal="center" vertical="center" shrinkToFit="1"/>
    </xf>
    <xf numFmtId="0" fontId="57" fillId="52" borderId="104" xfId="0" applyFont="1" applyFill="1" applyBorder="1" applyAlignment="1">
      <alignment horizontal="center" vertical="center"/>
    </xf>
    <xf numFmtId="0" fontId="58" fillId="0" borderId="99" xfId="0" applyFont="1" applyBorder="1" applyAlignment="1">
      <alignment horizontal="center" vertical="center" wrapText="1" shrinkToFit="1"/>
    </xf>
    <xf numFmtId="0" fontId="58" fillId="0" borderId="119" xfId="0" applyFont="1" applyBorder="1" applyAlignment="1">
      <alignment horizontal="center" vertical="center" shrinkToFit="1"/>
    </xf>
    <xf numFmtId="0" fontId="58" fillId="0" borderId="110" xfId="0" applyFont="1" applyBorder="1" applyAlignment="1">
      <alignment horizontal="center" vertical="center" shrinkToFit="1"/>
    </xf>
    <xf numFmtId="0" fontId="58" fillId="0" borderId="137" xfId="0" applyFont="1" applyBorder="1" applyAlignment="1">
      <alignment horizontal="center" vertical="center" shrinkToFit="1"/>
    </xf>
    <xf numFmtId="0" fontId="57" fillId="0" borderId="163" xfId="0" applyFont="1" applyBorder="1" applyAlignment="1">
      <alignment horizontal="center" vertical="center"/>
    </xf>
    <xf numFmtId="0" fontId="57" fillId="0" borderId="170" xfId="0" applyFont="1" applyBorder="1" applyAlignment="1">
      <alignment horizontal="center" vertical="center"/>
    </xf>
    <xf numFmtId="0" fontId="67" fillId="0" borderId="2" xfId="0" applyFont="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7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72" xfId="0" applyFont="1" applyFill="1" applyBorder="1" applyAlignment="1">
      <alignment horizontal="center" vertical="center" wrapText="1" shrinkToFit="1"/>
    </xf>
    <xf numFmtId="0" fontId="67" fillId="49" borderId="74" xfId="0" applyFont="1" applyFill="1" applyBorder="1" applyAlignment="1">
      <alignment horizontal="center" vertical="center" shrinkToFit="1"/>
    </xf>
    <xf numFmtId="0" fontId="67" fillId="49" borderId="7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0000FF"/>
      <color rgb="FFFFFF99"/>
      <color rgb="FFFFFFCC"/>
      <color rgb="FFCCFFCC"/>
      <color rgb="FFFFCCFF"/>
      <color rgb="FFCCFF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55"/>
  <sheetViews>
    <sheetView showGridLines="0" tabSelected="1" view="pageBreakPreview" topLeftCell="A35" zoomScaleNormal="100" zoomScaleSheetLayoutView="100" workbookViewId="0">
      <selection activeCell="G6" sqref="G6"/>
    </sheetView>
  </sheetViews>
  <sheetFormatPr defaultColWidth="1.25" defaultRowHeight="6.75" customHeight="1"/>
  <cols>
    <col min="1" max="61" width="1.25" style="185"/>
    <col min="62" max="62" width="1.25" style="185" customWidth="1"/>
    <col min="63" max="65" width="1.25" style="185"/>
    <col min="66" max="66" width="1.25" style="185" customWidth="1"/>
    <col min="67" max="16384" width="1.25" style="185"/>
  </cols>
  <sheetData>
    <row r="1" spans="1:79" ht="19.149999999999999" customHeight="1">
      <c r="A1" s="344"/>
      <c r="B1" s="344"/>
      <c r="C1" s="344"/>
      <c r="D1" s="344"/>
      <c r="E1" s="344"/>
      <c r="F1" s="344"/>
      <c r="G1" s="344"/>
      <c r="H1" s="344"/>
      <c r="I1" s="344"/>
      <c r="J1" s="177"/>
      <c r="K1" s="177"/>
      <c r="L1" s="177"/>
      <c r="M1" s="177"/>
      <c r="N1" s="177"/>
      <c r="O1" s="177"/>
      <c r="P1" s="177"/>
      <c r="Q1" s="177"/>
      <c r="R1" s="178"/>
      <c r="S1" s="178"/>
      <c r="T1" s="178"/>
      <c r="U1" s="178"/>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80"/>
      <c r="BK1" s="181"/>
      <c r="BL1" s="182"/>
      <c r="BM1" s="182"/>
      <c r="BN1" s="182"/>
      <c r="BO1" s="182"/>
      <c r="BP1" s="182"/>
      <c r="BQ1" s="183"/>
      <c r="BR1" s="183"/>
      <c r="BS1" s="184"/>
      <c r="BT1" s="184"/>
      <c r="BU1" s="184"/>
      <c r="BV1" s="184"/>
      <c r="BW1" s="184"/>
      <c r="BX1" s="184"/>
      <c r="BY1" s="184"/>
      <c r="CA1" s="242"/>
    </row>
    <row r="2" spans="1:79" ht="6.75" customHeight="1">
      <c r="A2" s="179"/>
      <c r="B2" s="179"/>
      <c r="C2" s="179"/>
      <c r="D2" s="179"/>
      <c r="E2" s="179"/>
      <c r="F2" s="179"/>
      <c r="G2" s="342" t="s">
        <v>154</v>
      </c>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184"/>
      <c r="BX2" s="184"/>
      <c r="BY2" s="184"/>
    </row>
    <row r="3" spans="1:79" ht="6.75" customHeight="1">
      <c r="A3" s="179"/>
      <c r="B3" s="179"/>
      <c r="C3" s="179"/>
      <c r="D3" s="179"/>
      <c r="E3" s="179"/>
      <c r="F3" s="179"/>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184"/>
      <c r="BX3" s="184"/>
      <c r="BY3" s="184"/>
    </row>
    <row r="4" spans="1:79" ht="6.75" customHeight="1">
      <c r="A4" s="179"/>
      <c r="B4" s="179"/>
      <c r="C4" s="179"/>
      <c r="D4" s="179"/>
      <c r="E4" s="179"/>
      <c r="F4" s="179"/>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184"/>
      <c r="BX4" s="184"/>
      <c r="BY4" s="184"/>
    </row>
    <row r="5" spans="1:79" ht="6.75" customHeight="1">
      <c r="A5" s="179"/>
      <c r="B5" s="179"/>
      <c r="C5" s="179"/>
      <c r="D5" s="179"/>
      <c r="E5" s="179"/>
      <c r="F5" s="179"/>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184"/>
      <c r="BX5" s="184"/>
      <c r="BY5" s="184"/>
    </row>
    <row r="6" spans="1:79" ht="6.75" customHeight="1">
      <c r="A6" s="179"/>
      <c r="B6" s="179"/>
      <c r="C6" s="179"/>
      <c r="D6" s="179"/>
      <c r="E6" s="179"/>
      <c r="F6" s="179"/>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343" t="s">
        <v>144</v>
      </c>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184"/>
      <c r="BX6" s="184"/>
      <c r="BY6" s="184"/>
    </row>
    <row r="7" spans="1:79" ht="6.75" customHeight="1">
      <c r="A7" s="179"/>
      <c r="B7" s="179"/>
      <c r="C7" s="179"/>
      <c r="D7" s="179"/>
      <c r="E7" s="179"/>
      <c r="F7" s="179"/>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184"/>
      <c r="BX7" s="184"/>
      <c r="BY7" s="184"/>
    </row>
    <row r="8" spans="1:79" ht="6.75" customHeight="1">
      <c r="A8" s="179"/>
      <c r="B8" s="179"/>
      <c r="C8" s="179"/>
      <c r="D8" s="179"/>
      <c r="E8" s="179"/>
      <c r="F8" s="179"/>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184"/>
      <c r="BX8" s="184"/>
      <c r="BY8" s="184"/>
    </row>
    <row r="9" spans="1:79" ht="6.75" customHeight="1">
      <c r="A9" s="179"/>
      <c r="B9" s="179"/>
      <c r="C9" s="179"/>
      <c r="D9" s="179"/>
      <c r="E9" s="179"/>
      <c r="F9" s="179"/>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186"/>
      <c r="BX9" s="186"/>
      <c r="BY9" s="186"/>
    </row>
    <row r="10" spans="1:79" ht="6.75" customHeight="1">
      <c r="A10" s="179"/>
      <c r="B10" s="289" t="s">
        <v>141</v>
      </c>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186"/>
      <c r="BO10" s="186"/>
      <c r="BP10" s="186"/>
      <c r="BQ10" s="186"/>
      <c r="BR10" s="186"/>
      <c r="BS10" s="186"/>
      <c r="BT10" s="186"/>
      <c r="BU10" s="186"/>
      <c r="BV10" s="186"/>
      <c r="BW10" s="186"/>
      <c r="BX10" s="186"/>
      <c r="BY10" s="186"/>
    </row>
    <row r="11" spans="1:79" ht="6.75" customHeight="1">
      <c r="A11" s="179"/>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187"/>
      <c r="BO11" s="187"/>
      <c r="BP11" s="187"/>
      <c r="BQ11" s="187"/>
      <c r="BR11" s="187"/>
      <c r="BS11" s="187"/>
      <c r="BT11" s="187"/>
      <c r="BU11" s="187"/>
      <c r="BV11" s="187"/>
      <c r="BW11" s="187"/>
      <c r="BX11" s="187"/>
      <c r="BY11" s="187"/>
    </row>
    <row r="12" spans="1:79" ht="6.75" customHeight="1">
      <c r="A12" s="17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187"/>
      <c r="BO12" s="187"/>
      <c r="BP12" s="187"/>
      <c r="BQ12" s="187"/>
      <c r="BR12" s="187"/>
      <c r="BS12" s="187"/>
      <c r="BT12" s="187"/>
      <c r="BU12" s="187"/>
      <c r="BV12" s="187"/>
      <c r="BW12" s="187"/>
      <c r="BX12" s="187"/>
      <c r="BY12" s="187"/>
    </row>
    <row r="13" spans="1:79" ht="6.75" customHeight="1">
      <c r="B13" s="290" t="s">
        <v>145</v>
      </c>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row>
    <row r="14" spans="1:79" ht="6.75" customHeight="1">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row>
    <row r="15" spans="1:79" ht="6.75" customHeight="1">
      <c r="A15" s="186"/>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row>
    <row r="16" spans="1:79" ht="6.75" customHeight="1">
      <c r="A16" s="186"/>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row>
    <row r="17" spans="1:78" ht="6.75" customHeight="1">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row>
    <row r="18" spans="1:78" ht="6.75" customHeight="1">
      <c r="A18" s="186"/>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row>
    <row r="19" spans="1:78" ht="6.75" customHeight="1">
      <c r="A19" s="186"/>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9"/>
      <c r="BO19" s="189"/>
      <c r="BP19" s="189"/>
      <c r="BQ19" s="189"/>
      <c r="BR19" s="189"/>
      <c r="BS19" s="189"/>
      <c r="BT19" s="189"/>
      <c r="BU19" s="189"/>
      <c r="BV19" s="189"/>
      <c r="BW19" s="189"/>
      <c r="BX19" s="189"/>
    </row>
    <row r="20" spans="1:78" ht="6.75" customHeight="1">
      <c r="A20" s="345" t="s">
        <v>1</v>
      </c>
      <c r="B20" s="345"/>
      <c r="C20" s="345"/>
      <c r="D20" s="345"/>
      <c r="E20" s="345"/>
      <c r="F20" s="345"/>
      <c r="G20" s="345"/>
      <c r="H20" s="345"/>
      <c r="I20" s="345"/>
      <c r="J20" s="345"/>
      <c r="K20" s="345"/>
      <c r="L20" s="345"/>
      <c r="M20" s="345"/>
      <c r="N20" s="345"/>
      <c r="O20" s="345"/>
      <c r="P20" s="345"/>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262" t="s">
        <v>0</v>
      </c>
      <c r="AO20" s="263"/>
      <c r="AP20" s="263"/>
      <c r="AQ20" s="263"/>
      <c r="AR20" s="263"/>
      <c r="AS20" s="263"/>
      <c r="AT20" s="263"/>
      <c r="AU20" s="263"/>
      <c r="AV20" s="263"/>
      <c r="AW20" s="263"/>
      <c r="AX20" s="263"/>
      <c r="AY20" s="264"/>
      <c r="AZ20" s="295"/>
      <c r="BA20" s="296"/>
      <c r="BB20" s="296"/>
      <c r="BC20" s="296"/>
      <c r="BD20" s="296"/>
      <c r="BE20" s="296"/>
      <c r="BF20" s="296"/>
      <c r="BG20" s="296"/>
      <c r="BH20" s="292" t="s">
        <v>12</v>
      </c>
      <c r="BI20" s="292"/>
      <c r="BJ20" s="256"/>
      <c r="BK20" s="256"/>
      <c r="BL20" s="256"/>
      <c r="BM20" s="256"/>
      <c r="BN20" s="256"/>
      <c r="BO20" s="256"/>
      <c r="BP20" s="336" t="s">
        <v>11</v>
      </c>
      <c r="BQ20" s="336"/>
      <c r="BR20" s="296"/>
      <c r="BS20" s="296"/>
      <c r="BT20" s="296"/>
      <c r="BU20" s="296"/>
      <c r="BV20" s="296"/>
      <c r="BW20" s="296"/>
      <c r="BX20" s="336" t="s">
        <v>10</v>
      </c>
      <c r="BY20" s="339"/>
    </row>
    <row r="21" spans="1:78" ht="6.75" customHeight="1">
      <c r="A21" s="345"/>
      <c r="B21" s="345"/>
      <c r="C21" s="345"/>
      <c r="D21" s="345"/>
      <c r="E21" s="345"/>
      <c r="F21" s="345"/>
      <c r="G21" s="345"/>
      <c r="H21" s="345"/>
      <c r="I21" s="345"/>
      <c r="J21" s="345"/>
      <c r="K21" s="345"/>
      <c r="L21" s="345"/>
      <c r="M21" s="345"/>
      <c r="N21" s="345"/>
      <c r="O21" s="345"/>
      <c r="P21" s="345"/>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265"/>
      <c r="AO21" s="266"/>
      <c r="AP21" s="266"/>
      <c r="AQ21" s="266"/>
      <c r="AR21" s="266"/>
      <c r="AS21" s="266"/>
      <c r="AT21" s="266"/>
      <c r="AU21" s="266"/>
      <c r="AV21" s="266"/>
      <c r="AW21" s="266"/>
      <c r="AX21" s="266"/>
      <c r="AY21" s="267"/>
      <c r="AZ21" s="297"/>
      <c r="BA21" s="298"/>
      <c r="BB21" s="298"/>
      <c r="BC21" s="298"/>
      <c r="BD21" s="298"/>
      <c r="BE21" s="298"/>
      <c r="BF21" s="298"/>
      <c r="BG21" s="298"/>
      <c r="BH21" s="293"/>
      <c r="BI21" s="293"/>
      <c r="BJ21" s="260"/>
      <c r="BK21" s="260"/>
      <c r="BL21" s="260"/>
      <c r="BM21" s="260"/>
      <c r="BN21" s="260"/>
      <c r="BO21" s="260"/>
      <c r="BP21" s="337"/>
      <c r="BQ21" s="337"/>
      <c r="BR21" s="298"/>
      <c r="BS21" s="298"/>
      <c r="BT21" s="298"/>
      <c r="BU21" s="298"/>
      <c r="BV21" s="298"/>
      <c r="BW21" s="298"/>
      <c r="BX21" s="337"/>
      <c r="BY21" s="340"/>
    </row>
    <row r="22" spans="1:78" ht="6.75" customHeight="1">
      <c r="A22" s="346"/>
      <c r="B22" s="346"/>
      <c r="C22" s="346"/>
      <c r="D22" s="346"/>
      <c r="E22" s="346"/>
      <c r="F22" s="346"/>
      <c r="G22" s="346"/>
      <c r="H22" s="346"/>
      <c r="I22" s="346"/>
      <c r="J22" s="346"/>
      <c r="K22" s="346"/>
      <c r="L22" s="346"/>
      <c r="M22" s="346"/>
      <c r="N22" s="346"/>
      <c r="O22" s="346"/>
      <c r="P22" s="346"/>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268"/>
      <c r="AO22" s="269"/>
      <c r="AP22" s="269"/>
      <c r="AQ22" s="269"/>
      <c r="AR22" s="269"/>
      <c r="AS22" s="269"/>
      <c r="AT22" s="269"/>
      <c r="AU22" s="269"/>
      <c r="AV22" s="269"/>
      <c r="AW22" s="269"/>
      <c r="AX22" s="269"/>
      <c r="AY22" s="270"/>
      <c r="AZ22" s="299"/>
      <c r="BA22" s="300"/>
      <c r="BB22" s="300"/>
      <c r="BC22" s="300"/>
      <c r="BD22" s="300"/>
      <c r="BE22" s="300"/>
      <c r="BF22" s="300"/>
      <c r="BG22" s="300"/>
      <c r="BH22" s="294"/>
      <c r="BI22" s="294"/>
      <c r="BJ22" s="291"/>
      <c r="BK22" s="291"/>
      <c r="BL22" s="291"/>
      <c r="BM22" s="291"/>
      <c r="BN22" s="291"/>
      <c r="BO22" s="291"/>
      <c r="BP22" s="338"/>
      <c r="BQ22" s="338"/>
      <c r="BR22" s="300"/>
      <c r="BS22" s="300"/>
      <c r="BT22" s="300"/>
      <c r="BU22" s="300"/>
      <c r="BV22" s="300"/>
      <c r="BW22" s="300"/>
      <c r="BX22" s="338"/>
      <c r="BY22" s="341"/>
    </row>
    <row r="23" spans="1:78" ht="9.9499999999999993" customHeight="1">
      <c r="A23" s="249" t="s">
        <v>2</v>
      </c>
      <c r="B23" s="250"/>
      <c r="C23" s="250"/>
      <c r="D23" s="250"/>
      <c r="E23" s="250"/>
      <c r="F23" s="250"/>
      <c r="G23" s="250"/>
      <c r="H23" s="250"/>
      <c r="I23" s="250"/>
      <c r="J23" s="250"/>
      <c r="K23" s="250"/>
      <c r="L23" s="250"/>
      <c r="M23" s="251"/>
      <c r="N23" s="255"/>
      <c r="O23" s="256"/>
      <c r="P23" s="256"/>
      <c r="Q23" s="257"/>
      <c r="R23" s="256"/>
      <c r="S23" s="256"/>
      <c r="T23" s="256"/>
      <c r="U23" s="256"/>
      <c r="V23" s="256"/>
      <c r="W23" s="256"/>
      <c r="X23" s="256"/>
      <c r="Y23" s="256"/>
      <c r="Z23" s="256"/>
      <c r="AA23" s="256"/>
      <c r="AB23" s="256"/>
      <c r="AC23" s="256"/>
      <c r="AD23" s="256"/>
      <c r="AE23" s="256"/>
      <c r="AF23" s="256"/>
      <c r="AG23" s="256"/>
      <c r="AH23" s="256"/>
      <c r="AI23" s="256"/>
      <c r="AJ23" s="256"/>
      <c r="AK23" s="256"/>
      <c r="AL23" s="256"/>
      <c r="AM23" s="258"/>
      <c r="AN23" s="271" t="s">
        <v>3</v>
      </c>
      <c r="AO23" s="272"/>
      <c r="AP23" s="272"/>
      <c r="AQ23" s="272"/>
      <c r="AR23" s="272"/>
      <c r="AS23" s="272"/>
      <c r="AT23" s="272"/>
      <c r="AU23" s="272"/>
      <c r="AV23" s="272"/>
      <c r="AW23" s="272"/>
      <c r="AX23" s="272"/>
      <c r="AY23" s="273"/>
      <c r="AZ23" s="349" t="s">
        <v>5</v>
      </c>
      <c r="BA23" s="350"/>
      <c r="BB23" s="260"/>
      <c r="BC23" s="260"/>
      <c r="BD23" s="260"/>
      <c r="BE23" s="260"/>
      <c r="BF23" s="260"/>
      <c r="BG23" s="332" t="s">
        <v>6</v>
      </c>
      <c r="BH23" s="332"/>
      <c r="BI23" s="260"/>
      <c r="BJ23" s="260"/>
      <c r="BK23" s="260"/>
      <c r="BL23" s="260"/>
      <c r="BM23" s="260"/>
      <c r="BN23" s="260"/>
      <c r="BO23" s="260"/>
      <c r="BP23" s="260"/>
      <c r="BQ23" s="260"/>
      <c r="BR23" s="260"/>
      <c r="BS23" s="191"/>
      <c r="BT23" s="191"/>
      <c r="BU23" s="191"/>
      <c r="BV23" s="191"/>
      <c r="BW23" s="191"/>
      <c r="BX23" s="191"/>
      <c r="BY23" s="192"/>
      <c r="BZ23" s="193"/>
    </row>
    <row r="24" spans="1:78" ht="9.9499999999999993" customHeight="1">
      <c r="A24" s="252"/>
      <c r="B24" s="253"/>
      <c r="C24" s="253"/>
      <c r="D24" s="253"/>
      <c r="E24" s="253"/>
      <c r="F24" s="253"/>
      <c r="G24" s="253"/>
      <c r="H24" s="253"/>
      <c r="I24" s="253"/>
      <c r="J24" s="253"/>
      <c r="K24" s="253"/>
      <c r="L24" s="253"/>
      <c r="M24" s="254"/>
      <c r="N24" s="307"/>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308"/>
      <c r="AN24" s="271"/>
      <c r="AO24" s="272"/>
      <c r="AP24" s="272"/>
      <c r="AQ24" s="272"/>
      <c r="AR24" s="272"/>
      <c r="AS24" s="272"/>
      <c r="AT24" s="272"/>
      <c r="AU24" s="272"/>
      <c r="AV24" s="272"/>
      <c r="AW24" s="272"/>
      <c r="AX24" s="272"/>
      <c r="AY24" s="273"/>
      <c r="AZ24" s="349"/>
      <c r="BA24" s="350"/>
      <c r="BB24" s="260"/>
      <c r="BC24" s="260"/>
      <c r="BD24" s="260"/>
      <c r="BE24" s="260"/>
      <c r="BF24" s="260"/>
      <c r="BG24" s="332"/>
      <c r="BH24" s="332"/>
      <c r="BI24" s="260"/>
      <c r="BJ24" s="260"/>
      <c r="BK24" s="260"/>
      <c r="BL24" s="260"/>
      <c r="BM24" s="260"/>
      <c r="BN24" s="260"/>
      <c r="BO24" s="260"/>
      <c r="BP24" s="260"/>
      <c r="BQ24" s="260"/>
      <c r="BR24" s="260"/>
      <c r="BS24" s="191"/>
      <c r="BT24" s="191"/>
      <c r="BU24" s="191"/>
      <c r="BV24" s="191"/>
      <c r="BW24" s="191"/>
      <c r="BX24" s="191"/>
      <c r="BY24" s="192"/>
      <c r="BZ24" s="193"/>
    </row>
    <row r="25" spans="1:78" ht="6.75" customHeight="1">
      <c r="A25" s="249" t="s">
        <v>19</v>
      </c>
      <c r="B25" s="250"/>
      <c r="C25" s="250"/>
      <c r="D25" s="250"/>
      <c r="E25" s="250"/>
      <c r="F25" s="250"/>
      <c r="G25" s="250"/>
      <c r="H25" s="250"/>
      <c r="I25" s="250"/>
      <c r="J25" s="250"/>
      <c r="K25" s="250"/>
      <c r="L25" s="250"/>
      <c r="M25" s="251"/>
      <c r="N25" s="310"/>
      <c r="O25" s="311"/>
      <c r="P25" s="311"/>
      <c r="Q25" s="312"/>
      <c r="R25" s="311"/>
      <c r="S25" s="311"/>
      <c r="T25" s="311"/>
      <c r="U25" s="311"/>
      <c r="V25" s="311"/>
      <c r="W25" s="311"/>
      <c r="X25" s="311"/>
      <c r="Y25" s="311"/>
      <c r="Z25" s="311"/>
      <c r="AA25" s="311"/>
      <c r="AB25" s="311"/>
      <c r="AC25" s="311"/>
      <c r="AD25" s="311"/>
      <c r="AE25" s="311"/>
      <c r="AF25" s="311"/>
      <c r="AG25" s="311"/>
      <c r="AH25" s="311"/>
      <c r="AI25" s="311"/>
      <c r="AJ25" s="311"/>
      <c r="AK25" s="311"/>
      <c r="AL25" s="311"/>
      <c r="AM25" s="313"/>
      <c r="AN25" s="271"/>
      <c r="AO25" s="272"/>
      <c r="AP25" s="272"/>
      <c r="AQ25" s="272"/>
      <c r="AR25" s="272"/>
      <c r="AS25" s="272"/>
      <c r="AT25" s="272"/>
      <c r="AU25" s="272"/>
      <c r="AV25" s="272"/>
      <c r="AW25" s="272"/>
      <c r="AX25" s="272"/>
      <c r="AY25" s="273"/>
      <c r="AZ25" s="274"/>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6"/>
      <c r="BZ25" s="193"/>
    </row>
    <row r="26" spans="1:78" ht="6.75" customHeight="1">
      <c r="A26" s="271"/>
      <c r="B26" s="272"/>
      <c r="C26" s="272"/>
      <c r="D26" s="272"/>
      <c r="E26" s="272"/>
      <c r="F26" s="272"/>
      <c r="G26" s="272"/>
      <c r="H26" s="272"/>
      <c r="I26" s="272"/>
      <c r="J26" s="272"/>
      <c r="K26" s="272"/>
      <c r="L26" s="272"/>
      <c r="M26" s="273"/>
      <c r="N26" s="314"/>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6"/>
      <c r="AN26" s="271"/>
      <c r="AO26" s="272"/>
      <c r="AP26" s="272"/>
      <c r="AQ26" s="272"/>
      <c r="AR26" s="272"/>
      <c r="AS26" s="272"/>
      <c r="AT26" s="272"/>
      <c r="AU26" s="272"/>
      <c r="AV26" s="272"/>
      <c r="AW26" s="272"/>
      <c r="AX26" s="272"/>
      <c r="AY26" s="273"/>
      <c r="AZ26" s="274"/>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6"/>
    </row>
    <row r="27" spans="1:78" ht="6.75" customHeight="1">
      <c r="A27" s="271"/>
      <c r="B27" s="272"/>
      <c r="C27" s="272"/>
      <c r="D27" s="272"/>
      <c r="E27" s="272"/>
      <c r="F27" s="272"/>
      <c r="G27" s="272"/>
      <c r="H27" s="272"/>
      <c r="I27" s="272"/>
      <c r="J27" s="272"/>
      <c r="K27" s="272"/>
      <c r="L27" s="272"/>
      <c r="M27" s="273"/>
      <c r="N27" s="314"/>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6"/>
      <c r="AN27" s="271"/>
      <c r="AO27" s="272"/>
      <c r="AP27" s="272"/>
      <c r="AQ27" s="272"/>
      <c r="AR27" s="272"/>
      <c r="AS27" s="272"/>
      <c r="AT27" s="272"/>
      <c r="AU27" s="272"/>
      <c r="AV27" s="272"/>
      <c r="AW27" s="272"/>
      <c r="AX27" s="272"/>
      <c r="AY27" s="273"/>
      <c r="AZ27" s="274"/>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6"/>
    </row>
    <row r="28" spans="1:78" ht="6.75" customHeight="1">
      <c r="A28" s="271"/>
      <c r="B28" s="272"/>
      <c r="C28" s="272"/>
      <c r="D28" s="272"/>
      <c r="E28" s="272"/>
      <c r="F28" s="272"/>
      <c r="G28" s="272"/>
      <c r="H28" s="272"/>
      <c r="I28" s="272"/>
      <c r="J28" s="272"/>
      <c r="K28" s="272"/>
      <c r="L28" s="272"/>
      <c r="M28" s="273"/>
      <c r="N28" s="314"/>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6"/>
      <c r="AN28" s="271"/>
      <c r="AO28" s="272"/>
      <c r="AP28" s="272"/>
      <c r="AQ28" s="272"/>
      <c r="AR28" s="272"/>
      <c r="AS28" s="272"/>
      <c r="AT28" s="272"/>
      <c r="AU28" s="272"/>
      <c r="AV28" s="272"/>
      <c r="AW28" s="272"/>
      <c r="AX28" s="272"/>
      <c r="AY28" s="273"/>
      <c r="AZ28" s="274"/>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6"/>
    </row>
    <row r="29" spans="1:78" ht="6.75" customHeight="1">
      <c r="A29" s="271"/>
      <c r="B29" s="272"/>
      <c r="C29" s="272"/>
      <c r="D29" s="272"/>
      <c r="E29" s="272"/>
      <c r="F29" s="272"/>
      <c r="G29" s="272"/>
      <c r="H29" s="272"/>
      <c r="I29" s="272"/>
      <c r="J29" s="272"/>
      <c r="K29" s="272"/>
      <c r="L29" s="272"/>
      <c r="M29" s="273"/>
      <c r="N29" s="314"/>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6"/>
      <c r="AN29" s="271"/>
      <c r="AO29" s="272"/>
      <c r="AP29" s="272"/>
      <c r="AQ29" s="272"/>
      <c r="AR29" s="272"/>
      <c r="AS29" s="272"/>
      <c r="AT29" s="272"/>
      <c r="AU29" s="272"/>
      <c r="AV29" s="272"/>
      <c r="AW29" s="272"/>
      <c r="AX29" s="272"/>
      <c r="AY29" s="273"/>
      <c r="AZ29" s="274"/>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6"/>
    </row>
    <row r="30" spans="1:78" ht="6.75" customHeight="1">
      <c r="A30" s="252"/>
      <c r="B30" s="253"/>
      <c r="C30" s="253"/>
      <c r="D30" s="253"/>
      <c r="E30" s="253"/>
      <c r="F30" s="253"/>
      <c r="G30" s="253"/>
      <c r="H30" s="253"/>
      <c r="I30" s="253"/>
      <c r="J30" s="253"/>
      <c r="K30" s="253"/>
      <c r="L30" s="253"/>
      <c r="M30" s="254"/>
      <c r="N30" s="317"/>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9"/>
      <c r="AN30" s="252"/>
      <c r="AO30" s="253"/>
      <c r="AP30" s="253"/>
      <c r="AQ30" s="253"/>
      <c r="AR30" s="253"/>
      <c r="AS30" s="253"/>
      <c r="AT30" s="253"/>
      <c r="AU30" s="253"/>
      <c r="AV30" s="253"/>
      <c r="AW30" s="253"/>
      <c r="AX30" s="253"/>
      <c r="AY30" s="254"/>
      <c r="AZ30" s="277"/>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9"/>
    </row>
    <row r="31" spans="1:78" ht="9.9499999999999993" customHeight="1">
      <c r="A31" s="249" t="s">
        <v>2</v>
      </c>
      <c r="B31" s="250"/>
      <c r="C31" s="250"/>
      <c r="D31" s="250"/>
      <c r="E31" s="250"/>
      <c r="F31" s="250"/>
      <c r="G31" s="250"/>
      <c r="H31" s="250"/>
      <c r="I31" s="250"/>
      <c r="J31" s="250"/>
      <c r="K31" s="250"/>
      <c r="L31" s="250"/>
      <c r="M31" s="250"/>
      <c r="N31" s="255"/>
      <c r="O31" s="256"/>
      <c r="P31" s="256"/>
      <c r="Q31" s="257"/>
      <c r="R31" s="256"/>
      <c r="S31" s="256"/>
      <c r="T31" s="256"/>
      <c r="U31" s="256"/>
      <c r="V31" s="256"/>
      <c r="W31" s="256"/>
      <c r="X31" s="256"/>
      <c r="Y31" s="256"/>
      <c r="Z31" s="256"/>
      <c r="AA31" s="256"/>
      <c r="AB31" s="256"/>
      <c r="AC31" s="256"/>
      <c r="AD31" s="256"/>
      <c r="AE31" s="256"/>
      <c r="AF31" s="256"/>
      <c r="AG31" s="256"/>
      <c r="AH31" s="256"/>
      <c r="AI31" s="256"/>
      <c r="AJ31" s="256"/>
      <c r="AK31" s="256"/>
      <c r="AL31" s="256"/>
      <c r="AM31" s="258"/>
      <c r="AN31" s="249" t="s">
        <v>4</v>
      </c>
      <c r="AO31" s="250"/>
      <c r="AP31" s="250"/>
      <c r="AQ31" s="250"/>
      <c r="AR31" s="250"/>
      <c r="AS31" s="250"/>
      <c r="AT31" s="250"/>
      <c r="AU31" s="250"/>
      <c r="AV31" s="250"/>
      <c r="AW31" s="250"/>
      <c r="AX31" s="250"/>
      <c r="AY31" s="251"/>
      <c r="AZ31" s="280" t="s">
        <v>7</v>
      </c>
      <c r="BA31" s="281"/>
      <c r="BB31" s="281"/>
      <c r="BC31" s="281"/>
      <c r="BD31" s="281"/>
      <c r="BE31" s="282"/>
      <c r="BF31" s="255"/>
      <c r="BG31" s="256"/>
      <c r="BH31" s="256"/>
      <c r="BI31" s="256"/>
      <c r="BJ31" s="256"/>
      <c r="BK31" s="256"/>
      <c r="BL31" s="256"/>
      <c r="BM31" s="256"/>
      <c r="BN31" s="256"/>
      <c r="BO31" s="256"/>
      <c r="BP31" s="256"/>
      <c r="BQ31" s="256"/>
      <c r="BR31" s="256"/>
      <c r="BS31" s="256"/>
      <c r="BT31" s="256"/>
      <c r="BU31" s="256"/>
      <c r="BV31" s="256"/>
      <c r="BW31" s="256"/>
      <c r="BX31" s="256"/>
      <c r="BY31" s="258"/>
    </row>
    <row r="32" spans="1:78" ht="9.9499999999999993" customHeight="1">
      <c r="A32" s="252"/>
      <c r="B32" s="253"/>
      <c r="C32" s="253"/>
      <c r="D32" s="253"/>
      <c r="E32" s="253"/>
      <c r="F32" s="253"/>
      <c r="G32" s="253"/>
      <c r="H32" s="253"/>
      <c r="I32" s="253"/>
      <c r="J32" s="253"/>
      <c r="K32" s="253"/>
      <c r="L32" s="253"/>
      <c r="M32" s="253"/>
      <c r="N32" s="307"/>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308"/>
      <c r="AN32" s="271"/>
      <c r="AO32" s="272"/>
      <c r="AP32" s="272"/>
      <c r="AQ32" s="272"/>
      <c r="AR32" s="272"/>
      <c r="AS32" s="272"/>
      <c r="AT32" s="272"/>
      <c r="AU32" s="272"/>
      <c r="AV32" s="272"/>
      <c r="AW32" s="272"/>
      <c r="AX32" s="272"/>
      <c r="AY32" s="273"/>
      <c r="AZ32" s="283"/>
      <c r="BA32" s="284"/>
      <c r="BB32" s="284"/>
      <c r="BC32" s="284"/>
      <c r="BD32" s="284"/>
      <c r="BE32" s="285"/>
      <c r="BF32" s="307"/>
      <c r="BG32" s="291"/>
      <c r="BH32" s="291"/>
      <c r="BI32" s="291"/>
      <c r="BJ32" s="291"/>
      <c r="BK32" s="291"/>
      <c r="BL32" s="291"/>
      <c r="BM32" s="291"/>
      <c r="BN32" s="291"/>
      <c r="BO32" s="291"/>
      <c r="BP32" s="291"/>
      <c r="BQ32" s="291"/>
      <c r="BR32" s="291"/>
      <c r="BS32" s="291"/>
      <c r="BT32" s="291"/>
      <c r="BU32" s="291"/>
      <c r="BV32" s="291"/>
      <c r="BW32" s="291"/>
      <c r="BX32" s="291"/>
      <c r="BY32" s="308"/>
    </row>
    <row r="33" spans="1:77" ht="9.9499999999999993" customHeight="1">
      <c r="A33" s="309" t="s">
        <v>77</v>
      </c>
      <c r="B33" s="250"/>
      <c r="C33" s="250"/>
      <c r="D33" s="250"/>
      <c r="E33" s="250"/>
      <c r="F33" s="250"/>
      <c r="G33" s="250"/>
      <c r="H33" s="250"/>
      <c r="I33" s="250"/>
      <c r="J33" s="250"/>
      <c r="K33" s="250"/>
      <c r="L33" s="250"/>
      <c r="M33" s="251"/>
      <c r="N33" s="255"/>
      <c r="O33" s="256"/>
      <c r="P33" s="256"/>
      <c r="Q33" s="257"/>
      <c r="R33" s="256"/>
      <c r="S33" s="256"/>
      <c r="T33" s="256"/>
      <c r="U33" s="256"/>
      <c r="V33" s="256"/>
      <c r="W33" s="256"/>
      <c r="X33" s="256"/>
      <c r="Y33" s="256"/>
      <c r="Z33" s="256"/>
      <c r="AA33" s="256"/>
      <c r="AB33" s="256"/>
      <c r="AC33" s="256"/>
      <c r="AD33" s="256"/>
      <c r="AE33" s="256"/>
      <c r="AF33" s="256"/>
      <c r="AG33" s="256"/>
      <c r="AH33" s="256"/>
      <c r="AI33" s="256"/>
      <c r="AJ33" s="256"/>
      <c r="AK33" s="256"/>
      <c r="AL33" s="256"/>
      <c r="AM33" s="258"/>
      <c r="AN33" s="271"/>
      <c r="AO33" s="272"/>
      <c r="AP33" s="272"/>
      <c r="AQ33" s="272"/>
      <c r="AR33" s="272"/>
      <c r="AS33" s="272"/>
      <c r="AT33" s="272"/>
      <c r="AU33" s="272"/>
      <c r="AV33" s="272"/>
      <c r="AW33" s="272"/>
      <c r="AX33" s="272"/>
      <c r="AY33" s="273"/>
      <c r="AZ33" s="301" t="s">
        <v>8</v>
      </c>
      <c r="BA33" s="302"/>
      <c r="BB33" s="302"/>
      <c r="BC33" s="302"/>
      <c r="BD33" s="302"/>
      <c r="BE33" s="303"/>
      <c r="BF33" s="255"/>
      <c r="BG33" s="256"/>
      <c r="BH33" s="256"/>
      <c r="BI33" s="256"/>
      <c r="BJ33" s="256"/>
      <c r="BK33" s="256"/>
      <c r="BL33" s="256"/>
      <c r="BM33" s="256"/>
      <c r="BN33" s="256"/>
      <c r="BO33" s="256"/>
      <c r="BP33" s="256"/>
      <c r="BQ33" s="256"/>
      <c r="BR33" s="256"/>
      <c r="BS33" s="256"/>
      <c r="BT33" s="256"/>
      <c r="BU33" s="256"/>
      <c r="BV33" s="256"/>
      <c r="BW33" s="256"/>
      <c r="BX33" s="256"/>
      <c r="BY33" s="258"/>
    </row>
    <row r="34" spans="1:77" ht="9.9499999999999993" customHeight="1">
      <c r="A34" s="271"/>
      <c r="B34" s="272"/>
      <c r="C34" s="272"/>
      <c r="D34" s="272"/>
      <c r="E34" s="272"/>
      <c r="F34" s="272"/>
      <c r="G34" s="272"/>
      <c r="H34" s="272"/>
      <c r="I34" s="272"/>
      <c r="J34" s="272"/>
      <c r="K34" s="272"/>
      <c r="L34" s="272"/>
      <c r="M34" s="273"/>
      <c r="N34" s="259"/>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1"/>
      <c r="AN34" s="271"/>
      <c r="AO34" s="272"/>
      <c r="AP34" s="272"/>
      <c r="AQ34" s="272"/>
      <c r="AR34" s="272"/>
      <c r="AS34" s="272"/>
      <c r="AT34" s="272"/>
      <c r="AU34" s="272"/>
      <c r="AV34" s="272"/>
      <c r="AW34" s="272"/>
      <c r="AX34" s="272"/>
      <c r="AY34" s="273"/>
      <c r="AZ34" s="304"/>
      <c r="BA34" s="305"/>
      <c r="BB34" s="305"/>
      <c r="BC34" s="305"/>
      <c r="BD34" s="305"/>
      <c r="BE34" s="306"/>
      <c r="BF34" s="307"/>
      <c r="BG34" s="291"/>
      <c r="BH34" s="291"/>
      <c r="BI34" s="291"/>
      <c r="BJ34" s="291"/>
      <c r="BK34" s="291"/>
      <c r="BL34" s="291"/>
      <c r="BM34" s="291"/>
      <c r="BN34" s="291"/>
      <c r="BO34" s="291"/>
      <c r="BP34" s="291"/>
      <c r="BQ34" s="291"/>
      <c r="BR34" s="291"/>
      <c r="BS34" s="291"/>
      <c r="BT34" s="291"/>
      <c r="BU34" s="291"/>
      <c r="BV34" s="291"/>
      <c r="BW34" s="291"/>
      <c r="BX34" s="291"/>
      <c r="BY34" s="308"/>
    </row>
    <row r="35" spans="1:77" ht="9.9499999999999993" customHeight="1">
      <c r="A35" s="271"/>
      <c r="B35" s="272"/>
      <c r="C35" s="272"/>
      <c r="D35" s="272"/>
      <c r="E35" s="272"/>
      <c r="F35" s="272"/>
      <c r="G35" s="272"/>
      <c r="H35" s="272"/>
      <c r="I35" s="272"/>
      <c r="J35" s="272"/>
      <c r="K35" s="272"/>
      <c r="L35" s="272"/>
      <c r="M35" s="273"/>
      <c r="N35" s="259"/>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1"/>
      <c r="AN35" s="271"/>
      <c r="AO35" s="272"/>
      <c r="AP35" s="272"/>
      <c r="AQ35" s="272"/>
      <c r="AR35" s="272"/>
      <c r="AS35" s="272"/>
      <c r="AT35" s="272"/>
      <c r="AU35" s="272"/>
      <c r="AV35" s="272"/>
      <c r="AW35" s="272"/>
      <c r="AX35" s="272"/>
      <c r="AY35" s="273"/>
      <c r="AZ35" s="286" t="s">
        <v>13</v>
      </c>
      <c r="BA35" s="286"/>
      <c r="BB35" s="286"/>
      <c r="BC35" s="286"/>
      <c r="BD35" s="286"/>
      <c r="BE35" s="286"/>
      <c r="BF35" s="347"/>
      <c r="BG35" s="347"/>
      <c r="BH35" s="347"/>
      <c r="BI35" s="347"/>
      <c r="BJ35" s="347"/>
      <c r="BK35" s="347"/>
      <c r="BL35" s="347"/>
      <c r="BM35" s="347"/>
      <c r="BN35" s="347"/>
      <c r="BO35" s="347"/>
      <c r="BP35" s="347"/>
      <c r="BQ35" s="347"/>
      <c r="BR35" s="347"/>
      <c r="BS35" s="347"/>
      <c r="BT35" s="347"/>
      <c r="BU35" s="347"/>
      <c r="BV35" s="347"/>
      <c r="BW35" s="347"/>
      <c r="BX35" s="347"/>
      <c r="BY35" s="347"/>
    </row>
    <row r="36" spans="1:77" ht="9.9499999999999993" customHeight="1">
      <c r="A36" s="271"/>
      <c r="B36" s="272"/>
      <c r="C36" s="272"/>
      <c r="D36" s="272"/>
      <c r="E36" s="272"/>
      <c r="F36" s="272"/>
      <c r="G36" s="272"/>
      <c r="H36" s="272"/>
      <c r="I36" s="272"/>
      <c r="J36" s="272"/>
      <c r="K36" s="272"/>
      <c r="L36" s="272"/>
      <c r="M36" s="273"/>
      <c r="N36" s="259"/>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1"/>
      <c r="AN36" s="271"/>
      <c r="AO36" s="272"/>
      <c r="AP36" s="272"/>
      <c r="AQ36" s="272"/>
      <c r="AR36" s="272"/>
      <c r="AS36" s="272"/>
      <c r="AT36" s="272"/>
      <c r="AU36" s="272"/>
      <c r="AV36" s="272"/>
      <c r="AW36" s="272"/>
      <c r="AX36" s="272"/>
      <c r="AY36" s="273"/>
      <c r="AZ36" s="286"/>
      <c r="BA36" s="286"/>
      <c r="BB36" s="286"/>
      <c r="BC36" s="286"/>
      <c r="BD36" s="286"/>
      <c r="BE36" s="286"/>
      <c r="BF36" s="347"/>
      <c r="BG36" s="347"/>
      <c r="BH36" s="347"/>
      <c r="BI36" s="347"/>
      <c r="BJ36" s="347"/>
      <c r="BK36" s="347"/>
      <c r="BL36" s="347"/>
      <c r="BM36" s="347"/>
      <c r="BN36" s="347"/>
      <c r="BO36" s="347"/>
      <c r="BP36" s="347"/>
      <c r="BQ36" s="347"/>
      <c r="BR36" s="347"/>
      <c r="BS36" s="347"/>
      <c r="BT36" s="347"/>
      <c r="BU36" s="347"/>
      <c r="BV36" s="347"/>
      <c r="BW36" s="347"/>
      <c r="BX36" s="347"/>
      <c r="BY36" s="347"/>
    </row>
    <row r="37" spans="1:77" ht="9.9499999999999993" customHeight="1">
      <c r="A37" s="271"/>
      <c r="B37" s="272"/>
      <c r="C37" s="272"/>
      <c r="D37" s="272"/>
      <c r="E37" s="272"/>
      <c r="F37" s="272"/>
      <c r="G37" s="272"/>
      <c r="H37" s="272"/>
      <c r="I37" s="272"/>
      <c r="J37" s="272"/>
      <c r="K37" s="272"/>
      <c r="L37" s="272"/>
      <c r="M37" s="273"/>
      <c r="N37" s="259"/>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1"/>
      <c r="AN37" s="271"/>
      <c r="AO37" s="272"/>
      <c r="AP37" s="272"/>
      <c r="AQ37" s="272"/>
      <c r="AR37" s="272"/>
      <c r="AS37" s="272"/>
      <c r="AT37" s="272"/>
      <c r="AU37" s="272"/>
      <c r="AV37" s="272"/>
      <c r="AW37" s="272"/>
      <c r="AX37" s="272"/>
      <c r="AY37" s="273"/>
      <c r="AZ37" s="286" t="s">
        <v>9</v>
      </c>
      <c r="BA37" s="286"/>
      <c r="BB37" s="286"/>
      <c r="BC37" s="286"/>
      <c r="BD37" s="286"/>
      <c r="BE37" s="286"/>
      <c r="BF37" s="347"/>
      <c r="BG37" s="347"/>
      <c r="BH37" s="347"/>
      <c r="BI37" s="347"/>
      <c r="BJ37" s="347"/>
      <c r="BK37" s="347"/>
      <c r="BL37" s="347"/>
      <c r="BM37" s="347"/>
      <c r="BN37" s="347"/>
      <c r="BO37" s="347"/>
      <c r="BP37" s="347"/>
      <c r="BQ37" s="347"/>
      <c r="BR37" s="347"/>
      <c r="BS37" s="347"/>
      <c r="BT37" s="347"/>
      <c r="BU37" s="347"/>
      <c r="BV37" s="347"/>
      <c r="BW37" s="347"/>
      <c r="BX37" s="347"/>
      <c r="BY37" s="347"/>
    </row>
    <row r="38" spans="1:77" ht="9.9499999999999993" customHeight="1">
      <c r="A38" s="271"/>
      <c r="B38" s="272"/>
      <c r="C38" s="272"/>
      <c r="D38" s="272"/>
      <c r="E38" s="272"/>
      <c r="F38" s="272"/>
      <c r="G38" s="272"/>
      <c r="H38" s="272"/>
      <c r="I38" s="272"/>
      <c r="J38" s="272"/>
      <c r="K38" s="272"/>
      <c r="L38" s="272"/>
      <c r="M38" s="273"/>
      <c r="N38" s="259"/>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1"/>
      <c r="AN38" s="271"/>
      <c r="AO38" s="272"/>
      <c r="AP38" s="272"/>
      <c r="AQ38" s="272"/>
      <c r="AR38" s="272"/>
      <c r="AS38" s="272"/>
      <c r="AT38" s="272"/>
      <c r="AU38" s="272"/>
      <c r="AV38" s="272"/>
      <c r="AW38" s="272"/>
      <c r="AX38" s="272"/>
      <c r="AY38" s="273"/>
      <c r="AZ38" s="287"/>
      <c r="BA38" s="287"/>
      <c r="BB38" s="287"/>
      <c r="BC38" s="287"/>
      <c r="BD38" s="287"/>
      <c r="BE38" s="287"/>
      <c r="BF38" s="348"/>
      <c r="BG38" s="348"/>
      <c r="BH38" s="348"/>
      <c r="BI38" s="348"/>
      <c r="BJ38" s="348"/>
      <c r="BK38" s="348"/>
      <c r="BL38" s="348"/>
      <c r="BM38" s="348"/>
      <c r="BN38" s="348"/>
      <c r="BO38" s="348"/>
      <c r="BP38" s="348"/>
      <c r="BQ38" s="348"/>
      <c r="BR38" s="348"/>
      <c r="BS38" s="348"/>
      <c r="BT38" s="348"/>
      <c r="BU38" s="348"/>
      <c r="BV38" s="348"/>
      <c r="BW38" s="348"/>
      <c r="BX38" s="348"/>
      <c r="BY38" s="348"/>
    </row>
    <row r="39" spans="1:77" ht="6.75" customHeight="1">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row>
    <row r="40" spans="1:77" ht="6.75" customHeight="1">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row>
    <row r="41" spans="1:77" ht="8.25" customHeight="1">
      <c r="A41" s="322" t="s">
        <v>147</v>
      </c>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196"/>
      <c r="AG41" s="198"/>
      <c r="AH41" s="198"/>
      <c r="AI41" s="198"/>
      <c r="AJ41" s="198"/>
      <c r="AK41" s="198"/>
      <c r="AL41" s="198"/>
      <c r="AM41" s="198"/>
      <c r="AN41" s="198"/>
      <c r="AO41" s="198"/>
      <c r="AP41" s="198"/>
      <c r="AQ41" s="198"/>
      <c r="AR41" s="198"/>
      <c r="AS41" s="198"/>
      <c r="AT41" s="198"/>
      <c r="AU41" s="198"/>
      <c r="AV41" s="198"/>
      <c r="AW41" s="198"/>
      <c r="AX41" s="198"/>
      <c r="AY41" s="199"/>
      <c r="AZ41" s="199"/>
      <c r="BA41" s="199"/>
      <c r="BB41" s="199"/>
      <c r="BC41" s="199"/>
      <c r="BD41" s="199"/>
      <c r="BE41" s="199"/>
      <c r="BF41" s="199"/>
      <c r="BG41" s="199"/>
      <c r="BH41" s="199"/>
      <c r="BI41" s="196"/>
      <c r="BJ41" s="198"/>
      <c r="BK41" s="198"/>
      <c r="BL41" s="198"/>
      <c r="BM41" s="198"/>
      <c r="BN41" s="198"/>
      <c r="BO41" s="198"/>
      <c r="BP41" s="198"/>
      <c r="BQ41" s="198"/>
      <c r="BR41" s="198"/>
      <c r="BS41" s="198"/>
      <c r="BT41" s="198"/>
      <c r="BU41" s="198"/>
      <c r="BV41" s="198"/>
      <c r="BW41" s="198"/>
      <c r="BX41" s="198"/>
      <c r="BY41" s="198"/>
    </row>
    <row r="42" spans="1:77" ht="8.25" customHeight="1">
      <c r="A42" s="322"/>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196"/>
      <c r="AG42" s="198"/>
      <c r="AH42" s="198"/>
      <c r="AI42" s="198"/>
      <c r="AJ42" s="198"/>
      <c r="AK42" s="198"/>
      <c r="AL42" s="198"/>
      <c r="AM42" s="198"/>
      <c r="AN42" s="198"/>
      <c r="AO42" s="198"/>
      <c r="AP42" s="198"/>
      <c r="AQ42" s="198"/>
      <c r="AR42" s="198"/>
      <c r="AS42" s="198"/>
      <c r="AT42" s="198"/>
      <c r="AU42" s="198"/>
      <c r="AV42" s="198"/>
      <c r="AW42" s="198"/>
      <c r="AX42" s="198"/>
      <c r="AY42" s="199"/>
      <c r="AZ42" s="199"/>
      <c r="BA42" s="199"/>
      <c r="BB42" s="199"/>
      <c r="BC42" s="199"/>
      <c r="BD42" s="199"/>
      <c r="BE42" s="199"/>
      <c r="BF42" s="199"/>
      <c r="BG42" s="199"/>
      <c r="BH42" s="199"/>
      <c r="BI42" s="196"/>
      <c r="BJ42" s="198"/>
      <c r="BK42" s="198"/>
      <c r="BL42" s="198"/>
      <c r="BM42" s="198"/>
      <c r="BN42" s="198"/>
      <c r="BO42" s="198"/>
      <c r="BP42" s="198"/>
      <c r="BQ42" s="198"/>
      <c r="BR42" s="198"/>
      <c r="BS42" s="198"/>
      <c r="BT42" s="198"/>
      <c r="BU42" s="198"/>
      <c r="BV42" s="198"/>
      <c r="BW42" s="198"/>
      <c r="BX42" s="198"/>
      <c r="BY42" s="198"/>
    </row>
    <row r="43" spans="1:77" ht="8.25" customHeight="1">
      <c r="A43" s="322"/>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196"/>
      <c r="AG43" s="198"/>
      <c r="AH43" s="198"/>
      <c r="AI43" s="198"/>
      <c r="AJ43" s="198"/>
      <c r="AK43" s="198"/>
      <c r="AL43" s="198"/>
      <c r="AM43" s="198"/>
      <c r="AN43" s="198"/>
      <c r="AO43" s="198"/>
      <c r="AP43" s="198"/>
      <c r="AQ43" s="198"/>
      <c r="AR43" s="198"/>
      <c r="AS43" s="198"/>
      <c r="AT43" s="198"/>
      <c r="AU43" s="198"/>
      <c r="AV43" s="198"/>
      <c r="AW43" s="198"/>
      <c r="AX43" s="198"/>
      <c r="AY43" s="199"/>
      <c r="AZ43" s="199"/>
      <c r="BA43" s="199"/>
      <c r="BB43" s="199"/>
      <c r="BC43" s="199"/>
      <c r="BD43" s="199"/>
      <c r="BE43" s="199"/>
      <c r="BF43" s="199"/>
      <c r="BG43" s="199"/>
      <c r="BH43" s="199"/>
      <c r="BI43" s="196"/>
      <c r="BJ43" s="198"/>
      <c r="BK43" s="198"/>
      <c r="BL43" s="198"/>
      <c r="BM43" s="198"/>
      <c r="BN43" s="198"/>
      <c r="BO43" s="198"/>
      <c r="BP43" s="198"/>
      <c r="BQ43" s="198"/>
      <c r="BR43" s="198"/>
      <c r="BS43" s="198"/>
      <c r="BT43" s="198"/>
      <c r="BU43" s="198"/>
      <c r="BV43" s="198"/>
      <c r="BW43" s="198"/>
      <c r="BX43" s="198"/>
      <c r="BY43" s="198"/>
    </row>
    <row r="44" spans="1:77" ht="8.25" customHeight="1">
      <c r="A44" s="246"/>
      <c r="B44" s="246"/>
      <c r="C44" s="246"/>
      <c r="D44" s="262" t="s">
        <v>146</v>
      </c>
      <c r="E44" s="263"/>
      <c r="F44" s="263"/>
      <c r="G44" s="263"/>
      <c r="H44" s="263"/>
      <c r="I44" s="263"/>
      <c r="J44" s="263"/>
      <c r="K44" s="263"/>
      <c r="L44" s="263"/>
      <c r="M44" s="263"/>
      <c r="N44" s="263"/>
      <c r="O44" s="264"/>
      <c r="P44" s="295"/>
      <c r="Q44" s="296"/>
      <c r="R44" s="296"/>
      <c r="S44" s="296"/>
      <c r="T44" s="296"/>
      <c r="U44" s="296"/>
      <c r="V44" s="296"/>
      <c r="W44" s="296"/>
      <c r="X44" s="292" t="s">
        <v>12</v>
      </c>
      <c r="Y44" s="292"/>
      <c r="Z44" s="256"/>
      <c r="AA44" s="256"/>
      <c r="AB44" s="256"/>
      <c r="AC44" s="256"/>
      <c r="AD44" s="256"/>
      <c r="AE44" s="256"/>
      <c r="AF44" s="336" t="s">
        <v>11</v>
      </c>
      <c r="AG44" s="336"/>
      <c r="AH44" s="296"/>
      <c r="AI44" s="296"/>
      <c r="AJ44" s="296"/>
      <c r="AK44" s="296"/>
      <c r="AL44" s="296"/>
      <c r="AM44" s="296"/>
      <c r="AN44" s="336" t="s">
        <v>10</v>
      </c>
      <c r="AO44" s="339"/>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c r="BV44" s="246"/>
      <c r="BW44" s="246"/>
      <c r="BX44" s="246"/>
      <c r="BY44" s="246"/>
    </row>
    <row r="45" spans="1:77" ht="8.25" customHeight="1">
      <c r="A45" s="246"/>
      <c r="B45" s="246"/>
      <c r="C45" s="246"/>
      <c r="D45" s="265"/>
      <c r="E45" s="266"/>
      <c r="F45" s="266"/>
      <c r="G45" s="266"/>
      <c r="H45" s="266"/>
      <c r="I45" s="266"/>
      <c r="J45" s="266"/>
      <c r="K45" s="266"/>
      <c r="L45" s="266"/>
      <c r="M45" s="266"/>
      <c r="N45" s="266"/>
      <c r="O45" s="267"/>
      <c r="P45" s="297"/>
      <c r="Q45" s="298"/>
      <c r="R45" s="298"/>
      <c r="S45" s="298"/>
      <c r="T45" s="298"/>
      <c r="U45" s="298"/>
      <c r="V45" s="298"/>
      <c r="W45" s="298"/>
      <c r="X45" s="293"/>
      <c r="Y45" s="293"/>
      <c r="Z45" s="260"/>
      <c r="AA45" s="260"/>
      <c r="AB45" s="260"/>
      <c r="AC45" s="260"/>
      <c r="AD45" s="260"/>
      <c r="AE45" s="260"/>
      <c r="AF45" s="337"/>
      <c r="AG45" s="337"/>
      <c r="AH45" s="298"/>
      <c r="AI45" s="298"/>
      <c r="AJ45" s="298"/>
      <c r="AK45" s="298"/>
      <c r="AL45" s="298"/>
      <c r="AM45" s="298"/>
      <c r="AN45" s="337"/>
      <c r="AO45" s="340"/>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6"/>
    </row>
    <row r="46" spans="1:77" ht="8.25" customHeight="1">
      <c r="A46" s="246"/>
      <c r="B46" s="246"/>
      <c r="C46" s="246"/>
      <c r="D46" s="268"/>
      <c r="E46" s="269"/>
      <c r="F46" s="269"/>
      <c r="G46" s="269"/>
      <c r="H46" s="269"/>
      <c r="I46" s="269"/>
      <c r="J46" s="269"/>
      <c r="K46" s="269"/>
      <c r="L46" s="269"/>
      <c r="M46" s="269"/>
      <c r="N46" s="269"/>
      <c r="O46" s="270"/>
      <c r="P46" s="299"/>
      <c r="Q46" s="300"/>
      <c r="R46" s="300"/>
      <c r="S46" s="300"/>
      <c r="T46" s="300"/>
      <c r="U46" s="300"/>
      <c r="V46" s="300"/>
      <c r="W46" s="300"/>
      <c r="X46" s="294"/>
      <c r="Y46" s="294"/>
      <c r="Z46" s="291"/>
      <c r="AA46" s="291"/>
      <c r="AB46" s="291"/>
      <c r="AC46" s="291"/>
      <c r="AD46" s="291"/>
      <c r="AE46" s="291"/>
      <c r="AF46" s="338"/>
      <c r="AG46" s="338"/>
      <c r="AH46" s="300"/>
      <c r="AI46" s="300"/>
      <c r="AJ46" s="300"/>
      <c r="AK46" s="300"/>
      <c r="AL46" s="300"/>
      <c r="AM46" s="300"/>
      <c r="AN46" s="338"/>
      <c r="AO46" s="341"/>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row>
    <row r="47" spans="1:77" ht="8.25" customHeight="1">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row>
    <row r="48" spans="1:77" ht="5.25" customHeight="1">
      <c r="A48" s="197"/>
      <c r="B48" s="197"/>
      <c r="C48" s="197"/>
      <c r="D48" s="197"/>
      <c r="E48" s="197"/>
      <c r="F48" s="197"/>
      <c r="G48" s="197"/>
      <c r="H48" s="197"/>
      <c r="I48" s="197"/>
      <c r="J48" s="197"/>
      <c r="K48" s="197"/>
      <c r="L48" s="201"/>
      <c r="M48" s="201"/>
      <c r="N48" s="201"/>
      <c r="O48" s="201"/>
      <c r="P48" s="201"/>
      <c r="Q48" s="202"/>
      <c r="R48" s="201"/>
      <c r="S48" s="201"/>
      <c r="T48" s="201"/>
      <c r="U48" s="201"/>
      <c r="V48" s="201"/>
      <c r="W48" s="201"/>
      <c r="X48" s="196"/>
      <c r="Y48" s="196"/>
      <c r="Z48" s="196"/>
      <c r="AA48" s="196"/>
      <c r="AB48" s="196"/>
      <c r="AC48" s="196"/>
      <c r="AD48" s="196"/>
      <c r="AE48" s="196"/>
      <c r="AF48" s="196"/>
      <c r="AG48" s="196"/>
      <c r="AH48" s="196"/>
      <c r="AI48" s="196"/>
      <c r="AJ48" s="196"/>
      <c r="AK48" s="196"/>
      <c r="AL48" s="196"/>
      <c r="AM48" s="196"/>
      <c r="AN48" s="196"/>
      <c r="AO48" s="201"/>
      <c r="AP48" s="201"/>
      <c r="AQ48" s="201"/>
      <c r="AR48" s="201"/>
      <c r="AS48" s="201"/>
      <c r="AT48" s="201"/>
      <c r="AU48" s="201"/>
      <c r="AV48" s="201"/>
      <c r="AW48" s="201"/>
      <c r="AX48" s="201"/>
      <c r="AY48" s="201"/>
      <c r="AZ48" s="196"/>
      <c r="BA48" s="196"/>
      <c r="BB48" s="196"/>
      <c r="BC48" s="196"/>
      <c r="BD48" s="196"/>
      <c r="BE48" s="196"/>
      <c r="BF48" s="196"/>
      <c r="BG48" s="196"/>
      <c r="BH48" s="196"/>
      <c r="BI48" s="196"/>
      <c r="BJ48" s="196"/>
      <c r="BK48" s="196"/>
      <c r="BL48" s="196"/>
      <c r="BM48" s="196"/>
      <c r="BN48" s="196"/>
      <c r="BO48" s="196"/>
      <c r="BP48" s="201"/>
      <c r="BQ48" s="201"/>
      <c r="BR48" s="201"/>
      <c r="BS48" s="201"/>
      <c r="BT48" s="201"/>
      <c r="BU48" s="201"/>
      <c r="BV48" s="201"/>
      <c r="BW48" s="201"/>
      <c r="BX48" s="201"/>
      <c r="BY48" s="201"/>
    </row>
    <row r="49" spans="1:77" ht="8.25" customHeight="1">
      <c r="A49" s="322" t="s">
        <v>148</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196"/>
      <c r="AG49" s="198"/>
      <c r="AH49" s="198"/>
      <c r="AI49" s="198"/>
      <c r="AJ49" s="198"/>
      <c r="AK49" s="198"/>
      <c r="AL49" s="198"/>
      <c r="AM49" s="198"/>
      <c r="AN49" s="198"/>
      <c r="AO49" s="198"/>
      <c r="AP49" s="198"/>
      <c r="AQ49" s="198"/>
      <c r="AR49" s="198"/>
      <c r="AS49" s="198"/>
      <c r="AT49" s="198"/>
      <c r="AU49" s="198"/>
      <c r="AV49" s="198"/>
      <c r="AW49" s="198"/>
      <c r="AX49" s="198"/>
      <c r="AY49" s="199"/>
      <c r="AZ49" s="199"/>
      <c r="BA49" s="199"/>
      <c r="BB49" s="199"/>
      <c r="BC49" s="199"/>
      <c r="BD49" s="199"/>
      <c r="BE49" s="199"/>
      <c r="BF49" s="199"/>
      <c r="BG49" s="199"/>
      <c r="BH49" s="199"/>
      <c r="BI49" s="196"/>
      <c r="BJ49" s="198"/>
      <c r="BK49" s="198"/>
      <c r="BL49" s="198"/>
      <c r="BM49" s="198"/>
      <c r="BN49" s="198"/>
      <c r="BO49" s="198"/>
      <c r="BP49" s="198"/>
      <c r="BQ49" s="198"/>
      <c r="BR49" s="198"/>
      <c r="BS49" s="198"/>
      <c r="BT49" s="198"/>
      <c r="BU49" s="198"/>
      <c r="BV49" s="198"/>
      <c r="BW49" s="198"/>
      <c r="BX49" s="198"/>
      <c r="BY49" s="198"/>
    </row>
    <row r="50" spans="1:77" ht="8.25" customHeight="1">
      <c r="A50" s="322"/>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196"/>
      <c r="AG50" s="198"/>
      <c r="AH50" s="198"/>
      <c r="AI50" s="198"/>
      <c r="AJ50" s="198"/>
      <c r="AK50" s="198"/>
      <c r="AL50" s="198"/>
      <c r="AM50" s="198"/>
      <c r="AN50" s="198"/>
      <c r="AO50" s="198"/>
      <c r="AP50" s="198"/>
      <c r="AQ50" s="198"/>
      <c r="AR50" s="198"/>
      <c r="AS50" s="198"/>
      <c r="AT50" s="198"/>
      <c r="AU50" s="198"/>
      <c r="AV50" s="198"/>
      <c r="AW50" s="198"/>
      <c r="AX50" s="198"/>
      <c r="AY50" s="199"/>
      <c r="AZ50" s="199"/>
      <c r="BA50" s="199"/>
      <c r="BB50" s="199"/>
      <c r="BC50" s="199"/>
      <c r="BD50" s="199"/>
      <c r="BE50" s="199"/>
      <c r="BF50" s="199"/>
      <c r="BG50" s="199"/>
      <c r="BH50" s="199"/>
      <c r="BI50" s="196"/>
      <c r="BJ50" s="198"/>
      <c r="BK50" s="198"/>
      <c r="BL50" s="198"/>
      <c r="BM50" s="198"/>
      <c r="BN50" s="198"/>
      <c r="BO50" s="198"/>
      <c r="BP50" s="198"/>
      <c r="BQ50" s="198"/>
      <c r="BR50" s="198"/>
      <c r="BS50" s="198"/>
      <c r="BT50" s="198"/>
      <c r="BU50" s="198"/>
      <c r="BV50" s="198"/>
      <c r="BW50" s="198"/>
      <c r="BX50" s="198"/>
      <c r="BY50" s="198"/>
    </row>
    <row r="51" spans="1:77" ht="8.25" customHeight="1">
      <c r="A51" s="322"/>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196"/>
      <c r="AG51" s="198"/>
      <c r="AH51" s="198"/>
      <c r="AI51" s="198"/>
      <c r="AJ51" s="198"/>
      <c r="AK51" s="198"/>
      <c r="AL51" s="198"/>
      <c r="AM51" s="198"/>
      <c r="AN51" s="198"/>
      <c r="AO51" s="198"/>
      <c r="AP51" s="198"/>
      <c r="AQ51" s="198"/>
      <c r="AR51" s="198"/>
      <c r="AS51" s="198"/>
      <c r="AT51" s="198"/>
      <c r="AU51" s="198"/>
      <c r="AV51" s="198"/>
      <c r="AW51" s="198"/>
      <c r="AX51" s="198"/>
      <c r="AY51" s="199"/>
      <c r="AZ51" s="199"/>
      <c r="BA51" s="199"/>
      <c r="BB51" s="199"/>
      <c r="BC51" s="199"/>
      <c r="BD51" s="199"/>
      <c r="BE51" s="199"/>
      <c r="BF51" s="199"/>
      <c r="BG51" s="199"/>
      <c r="BH51" s="199"/>
      <c r="BI51" s="196"/>
      <c r="BJ51" s="198"/>
      <c r="BK51" s="198"/>
      <c r="BL51" s="198"/>
      <c r="BM51" s="198"/>
      <c r="BN51" s="198"/>
      <c r="BO51" s="198"/>
      <c r="BP51" s="198"/>
      <c r="BQ51" s="198"/>
      <c r="BR51" s="198"/>
      <c r="BS51" s="198"/>
      <c r="BT51" s="198"/>
      <c r="BU51" s="198"/>
      <c r="BV51" s="198"/>
      <c r="BW51" s="198"/>
      <c r="BX51" s="198"/>
      <c r="BY51" s="198"/>
    </row>
    <row r="52" spans="1:77" ht="8.25" customHeight="1">
      <c r="A52" s="323" t="s">
        <v>150</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5"/>
    </row>
    <row r="53" spans="1:77" ht="8.25" customHeight="1">
      <c r="A53" s="326"/>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8"/>
    </row>
    <row r="54" spans="1:77" ht="8.25" customHeight="1">
      <c r="A54" s="326"/>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8"/>
    </row>
    <row r="55" spans="1:77" ht="8.25" customHeight="1">
      <c r="A55" s="326"/>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7"/>
      <c r="BW55" s="327"/>
      <c r="BX55" s="327"/>
      <c r="BY55" s="328"/>
    </row>
    <row r="56" spans="1:77" ht="8.25" customHeight="1">
      <c r="A56" s="326"/>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27"/>
      <c r="BW56" s="327"/>
      <c r="BX56" s="327"/>
      <c r="BY56" s="328"/>
    </row>
    <row r="57" spans="1:77" ht="8.25" customHeight="1">
      <c r="A57" s="326"/>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8"/>
    </row>
    <row r="58" spans="1:77" ht="8.25" customHeight="1">
      <c r="A58" s="326"/>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8"/>
    </row>
    <row r="59" spans="1:77" ht="8.25" customHeight="1">
      <c r="A59" s="326"/>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8"/>
    </row>
    <row r="60" spans="1:77" ht="8.25" customHeight="1">
      <c r="A60" s="326"/>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8"/>
    </row>
    <row r="61" spans="1:77" ht="8.25" customHeight="1">
      <c r="A61" s="326"/>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8"/>
    </row>
    <row r="62" spans="1:77" ht="8.25" customHeight="1">
      <c r="A62" s="326"/>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8"/>
    </row>
    <row r="63" spans="1:77" ht="8.25" customHeight="1">
      <c r="A63" s="326"/>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7"/>
      <c r="BW63" s="327"/>
      <c r="BX63" s="327"/>
      <c r="BY63" s="328"/>
    </row>
    <row r="64" spans="1:77" ht="8.25" customHeight="1">
      <c r="A64" s="326"/>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8"/>
    </row>
    <row r="65" spans="1:77" ht="18.75">
      <c r="A65" s="326"/>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8"/>
    </row>
    <row r="66" spans="1:77" ht="18.75">
      <c r="A66" s="329"/>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c r="BW66" s="330"/>
      <c r="BX66" s="330"/>
      <c r="BY66" s="331"/>
    </row>
    <row r="67" spans="1:77" ht="6" customHeight="1">
      <c r="A67" s="197"/>
      <c r="B67" s="197"/>
      <c r="C67" s="197"/>
      <c r="D67" s="197"/>
      <c r="E67" s="197"/>
      <c r="F67" s="197"/>
      <c r="G67" s="197"/>
      <c r="H67" s="197"/>
      <c r="I67" s="197"/>
      <c r="J67" s="197"/>
      <c r="K67" s="197"/>
      <c r="L67" s="201"/>
      <c r="M67" s="201"/>
      <c r="N67" s="201"/>
      <c r="O67" s="201"/>
      <c r="P67" s="201"/>
      <c r="Q67" s="202"/>
      <c r="R67" s="201"/>
      <c r="S67" s="201"/>
      <c r="T67" s="201"/>
      <c r="U67" s="201"/>
      <c r="V67" s="201"/>
      <c r="W67" s="201"/>
      <c r="X67" s="196"/>
      <c r="Y67" s="196"/>
      <c r="Z67" s="196"/>
      <c r="AA67" s="196"/>
      <c r="AB67" s="196"/>
      <c r="AC67" s="196"/>
      <c r="AD67" s="196"/>
      <c r="AE67" s="196"/>
      <c r="AF67" s="196"/>
      <c r="AG67" s="196"/>
      <c r="AH67" s="196"/>
      <c r="AI67" s="196"/>
      <c r="AJ67" s="196"/>
      <c r="AK67" s="196"/>
      <c r="AL67" s="196"/>
      <c r="AM67" s="196"/>
      <c r="AN67" s="196"/>
      <c r="AO67" s="201"/>
      <c r="AP67" s="201"/>
      <c r="AQ67" s="201"/>
      <c r="AR67" s="201"/>
      <c r="AS67" s="201"/>
      <c r="AT67" s="201"/>
      <c r="AU67" s="201"/>
      <c r="AV67" s="201"/>
      <c r="AW67" s="201"/>
      <c r="AX67" s="201"/>
      <c r="AY67" s="201"/>
      <c r="AZ67" s="196"/>
      <c r="BA67" s="196"/>
      <c r="BB67" s="196"/>
      <c r="BC67" s="196"/>
      <c r="BD67" s="196"/>
      <c r="BE67" s="196"/>
      <c r="BF67" s="196"/>
      <c r="BG67" s="196"/>
      <c r="BH67" s="196"/>
      <c r="BI67" s="196"/>
      <c r="BJ67" s="196"/>
      <c r="BK67" s="196"/>
      <c r="BL67" s="196"/>
      <c r="BM67" s="196"/>
      <c r="BN67" s="196"/>
      <c r="BO67" s="196"/>
      <c r="BP67" s="201"/>
      <c r="BQ67" s="201"/>
      <c r="BR67" s="201"/>
      <c r="BS67" s="201"/>
      <c r="BT67" s="201"/>
      <c r="BU67" s="201"/>
      <c r="BV67" s="201"/>
      <c r="BW67" s="201"/>
      <c r="BX67" s="201"/>
      <c r="BY67" s="201"/>
    </row>
    <row r="68" spans="1:77" ht="8.25" customHeight="1">
      <c r="A68" s="200"/>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row>
    <row r="69" spans="1:77" ht="8.25" customHeight="1">
      <c r="A69" s="322" t="s">
        <v>151</v>
      </c>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196"/>
      <c r="AG69" s="198"/>
      <c r="AH69" s="198"/>
      <c r="AI69" s="198"/>
      <c r="AJ69" s="198"/>
      <c r="AK69" s="198"/>
      <c r="AL69" s="198"/>
      <c r="AM69" s="198"/>
      <c r="AN69" s="198"/>
      <c r="AO69" s="198"/>
      <c r="AP69" s="198"/>
      <c r="AQ69" s="198"/>
      <c r="AR69" s="198"/>
      <c r="AS69" s="198"/>
      <c r="AT69" s="198"/>
      <c r="AU69" s="198"/>
      <c r="AV69" s="198"/>
      <c r="AW69" s="198"/>
      <c r="AX69" s="198"/>
      <c r="AY69" s="199"/>
      <c r="AZ69" s="199"/>
      <c r="BA69" s="199"/>
      <c r="BB69" s="199"/>
      <c r="BC69" s="199"/>
      <c r="BD69" s="199"/>
      <c r="BE69" s="199"/>
      <c r="BF69" s="199"/>
      <c r="BG69" s="199"/>
      <c r="BH69" s="199"/>
      <c r="BI69" s="196"/>
      <c r="BJ69" s="198"/>
      <c r="BK69" s="198"/>
      <c r="BL69" s="198"/>
      <c r="BM69" s="198"/>
      <c r="BN69" s="198"/>
      <c r="BO69" s="198"/>
      <c r="BP69" s="198"/>
      <c r="BQ69" s="198"/>
      <c r="BR69" s="198"/>
      <c r="BS69" s="198"/>
      <c r="BT69" s="198"/>
      <c r="BU69" s="198"/>
      <c r="BV69" s="198"/>
      <c r="BW69" s="198"/>
      <c r="BX69" s="198"/>
      <c r="BY69" s="198"/>
    </row>
    <row r="70" spans="1:77" ht="8.25" customHeight="1">
      <c r="A70" s="32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196"/>
      <c r="AG70" s="198"/>
      <c r="AH70" s="198"/>
      <c r="AI70" s="198"/>
      <c r="AJ70" s="198"/>
      <c r="AK70" s="198"/>
      <c r="AL70" s="198"/>
      <c r="AM70" s="198"/>
      <c r="AN70" s="198"/>
      <c r="AO70" s="198"/>
      <c r="AP70" s="198"/>
      <c r="AQ70" s="198"/>
      <c r="AR70" s="198"/>
      <c r="AS70" s="198"/>
      <c r="AT70" s="198"/>
      <c r="AU70" s="198"/>
      <c r="AV70" s="198"/>
      <c r="AW70" s="198"/>
      <c r="AX70" s="198"/>
      <c r="AY70" s="199"/>
      <c r="AZ70" s="199"/>
      <c r="BA70" s="199"/>
      <c r="BB70" s="199"/>
      <c r="BC70" s="199"/>
      <c r="BD70" s="199"/>
      <c r="BE70" s="199"/>
      <c r="BF70" s="199"/>
      <c r="BG70" s="199"/>
      <c r="BH70" s="199"/>
      <c r="BI70" s="196"/>
      <c r="BJ70" s="198"/>
      <c r="BK70" s="198"/>
      <c r="BL70" s="198"/>
      <c r="BM70" s="198"/>
      <c r="BN70" s="198"/>
      <c r="BO70" s="198"/>
      <c r="BP70" s="198"/>
      <c r="BQ70" s="198"/>
      <c r="BR70" s="198"/>
      <c r="BS70" s="198"/>
      <c r="BT70" s="198"/>
      <c r="BU70" s="198"/>
      <c r="BV70" s="198"/>
      <c r="BW70" s="198"/>
      <c r="BX70" s="198"/>
      <c r="BY70" s="198"/>
    </row>
    <row r="71" spans="1:77" ht="8.25" customHeight="1">
      <c r="A71" s="32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196"/>
      <c r="AG71" s="198"/>
      <c r="AH71" s="198"/>
      <c r="AI71" s="198"/>
      <c r="AJ71" s="198"/>
      <c r="AK71" s="198"/>
      <c r="AL71" s="198"/>
      <c r="AM71" s="198"/>
      <c r="AN71" s="198"/>
      <c r="AO71" s="198"/>
      <c r="AP71" s="198"/>
      <c r="AQ71" s="198"/>
      <c r="AR71" s="198"/>
      <c r="AS71" s="198"/>
      <c r="AT71" s="198"/>
      <c r="AU71" s="198"/>
      <c r="AV71" s="198"/>
      <c r="AW71" s="198"/>
      <c r="AX71" s="198"/>
      <c r="AY71" s="199"/>
      <c r="AZ71" s="199"/>
      <c r="BA71" s="199"/>
      <c r="BB71" s="199"/>
      <c r="BC71" s="199"/>
      <c r="BD71" s="199"/>
      <c r="BE71" s="199"/>
      <c r="BF71" s="199"/>
      <c r="BG71" s="199"/>
      <c r="BH71" s="199"/>
      <c r="BI71" s="196"/>
      <c r="BJ71" s="198"/>
      <c r="BK71" s="198"/>
      <c r="BL71" s="198"/>
      <c r="BM71" s="198"/>
      <c r="BN71" s="198"/>
      <c r="BO71" s="198"/>
      <c r="BP71" s="198"/>
      <c r="BQ71" s="198"/>
      <c r="BR71" s="198"/>
      <c r="BS71" s="198"/>
      <c r="BT71" s="198"/>
      <c r="BU71" s="198"/>
      <c r="BV71" s="198"/>
      <c r="BW71" s="198"/>
      <c r="BX71" s="198"/>
      <c r="BY71" s="198"/>
    </row>
    <row r="72" spans="1:77" ht="8.25" customHeight="1">
      <c r="A72" s="323" t="s">
        <v>153</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5"/>
    </row>
    <row r="73" spans="1:77" ht="8.25" customHeight="1">
      <c r="A73" s="326"/>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8"/>
    </row>
    <row r="74" spans="1:77" ht="8.25" customHeight="1">
      <c r="A74" s="326"/>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8"/>
    </row>
    <row r="75" spans="1:77" ht="8.25" customHeight="1">
      <c r="A75" s="326"/>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8"/>
    </row>
    <row r="76" spans="1:77" ht="8.25" customHeight="1">
      <c r="A76" s="326"/>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8"/>
    </row>
    <row r="77" spans="1:77" ht="8.25" customHeight="1">
      <c r="A77" s="326"/>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8"/>
    </row>
    <row r="78" spans="1:77" ht="8.25" customHeight="1">
      <c r="A78" s="326"/>
      <c r="B78" s="327"/>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8"/>
    </row>
    <row r="79" spans="1:77" ht="8.25" customHeight="1">
      <c r="A79" s="326"/>
      <c r="B79" s="327"/>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7"/>
      <c r="BW79" s="327"/>
      <c r="BX79" s="327"/>
      <c r="BY79" s="328"/>
    </row>
    <row r="80" spans="1:77" ht="8.25" customHeight="1">
      <c r="A80" s="326"/>
      <c r="B80" s="327"/>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8"/>
    </row>
    <row r="81" spans="1:77" ht="8.25" customHeight="1">
      <c r="A81" s="326"/>
      <c r="B81" s="327"/>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8"/>
    </row>
    <row r="82" spans="1:77" ht="8.25" customHeight="1">
      <c r="A82" s="326"/>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8"/>
    </row>
    <row r="83" spans="1:77" ht="8.25" customHeight="1">
      <c r="A83" s="326"/>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8"/>
    </row>
    <row r="84" spans="1:77" ht="8.25" customHeight="1">
      <c r="A84" s="326"/>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8"/>
    </row>
    <row r="85" spans="1:77" ht="8.25" customHeight="1">
      <c r="A85" s="326"/>
      <c r="B85" s="327"/>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7"/>
      <c r="BW85" s="327"/>
      <c r="BX85" s="327"/>
      <c r="BY85" s="328"/>
    </row>
    <row r="86" spans="1:77" ht="8.25" customHeight="1">
      <c r="A86" s="326"/>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c r="BW86" s="327"/>
      <c r="BX86" s="327"/>
      <c r="BY86" s="328"/>
    </row>
    <row r="87" spans="1:77" ht="8.25" customHeight="1">
      <c r="A87" s="326"/>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8"/>
    </row>
    <row r="88" spans="1:77" ht="8.25" customHeight="1">
      <c r="A88" s="326"/>
      <c r="B88" s="327"/>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8"/>
    </row>
    <row r="89" spans="1:77" ht="8.25" customHeight="1">
      <c r="A89" s="326"/>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328"/>
    </row>
    <row r="90" spans="1:77" ht="8.25" customHeight="1">
      <c r="A90" s="326"/>
      <c r="B90" s="327"/>
      <c r="C90" s="327"/>
      <c r="D90" s="327"/>
      <c r="E90" s="327"/>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328"/>
    </row>
    <row r="91" spans="1:77" ht="8.25" customHeight="1">
      <c r="A91" s="326"/>
      <c r="B91" s="327"/>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8"/>
    </row>
    <row r="92" spans="1:77" ht="5.25" customHeight="1">
      <c r="A92" s="326"/>
      <c r="B92" s="327"/>
      <c r="C92" s="327"/>
      <c r="D92" s="327"/>
      <c r="E92" s="327"/>
      <c r="F92" s="327"/>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8"/>
    </row>
    <row r="93" spans="1:77" ht="5.25" customHeight="1">
      <c r="A93" s="326"/>
      <c r="B93" s="327"/>
      <c r="C93" s="327"/>
      <c r="D93" s="327"/>
      <c r="E93" s="327"/>
      <c r="F93" s="327"/>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8"/>
    </row>
    <row r="94" spans="1:77" ht="18.75">
      <c r="A94" s="329"/>
      <c r="B94" s="330"/>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c r="AO94" s="330"/>
      <c r="AP94" s="330"/>
      <c r="AQ94" s="330"/>
      <c r="AR94" s="330"/>
      <c r="AS94" s="330"/>
      <c r="AT94" s="330"/>
      <c r="AU94" s="330"/>
      <c r="AV94" s="330"/>
      <c r="AW94" s="330"/>
      <c r="AX94" s="330"/>
      <c r="AY94" s="330"/>
      <c r="AZ94" s="330"/>
      <c r="BA94" s="330"/>
      <c r="BB94" s="330"/>
      <c r="BC94" s="330"/>
      <c r="BD94" s="330"/>
      <c r="BE94" s="330"/>
      <c r="BF94" s="330"/>
      <c r="BG94" s="330"/>
      <c r="BH94" s="330"/>
      <c r="BI94" s="330"/>
      <c r="BJ94" s="330"/>
      <c r="BK94" s="330"/>
      <c r="BL94" s="330"/>
      <c r="BM94" s="330"/>
      <c r="BN94" s="330"/>
      <c r="BO94" s="330"/>
      <c r="BP94" s="330"/>
      <c r="BQ94" s="330"/>
      <c r="BR94" s="330"/>
      <c r="BS94" s="330"/>
      <c r="BT94" s="330"/>
      <c r="BU94" s="330"/>
      <c r="BV94" s="330"/>
      <c r="BW94" s="330"/>
      <c r="BX94" s="330"/>
      <c r="BY94" s="331"/>
    </row>
    <row r="95" spans="1:77" ht="5.25" customHeight="1">
      <c r="A95" s="197"/>
      <c r="B95" s="197"/>
      <c r="C95" s="197"/>
      <c r="D95" s="197"/>
      <c r="E95" s="197"/>
      <c r="F95" s="197"/>
      <c r="G95" s="197"/>
      <c r="H95" s="197"/>
      <c r="I95" s="197"/>
      <c r="J95" s="197"/>
      <c r="K95" s="197"/>
      <c r="L95" s="201"/>
      <c r="M95" s="201"/>
      <c r="N95" s="201"/>
      <c r="O95" s="201"/>
      <c r="P95" s="201"/>
      <c r="Q95" s="202"/>
      <c r="R95" s="201"/>
      <c r="S95" s="201"/>
      <c r="T95" s="201"/>
      <c r="U95" s="201"/>
      <c r="V95" s="201"/>
      <c r="W95" s="201"/>
      <c r="X95" s="196"/>
      <c r="Y95" s="196"/>
      <c r="Z95" s="196"/>
      <c r="AA95" s="196"/>
      <c r="AB95" s="196"/>
      <c r="AC95" s="196"/>
      <c r="AD95" s="196"/>
      <c r="AE95" s="196"/>
      <c r="AF95" s="196"/>
      <c r="AG95" s="196"/>
      <c r="AH95" s="196"/>
      <c r="AI95" s="196"/>
      <c r="AJ95" s="196"/>
      <c r="AK95" s="196"/>
      <c r="AL95" s="196"/>
      <c r="AM95" s="196"/>
      <c r="AN95" s="196"/>
      <c r="AO95" s="201"/>
      <c r="AP95" s="201"/>
      <c r="AQ95" s="201"/>
      <c r="AR95" s="201"/>
      <c r="AS95" s="201"/>
      <c r="AT95" s="201"/>
      <c r="AU95" s="201"/>
      <c r="AV95" s="201"/>
      <c r="AW95" s="201"/>
      <c r="AX95" s="201"/>
      <c r="AY95" s="201"/>
      <c r="AZ95" s="196"/>
      <c r="BA95" s="196"/>
      <c r="BB95" s="196"/>
      <c r="BC95" s="196"/>
      <c r="BD95" s="196"/>
      <c r="BE95" s="196"/>
      <c r="BF95" s="196"/>
      <c r="BG95" s="196"/>
      <c r="BH95" s="196"/>
      <c r="BI95" s="196"/>
      <c r="BJ95" s="196"/>
      <c r="BK95" s="196"/>
      <c r="BL95" s="196"/>
      <c r="BM95" s="196"/>
      <c r="BN95" s="196"/>
      <c r="BO95" s="196"/>
      <c r="BP95" s="201"/>
      <c r="BQ95" s="201"/>
      <c r="BR95" s="201"/>
      <c r="BS95" s="201"/>
      <c r="BT95" s="201"/>
      <c r="BU95" s="201"/>
      <c r="BV95" s="201"/>
      <c r="BW95" s="201"/>
      <c r="BX95" s="201"/>
      <c r="BY95" s="201"/>
    </row>
    <row r="96" spans="1:77" ht="5.25" customHeight="1">
      <c r="A96" s="197"/>
      <c r="B96" s="197"/>
      <c r="C96" s="197"/>
      <c r="D96" s="197"/>
      <c r="E96" s="197"/>
      <c r="F96" s="197"/>
      <c r="G96" s="197"/>
      <c r="H96" s="197"/>
      <c r="I96" s="197"/>
      <c r="J96" s="197"/>
      <c r="K96" s="197"/>
      <c r="L96" s="201"/>
      <c r="M96" s="201"/>
      <c r="N96" s="201"/>
      <c r="O96" s="201"/>
      <c r="P96" s="201"/>
      <c r="Q96" s="202"/>
      <c r="R96" s="201"/>
      <c r="S96" s="201"/>
      <c r="T96" s="201"/>
      <c r="U96" s="201"/>
      <c r="V96" s="201"/>
      <c r="W96" s="201"/>
      <c r="X96" s="196"/>
      <c r="Y96" s="196"/>
      <c r="Z96" s="196"/>
      <c r="AA96" s="196"/>
      <c r="AB96" s="196"/>
      <c r="AC96" s="196"/>
      <c r="AD96" s="196"/>
      <c r="AE96" s="196"/>
      <c r="AF96" s="196"/>
      <c r="AG96" s="196"/>
      <c r="AH96" s="196"/>
      <c r="AI96" s="196"/>
      <c r="AJ96" s="196"/>
      <c r="AK96" s="196"/>
      <c r="AL96" s="196"/>
      <c r="AM96" s="196"/>
      <c r="AN96" s="196"/>
      <c r="AO96" s="201"/>
      <c r="AP96" s="201"/>
      <c r="AQ96" s="201"/>
      <c r="AR96" s="201"/>
      <c r="AS96" s="201"/>
      <c r="AT96" s="201"/>
      <c r="AU96" s="201"/>
      <c r="AV96" s="201"/>
      <c r="AW96" s="201"/>
      <c r="AX96" s="201"/>
      <c r="AY96" s="201"/>
      <c r="AZ96" s="196"/>
      <c r="BA96" s="196"/>
      <c r="BB96" s="196"/>
      <c r="BC96" s="196"/>
      <c r="BD96" s="196"/>
      <c r="BE96" s="196"/>
      <c r="BF96" s="196"/>
      <c r="BG96" s="196"/>
      <c r="BH96" s="196"/>
      <c r="BI96" s="196"/>
      <c r="BJ96" s="196"/>
      <c r="BK96" s="196"/>
      <c r="BL96" s="196"/>
      <c r="BM96" s="196"/>
      <c r="BN96" s="196"/>
      <c r="BO96" s="196"/>
      <c r="BP96" s="201"/>
      <c r="BQ96" s="201"/>
      <c r="BR96" s="201"/>
      <c r="BS96" s="201"/>
      <c r="BT96" s="201"/>
      <c r="BU96" s="201"/>
      <c r="BV96" s="201"/>
      <c r="BW96" s="201"/>
      <c r="BX96" s="201"/>
      <c r="BY96" s="201"/>
    </row>
    <row r="97" spans="1:77" ht="6" customHeight="1">
      <c r="A97" s="197"/>
      <c r="B97" s="197"/>
      <c r="C97" s="197"/>
      <c r="D97" s="197"/>
      <c r="E97" s="197"/>
      <c r="F97" s="197"/>
      <c r="G97" s="197"/>
      <c r="H97" s="197"/>
      <c r="I97" s="197"/>
      <c r="J97" s="197"/>
      <c r="K97" s="197"/>
      <c r="L97" s="201"/>
      <c r="M97" s="201"/>
      <c r="N97" s="201"/>
      <c r="O97" s="201"/>
      <c r="P97" s="201"/>
      <c r="Q97" s="202"/>
      <c r="R97" s="201"/>
      <c r="S97" s="201"/>
      <c r="T97" s="201"/>
      <c r="U97" s="201"/>
      <c r="V97" s="201"/>
      <c r="W97" s="201"/>
      <c r="X97" s="196"/>
      <c r="Y97" s="196"/>
      <c r="Z97" s="196"/>
      <c r="AA97" s="196"/>
      <c r="AB97" s="196"/>
      <c r="AC97" s="196"/>
      <c r="AD97" s="196"/>
      <c r="AE97" s="196"/>
      <c r="AF97" s="196"/>
      <c r="AG97" s="196"/>
      <c r="AH97" s="196"/>
      <c r="AI97" s="196"/>
      <c r="AJ97" s="196"/>
      <c r="AK97" s="196"/>
      <c r="AL97" s="196"/>
      <c r="AM97" s="196"/>
      <c r="AN97" s="196"/>
      <c r="AO97" s="201"/>
      <c r="AP97" s="201"/>
      <c r="AQ97" s="201"/>
      <c r="AR97" s="201"/>
      <c r="AS97" s="201"/>
      <c r="AT97" s="201"/>
      <c r="AU97" s="201"/>
      <c r="AV97" s="201"/>
      <c r="AW97" s="201"/>
      <c r="AX97" s="201"/>
      <c r="AY97" s="201"/>
      <c r="AZ97" s="196"/>
      <c r="BA97" s="196"/>
      <c r="BB97" s="196"/>
      <c r="BC97" s="196"/>
      <c r="BD97" s="196"/>
      <c r="BE97" s="196"/>
      <c r="BF97" s="196"/>
      <c r="BG97" s="196"/>
      <c r="BH97" s="196"/>
      <c r="BI97" s="196"/>
      <c r="BJ97" s="196"/>
      <c r="BK97" s="196"/>
      <c r="BL97" s="196"/>
      <c r="BM97" s="196"/>
      <c r="BN97" s="196"/>
      <c r="BO97" s="196"/>
      <c r="BP97" s="201"/>
      <c r="BQ97" s="201"/>
      <c r="BR97" s="201"/>
      <c r="BS97" s="201"/>
      <c r="BT97" s="201"/>
      <c r="BU97" s="201"/>
      <c r="BV97" s="201"/>
      <c r="BW97" s="201"/>
      <c r="BX97" s="201"/>
      <c r="BY97" s="201"/>
    </row>
    <row r="98" spans="1:77" ht="5.25" customHeight="1">
      <c r="A98" s="197"/>
      <c r="B98" s="197"/>
      <c r="C98" s="197"/>
      <c r="D98" s="197"/>
      <c r="E98" s="197"/>
      <c r="F98" s="197"/>
      <c r="G98" s="197"/>
      <c r="H98" s="197"/>
      <c r="I98" s="197"/>
      <c r="J98" s="197"/>
      <c r="K98" s="197"/>
      <c r="L98" s="201"/>
      <c r="M98" s="201"/>
      <c r="N98" s="201"/>
      <c r="O98" s="201"/>
      <c r="P98" s="201"/>
      <c r="Q98" s="202"/>
      <c r="R98" s="201"/>
      <c r="S98" s="201"/>
      <c r="T98" s="201"/>
      <c r="U98" s="201"/>
      <c r="V98" s="201"/>
      <c r="W98" s="201"/>
      <c r="X98" s="196"/>
      <c r="Y98" s="196"/>
      <c r="Z98" s="196"/>
      <c r="AA98" s="196"/>
      <c r="AB98" s="196"/>
      <c r="AC98" s="196"/>
      <c r="AD98" s="196"/>
      <c r="AE98" s="196"/>
      <c r="AF98" s="196"/>
      <c r="AG98" s="196"/>
      <c r="AH98" s="196"/>
      <c r="AI98" s="196"/>
      <c r="AJ98" s="196"/>
      <c r="AK98" s="196"/>
      <c r="AL98" s="196"/>
      <c r="AM98" s="196"/>
      <c r="AN98" s="196"/>
      <c r="AO98" s="201"/>
      <c r="AP98" s="201"/>
      <c r="AQ98" s="201"/>
      <c r="AR98" s="201"/>
      <c r="AS98" s="201"/>
      <c r="AT98" s="201"/>
      <c r="AU98" s="201"/>
      <c r="AV98" s="201"/>
      <c r="AW98" s="201"/>
      <c r="AX98" s="201"/>
      <c r="AY98" s="201"/>
      <c r="AZ98" s="196"/>
      <c r="BA98" s="196"/>
      <c r="BB98" s="196"/>
      <c r="BC98" s="196"/>
      <c r="BD98" s="196"/>
      <c r="BE98" s="196"/>
      <c r="BF98" s="196"/>
      <c r="BG98" s="196"/>
      <c r="BH98" s="196"/>
      <c r="BI98" s="196"/>
      <c r="BJ98" s="196"/>
      <c r="BK98" s="196"/>
      <c r="BL98" s="196"/>
      <c r="BM98" s="196"/>
      <c r="BN98" s="196"/>
      <c r="BO98" s="196"/>
      <c r="BP98" s="201"/>
      <c r="BQ98" s="201"/>
      <c r="BR98" s="201"/>
      <c r="BS98" s="201"/>
      <c r="BT98" s="201"/>
      <c r="BU98" s="201"/>
      <c r="BV98" s="201"/>
      <c r="BW98" s="201"/>
      <c r="BX98" s="201"/>
      <c r="BY98" s="201"/>
    </row>
    <row r="99" spans="1:77" ht="5.25" customHeight="1">
      <c r="A99" s="197"/>
      <c r="B99" s="197"/>
      <c r="C99" s="197"/>
      <c r="D99" s="197"/>
      <c r="E99" s="197"/>
      <c r="F99" s="197"/>
      <c r="G99" s="197"/>
      <c r="H99" s="197"/>
      <c r="I99" s="197"/>
      <c r="J99" s="197"/>
      <c r="K99" s="197"/>
      <c r="L99" s="201"/>
      <c r="M99" s="201"/>
      <c r="N99" s="201"/>
      <c r="O99" s="201"/>
      <c r="P99" s="201"/>
      <c r="Q99" s="202"/>
      <c r="R99" s="201"/>
      <c r="S99" s="201"/>
      <c r="T99" s="201"/>
      <c r="U99" s="201"/>
      <c r="V99" s="201"/>
      <c r="W99" s="201"/>
      <c r="X99" s="196"/>
      <c r="Y99" s="196"/>
      <c r="Z99" s="196"/>
      <c r="AA99" s="196"/>
      <c r="AB99" s="196"/>
      <c r="AC99" s="196"/>
      <c r="AD99" s="196"/>
      <c r="AE99" s="196"/>
      <c r="AF99" s="196"/>
      <c r="AG99" s="196"/>
      <c r="AH99" s="196"/>
      <c r="AI99" s="196"/>
      <c r="AJ99" s="196"/>
      <c r="AK99" s="196"/>
      <c r="AL99" s="196"/>
      <c r="AM99" s="196"/>
      <c r="AN99" s="196"/>
      <c r="AO99" s="201"/>
      <c r="AP99" s="201"/>
      <c r="AQ99" s="201"/>
      <c r="AR99" s="201"/>
      <c r="AS99" s="201"/>
      <c r="AT99" s="201"/>
      <c r="AU99" s="201"/>
      <c r="AV99" s="201"/>
      <c r="AW99" s="201"/>
      <c r="AX99" s="201"/>
      <c r="AY99" s="201"/>
      <c r="AZ99" s="196"/>
      <c r="BA99" s="196"/>
      <c r="BB99" s="196"/>
      <c r="BC99" s="196"/>
      <c r="BD99" s="196"/>
      <c r="BE99" s="196"/>
      <c r="BF99" s="196"/>
      <c r="BG99" s="196"/>
      <c r="BH99" s="196"/>
      <c r="BI99" s="196"/>
      <c r="BJ99" s="196"/>
      <c r="BK99" s="196"/>
      <c r="BL99" s="196"/>
      <c r="BM99" s="196"/>
      <c r="BN99" s="196"/>
      <c r="BO99" s="196"/>
      <c r="BP99" s="201"/>
      <c r="BQ99" s="201"/>
      <c r="BR99" s="201"/>
      <c r="BS99" s="201"/>
      <c r="BT99" s="201"/>
      <c r="BU99" s="201"/>
      <c r="BV99" s="201"/>
      <c r="BW99" s="201"/>
      <c r="BX99" s="201"/>
      <c r="BY99" s="201"/>
    </row>
    <row r="100" spans="1:77" ht="6" customHeight="1">
      <c r="A100" s="197"/>
      <c r="B100" s="197"/>
      <c r="C100" s="197"/>
      <c r="D100" s="197"/>
      <c r="E100" s="197"/>
      <c r="F100" s="197"/>
      <c r="G100" s="197"/>
      <c r="H100" s="197"/>
      <c r="I100" s="197"/>
      <c r="J100" s="197"/>
      <c r="K100" s="197"/>
      <c r="L100" s="201"/>
      <c r="M100" s="201"/>
      <c r="N100" s="201"/>
      <c r="O100" s="201"/>
      <c r="P100" s="201"/>
      <c r="Q100" s="202"/>
      <c r="R100" s="201"/>
      <c r="S100" s="201"/>
      <c r="T100" s="201"/>
      <c r="U100" s="201"/>
      <c r="V100" s="201"/>
      <c r="W100" s="201"/>
      <c r="X100" s="196"/>
      <c r="Y100" s="196"/>
      <c r="Z100" s="196"/>
      <c r="AA100" s="196"/>
      <c r="AB100" s="196"/>
      <c r="AC100" s="196"/>
      <c r="AD100" s="196"/>
      <c r="AE100" s="196"/>
      <c r="AF100" s="196"/>
      <c r="AG100" s="196"/>
      <c r="AH100" s="196"/>
      <c r="AI100" s="196"/>
      <c r="AJ100" s="196"/>
      <c r="AK100" s="196"/>
      <c r="AL100" s="196"/>
      <c r="AM100" s="196"/>
      <c r="AN100" s="196"/>
      <c r="AO100" s="201"/>
      <c r="AP100" s="201"/>
      <c r="AQ100" s="201"/>
      <c r="AR100" s="201"/>
      <c r="AS100" s="201"/>
      <c r="AT100" s="201"/>
      <c r="AU100" s="201"/>
      <c r="AV100" s="201"/>
      <c r="AW100" s="201"/>
      <c r="AX100" s="201"/>
      <c r="AY100" s="201"/>
      <c r="AZ100" s="196"/>
      <c r="BA100" s="196"/>
      <c r="BB100" s="196"/>
      <c r="BC100" s="196"/>
      <c r="BD100" s="196"/>
      <c r="BE100" s="196"/>
      <c r="BF100" s="196"/>
      <c r="BG100" s="196"/>
      <c r="BH100" s="196"/>
      <c r="BI100" s="196"/>
      <c r="BJ100" s="196"/>
      <c r="BK100" s="196"/>
      <c r="BL100" s="196"/>
      <c r="BM100" s="196"/>
      <c r="BN100" s="196"/>
      <c r="BO100" s="196"/>
      <c r="BP100" s="201"/>
      <c r="BQ100" s="201"/>
      <c r="BR100" s="201"/>
      <c r="BS100" s="201"/>
      <c r="BT100" s="201"/>
      <c r="BU100" s="201"/>
      <c r="BV100" s="201"/>
      <c r="BW100" s="201"/>
      <c r="BX100" s="201"/>
      <c r="BY100" s="201"/>
    </row>
    <row r="101" spans="1:77" ht="5.25" customHeight="1">
      <c r="A101" s="197"/>
      <c r="B101" s="197"/>
      <c r="C101" s="197"/>
      <c r="D101" s="197"/>
      <c r="E101" s="197"/>
      <c r="F101" s="197"/>
      <c r="G101" s="197"/>
      <c r="H101" s="197"/>
      <c r="I101" s="197"/>
      <c r="J101" s="197"/>
      <c r="K101" s="197"/>
      <c r="L101" s="201"/>
      <c r="M101" s="201"/>
      <c r="N101" s="201"/>
      <c r="O101" s="201"/>
      <c r="P101" s="201"/>
      <c r="Q101" s="202"/>
      <c r="R101" s="201"/>
      <c r="S101" s="201"/>
      <c r="T101" s="201"/>
      <c r="U101" s="201"/>
      <c r="V101" s="201"/>
      <c r="W101" s="201"/>
      <c r="X101" s="196"/>
      <c r="Y101" s="196"/>
      <c r="Z101" s="196"/>
      <c r="AA101" s="196"/>
      <c r="AB101" s="196"/>
      <c r="AC101" s="196"/>
      <c r="AD101" s="196"/>
      <c r="AE101" s="196"/>
      <c r="AF101" s="196"/>
      <c r="AG101" s="196"/>
      <c r="AH101" s="196"/>
      <c r="AI101" s="196"/>
      <c r="AJ101" s="196"/>
      <c r="AK101" s="196"/>
      <c r="AL101" s="196"/>
      <c r="AM101" s="196"/>
      <c r="AN101" s="196"/>
      <c r="AO101" s="201"/>
      <c r="AP101" s="201"/>
      <c r="AQ101" s="201"/>
      <c r="AR101" s="201"/>
      <c r="AS101" s="201"/>
      <c r="AT101" s="201"/>
      <c r="AU101" s="201"/>
      <c r="AV101" s="201"/>
      <c r="AW101" s="201"/>
      <c r="AX101" s="201"/>
      <c r="AY101" s="201"/>
      <c r="AZ101" s="196"/>
      <c r="BA101" s="196"/>
      <c r="BB101" s="196"/>
      <c r="BC101" s="196"/>
      <c r="BD101" s="196"/>
      <c r="BE101" s="196"/>
      <c r="BF101" s="196"/>
      <c r="BG101" s="196"/>
      <c r="BH101" s="196"/>
      <c r="BI101" s="196"/>
      <c r="BJ101" s="196"/>
      <c r="BK101" s="196"/>
      <c r="BL101" s="196"/>
      <c r="BM101" s="196"/>
      <c r="BN101" s="196"/>
      <c r="BO101" s="196"/>
      <c r="BP101" s="201"/>
      <c r="BQ101" s="201"/>
      <c r="BR101" s="201"/>
      <c r="BS101" s="201"/>
      <c r="BT101" s="201"/>
      <c r="BU101" s="201"/>
      <c r="BV101" s="201"/>
      <c r="BW101" s="201"/>
      <c r="BX101" s="201"/>
      <c r="BY101" s="201"/>
    </row>
    <row r="102" spans="1:77" ht="5.25" customHeight="1">
      <c r="A102" s="197"/>
      <c r="B102" s="197"/>
      <c r="C102" s="197"/>
      <c r="D102" s="197"/>
      <c r="E102" s="197"/>
      <c r="F102" s="197"/>
      <c r="G102" s="197"/>
      <c r="H102" s="197"/>
      <c r="I102" s="197"/>
      <c r="J102" s="197"/>
      <c r="K102" s="197"/>
      <c r="L102" s="201"/>
      <c r="M102" s="201"/>
      <c r="N102" s="201"/>
      <c r="O102" s="201"/>
      <c r="P102" s="201"/>
      <c r="Q102" s="202"/>
      <c r="R102" s="201"/>
      <c r="S102" s="201"/>
      <c r="T102" s="201"/>
      <c r="U102" s="201"/>
      <c r="V102" s="201"/>
      <c r="W102" s="201"/>
      <c r="X102" s="196"/>
      <c r="Y102" s="196"/>
      <c r="Z102" s="196"/>
      <c r="AA102" s="196"/>
      <c r="AB102" s="196"/>
      <c r="AC102" s="196"/>
      <c r="AD102" s="196"/>
      <c r="AE102" s="196"/>
      <c r="AF102" s="196"/>
      <c r="AG102" s="196"/>
      <c r="AH102" s="196"/>
      <c r="AI102" s="196"/>
      <c r="AJ102" s="196"/>
      <c r="AK102" s="196"/>
      <c r="AL102" s="196"/>
      <c r="AM102" s="196"/>
      <c r="AN102" s="196"/>
      <c r="AO102" s="201"/>
      <c r="AP102" s="201"/>
      <c r="AQ102" s="201"/>
      <c r="AR102" s="201"/>
      <c r="AS102" s="201"/>
      <c r="AT102" s="201"/>
      <c r="AU102" s="201"/>
      <c r="AV102" s="201"/>
      <c r="AW102" s="201"/>
      <c r="AX102" s="201"/>
      <c r="AY102" s="201"/>
      <c r="AZ102" s="196"/>
      <c r="BA102" s="196"/>
      <c r="BB102" s="196"/>
      <c r="BC102" s="196"/>
      <c r="BD102" s="196"/>
      <c r="BE102" s="196"/>
      <c r="BF102" s="196"/>
      <c r="BG102" s="196"/>
      <c r="BH102" s="196"/>
      <c r="BI102" s="196"/>
      <c r="BJ102" s="196"/>
      <c r="BK102" s="196"/>
      <c r="BL102" s="196"/>
      <c r="BM102" s="196"/>
      <c r="BN102" s="196"/>
      <c r="BO102" s="196"/>
      <c r="BP102" s="201"/>
      <c r="BQ102" s="201"/>
      <c r="BR102" s="201"/>
      <c r="BS102" s="201"/>
      <c r="BT102" s="201"/>
      <c r="BU102" s="201"/>
      <c r="BV102" s="201"/>
      <c r="BW102" s="201"/>
      <c r="BX102" s="201"/>
      <c r="BY102" s="201"/>
    </row>
    <row r="103" spans="1:77" ht="6" customHeight="1">
      <c r="A103" s="197"/>
      <c r="B103" s="197"/>
      <c r="C103" s="197"/>
      <c r="D103" s="197"/>
      <c r="E103" s="197"/>
      <c r="F103" s="197"/>
      <c r="G103" s="197"/>
      <c r="H103" s="197"/>
      <c r="I103" s="197"/>
      <c r="J103" s="197"/>
      <c r="K103" s="197"/>
      <c r="L103" s="201"/>
      <c r="M103" s="201"/>
      <c r="N103" s="201"/>
      <c r="O103" s="201"/>
      <c r="P103" s="201"/>
      <c r="Q103" s="202"/>
      <c r="R103" s="201"/>
      <c r="S103" s="201"/>
      <c r="T103" s="201"/>
      <c r="U103" s="201"/>
      <c r="V103" s="201"/>
      <c r="W103" s="201"/>
      <c r="X103" s="196"/>
      <c r="Y103" s="196"/>
      <c r="Z103" s="196"/>
      <c r="AA103" s="196"/>
      <c r="AB103" s="196"/>
      <c r="AC103" s="196"/>
      <c r="AD103" s="196"/>
      <c r="AE103" s="196"/>
      <c r="AF103" s="196"/>
      <c r="AG103" s="196"/>
      <c r="AH103" s="196"/>
      <c r="AI103" s="196"/>
      <c r="AJ103" s="196"/>
      <c r="AK103" s="196"/>
      <c r="AL103" s="196"/>
      <c r="AM103" s="196"/>
      <c r="AN103" s="196"/>
      <c r="AO103" s="201"/>
      <c r="AP103" s="201"/>
      <c r="AQ103" s="201"/>
      <c r="AR103" s="201"/>
      <c r="AS103" s="201"/>
      <c r="AT103" s="201"/>
      <c r="AU103" s="201"/>
      <c r="AV103" s="201"/>
      <c r="AW103" s="201"/>
      <c r="AX103" s="201"/>
      <c r="AY103" s="201"/>
      <c r="AZ103" s="196"/>
      <c r="BA103" s="196"/>
      <c r="BB103" s="196"/>
      <c r="BC103" s="196"/>
      <c r="BD103" s="196"/>
      <c r="BE103" s="196"/>
      <c r="BF103" s="196"/>
      <c r="BG103" s="196"/>
      <c r="BH103" s="196"/>
      <c r="BI103" s="196"/>
      <c r="BJ103" s="196"/>
      <c r="BK103" s="196"/>
      <c r="BL103" s="196"/>
      <c r="BM103" s="196"/>
      <c r="BN103" s="196"/>
      <c r="BO103" s="196"/>
      <c r="BP103" s="201"/>
      <c r="BQ103" s="201"/>
      <c r="BR103" s="201"/>
      <c r="BS103" s="201"/>
      <c r="BT103" s="201"/>
      <c r="BU103" s="201"/>
      <c r="BV103" s="201"/>
      <c r="BW103" s="201"/>
      <c r="BX103" s="201"/>
      <c r="BY103" s="201"/>
    </row>
    <row r="104" spans="1:77" ht="5.25" customHeight="1">
      <c r="A104" s="197"/>
      <c r="B104" s="197"/>
      <c r="C104" s="197"/>
      <c r="D104" s="197"/>
      <c r="E104" s="197"/>
      <c r="F104" s="197"/>
      <c r="G104" s="197"/>
      <c r="H104" s="197"/>
      <c r="I104" s="197"/>
      <c r="J104" s="197"/>
      <c r="K104" s="197"/>
      <c r="L104" s="201"/>
      <c r="M104" s="201"/>
      <c r="N104" s="201"/>
      <c r="O104" s="201"/>
      <c r="P104" s="201"/>
      <c r="Q104" s="202"/>
      <c r="R104" s="201"/>
      <c r="S104" s="201"/>
      <c r="T104" s="201"/>
      <c r="U104" s="201"/>
      <c r="V104" s="201"/>
      <c r="W104" s="201"/>
      <c r="X104" s="196"/>
      <c r="Y104" s="196"/>
      <c r="Z104" s="196"/>
      <c r="AA104" s="196"/>
      <c r="AB104" s="196"/>
      <c r="AC104" s="196"/>
      <c r="AD104" s="196"/>
      <c r="AE104" s="196"/>
      <c r="AF104" s="196"/>
      <c r="AG104" s="196"/>
      <c r="AH104" s="196"/>
      <c r="AI104" s="196"/>
      <c r="AJ104" s="196"/>
      <c r="AK104" s="196"/>
      <c r="AL104" s="196"/>
      <c r="AM104" s="196"/>
      <c r="AN104" s="196"/>
      <c r="AO104" s="201"/>
      <c r="AP104" s="201"/>
      <c r="AQ104" s="201"/>
      <c r="AR104" s="201"/>
      <c r="AS104" s="201"/>
      <c r="AT104" s="201"/>
      <c r="AU104" s="201"/>
      <c r="AV104" s="201"/>
      <c r="AW104" s="201"/>
      <c r="AX104" s="201"/>
      <c r="AY104" s="201"/>
      <c r="AZ104" s="203"/>
      <c r="BA104" s="203"/>
      <c r="BB104" s="203"/>
      <c r="BC104" s="203"/>
      <c r="BD104" s="203"/>
      <c r="BE104" s="203"/>
      <c r="BF104" s="203"/>
      <c r="BG104" s="203"/>
      <c r="BH104" s="203"/>
      <c r="BI104" s="203"/>
      <c r="BJ104" s="203"/>
      <c r="BK104" s="203"/>
      <c r="BL104" s="203"/>
      <c r="BM104" s="203"/>
      <c r="BN104" s="203"/>
      <c r="BO104" s="203"/>
      <c r="BP104" s="201"/>
      <c r="BQ104" s="201"/>
      <c r="BR104" s="201"/>
      <c r="BS104" s="201"/>
      <c r="BT104" s="201"/>
      <c r="BU104" s="201"/>
      <c r="BV104" s="201"/>
      <c r="BW104" s="201"/>
      <c r="BX104" s="201"/>
      <c r="BY104" s="201"/>
    </row>
    <row r="105" spans="1:77" ht="5.25" customHeight="1">
      <c r="A105" s="197"/>
      <c r="B105" s="197"/>
      <c r="C105" s="197"/>
      <c r="D105" s="197"/>
      <c r="E105" s="197"/>
      <c r="F105" s="197"/>
      <c r="G105" s="197"/>
      <c r="H105" s="197"/>
      <c r="I105" s="197"/>
      <c r="J105" s="197"/>
      <c r="K105" s="197"/>
      <c r="L105" s="201"/>
      <c r="M105" s="201"/>
      <c r="N105" s="201"/>
      <c r="O105" s="201"/>
      <c r="P105" s="201"/>
      <c r="Q105" s="202"/>
      <c r="R105" s="201"/>
      <c r="S105" s="201"/>
      <c r="T105" s="201"/>
      <c r="U105" s="201"/>
      <c r="V105" s="201"/>
      <c r="W105" s="201"/>
      <c r="X105" s="196"/>
      <c r="Y105" s="196"/>
      <c r="Z105" s="196"/>
      <c r="AA105" s="196"/>
      <c r="AB105" s="196"/>
      <c r="AC105" s="196"/>
      <c r="AD105" s="196"/>
      <c r="AE105" s="196"/>
      <c r="AF105" s="196"/>
      <c r="AG105" s="196"/>
      <c r="AH105" s="196"/>
      <c r="AI105" s="196"/>
      <c r="AJ105" s="196"/>
      <c r="AK105" s="196"/>
      <c r="AL105" s="196"/>
      <c r="AM105" s="196"/>
      <c r="AN105" s="196"/>
      <c r="AO105" s="201"/>
      <c r="AP105" s="201"/>
      <c r="AQ105" s="201"/>
      <c r="AR105" s="201"/>
      <c r="AS105" s="201"/>
      <c r="AT105" s="201"/>
      <c r="AU105" s="201"/>
      <c r="AV105" s="201"/>
      <c r="AW105" s="201"/>
      <c r="AX105" s="201"/>
      <c r="AY105" s="201"/>
      <c r="AZ105" s="203"/>
      <c r="BA105" s="203"/>
      <c r="BB105" s="203"/>
      <c r="BC105" s="203"/>
      <c r="BD105" s="203"/>
      <c r="BE105" s="203"/>
      <c r="BF105" s="203"/>
      <c r="BG105" s="203"/>
      <c r="BH105" s="203"/>
      <c r="BI105" s="203"/>
      <c r="BJ105" s="203"/>
      <c r="BK105" s="203"/>
      <c r="BL105" s="203"/>
      <c r="BM105" s="203"/>
      <c r="BN105" s="203"/>
      <c r="BO105" s="203"/>
      <c r="BP105" s="201"/>
      <c r="BQ105" s="201"/>
      <c r="BR105" s="201"/>
      <c r="BS105" s="201"/>
      <c r="BT105" s="201"/>
      <c r="BU105" s="201"/>
      <c r="BV105" s="201"/>
      <c r="BW105" s="201"/>
      <c r="BX105" s="201"/>
      <c r="BY105" s="201"/>
    </row>
    <row r="106" spans="1:77" ht="6" customHeight="1">
      <c r="A106" s="197"/>
      <c r="B106" s="197"/>
      <c r="C106" s="197"/>
      <c r="D106" s="197"/>
      <c r="E106" s="197"/>
      <c r="F106" s="197"/>
      <c r="G106" s="197"/>
      <c r="H106" s="197"/>
      <c r="I106" s="197"/>
      <c r="J106" s="197"/>
      <c r="K106" s="197"/>
      <c r="L106" s="201"/>
      <c r="M106" s="201"/>
      <c r="N106" s="201"/>
      <c r="O106" s="201"/>
      <c r="P106" s="201"/>
      <c r="Q106" s="202"/>
      <c r="R106" s="201"/>
      <c r="S106" s="201"/>
      <c r="T106" s="201"/>
      <c r="U106" s="201"/>
      <c r="V106" s="201"/>
      <c r="W106" s="201"/>
      <c r="X106" s="196"/>
      <c r="Y106" s="196"/>
      <c r="Z106" s="196"/>
      <c r="AA106" s="196"/>
      <c r="AB106" s="196"/>
      <c r="AC106" s="196"/>
      <c r="AD106" s="196"/>
      <c r="AE106" s="196"/>
      <c r="AF106" s="196"/>
      <c r="AG106" s="196"/>
      <c r="AH106" s="196"/>
      <c r="AI106" s="196"/>
      <c r="AJ106" s="196"/>
      <c r="AK106" s="196"/>
      <c r="AL106" s="196"/>
      <c r="AM106" s="196"/>
      <c r="AN106" s="196"/>
      <c r="AO106" s="201"/>
      <c r="AP106" s="201"/>
      <c r="AQ106" s="201"/>
      <c r="AR106" s="201"/>
      <c r="AS106" s="201"/>
      <c r="AT106" s="201"/>
      <c r="AU106" s="201"/>
      <c r="AV106" s="201"/>
      <c r="AW106" s="201"/>
      <c r="AX106" s="201"/>
      <c r="AY106" s="201"/>
      <c r="AZ106" s="203"/>
      <c r="BA106" s="203"/>
      <c r="BB106" s="203"/>
      <c r="BC106" s="203"/>
      <c r="BD106" s="203"/>
      <c r="BE106" s="203"/>
      <c r="BF106" s="203"/>
      <c r="BG106" s="203"/>
      <c r="BH106" s="203"/>
      <c r="BI106" s="203"/>
      <c r="BJ106" s="203"/>
      <c r="BK106" s="203"/>
      <c r="BL106" s="203"/>
      <c r="BM106" s="203"/>
      <c r="BN106" s="203"/>
      <c r="BO106" s="203"/>
      <c r="BP106" s="201"/>
      <c r="BQ106" s="201"/>
      <c r="BR106" s="201"/>
      <c r="BS106" s="201"/>
      <c r="BT106" s="201"/>
      <c r="BU106" s="201"/>
      <c r="BV106" s="201"/>
      <c r="BW106" s="201"/>
      <c r="BX106" s="201"/>
      <c r="BY106" s="201"/>
    </row>
    <row r="107" spans="1:77" ht="5.25" customHeight="1">
      <c r="A107" s="197"/>
      <c r="B107" s="197"/>
      <c r="C107" s="197"/>
      <c r="D107" s="197"/>
      <c r="E107" s="197"/>
      <c r="F107" s="197"/>
      <c r="G107" s="197"/>
      <c r="H107" s="197"/>
      <c r="I107" s="197"/>
      <c r="J107" s="197"/>
      <c r="K107" s="197"/>
      <c r="L107" s="201"/>
      <c r="M107" s="201"/>
      <c r="N107" s="201"/>
      <c r="O107" s="201"/>
      <c r="P107" s="201"/>
      <c r="Q107" s="202"/>
      <c r="R107" s="201"/>
      <c r="S107" s="201"/>
      <c r="T107" s="201"/>
      <c r="U107" s="201"/>
      <c r="V107" s="201"/>
      <c r="W107" s="201"/>
      <c r="X107" s="196"/>
      <c r="Y107" s="196"/>
      <c r="Z107" s="196"/>
      <c r="AA107" s="196"/>
      <c r="AB107" s="196"/>
      <c r="AC107" s="196"/>
      <c r="AD107" s="196"/>
      <c r="AE107" s="196"/>
      <c r="AF107" s="196"/>
      <c r="AG107" s="196"/>
      <c r="AH107" s="196"/>
      <c r="AI107" s="196"/>
      <c r="AJ107" s="196"/>
      <c r="AK107" s="196"/>
      <c r="AL107" s="196"/>
      <c r="AM107" s="196"/>
      <c r="AN107" s="196"/>
      <c r="AO107" s="201"/>
      <c r="AP107" s="201"/>
      <c r="AQ107" s="201"/>
      <c r="AR107" s="201"/>
      <c r="AS107" s="201"/>
      <c r="AT107" s="201"/>
      <c r="AU107" s="201"/>
      <c r="AV107" s="201"/>
      <c r="AW107" s="201"/>
      <c r="AX107" s="201"/>
      <c r="AY107" s="201"/>
      <c r="AZ107" s="196"/>
      <c r="BA107" s="201"/>
      <c r="BB107" s="201"/>
      <c r="BC107" s="201"/>
      <c r="BD107" s="201"/>
      <c r="BE107" s="201"/>
      <c r="BF107" s="201"/>
      <c r="BG107" s="201"/>
      <c r="BH107" s="196"/>
      <c r="BI107" s="198"/>
      <c r="BJ107" s="198"/>
      <c r="BK107" s="198"/>
      <c r="BL107" s="198"/>
      <c r="BM107" s="198"/>
      <c r="BN107" s="198"/>
      <c r="BO107" s="198"/>
      <c r="BP107" s="198"/>
      <c r="BQ107" s="198"/>
      <c r="BR107" s="198"/>
      <c r="BS107" s="198"/>
      <c r="BT107" s="198"/>
      <c r="BU107" s="198"/>
      <c r="BV107" s="198"/>
      <c r="BW107" s="198"/>
      <c r="BX107" s="198"/>
      <c r="BY107" s="198"/>
    </row>
    <row r="108" spans="1:77" ht="5.25" customHeight="1">
      <c r="A108" s="197"/>
      <c r="B108" s="197"/>
      <c r="C108" s="197"/>
      <c r="D108" s="197"/>
      <c r="E108" s="197"/>
      <c r="F108" s="197"/>
      <c r="G108" s="197"/>
      <c r="H108" s="197"/>
      <c r="I108" s="197"/>
      <c r="J108" s="197"/>
      <c r="K108" s="197"/>
      <c r="L108" s="201"/>
      <c r="M108" s="201"/>
      <c r="N108" s="201"/>
      <c r="O108" s="201"/>
      <c r="P108" s="201"/>
      <c r="Q108" s="202"/>
      <c r="R108" s="201"/>
      <c r="S108" s="201"/>
      <c r="T108" s="201"/>
      <c r="U108" s="201"/>
      <c r="V108" s="201"/>
      <c r="W108" s="201"/>
      <c r="X108" s="196"/>
      <c r="Y108" s="196"/>
      <c r="Z108" s="196"/>
      <c r="AA108" s="196"/>
      <c r="AB108" s="196"/>
      <c r="AC108" s="196"/>
      <c r="AD108" s="196"/>
      <c r="AE108" s="196"/>
      <c r="AF108" s="196"/>
      <c r="AG108" s="196"/>
      <c r="AH108" s="196"/>
      <c r="AI108" s="196"/>
      <c r="AJ108" s="196"/>
      <c r="AK108" s="196"/>
      <c r="AL108" s="196"/>
      <c r="AM108" s="196"/>
      <c r="AN108" s="196"/>
      <c r="AO108" s="201"/>
      <c r="AP108" s="201"/>
      <c r="AQ108" s="201"/>
      <c r="AR108" s="201"/>
      <c r="AS108" s="201"/>
      <c r="AT108" s="201"/>
      <c r="AU108" s="201"/>
      <c r="AV108" s="201"/>
      <c r="AW108" s="201"/>
      <c r="AX108" s="201"/>
      <c r="AY108" s="201"/>
      <c r="AZ108" s="196"/>
      <c r="BA108" s="201"/>
      <c r="BB108" s="201"/>
      <c r="BC108" s="201"/>
      <c r="BD108" s="201"/>
      <c r="BE108" s="201"/>
      <c r="BF108" s="201"/>
      <c r="BG108" s="201"/>
      <c r="BH108" s="196"/>
      <c r="BI108" s="198"/>
      <c r="BJ108" s="198"/>
      <c r="BK108" s="198"/>
      <c r="BL108" s="198"/>
      <c r="BM108" s="198"/>
      <c r="BN108" s="198"/>
      <c r="BO108" s="198"/>
      <c r="BP108" s="198"/>
      <c r="BQ108" s="198"/>
      <c r="BR108" s="198"/>
      <c r="BS108" s="198"/>
      <c r="BT108" s="198"/>
      <c r="BU108" s="198"/>
      <c r="BV108" s="198"/>
      <c r="BW108" s="198"/>
      <c r="BX108" s="198"/>
      <c r="BY108" s="198"/>
    </row>
    <row r="109" spans="1:77" ht="6" customHeight="1">
      <c r="A109" s="197"/>
      <c r="B109" s="197"/>
      <c r="C109" s="197"/>
      <c r="D109" s="197"/>
      <c r="E109" s="197"/>
      <c r="F109" s="197"/>
      <c r="G109" s="197"/>
      <c r="H109" s="197"/>
      <c r="I109" s="197"/>
      <c r="J109" s="197"/>
      <c r="K109" s="197"/>
      <c r="L109" s="201"/>
      <c r="M109" s="201"/>
      <c r="N109" s="201"/>
      <c r="O109" s="201"/>
      <c r="P109" s="201"/>
      <c r="Q109" s="202"/>
      <c r="R109" s="201"/>
      <c r="S109" s="201"/>
      <c r="T109" s="201"/>
      <c r="U109" s="201"/>
      <c r="V109" s="201"/>
      <c r="W109" s="201"/>
      <c r="X109" s="196"/>
      <c r="Y109" s="196"/>
      <c r="Z109" s="196"/>
      <c r="AA109" s="196"/>
      <c r="AB109" s="196"/>
      <c r="AC109" s="196"/>
      <c r="AD109" s="196"/>
      <c r="AE109" s="196"/>
      <c r="AF109" s="196"/>
      <c r="AG109" s="196"/>
      <c r="AH109" s="196"/>
      <c r="AI109" s="196"/>
      <c r="AJ109" s="196"/>
      <c r="AK109" s="196"/>
      <c r="AL109" s="196"/>
      <c r="AM109" s="196"/>
      <c r="AN109" s="196"/>
      <c r="AO109" s="201"/>
      <c r="AP109" s="201"/>
      <c r="AQ109" s="201"/>
      <c r="AR109" s="201"/>
      <c r="AS109" s="201"/>
      <c r="AT109" s="201"/>
      <c r="AU109" s="201"/>
      <c r="AV109" s="201"/>
      <c r="AW109" s="201"/>
      <c r="AX109" s="201"/>
      <c r="AY109" s="201"/>
      <c r="AZ109" s="196"/>
      <c r="BA109" s="201"/>
      <c r="BB109" s="201"/>
      <c r="BC109" s="201"/>
      <c r="BD109" s="201"/>
      <c r="BE109" s="201"/>
      <c r="BF109" s="201"/>
      <c r="BG109" s="201"/>
      <c r="BH109" s="196"/>
      <c r="BI109" s="198"/>
      <c r="BJ109" s="198"/>
      <c r="BK109" s="198"/>
      <c r="BL109" s="198"/>
      <c r="BM109" s="198"/>
      <c r="BN109" s="198"/>
      <c r="BO109" s="198"/>
      <c r="BP109" s="198"/>
      <c r="BQ109" s="198"/>
      <c r="BR109" s="198"/>
      <c r="BS109" s="198"/>
      <c r="BT109" s="198"/>
      <c r="BU109" s="198"/>
      <c r="BV109" s="198"/>
      <c r="BW109" s="198"/>
      <c r="BX109" s="198"/>
      <c r="BY109" s="198"/>
    </row>
    <row r="110" spans="1:77" ht="3" customHeight="1">
      <c r="A110" s="204"/>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204"/>
      <c r="BK110" s="204"/>
      <c r="BL110" s="204"/>
      <c r="BM110" s="204"/>
      <c r="BN110" s="204"/>
      <c r="BO110" s="204"/>
      <c r="BP110" s="204"/>
      <c r="BQ110" s="204"/>
      <c r="BR110" s="204"/>
      <c r="BS110" s="204"/>
      <c r="BT110" s="204"/>
      <c r="BU110" s="204"/>
      <c r="BV110" s="204"/>
      <c r="BW110" s="204"/>
      <c r="BX110" s="204"/>
      <c r="BY110" s="204"/>
    </row>
    <row r="111" spans="1:77" ht="3" customHeight="1">
      <c r="A111" s="204"/>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row>
    <row r="112" spans="1:77" ht="3" customHeight="1">
      <c r="A112" s="204"/>
      <c r="B112" s="204"/>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row>
    <row r="113" spans="1:78" ht="3" customHeight="1">
      <c r="A113" s="204"/>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row>
    <row r="114" spans="1:78" ht="3" customHeight="1">
      <c r="A114" s="204"/>
      <c r="B114" s="204"/>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c r="BM114" s="204"/>
      <c r="BN114" s="204"/>
      <c r="BO114" s="204"/>
      <c r="BP114" s="204"/>
      <c r="BQ114" s="204"/>
      <c r="BR114" s="204"/>
      <c r="BS114" s="204"/>
      <c r="BT114" s="204"/>
      <c r="BU114" s="204"/>
      <c r="BV114" s="204"/>
      <c r="BW114" s="204"/>
      <c r="BX114" s="204"/>
      <c r="BY114" s="204"/>
    </row>
    <row r="115" spans="1:78" ht="3" customHeight="1">
      <c r="A115" s="204"/>
      <c r="B115" s="204"/>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4"/>
    </row>
    <row r="116" spans="1:78" ht="3" customHeight="1">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c r="BM116" s="204"/>
      <c r="BN116" s="204"/>
      <c r="BO116" s="204"/>
      <c r="BP116" s="204"/>
      <c r="BQ116" s="204"/>
      <c r="BR116" s="204"/>
      <c r="BS116" s="204"/>
      <c r="BT116" s="204"/>
      <c r="BU116" s="204"/>
      <c r="BV116" s="204"/>
      <c r="BW116" s="204"/>
      <c r="BX116" s="204"/>
      <c r="BY116" s="204"/>
    </row>
    <row r="117" spans="1:78" ht="3" customHeight="1">
      <c r="A117" s="204"/>
      <c r="B117" s="204"/>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4"/>
      <c r="BZ117" s="195"/>
    </row>
    <row r="118" spans="1:78" ht="3" customHeight="1">
      <c r="A118" s="204"/>
      <c r="B118" s="204"/>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c r="BI118" s="204"/>
      <c r="BJ118" s="204"/>
      <c r="BK118" s="204"/>
      <c r="BL118" s="204"/>
      <c r="BM118" s="204"/>
      <c r="BN118" s="204"/>
      <c r="BO118" s="204"/>
      <c r="BP118" s="204"/>
      <c r="BQ118" s="204"/>
      <c r="BR118" s="204"/>
      <c r="BS118" s="204"/>
      <c r="BT118" s="204"/>
      <c r="BU118" s="204"/>
      <c r="BV118" s="204"/>
      <c r="BW118" s="204"/>
      <c r="BX118" s="204"/>
      <c r="BY118" s="204"/>
      <c r="BZ118" s="195"/>
    </row>
    <row r="119" spans="1:78" ht="3" customHeight="1">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c r="BM119" s="204"/>
      <c r="BN119" s="204"/>
      <c r="BO119" s="204"/>
      <c r="BP119" s="204"/>
      <c r="BQ119" s="204"/>
      <c r="BR119" s="204"/>
      <c r="BS119" s="204"/>
      <c r="BT119" s="204"/>
      <c r="BU119" s="204"/>
      <c r="BV119" s="204"/>
      <c r="BW119" s="204"/>
      <c r="BX119" s="204"/>
      <c r="BY119" s="204"/>
      <c r="BZ119" s="195"/>
    </row>
    <row r="120" spans="1:78" ht="6" customHeight="1">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row>
    <row r="121" spans="1:78" ht="6" customHeight="1">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row>
    <row r="122" spans="1:78" ht="6" customHeight="1">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row>
    <row r="123" spans="1:78" ht="5.25"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row>
    <row r="124" spans="1:78" ht="5.2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row>
    <row r="125" spans="1:78" ht="5.25" customHeight="1">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row>
    <row r="126" spans="1:78" ht="3" customHeight="1">
      <c r="A126" s="206"/>
      <c r="B126" s="206"/>
      <c r="C126" s="206"/>
      <c r="D126" s="206"/>
      <c r="E126" s="206"/>
      <c r="F126" s="206"/>
      <c r="G126" s="206"/>
      <c r="H126" s="207"/>
      <c r="I126" s="207"/>
      <c r="J126" s="207"/>
      <c r="K126" s="207"/>
      <c r="L126" s="207"/>
      <c r="M126" s="207"/>
      <c r="N126" s="207"/>
      <c r="O126" s="207"/>
      <c r="P126" s="207"/>
      <c r="Q126" s="207"/>
      <c r="R126" s="207"/>
      <c r="S126" s="207"/>
      <c r="T126" s="207"/>
      <c r="U126" s="207"/>
      <c r="V126" s="207"/>
      <c r="W126" s="196"/>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row>
    <row r="127" spans="1:78" ht="3" customHeight="1">
      <c r="A127" s="206"/>
      <c r="B127" s="206"/>
      <c r="C127" s="206"/>
      <c r="D127" s="206"/>
      <c r="E127" s="206"/>
      <c r="F127" s="206"/>
      <c r="G127" s="206"/>
      <c r="H127" s="207"/>
      <c r="I127" s="207"/>
      <c r="J127" s="207"/>
      <c r="K127" s="207"/>
      <c r="L127" s="207"/>
      <c r="M127" s="207"/>
      <c r="N127" s="207"/>
      <c r="O127" s="207"/>
      <c r="P127" s="207"/>
      <c r="Q127" s="207"/>
      <c r="R127" s="207"/>
      <c r="S127" s="207"/>
      <c r="T127" s="207"/>
      <c r="U127" s="207"/>
      <c r="V127" s="207"/>
      <c r="W127" s="196"/>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row>
    <row r="128" spans="1:78" ht="3" customHeight="1">
      <c r="A128" s="206"/>
      <c r="B128" s="206"/>
      <c r="C128" s="206"/>
      <c r="D128" s="206"/>
      <c r="E128" s="206"/>
      <c r="F128" s="206"/>
      <c r="G128" s="206"/>
      <c r="H128" s="207"/>
      <c r="I128" s="207"/>
      <c r="J128" s="207"/>
      <c r="K128" s="207"/>
      <c r="L128" s="207"/>
      <c r="M128" s="207"/>
      <c r="N128" s="207"/>
      <c r="O128" s="207"/>
      <c r="P128" s="207"/>
      <c r="Q128" s="207"/>
      <c r="R128" s="207"/>
      <c r="S128" s="207"/>
      <c r="T128" s="207"/>
      <c r="U128" s="207"/>
      <c r="V128" s="207"/>
      <c r="W128" s="196"/>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row>
    <row r="129" spans="1:78" ht="3" customHeight="1">
      <c r="A129" s="206"/>
      <c r="B129" s="206"/>
      <c r="C129" s="206"/>
      <c r="D129" s="206"/>
      <c r="E129" s="206"/>
      <c r="F129" s="206"/>
      <c r="G129" s="206"/>
      <c r="H129" s="207"/>
      <c r="I129" s="207"/>
      <c r="J129" s="207"/>
      <c r="K129" s="207"/>
      <c r="L129" s="207"/>
      <c r="M129" s="207"/>
      <c r="N129" s="207"/>
      <c r="O129" s="207"/>
      <c r="P129" s="207"/>
      <c r="Q129" s="207"/>
      <c r="R129" s="207"/>
      <c r="S129" s="207"/>
      <c r="T129" s="207"/>
      <c r="U129" s="207"/>
      <c r="V129" s="207"/>
      <c r="W129" s="196"/>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row>
    <row r="130" spans="1:78" ht="3" customHeight="1">
      <c r="A130" s="206"/>
      <c r="B130" s="206"/>
      <c r="C130" s="206"/>
      <c r="D130" s="206"/>
      <c r="E130" s="206"/>
      <c r="F130" s="206"/>
      <c r="G130" s="206"/>
      <c r="H130" s="207"/>
      <c r="I130" s="207"/>
      <c r="J130" s="207"/>
      <c r="K130" s="207"/>
      <c r="L130" s="207"/>
      <c r="M130" s="207"/>
      <c r="N130" s="207"/>
      <c r="O130" s="207"/>
      <c r="P130" s="207"/>
      <c r="Q130" s="207"/>
      <c r="R130" s="207"/>
      <c r="S130" s="207"/>
      <c r="T130" s="207"/>
      <c r="U130" s="207"/>
      <c r="V130" s="207"/>
      <c r="W130" s="196"/>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196"/>
      <c r="BF130" s="196"/>
      <c r="BG130" s="196"/>
      <c r="BH130" s="196"/>
      <c r="BI130" s="196"/>
      <c r="BJ130" s="196"/>
      <c r="BK130" s="196"/>
      <c r="BL130" s="196"/>
      <c r="BM130" s="196"/>
      <c r="BN130" s="196"/>
      <c r="BO130" s="196"/>
      <c r="BP130" s="196"/>
      <c r="BQ130" s="196"/>
      <c r="BR130" s="196"/>
      <c r="BS130" s="196"/>
      <c r="BT130" s="196"/>
      <c r="BU130" s="196"/>
      <c r="BV130" s="196"/>
      <c r="BW130" s="196"/>
      <c r="BX130" s="196"/>
      <c r="BY130" s="196"/>
    </row>
    <row r="131" spans="1:78" ht="3" customHeight="1">
      <c r="A131" s="206"/>
      <c r="B131" s="206"/>
      <c r="C131" s="206"/>
      <c r="D131" s="206"/>
      <c r="E131" s="206"/>
      <c r="F131" s="206"/>
      <c r="G131" s="206"/>
      <c r="H131" s="207"/>
      <c r="I131" s="207"/>
      <c r="J131" s="207"/>
      <c r="K131" s="207"/>
      <c r="L131" s="207"/>
      <c r="M131" s="207"/>
      <c r="N131" s="207"/>
      <c r="O131" s="207"/>
      <c r="P131" s="207"/>
      <c r="Q131" s="207"/>
      <c r="R131" s="207"/>
      <c r="S131" s="207"/>
      <c r="T131" s="207"/>
      <c r="U131" s="207"/>
      <c r="V131" s="207"/>
      <c r="W131" s="196"/>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196"/>
      <c r="BF131" s="196"/>
      <c r="BG131" s="196"/>
      <c r="BH131" s="196"/>
      <c r="BI131" s="196"/>
      <c r="BJ131" s="196"/>
      <c r="BK131" s="196"/>
      <c r="BL131" s="196"/>
      <c r="BM131" s="196"/>
      <c r="BN131" s="196"/>
      <c r="BO131" s="196"/>
      <c r="BP131" s="196"/>
      <c r="BQ131" s="196"/>
      <c r="BR131" s="196"/>
      <c r="BS131" s="196"/>
      <c r="BT131" s="196"/>
      <c r="BU131" s="196"/>
      <c r="BV131" s="196"/>
      <c r="BW131" s="196"/>
      <c r="BX131" s="196"/>
      <c r="BY131" s="196"/>
    </row>
    <row r="132" spans="1:78" ht="4.5" customHeight="1">
      <c r="A132" s="209"/>
      <c r="B132" s="209"/>
      <c r="C132" s="209"/>
      <c r="D132" s="210"/>
      <c r="E132" s="210"/>
      <c r="F132" s="210"/>
      <c r="G132" s="210"/>
      <c r="H132" s="209"/>
      <c r="I132" s="209"/>
      <c r="J132" s="209"/>
      <c r="K132" s="210"/>
      <c r="L132" s="210"/>
      <c r="M132" s="210"/>
      <c r="N132" s="210"/>
      <c r="O132" s="211"/>
      <c r="P132" s="211"/>
      <c r="Q132" s="211"/>
      <c r="R132" s="211"/>
      <c r="S132" s="212"/>
      <c r="T132" s="212"/>
      <c r="U132" s="212"/>
      <c r="V132" s="211"/>
      <c r="W132" s="211"/>
      <c r="X132" s="212"/>
      <c r="Y132" s="212"/>
      <c r="Z132" s="212"/>
      <c r="AA132" s="212"/>
      <c r="AB132" s="196"/>
      <c r="AC132" s="213"/>
      <c r="AD132" s="214"/>
      <c r="AE132" s="215"/>
      <c r="AF132" s="215"/>
      <c r="AG132" s="215"/>
      <c r="AH132" s="215"/>
      <c r="AI132" s="215"/>
      <c r="AJ132" s="214"/>
      <c r="AK132" s="214"/>
      <c r="AL132" s="216"/>
      <c r="AM132" s="216"/>
      <c r="AN132" s="216"/>
      <c r="AO132" s="216"/>
      <c r="AP132" s="216"/>
      <c r="AQ132" s="213"/>
      <c r="AR132" s="213"/>
      <c r="AS132" s="214"/>
      <c r="AT132" s="214"/>
      <c r="AU132" s="214"/>
      <c r="AV132" s="214"/>
      <c r="AW132" s="214"/>
      <c r="AX132" s="214"/>
      <c r="AY132" s="214"/>
      <c r="AZ132" s="214"/>
      <c r="BA132" s="214"/>
      <c r="BB132" s="214"/>
      <c r="BC132" s="214"/>
      <c r="BD132" s="214"/>
      <c r="BE132" s="214"/>
      <c r="BF132" s="214"/>
      <c r="BG132" s="214"/>
      <c r="BH132" s="214"/>
      <c r="BI132" s="216"/>
      <c r="BJ132" s="216"/>
      <c r="BK132" s="216"/>
      <c r="BL132" s="216"/>
      <c r="BM132" s="216"/>
      <c r="BN132" s="216"/>
      <c r="BO132" s="216"/>
      <c r="BP132" s="216"/>
      <c r="BQ132" s="216"/>
      <c r="BR132" s="216"/>
      <c r="BS132" s="216"/>
      <c r="BT132" s="216"/>
      <c r="BU132" s="216"/>
      <c r="BV132" s="216"/>
      <c r="BW132" s="216"/>
      <c r="BX132" s="216"/>
      <c r="BY132" s="216"/>
      <c r="BZ132" s="217"/>
    </row>
    <row r="133" spans="1:78" ht="6.75" customHeight="1">
      <c r="A133" s="196"/>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196"/>
      <c r="AM133" s="196"/>
      <c r="AN133" s="196"/>
      <c r="AO133" s="196"/>
      <c r="AP133" s="196"/>
      <c r="AQ133" s="196"/>
      <c r="AR133" s="196"/>
      <c r="AS133" s="196"/>
      <c r="AT133" s="196"/>
      <c r="AU133" s="196"/>
      <c r="AV133" s="196"/>
      <c r="AW133" s="196"/>
      <c r="AX133" s="196"/>
      <c r="AY133" s="196"/>
      <c r="AZ133" s="196"/>
      <c r="BA133" s="196"/>
      <c r="BB133" s="196"/>
      <c r="BC133" s="196"/>
      <c r="BD133" s="196"/>
      <c r="BE133" s="196"/>
      <c r="BF133" s="196"/>
      <c r="BG133" s="196"/>
      <c r="BH133" s="196"/>
      <c r="BI133" s="196"/>
      <c r="BJ133" s="196"/>
      <c r="BK133" s="196"/>
      <c r="BL133" s="196"/>
      <c r="BM133" s="196"/>
      <c r="BN133" s="196"/>
      <c r="BO133" s="196"/>
      <c r="BP133" s="196"/>
      <c r="BQ133" s="196"/>
      <c r="BR133" s="196"/>
      <c r="BS133" s="196"/>
      <c r="BT133" s="196"/>
      <c r="BU133" s="196"/>
      <c r="BV133" s="196"/>
      <c r="BW133" s="196"/>
      <c r="BX133" s="196"/>
      <c r="BY133" s="196"/>
    </row>
    <row r="134" spans="1:78" ht="6.75" customHeight="1">
      <c r="A134" s="196"/>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196"/>
      <c r="AM134" s="196"/>
      <c r="AN134" s="196"/>
      <c r="AO134" s="196"/>
      <c r="AP134" s="196"/>
      <c r="AQ134" s="196"/>
      <c r="AR134" s="196"/>
      <c r="AS134" s="218"/>
      <c r="AT134" s="219"/>
      <c r="AU134" s="219"/>
      <c r="AV134" s="219"/>
      <c r="AW134" s="219"/>
      <c r="AX134" s="219"/>
      <c r="AY134" s="219"/>
      <c r="AZ134" s="219"/>
      <c r="BA134" s="196"/>
      <c r="BB134" s="196"/>
      <c r="BC134" s="196"/>
      <c r="BD134" s="196"/>
      <c r="BE134" s="196"/>
      <c r="BF134" s="196"/>
      <c r="BG134" s="196"/>
      <c r="BH134" s="196"/>
      <c r="BI134" s="196"/>
      <c r="BJ134" s="196"/>
      <c r="BK134" s="196"/>
      <c r="BL134" s="196"/>
      <c r="BM134" s="196"/>
      <c r="BN134" s="196"/>
      <c r="BO134" s="196"/>
      <c r="BP134" s="196"/>
      <c r="BQ134" s="196"/>
      <c r="BR134" s="196"/>
      <c r="BS134" s="196"/>
      <c r="BT134" s="196"/>
      <c r="BU134" s="196"/>
      <c r="BV134" s="196"/>
      <c r="BW134" s="196"/>
      <c r="BX134" s="196"/>
      <c r="BY134" s="219"/>
    </row>
    <row r="135" spans="1:78" ht="6" customHeight="1">
      <c r="A135" s="196"/>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196"/>
      <c r="AN135" s="196"/>
      <c r="AO135" s="196"/>
      <c r="AP135" s="196"/>
      <c r="AQ135" s="196"/>
      <c r="AR135" s="196"/>
      <c r="AS135" s="219"/>
      <c r="AT135" s="219"/>
      <c r="AU135" s="219"/>
      <c r="AV135" s="219"/>
      <c r="AW135" s="219"/>
      <c r="AX135" s="219"/>
      <c r="AY135" s="219"/>
      <c r="AZ135" s="219"/>
      <c r="BA135" s="196"/>
      <c r="BB135" s="320"/>
      <c r="BC135" s="320"/>
      <c r="BD135" s="320"/>
      <c r="BE135" s="320"/>
      <c r="BF135" s="320"/>
      <c r="BG135" s="320"/>
      <c r="BH135" s="320"/>
      <c r="BI135" s="320"/>
      <c r="BJ135" s="320"/>
      <c r="BK135" s="320"/>
      <c r="BL135" s="320"/>
      <c r="BM135" s="320"/>
      <c r="BN135" s="320"/>
      <c r="BO135" s="320"/>
      <c r="BP135" s="320"/>
      <c r="BQ135" s="320"/>
      <c r="BR135" s="320"/>
      <c r="BS135" s="320"/>
      <c r="BT135" s="320"/>
      <c r="BU135" s="320"/>
      <c r="BV135" s="320"/>
      <c r="BW135" s="320"/>
      <c r="BX135" s="320"/>
      <c r="BY135" s="320"/>
    </row>
    <row r="136" spans="1:78" ht="6" customHeight="1">
      <c r="A136" s="196"/>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196"/>
      <c r="AN136" s="196"/>
      <c r="AO136" s="196"/>
      <c r="AP136" s="196"/>
      <c r="AQ136" s="196"/>
      <c r="AR136" s="196"/>
      <c r="AS136" s="219"/>
      <c r="AT136" s="219"/>
      <c r="AU136" s="219"/>
      <c r="AV136" s="219"/>
      <c r="AW136" s="219"/>
      <c r="AX136" s="219"/>
      <c r="AY136" s="219"/>
      <c r="AZ136" s="219"/>
      <c r="BA136" s="196"/>
      <c r="BB136" s="320"/>
      <c r="BC136" s="320"/>
      <c r="BD136" s="320"/>
      <c r="BE136" s="320"/>
      <c r="BF136" s="320"/>
      <c r="BG136" s="320"/>
      <c r="BH136" s="320"/>
      <c r="BI136" s="320"/>
      <c r="BJ136" s="320"/>
      <c r="BK136" s="320"/>
      <c r="BL136" s="320"/>
      <c r="BM136" s="320"/>
      <c r="BN136" s="320"/>
      <c r="BO136" s="320"/>
      <c r="BP136" s="320"/>
      <c r="BQ136" s="320"/>
      <c r="BR136" s="320"/>
      <c r="BS136" s="320"/>
      <c r="BT136" s="320"/>
      <c r="BU136" s="320"/>
      <c r="BV136" s="320"/>
      <c r="BW136" s="320"/>
      <c r="BX136" s="320"/>
      <c r="BY136" s="320"/>
    </row>
    <row r="137" spans="1:78" ht="6" customHeight="1">
      <c r="A137" s="196"/>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196"/>
      <c r="AN137" s="196"/>
      <c r="AO137" s="196"/>
      <c r="AP137" s="196"/>
      <c r="AQ137" s="196"/>
      <c r="AR137" s="196"/>
      <c r="AS137" s="196"/>
      <c r="AT137" s="196"/>
      <c r="AU137" s="196"/>
      <c r="AV137" s="196"/>
      <c r="AW137" s="196"/>
      <c r="AX137" s="196"/>
      <c r="AY137" s="196"/>
      <c r="AZ137" s="196"/>
      <c r="BA137" s="196"/>
      <c r="BB137" s="220"/>
      <c r="BC137" s="220"/>
      <c r="BD137" s="220"/>
      <c r="BE137" s="220"/>
      <c r="BF137" s="220"/>
      <c r="BG137" s="220"/>
      <c r="BH137" s="220"/>
      <c r="BI137" s="220"/>
      <c r="BJ137" s="220"/>
      <c r="BK137" s="220"/>
      <c r="BL137" s="220"/>
      <c r="BM137" s="220"/>
      <c r="BN137" s="220"/>
      <c r="BO137" s="220"/>
      <c r="BP137" s="220"/>
      <c r="BQ137" s="220"/>
      <c r="BR137" s="220"/>
      <c r="BS137" s="220"/>
      <c r="BT137" s="220"/>
      <c r="BU137" s="220"/>
      <c r="BV137" s="220"/>
      <c r="BW137" s="220"/>
      <c r="BX137" s="220"/>
      <c r="BY137" s="220"/>
    </row>
    <row r="138" spans="1:78" ht="6.75" customHeight="1">
      <c r="A138" s="196"/>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220"/>
      <c r="BC138" s="220"/>
      <c r="BD138" s="220"/>
      <c r="BE138" s="220"/>
      <c r="BF138" s="220"/>
      <c r="BG138" s="220"/>
      <c r="BH138" s="220"/>
      <c r="BI138" s="220"/>
      <c r="BJ138" s="220"/>
      <c r="BK138" s="220"/>
      <c r="BL138" s="220"/>
      <c r="BM138" s="220"/>
      <c r="BN138" s="220"/>
      <c r="BO138" s="220"/>
      <c r="BP138" s="220"/>
      <c r="BQ138" s="220"/>
      <c r="BR138" s="220"/>
      <c r="BS138" s="220"/>
      <c r="BT138" s="220"/>
      <c r="BU138" s="220"/>
      <c r="BV138" s="220"/>
      <c r="BW138" s="220"/>
      <c r="BX138" s="220"/>
      <c r="BY138" s="220"/>
    </row>
    <row r="139" spans="1:78" ht="6.75" customHeight="1">
      <c r="A139" s="196"/>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220"/>
      <c r="BC139" s="220"/>
      <c r="BD139" s="220"/>
      <c r="BE139" s="220"/>
      <c r="BF139" s="220"/>
      <c r="BG139" s="220"/>
      <c r="BH139" s="220"/>
      <c r="BI139" s="220"/>
      <c r="BJ139" s="220"/>
      <c r="BK139" s="220"/>
      <c r="BL139" s="220"/>
      <c r="BM139" s="220"/>
      <c r="BN139" s="220"/>
      <c r="BO139" s="220"/>
      <c r="BP139" s="220"/>
      <c r="BQ139" s="220"/>
      <c r="BR139" s="220"/>
      <c r="BS139" s="220"/>
      <c r="BT139" s="220"/>
      <c r="BU139" s="220"/>
      <c r="BV139" s="220"/>
      <c r="BW139" s="220"/>
      <c r="BX139" s="220"/>
      <c r="BY139" s="220"/>
    </row>
    <row r="140" spans="1:78" ht="6" customHeight="1">
      <c r="A140" s="196"/>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220"/>
      <c r="BC140" s="220"/>
      <c r="BD140" s="220"/>
      <c r="BE140" s="220"/>
      <c r="BF140" s="220"/>
      <c r="BG140" s="220"/>
      <c r="BH140" s="220"/>
      <c r="BI140" s="220"/>
      <c r="BJ140" s="220"/>
      <c r="BK140" s="220"/>
      <c r="BL140" s="220"/>
      <c r="BM140" s="220"/>
      <c r="BN140" s="220"/>
      <c r="BO140" s="220"/>
      <c r="BP140" s="220"/>
      <c r="BQ140" s="220"/>
      <c r="BR140" s="220"/>
      <c r="BS140" s="220"/>
      <c r="BT140" s="220"/>
      <c r="BU140" s="220"/>
      <c r="BV140" s="220"/>
      <c r="BW140" s="220"/>
      <c r="BX140" s="220"/>
      <c r="BY140" s="220"/>
    </row>
    <row r="141" spans="1:78" ht="6" customHeight="1">
      <c r="A141" s="196"/>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221"/>
      <c r="BF141" s="221"/>
      <c r="BG141" s="221"/>
      <c r="BH141" s="221"/>
      <c r="BI141" s="221"/>
      <c r="BJ141" s="221"/>
      <c r="BK141" s="221"/>
      <c r="BL141" s="221"/>
      <c r="BM141" s="221"/>
      <c r="BN141" s="221"/>
      <c r="BO141" s="221"/>
      <c r="BP141" s="221"/>
      <c r="BQ141" s="221"/>
      <c r="BR141" s="221"/>
      <c r="BS141" s="221"/>
      <c r="BT141" s="221"/>
      <c r="BU141" s="221"/>
      <c r="BV141" s="221"/>
      <c r="BW141" s="196"/>
      <c r="BX141" s="196"/>
      <c r="BY141" s="196"/>
    </row>
    <row r="142" spans="1:78" ht="6" customHeight="1">
      <c r="A142" s="196"/>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196"/>
      <c r="X142" s="196"/>
      <c r="Y142" s="196"/>
      <c r="Z142" s="196"/>
      <c r="AA142" s="196"/>
      <c r="AB142" s="196"/>
      <c r="AC142" s="196"/>
      <c r="AD142" s="196"/>
      <c r="AE142" s="333"/>
      <c r="AF142" s="333"/>
      <c r="AG142" s="333"/>
      <c r="AH142" s="333"/>
      <c r="AI142" s="333"/>
      <c r="AJ142" s="333"/>
      <c r="AK142" s="333"/>
      <c r="AL142" s="333"/>
      <c r="AM142" s="333"/>
      <c r="AN142" s="333"/>
      <c r="AO142" s="333"/>
      <c r="AP142" s="333"/>
      <c r="AQ142" s="333"/>
      <c r="AR142" s="333"/>
      <c r="AS142" s="333"/>
      <c r="AT142" s="333"/>
      <c r="AU142" s="333"/>
      <c r="AV142" s="196"/>
      <c r="AW142" s="196"/>
      <c r="AX142" s="196"/>
      <c r="AY142" s="196"/>
      <c r="AZ142" s="196"/>
      <c r="BA142" s="196"/>
      <c r="BB142" s="196"/>
      <c r="BC142" s="196"/>
      <c r="BD142" s="196"/>
      <c r="BE142" s="334"/>
      <c r="BF142" s="334"/>
      <c r="BG142" s="334"/>
      <c r="BH142" s="334"/>
      <c r="BI142" s="334"/>
      <c r="BJ142" s="334"/>
      <c r="BK142" s="334"/>
      <c r="BL142" s="334"/>
      <c r="BM142" s="334"/>
      <c r="BN142" s="334"/>
      <c r="BO142" s="334"/>
      <c r="BP142" s="334"/>
      <c r="BQ142" s="334"/>
      <c r="BR142" s="334"/>
      <c r="BS142" s="334"/>
      <c r="BT142" s="334"/>
      <c r="BU142" s="334"/>
      <c r="BV142" s="334"/>
      <c r="BW142" s="196"/>
      <c r="BX142" s="196"/>
      <c r="BY142" s="196"/>
    </row>
    <row r="143" spans="1:78" ht="9" customHeight="1">
      <c r="A143" s="196"/>
      <c r="B143" s="196"/>
      <c r="C143" s="196"/>
      <c r="D143" s="196"/>
      <c r="E143" s="196"/>
      <c r="F143" s="196"/>
      <c r="G143" s="196"/>
      <c r="H143" s="196"/>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c r="BI143" s="335"/>
      <c r="BJ143" s="335"/>
      <c r="BK143" s="335"/>
      <c r="BL143" s="335"/>
      <c r="BM143" s="335"/>
      <c r="BN143" s="335"/>
      <c r="BO143" s="335"/>
      <c r="BP143" s="335"/>
      <c r="BQ143" s="335"/>
      <c r="BR143" s="335"/>
      <c r="BS143" s="196"/>
      <c r="BT143" s="196"/>
      <c r="BU143" s="196"/>
      <c r="BV143" s="196"/>
      <c r="BW143" s="196"/>
      <c r="BX143" s="196"/>
      <c r="BY143" s="196"/>
    </row>
    <row r="144" spans="1:78" ht="6" customHeight="1">
      <c r="A144" s="196"/>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c r="AL144" s="332"/>
      <c r="AM144" s="332"/>
      <c r="AN144" s="332"/>
      <c r="AO144" s="332"/>
      <c r="AP144" s="332"/>
      <c r="AQ144" s="332"/>
      <c r="AR144" s="332"/>
      <c r="AS144" s="332"/>
      <c r="AT144" s="332"/>
      <c r="AU144" s="332"/>
      <c r="AV144" s="332"/>
      <c r="AW144" s="332"/>
      <c r="AX144" s="332"/>
      <c r="AY144" s="332"/>
      <c r="AZ144" s="332"/>
      <c r="BA144" s="332"/>
      <c r="BB144" s="332"/>
      <c r="BC144" s="332"/>
      <c r="BD144" s="332"/>
      <c r="BE144" s="332"/>
      <c r="BF144" s="332"/>
      <c r="BG144" s="332"/>
      <c r="BH144" s="332"/>
      <c r="BI144" s="332"/>
      <c r="BJ144" s="332"/>
      <c r="BK144" s="332"/>
      <c r="BL144" s="332"/>
      <c r="BM144" s="332"/>
      <c r="BN144" s="332"/>
      <c r="BO144" s="332"/>
      <c r="BP144" s="332"/>
      <c r="BQ144" s="332"/>
      <c r="BR144" s="332"/>
      <c r="BS144" s="332"/>
      <c r="BT144" s="332"/>
      <c r="BU144" s="332"/>
      <c r="BV144" s="332"/>
      <c r="BW144" s="332"/>
      <c r="BX144" s="332"/>
      <c r="BY144" s="332"/>
    </row>
    <row r="145" spans="1:77" ht="6" customHeight="1">
      <c r="A145" s="196"/>
      <c r="B145" s="332"/>
      <c r="C145" s="332"/>
      <c r="D145" s="332"/>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2"/>
      <c r="AY145" s="332"/>
      <c r="AZ145" s="332"/>
      <c r="BA145" s="332"/>
      <c r="BB145" s="332"/>
      <c r="BC145" s="332"/>
      <c r="BD145" s="332"/>
      <c r="BE145" s="332"/>
      <c r="BF145" s="332"/>
      <c r="BG145" s="332"/>
      <c r="BH145" s="332"/>
      <c r="BI145" s="332"/>
      <c r="BJ145" s="332"/>
      <c r="BK145" s="332"/>
      <c r="BL145" s="332"/>
      <c r="BM145" s="332"/>
      <c r="BN145" s="332"/>
      <c r="BO145" s="332"/>
      <c r="BP145" s="332"/>
      <c r="BQ145" s="332"/>
      <c r="BR145" s="332"/>
      <c r="BS145" s="332"/>
      <c r="BT145" s="332"/>
      <c r="BU145" s="332"/>
      <c r="BV145" s="332"/>
      <c r="BW145" s="332"/>
      <c r="BX145" s="332"/>
      <c r="BY145" s="332"/>
    </row>
    <row r="146" spans="1:77" ht="6" customHeight="1">
      <c r="A146" s="196"/>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c r="BC146" s="332"/>
      <c r="BD146" s="332"/>
      <c r="BE146" s="332"/>
      <c r="BF146" s="332"/>
      <c r="BG146" s="332"/>
      <c r="BH146" s="332"/>
      <c r="BI146" s="332"/>
      <c r="BJ146" s="332"/>
      <c r="BK146" s="332"/>
      <c r="BL146" s="332"/>
      <c r="BM146" s="332"/>
      <c r="BN146" s="332"/>
      <c r="BO146" s="332"/>
      <c r="BP146" s="332"/>
      <c r="BQ146" s="332"/>
      <c r="BR146" s="332"/>
      <c r="BS146" s="332"/>
      <c r="BT146" s="332"/>
      <c r="BU146" s="332"/>
      <c r="BV146" s="332"/>
      <c r="BW146" s="332"/>
      <c r="BX146" s="332"/>
      <c r="BY146" s="332"/>
    </row>
    <row r="147" spans="1:77" ht="6.75" customHeight="1">
      <c r="A147" s="196"/>
      <c r="B147" s="332"/>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c r="BK147" s="332"/>
      <c r="BL147" s="332"/>
      <c r="BM147" s="332"/>
      <c r="BN147" s="332"/>
      <c r="BO147" s="332"/>
      <c r="BP147" s="332"/>
      <c r="BQ147" s="332"/>
      <c r="BR147" s="332"/>
      <c r="BS147" s="332"/>
      <c r="BT147" s="332"/>
      <c r="BU147" s="332"/>
      <c r="BV147" s="332"/>
      <c r="BW147" s="332"/>
      <c r="BX147" s="332"/>
      <c r="BY147" s="332"/>
    </row>
    <row r="148" spans="1:77" ht="6.75" customHeight="1">
      <c r="A148" s="196"/>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2"/>
      <c r="BB148" s="332"/>
      <c r="BC148" s="332"/>
      <c r="BD148" s="332"/>
      <c r="BE148" s="332"/>
      <c r="BF148" s="332"/>
      <c r="BG148" s="332"/>
      <c r="BH148" s="332"/>
      <c r="BI148" s="332"/>
      <c r="BJ148" s="332"/>
      <c r="BK148" s="332"/>
      <c r="BL148" s="332"/>
      <c r="BM148" s="332"/>
      <c r="BN148" s="332"/>
      <c r="BO148" s="332"/>
      <c r="BP148" s="332"/>
      <c r="BQ148" s="332"/>
      <c r="BR148" s="332"/>
      <c r="BS148" s="332"/>
      <c r="BT148" s="332"/>
      <c r="BU148" s="332"/>
      <c r="BV148" s="332"/>
      <c r="BW148" s="332"/>
      <c r="BX148" s="332"/>
      <c r="BY148" s="332"/>
    </row>
    <row r="149" spans="1:77" ht="6.75" customHeight="1">
      <c r="A149" s="196"/>
      <c r="B149" s="332"/>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c r="AA149" s="332"/>
      <c r="AB149" s="332"/>
      <c r="AC149" s="332"/>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2"/>
      <c r="AY149" s="332"/>
      <c r="AZ149" s="332"/>
      <c r="BA149" s="332"/>
      <c r="BB149" s="332"/>
      <c r="BC149" s="332"/>
      <c r="BD149" s="332"/>
      <c r="BE149" s="332"/>
      <c r="BF149" s="332"/>
      <c r="BG149" s="332"/>
      <c r="BH149" s="332"/>
      <c r="BI149" s="332"/>
      <c r="BJ149" s="332"/>
      <c r="BK149" s="332"/>
      <c r="BL149" s="332"/>
      <c r="BM149" s="332"/>
      <c r="BN149" s="332"/>
      <c r="BO149" s="332"/>
      <c r="BP149" s="332"/>
      <c r="BQ149" s="332"/>
      <c r="BR149" s="332"/>
      <c r="BS149" s="332"/>
      <c r="BT149" s="332"/>
      <c r="BU149" s="332"/>
      <c r="BV149" s="332"/>
      <c r="BW149" s="332"/>
      <c r="BX149" s="332"/>
      <c r="BY149" s="332"/>
    </row>
    <row r="150" spans="1:77" ht="6.75" customHeight="1">
      <c r="A150" s="196"/>
      <c r="B150" s="332"/>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332"/>
      <c r="AY150" s="332"/>
      <c r="AZ150" s="332"/>
      <c r="BA150" s="332"/>
      <c r="BB150" s="332"/>
      <c r="BC150" s="332"/>
      <c r="BD150" s="332"/>
      <c r="BE150" s="332"/>
      <c r="BF150" s="332"/>
      <c r="BG150" s="332"/>
      <c r="BH150" s="332"/>
      <c r="BI150" s="332"/>
      <c r="BJ150" s="332"/>
      <c r="BK150" s="332"/>
      <c r="BL150" s="332"/>
      <c r="BM150" s="332"/>
      <c r="BN150" s="332"/>
      <c r="BO150" s="332"/>
      <c r="BP150" s="332"/>
      <c r="BQ150" s="332"/>
      <c r="BR150" s="332"/>
      <c r="BS150" s="332"/>
      <c r="BT150" s="332"/>
      <c r="BU150" s="332"/>
      <c r="BV150" s="332"/>
      <c r="BW150" s="332"/>
      <c r="BX150" s="332"/>
      <c r="BY150" s="332"/>
    </row>
    <row r="151" spans="1:77" ht="6.75" customHeight="1">
      <c r="A151" s="196"/>
      <c r="B151" s="332"/>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2"/>
      <c r="AP151" s="332"/>
      <c r="AQ151" s="332"/>
      <c r="AR151" s="332"/>
      <c r="AS151" s="332"/>
      <c r="AT151" s="332"/>
      <c r="AU151" s="332"/>
      <c r="AV151" s="332"/>
      <c r="AW151" s="332"/>
      <c r="AX151" s="332"/>
      <c r="AY151" s="332"/>
      <c r="AZ151" s="332"/>
      <c r="BA151" s="332"/>
      <c r="BB151" s="332"/>
      <c r="BC151" s="332"/>
      <c r="BD151" s="332"/>
      <c r="BE151" s="332"/>
      <c r="BF151" s="332"/>
      <c r="BG151" s="332"/>
      <c r="BH151" s="332"/>
      <c r="BI151" s="332"/>
      <c r="BJ151" s="332"/>
      <c r="BK151" s="332"/>
      <c r="BL151" s="332"/>
      <c r="BM151" s="332"/>
      <c r="BN151" s="332"/>
      <c r="BO151" s="332"/>
      <c r="BP151" s="332"/>
      <c r="BQ151" s="332"/>
      <c r="BR151" s="332"/>
      <c r="BS151" s="332"/>
      <c r="BT151" s="332"/>
      <c r="BU151" s="332"/>
      <c r="BV151" s="332"/>
      <c r="BW151" s="332"/>
      <c r="BX151" s="332"/>
      <c r="BY151" s="332"/>
    </row>
    <row r="152" spans="1:77" ht="6.75" customHeight="1">
      <c r="A152" s="196"/>
      <c r="B152" s="332"/>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2"/>
      <c r="AN152" s="332"/>
      <c r="AO152" s="332"/>
      <c r="AP152" s="332"/>
      <c r="AQ152" s="332"/>
      <c r="AR152" s="332"/>
      <c r="AS152" s="332"/>
      <c r="AT152" s="332"/>
      <c r="AU152" s="332"/>
      <c r="AV152" s="332"/>
      <c r="AW152" s="332"/>
      <c r="AX152" s="332"/>
      <c r="AY152" s="332"/>
      <c r="AZ152" s="332"/>
      <c r="BA152" s="332"/>
      <c r="BB152" s="332"/>
      <c r="BC152" s="332"/>
      <c r="BD152" s="332"/>
      <c r="BE152" s="332"/>
      <c r="BF152" s="332"/>
      <c r="BG152" s="332"/>
      <c r="BH152" s="332"/>
      <c r="BI152" s="332"/>
      <c r="BJ152" s="332"/>
      <c r="BK152" s="332"/>
      <c r="BL152" s="332"/>
      <c r="BM152" s="332"/>
      <c r="BN152" s="332"/>
      <c r="BO152" s="332"/>
      <c r="BP152" s="332"/>
      <c r="BQ152" s="332"/>
      <c r="BR152" s="332"/>
      <c r="BS152" s="332"/>
      <c r="BT152" s="332"/>
      <c r="BU152" s="332"/>
      <c r="BV152" s="332"/>
      <c r="BW152" s="332"/>
      <c r="BX152" s="332"/>
      <c r="BY152" s="332"/>
    </row>
    <row r="153" spans="1:77" ht="6.75" customHeight="1">
      <c r="A153" s="196"/>
      <c r="B153" s="332"/>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c r="BI153" s="332"/>
      <c r="BJ153" s="332"/>
      <c r="BK153" s="332"/>
      <c r="BL153" s="332"/>
      <c r="BM153" s="332"/>
      <c r="BN153" s="332"/>
      <c r="BO153" s="332"/>
      <c r="BP153" s="332"/>
      <c r="BQ153" s="332"/>
      <c r="BR153" s="332"/>
      <c r="BS153" s="332"/>
      <c r="BT153" s="332"/>
      <c r="BU153" s="332"/>
      <c r="BV153" s="332"/>
      <c r="BW153" s="332"/>
      <c r="BX153" s="332"/>
      <c r="BY153" s="332"/>
    </row>
    <row r="154" spans="1:77" ht="5.25" customHeight="1">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6"/>
      <c r="BR154" s="196"/>
      <c r="BS154" s="196"/>
      <c r="BT154" s="196"/>
      <c r="BU154" s="196"/>
      <c r="BV154" s="196"/>
      <c r="BW154" s="196"/>
      <c r="BX154" s="196"/>
      <c r="BY154" s="196"/>
    </row>
    <row r="155" spans="1:77" ht="5.25" customHeight="1">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6"/>
      <c r="BH155" s="196"/>
      <c r="BI155" s="196"/>
      <c r="BJ155" s="196"/>
      <c r="BK155" s="196"/>
      <c r="BL155" s="196"/>
      <c r="BM155" s="196"/>
      <c r="BN155" s="196"/>
      <c r="BO155" s="196"/>
      <c r="BP155" s="196"/>
      <c r="BQ155" s="196"/>
      <c r="BR155" s="196"/>
      <c r="BS155" s="196"/>
      <c r="BT155" s="196"/>
      <c r="BU155" s="196"/>
      <c r="BV155" s="196"/>
      <c r="BW155" s="196"/>
      <c r="BX155" s="196"/>
      <c r="BY155" s="196"/>
    </row>
  </sheetData>
  <sheetProtection selectLockedCells="1"/>
  <mergeCells count="84">
    <mergeCell ref="G2:BV5"/>
    <mergeCell ref="AU6:BV8"/>
    <mergeCell ref="A41:AE43"/>
    <mergeCell ref="A1:I1"/>
    <mergeCell ref="A49:AE51"/>
    <mergeCell ref="A20:P22"/>
    <mergeCell ref="BF35:BY36"/>
    <mergeCell ref="BF37:BY38"/>
    <mergeCell ref="BR20:BW22"/>
    <mergeCell ref="BP20:BQ22"/>
    <mergeCell ref="AN31:AY38"/>
    <mergeCell ref="AZ23:BA24"/>
    <mergeCell ref="BB23:BF24"/>
    <mergeCell ref="BG23:BH24"/>
    <mergeCell ref="BX20:BY22"/>
    <mergeCell ref="N31:AM32"/>
    <mergeCell ref="A52:BY66"/>
    <mergeCell ref="D44:O46"/>
    <mergeCell ref="P44:W46"/>
    <mergeCell ref="X44:Y46"/>
    <mergeCell ref="Z44:AE46"/>
    <mergeCell ref="AF44:AG46"/>
    <mergeCell ref="AH44:AM46"/>
    <mergeCell ref="AN44:AO46"/>
    <mergeCell ref="B144:BY153"/>
    <mergeCell ref="N140:O142"/>
    <mergeCell ref="P140:R142"/>
    <mergeCell ref="S140:T142"/>
    <mergeCell ref="U140:V142"/>
    <mergeCell ref="AE142:AU142"/>
    <mergeCell ref="BE142:BV142"/>
    <mergeCell ref="B140:C142"/>
    <mergeCell ref="D140:E142"/>
    <mergeCell ref="F140:G142"/>
    <mergeCell ref="H140:I142"/>
    <mergeCell ref="J140:K142"/>
    <mergeCell ref="L140:M142"/>
    <mergeCell ref="I143:BR143"/>
    <mergeCell ref="BB135:BM136"/>
    <mergeCell ref="BN135:BY136"/>
    <mergeCell ref="B138:V139"/>
    <mergeCell ref="A69:AE71"/>
    <mergeCell ref="A72:BY94"/>
    <mergeCell ref="U135:V137"/>
    <mergeCell ref="W135:X137"/>
    <mergeCell ref="Y135:Z137"/>
    <mergeCell ref="AA135:AB137"/>
    <mergeCell ref="AC135:AD137"/>
    <mergeCell ref="AE135:AF137"/>
    <mergeCell ref="B133:AK134"/>
    <mergeCell ref="B135:C137"/>
    <mergeCell ref="D135:E137"/>
    <mergeCell ref="F135:G137"/>
    <mergeCell ref="H135:I137"/>
    <mergeCell ref="J135:K137"/>
    <mergeCell ref="L135:M137"/>
    <mergeCell ref="N135:O137"/>
    <mergeCell ref="P135:R137"/>
    <mergeCell ref="S135:T137"/>
    <mergeCell ref="AG135:AH137"/>
    <mergeCell ref="AI135:AJ137"/>
    <mergeCell ref="AK135:AL137"/>
    <mergeCell ref="B10:BM12"/>
    <mergeCell ref="B13:BY18"/>
    <mergeCell ref="A25:M30"/>
    <mergeCell ref="A31:M32"/>
    <mergeCell ref="BJ20:BO22"/>
    <mergeCell ref="BH20:BI22"/>
    <mergeCell ref="AZ20:BG22"/>
    <mergeCell ref="AZ33:BE34"/>
    <mergeCell ref="BF31:BY32"/>
    <mergeCell ref="BF33:BY34"/>
    <mergeCell ref="A33:M38"/>
    <mergeCell ref="N23:AM24"/>
    <mergeCell ref="N25:AM30"/>
    <mergeCell ref="A23:M24"/>
    <mergeCell ref="N33:AM38"/>
    <mergeCell ref="AN20:AY22"/>
    <mergeCell ref="AN23:AY30"/>
    <mergeCell ref="BI23:BR24"/>
    <mergeCell ref="AZ25:BY30"/>
    <mergeCell ref="AZ31:BE32"/>
    <mergeCell ref="AZ37:BE38"/>
    <mergeCell ref="AZ35:BE36"/>
  </mergeCells>
  <phoneticPr fontId="1"/>
  <dataValidations count="2">
    <dataValidation imeMode="fullKatakana" allowBlank="1" showInputMessage="1" showErrorMessage="1" sqref="N23:AM24 N31:AM32" xr:uid="{00000000-0002-0000-0000-000000000000}"/>
    <dataValidation imeMode="disabled" allowBlank="1" showInputMessage="1" showErrorMessage="1" sqref="AZ20:BG22 BJ20:BO22 BR20:BW22 BB23:BF24 BI23:BR24 BF33:BY38 P44:W46 Z44:AE46 AH44:AM46" xr:uid="{00000000-0002-0000-0000-000001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3"/>
  <sheetViews>
    <sheetView view="pageBreakPreview" zoomScale="85" zoomScaleNormal="85" zoomScaleSheetLayoutView="85" workbookViewId="0">
      <selection activeCell="C5" sqref="C5"/>
    </sheetView>
  </sheetViews>
  <sheetFormatPr defaultColWidth="9" defaultRowHeight="18.75"/>
  <cols>
    <col min="1" max="1" width="5.5" style="81" customWidth="1"/>
    <col min="2" max="2" width="27.375" style="81" customWidth="1"/>
    <col min="3" max="8" width="10.75" style="81" customWidth="1"/>
    <col min="9" max="9" width="16.5" style="81" customWidth="1"/>
    <col min="10" max="10" width="9" style="81" hidden="1" customWidth="1"/>
    <col min="11" max="11" width="5.875" style="81" hidden="1" customWidth="1"/>
    <col min="12" max="12" width="9.625" style="81" hidden="1" customWidth="1"/>
    <col min="13" max="19" width="11.625" style="81" hidden="1" customWidth="1"/>
    <col min="20" max="20" width="11.625" style="81" customWidth="1"/>
    <col min="21" max="16384" width="9" style="81"/>
  </cols>
  <sheetData>
    <row r="1" spans="1:19" ht="40.9" customHeight="1">
      <c r="A1" s="247" t="s">
        <v>149</v>
      </c>
      <c r="E1" s="248" t="s">
        <v>152</v>
      </c>
      <c r="F1" s="443" t="str">
        <f>要望調査票!N25&amp;""</f>
        <v/>
      </c>
      <c r="G1" s="444"/>
      <c r="H1" s="444"/>
      <c r="I1" s="445"/>
    </row>
    <row r="2" spans="1:19" ht="10.15" customHeight="1" thickBot="1">
      <c r="A2" s="80"/>
      <c r="I2" s="243"/>
    </row>
    <row r="3" spans="1:19" ht="14.1" customHeight="1" thickBot="1">
      <c r="A3" s="376">
        <v>1</v>
      </c>
      <c r="B3" s="380" t="s">
        <v>107</v>
      </c>
      <c r="C3" s="378" t="s">
        <v>14</v>
      </c>
      <c r="D3" s="373" t="s">
        <v>15</v>
      </c>
      <c r="E3" s="375" t="s">
        <v>16</v>
      </c>
      <c r="F3" s="362" t="s">
        <v>18</v>
      </c>
      <c r="G3" s="396" t="s">
        <v>17</v>
      </c>
      <c r="H3" s="371" t="s">
        <v>20</v>
      </c>
      <c r="I3" s="82"/>
      <c r="N3" s="81" t="s">
        <v>117</v>
      </c>
    </row>
    <row r="4" spans="1:19" ht="14.1" customHeight="1" thickBot="1">
      <c r="A4" s="376"/>
      <c r="B4" s="381"/>
      <c r="C4" s="379"/>
      <c r="D4" s="374"/>
      <c r="E4" s="375"/>
      <c r="F4" s="363"/>
      <c r="G4" s="364"/>
      <c r="H4" s="372"/>
      <c r="I4" s="83" t="s">
        <v>49</v>
      </c>
      <c r="N4" s="428" t="s">
        <v>82</v>
      </c>
      <c r="O4" s="397" t="s">
        <v>84</v>
      </c>
      <c r="P4" s="397"/>
      <c r="Q4" s="84" t="s">
        <v>85</v>
      </c>
    </row>
    <row r="5" spans="1:19" ht="22.15" customHeight="1">
      <c r="A5" s="376"/>
      <c r="B5" s="85" t="s">
        <v>31</v>
      </c>
      <c r="C5" s="12"/>
      <c r="D5" s="13"/>
      <c r="E5" s="14"/>
      <c r="F5" s="15"/>
      <c r="G5" s="16"/>
      <c r="H5" s="86">
        <f>SUM(C5:G5)</f>
        <v>0</v>
      </c>
      <c r="I5" s="87">
        <f>H5-E5-G5</f>
        <v>0</v>
      </c>
      <c r="K5" s="460" t="s">
        <v>68</v>
      </c>
      <c r="L5" s="461"/>
      <c r="N5" s="429"/>
      <c r="O5" s="426" t="s">
        <v>51</v>
      </c>
      <c r="P5" s="427" t="s">
        <v>83</v>
      </c>
      <c r="Q5" s="398" t="s">
        <v>86</v>
      </c>
    </row>
    <row r="6" spans="1:19" ht="22.15" customHeight="1" thickBot="1">
      <c r="A6" s="376"/>
      <c r="B6" s="88" t="s">
        <v>69</v>
      </c>
      <c r="C6" s="32"/>
      <c r="D6" s="33"/>
      <c r="E6" s="34"/>
      <c r="F6" s="35"/>
      <c r="G6" s="36"/>
      <c r="H6" s="89">
        <f>SUM(C6:G6)</f>
        <v>0</v>
      </c>
      <c r="I6" s="90">
        <f>H6-E6-G6</f>
        <v>0</v>
      </c>
      <c r="K6" s="462"/>
      <c r="L6" s="463"/>
      <c r="N6" s="430"/>
      <c r="O6" s="426"/>
      <c r="P6" s="427"/>
      <c r="Q6" s="398"/>
    </row>
    <row r="7" spans="1:19" ht="22.15" customHeight="1" thickTop="1" thickBot="1">
      <c r="A7" s="376"/>
      <c r="B7" s="91" t="str">
        <f>"③　再編前病床数＝"&amp; $K7&amp;" （※２）"</f>
        <v>③　再編前病床数＝② （※２）</v>
      </c>
      <c r="C7" s="37">
        <f>IF($K7="①",C5,C6)</f>
        <v>0</v>
      </c>
      <c r="D7" s="38">
        <f>IF($K7="①",D5,D6)</f>
        <v>0</v>
      </c>
      <c r="E7" s="39">
        <f>IF($K7="①",E5,E6)</f>
        <v>0</v>
      </c>
      <c r="F7" s="40">
        <f>IF($K7="①",F5,F6)</f>
        <v>0</v>
      </c>
      <c r="G7" s="41">
        <f>IF($K7="①",G5,G6)</f>
        <v>0</v>
      </c>
      <c r="H7" s="92">
        <f>SUM(C7:G7)</f>
        <v>0</v>
      </c>
      <c r="I7" s="40">
        <f>H7-E7-G7</f>
        <v>0</v>
      </c>
      <c r="K7" s="459" t="str">
        <f>IF(I5&lt;I6,"①","②")</f>
        <v>②</v>
      </c>
      <c r="L7" s="447"/>
      <c r="N7" s="93" t="b">
        <f>IF(OR(AND(O7,P7),Q7),TRUE)</f>
        <v>1</v>
      </c>
      <c r="O7" s="94" t="b">
        <f>IF(I7&lt;&gt;0,TRUE)</f>
        <v>0</v>
      </c>
      <c r="P7" s="95" t="b">
        <f>IF(I7&gt;I14,TRUE)</f>
        <v>0</v>
      </c>
      <c r="Q7" s="96" t="b">
        <f>IF(AND(H7=0,H14=0),TRUE)</f>
        <v>1</v>
      </c>
    </row>
    <row r="8" spans="1:19" ht="37.15" customHeight="1">
      <c r="A8" s="387" t="s">
        <v>143</v>
      </c>
      <c r="B8" s="388"/>
      <c r="C8" s="388"/>
      <c r="D8" s="388"/>
      <c r="E8" s="388"/>
      <c r="F8" s="388"/>
      <c r="G8" s="388"/>
      <c r="H8" s="388"/>
      <c r="I8" s="388"/>
    </row>
    <row r="9" spans="1:19" ht="19.5" thickBot="1">
      <c r="A9" s="388" t="s">
        <v>87</v>
      </c>
      <c r="B9" s="388"/>
      <c r="C9" s="388"/>
      <c r="D9" s="388"/>
      <c r="E9" s="388"/>
      <c r="F9" s="388"/>
      <c r="G9" s="388"/>
      <c r="H9" s="388"/>
      <c r="I9" s="388"/>
      <c r="M9" s="81" t="s">
        <v>78</v>
      </c>
    </row>
    <row r="10" spans="1:19">
      <c r="A10" s="388" t="s">
        <v>48</v>
      </c>
      <c r="B10" s="388"/>
      <c r="C10" s="388"/>
      <c r="D10" s="388"/>
      <c r="E10" s="388"/>
      <c r="F10" s="388"/>
      <c r="G10" s="388"/>
      <c r="H10" s="388"/>
      <c r="I10" s="388"/>
      <c r="K10" s="431" t="s">
        <v>90</v>
      </c>
      <c r="L10" s="432"/>
      <c r="M10" s="403" t="s">
        <v>14</v>
      </c>
      <c r="N10" s="403" t="s">
        <v>15</v>
      </c>
      <c r="O10" s="403" t="s">
        <v>16</v>
      </c>
      <c r="P10" s="401" t="s">
        <v>18</v>
      </c>
      <c r="Q10" s="399" t="s">
        <v>27</v>
      </c>
      <c r="R10" s="407" t="s">
        <v>20</v>
      </c>
      <c r="S10" s="97"/>
    </row>
    <row r="11" spans="1:19" ht="14.1" customHeight="1" thickBot="1">
      <c r="K11" s="433"/>
      <c r="L11" s="434"/>
      <c r="M11" s="404"/>
      <c r="N11" s="404"/>
      <c r="O11" s="404"/>
      <c r="P11" s="402"/>
      <c r="Q11" s="400"/>
      <c r="R11" s="407"/>
      <c r="S11" s="98" t="s">
        <v>50</v>
      </c>
    </row>
    <row r="12" spans="1:19" ht="12" customHeight="1" thickBot="1">
      <c r="A12" s="376">
        <v>2</v>
      </c>
      <c r="B12" s="377" t="s">
        <v>115</v>
      </c>
      <c r="C12" s="378" t="s">
        <v>14</v>
      </c>
      <c r="D12" s="373" t="s">
        <v>15</v>
      </c>
      <c r="E12" s="375" t="s">
        <v>16</v>
      </c>
      <c r="F12" s="362" t="s">
        <v>18</v>
      </c>
      <c r="G12" s="364" t="s">
        <v>27</v>
      </c>
      <c r="H12" s="371" t="s">
        <v>20</v>
      </c>
      <c r="I12" s="82"/>
      <c r="K12" s="435"/>
      <c r="L12" s="406"/>
      <c r="M12" s="99">
        <f t="shared" ref="M12:S12" si="0">C14-C7</f>
        <v>0</v>
      </c>
      <c r="N12" s="99">
        <f t="shared" si="0"/>
        <v>0</v>
      </c>
      <c r="O12" s="99">
        <f t="shared" si="0"/>
        <v>0</v>
      </c>
      <c r="P12" s="100">
        <f t="shared" si="0"/>
        <v>0</v>
      </c>
      <c r="Q12" s="101">
        <f t="shared" si="0"/>
        <v>0</v>
      </c>
      <c r="R12" s="102">
        <f t="shared" si="0"/>
        <v>0</v>
      </c>
      <c r="S12" s="99">
        <f t="shared" si="0"/>
        <v>0</v>
      </c>
    </row>
    <row r="13" spans="1:19" ht="12" customHeight="1">
      <c r="A13" s="376"/>
      <c r="B13" s="377"/>
      <c r="C13" s="379"/>
      <c r="D13" s="374"/>
      <c r="E13" s="375"/>
      <c r="F13" s="363"/>
      <c r="G13" s="364"/>
      <c r="H13" s="372"/>
      <c r="I13" s="83" t="s">
        <v>21</v>
      </c>
      <c r="K13" s="464" t="s">
        <v>126</v>
      </c>
      <c r="L13" s="226" t="s">
        <v>124</v>
      </c>
      <c r="M13" s="233">
        <f>IF(M12&gt;0,M12*-1,0)</f>
        <v>0</v>
      </c>
      <c r="N13" s="233">
        <f>IF(N12&gt;0,N12*-1,0)</f>
        <v>0</v>
      </c>
      <c r="O13" s="233">
        <f>IF(O12&gt;0,O12*-1,0)</f>
        <v>0</v>
      </c>
      <c r="P13" s="234">
        <f>IF(P12&gt;0,P12*-1,0)</f>
        <v>0</v>
      </c>
      <c r="Q13" s="229"/>
      <c r="R13" s="230"/>
      <c r="S13" s="231">
        <f>IF(S12&gt;0,S12*-1,0)</f>
        <v>0</v>
      </c>
    </row>
    <row r="14" spans="1:19" ht="22.15" customHeight="1" thickBot="1">
      <c r="A14" s="376"/>
      <c r="B14" s="377"/>
      <c r="C14" s="19"/>
      <c r="D14" s="20"/>
      <c r="E14" s="21"/>
      <c r="F14" s="22"/>
      <c r="G14" s="18">
        <v>0</v>
      </c>
      <c r="H14" s="103">
        <f>SUM(C14:G14)</f>
        <v>0</v>
      </c>
      <c r="I14" s="104">
        <f>H14-E14-G14</f>
        <v>0</v>
      </c>
      <c r="K14" s="465"/>
      <c r="L14" s="235" t="s">
        <v>125</v>
      </c>
      <c r="M14" s="236">
        <f>IF(M12&lt;0,M12*-1,0)</f>
        <v>0</v>
      </c>
      <c r="N14" s="236">
        <f>IF(N12&lt;0,N12*-1,0)</f>
        <v>0</v>
      </c>
      <c r="O14" s="236">
        <f>IF(O12&lt;0,O12*-1,0)</f>
        <v>0</v>
      </c>
      <c r="P14" s="237">
        <f>IF(P12&lt;0,P12*-1,0)</f>
        <v>0</v>
      </c>
      <c r="Q14" s="228"/>
      <c r="R14" s="227"/>
      <c r="S14" s="232">
        <f>IF(S12&lt;0,S12*-1,0)</f>
        <v>0</v>
      </c>
    </row>
    <row r="15" spans="1:19" ht="14.1" customHeight="1" thickBot="1">
      <c r="I15" s="106" t="s">
        <v>37</v>
      </c>
      <c r="R15" s="107"/>
      <c r="S15" s="113"/>
    </row>
    <row r="16" spans="1:19" ht="12.6" customHeight="1" thickBot="1">
      <c r="A16" s="393">
        <v>3</v>
      </c>
      <c r="B16" s="357" t="s">
        <v>133</v>
      </c>
      <c r="C16" s="369" t="s">
        <v>14</v>
      </c>
      <c r="D16" s="367" t="s">
        <v>15</v>
      </c>
      <c r="E16" s="365" t="s">
        <v>16</v>
      </c>
      <c r="F16" s="389" t="s">
        <v>18</v>
      </c>
      <c r="G16" s="390" t="s">
        <v>38</v>
      </c>
      <c r="K16" s="81" t="s">
        <v>128</v>
      </c>
      <c r="L16" s="107"/>
      <c r="M16" s="108"/>
      <c r="N16" s="108"/>
      <c r="O16" s="108"/>
      <c r="P16" s="108"/>
      <c r="Q16" s="107"/>
    </row>
    <row r="17" spans="1:19" ht="12.6" customHeight="1">
      <c r="A17" s="394"/>
      <c r="B17" s="358"/>
      <c r="C17" s="370"/>
      <c r="D17" s="368"/>
      <c r="E17" s="366"/>
      <c r="F17" s="366"/>
      <c r="G17" s="391"/>
      <c r="H17" s="109"/>
      <c r="I17" s="109"/>
      <c r="K17" s="422" t="s">
        <v>129</v>
      </c>
      <c r="L17" s="423"/>
      <c r="M17" s="111" t="s">
        <v>63</v>
      </c>
      <c r="N17" s="111" t="s">
        <v>64</v>
      </c>
      <c r="O17" s="111" t="s">
        <v>65</v>
      </c>
      <c r="P17" s="112" t="s">
        <v>66</v>
      </c>
      <c r="Q17" s="107"/>
    </row>
    <row r="18" spans="1:19" ht="22.15" customHeight="1">
      <c r="A18" s="394"/>
      <c r="B18" s="358"/>
      <c r="C18" s="23"/>
      <c r="D18" s="24"/>
      <c r="E18" s="25"/>
      <c r="F18" s="26"/>
      <c r="G18" s="110">
        <f>SUM(C18,D18,F18)</f>
        <v>0</v>
      </c>
      <c r="K18" s="355" t="s">
        <v>127</v>
      </c>
      <c r="L18" s="356"/>
      <c r="M18" s="238">
        <f>IF(C18&lt;0,C18,0)</f>
        <v>0</v>
      </c>
      <c r="N18" s="238">
        <f t="shared" ref="N18:P18" si="1">IF(D18&lt;0,D18,0)</f>
        <v>0</v>
      </c>
      <c r="O18" s="238">
        <f t="shared" si="1"/>
        <v>0</v>
      </c>
      <c r="P18" s="239">
        <f t="shared" si="1"/>
        <v>0</v>
      </c>
      <c r="Q18" s="107"/>
      <c r="R18" s="107"/>
      <c r="S18" s="113"/>
    </row>
    <row r="19" spans="1:19" ht="19.5" thickBot="1">
      <c r="A19" s="395"/>
      <c r="B19" s="114" t="s">
        <v>134</v>
      </c>
      <c r="C19" s="28"/>
      <c r="D19" s="29"/>
      <c r="E19" s="30"/>
      <c r="F19" s="31"/>
      <c r="G19" s="115">
        <f>SUM(C19,D19,F19)</f>
        <v>0</v>
      </c>
      <c r="K19" s="420" t="s">
        <v>91</v>
      </c>
      <c r="L19" s="421"/>
      <c r="M19" s="116">
        <f>IF(C18&gt;0,C18,0)</f>
        <v>0</v>
      </c>
      <c r="N19" s="116">
        <f t="shared" ref="N19:P19" si="2">IF(D18&gt;0,D18,0)</f>
        <v>0</v>
      </c>
      <c r="O19" s="116">
        <f t="shared" si="2"/>
        <v>0</v>
      </c>
      <c r="P19" s="117">
        <f t="shared" si="2"/>
        <v>0</v>
      </c>
      <c r="Q19" s="107"/>
    </row>
    <row r="20" spans="1:19" ht="13.5" customHeight="1">
      <c r="A20" s="392" t="s">
        <v>135</v>
      </c>
      <c r="B20" s="392"/>
      <c r="C20" s="392"/>
      <c r="D20" s="392"/>
      <c r="E20" s="392"/>
      <c r="F20" s="392"/>
      <c r="G20" s="392"/>
      <c r="H20" s="392"/>
      <c r="I20" s="392"/>
    </row>
    <row r="21" spans="1:19" ht="38.25" customHeight="1" thickBot="1">
      <c r="A21" s="392"/>
      <c r="B21" s="392"/>
      <c r="C21" s="392"/>
      <c r="D21" s="392"/>
      <c r="E21" s="392"/>
      <c r="F21" s="392"/>
      <c r="G21" s="392"/>
      <c r="H21" s="392"/>
      <c r="I21" s="392"/>
    </row>
    <row r="22" spans="1:19" ht="13.5" customHeight="1">
      <c r="K22" s="408" t="s">
        <v>53</v>
      </c>
      <c r="L22" s="409"/>
      <c r="M22" s="118" t="s">
        <v>139</v>
      </c>
      <c r="N22" s="119" t="s">
        <v>140</v>
      </c>
      <c r="O22" s="120" t="s">
        <v>132</v>
      </c>
      <c r="P22" s="455" t="s">
        <v>59</v>
      </c>
      <c r="Q22" s="456"/>
      <c r="R22" s="121"/>
      <c r="S22" s="122"/>
    </row>
    <row r="23" spans="1:19" ht="24.95" customHeight="1">
      <c r="A23" s="376">
        <v>4</v>
      </c>
      <c r="B23" s="361" t="s">
        <v>36</v>
      </c>
      <c r="C23" s="123" t="s">
        <v>16</v>
      </c>
      <c r="D23" s="123" t="s">
        <v>24</v>
      </c>
      <c r="E23" s="123" t="s">
        <v>20</v>
      </c>
      <c r="K23" s="410"/>
      <c r="L23" s="411"/>
      <c r="M23" s="124" t="s">
        <v>55</v>
      </c>
      <c r="N23" s="125" t="s">
        <v>54</v>
      </c>
      <c r="O23" s="126" t="s">
        <v>56</v>
      </c>
      <c r="P23" s="457"/>
      <c r="Q23" s="458"/>
      <c r="R23" s="127" t="s">
        <v>57</v>
      </c>
      <c r="S23" s="128" t="s">
        <v>58</v>
      </c>
    </row>
    <row r="24" spans="1:19" ht="22.15" customHeight="1" thickBot="1">
      <c r="A24" s="376"/>
      <c r="B24" s="361"/>
      <c r="C24" s="99">
        <f>IF(E7&lt;E14,P25,0)</f>
        <v>0</v>
      </c>
      <c r="D24" s="27"/>
      <c r="E24" s="99">
        <f>SUM(C24:D24)</f>
        <v>0</v>
      </c>
      <c r="K24" s="410"/>
      <c r="L24" s="411"/>
      <c r="M24" s="129" t="s">
        <v>130</v>
      </c>
      <c r="N24" s="130" t="s">
        <v>131</v>
      </c>
      <c r="O24" s="131" t="s">
        <v>118</v>
      </c>
      <c r="P24" s="457"/>
      <c r="Q24" s="458"/>
      <c r="R24" s="132" t="s">
        <v>60</v>
      </c>
      <c r="S24" s="133" t="s">
        <v>52</v>
      </c>
    </row>
    <row r="25" spans="1:19" ht="13.5" customHeight="1" thickBot="1">
      <c r="K25" s="412"/>
      <c r="L25" s="413"/>
      <c r="M25" s="134">
        <f>I7-I14</f>
        <v>0</v>
      </c>
      <c r="N25" s="135">
        <f>G18</f>
        <v>0</v>
      </c>
      <c r="O25" s="136">
        <f>IF(M25&gt;N25,M25-N25,0)</f>
        <v>0</v>
      </c>
      <c r="P25" s="424">
        <f>MIN(R25:S25)</f>
        <v>0</v>
      </c>
      <c r="Q25" s="425"/>
      <c r="R25" s="137">
        <f>O25-D24</f>
        <v>0</v>
      </c>
      <c r="S25" s="138">
        <f>E14+E18-E7</f>
        <v>0</v>
      </c>
    </row>
    <row r="26" spans="1:19" ht="12.6" customHeight="1" thickBot="1">
      <c r="A26" s="376">
        <v>5</v>
      </c>
      <c r="B26" s="377" t="s">
        <v>79</v>
      </c>
      <c r="C26" s="378" t="s">
        <v>14</v>
      </c>
      <c r="D26" s="373" t="s">
        <v>15</v>
      </c>
      <c r="E26" s="375" t="s">
        <v>16</v>
      </c>
      <c r="F26" s="362" t="s">
        <v>18</v>
      </c>
      <c r="G26" s="364" t="s">
        <v>17</v>
      </c>
      <c r="H26" s="371" t="s">
        <v>20</v>
      </c>
      <c r="I26" s="82"/>
    </row>
    <row r="27" spans="1:19" ht="12.6" customHeight="1">
      <c r="A27" s="376"/>
      <c r="B27" s="377"/>
      <c r="C27" s="379"/>
      <c r="D27" s="374"/>
      <c r="E27" s="375"/>
      <c r="F27" s="363"/>
      <c r="G27" s="364"/>
      <c r="H27" s="372"/>
      <c r="I27" s="83" t="s">
        <v>21</v>
      </c>
    </row>
    <row r="28" spans="1:19" ht="22.15" customHeight="1" thickBot="1">
      <c r="A28" s="376"/>
      <c r="B28" s="377"/>
      <c r="C28" s="139">
        <f>C7-C14</f>
        <v>0</v>
      </c>
      <c r="D28" s="140">
        <f>D7-D14</f>
        <v>0</v>
      </c>
      <c r="E28" s="141">
        <f>E7-E14</f>
        <v>0</v>
      </c>
      <c r="F28" s="142">
        <f>F7-F14</f>
        <v>0</v>
      </c>
      <c r="G28" s="101">
        <f>G7-G14</f>
        <v>0</v>
      </c>
      <c r="H28" s="102">
        <f>SUM(C28:G28)</f>
        <v>0</v>
      </c>
      <c r="I28" s="143">
        <f>C28+D28+F28</f>
        <v>0</v>
      </c>
    </row>
    <row r="29" spans="1:19" ht="14.1" customHeight="1" thickBot="1">
      <c r="I29" s="144"/>
    </row>
    <row r="30" spans="1:19" ht="24.95" customHeight="1">
      <c r="A30" s="376">
        <v>6</v>
      </c>
      <c r="B30" s="359" t="s">
        <v>121</v>
      </c>
      <c r="C30" s="145" t="s">
        <v>120</v>
      </c>
      <c r="E30" s="146" t="s">
        <v>80</v>
      </c>
      <c r="F30" s="145" t="s">
        <v>122</v>
      </c>
      <c r="G30" s="145" t="s">
        <v>62</v>
      </c>
      <c r="H30" s="240" t="s">
        <v>137</v>
      </c>
      <c r="I30" s="147" t="s">
        <v>61</v>
      </c>
    </row>
    <row r="31" spans="1:19" ht="22.15" customHeight="1" thickBot="1">
      <c r="A31" s="376"/>
      <c r="B31" s="360"/>
      <c r="C31" s="27"/>
      <c r="E31" s="99">
        <f>I28</f>
        <v>0</v>
      </c>
      <c r="F31" s="99">
        <f>E24</f>
        <v>0</v>
      </c>
      <c r="G31" s="99">
        <f>C31</f>
        <v>0</v>
      </c>
      <c r="H31" s="224">
        <f>IF(C19&gt;0,C19,0)+IF(D19&gt;0,D19,0)+IF(F19&gt;0,F19,0)</f>
        <v>0</v>
      </c>
      <c r="I31" s="142">
        <f>IF(E31-F31-G31-H31&lt;0,0,E31-F31-G31-H31)</f>
        <v>0</v>
      </c>
    </row>
    <row r="32" spans="1:19" ht="13.5" customHeight="1" thickBot="1">
      <c r="I32" s="144"/>
    </row>
    <row r="33" spans="1:19" ht="14.1" customHeight="1" thickBot="1">
      <c r="A33" s="376">
        <v>7</v>
      </c>
      <c r="B33" s="380" t="s">
        <v>108</v>
      </c>
      <c r="C33" s="378" t="s">
        <v>14</v>
      </c>
      <c r="D33" s="373" t="s">
        <v>15</v>
      </c>
      <c r="E33" s="375" t="s">
        <v>16</v>
      </c>
      <c r="F33" s="362" t="s">
        <v>18</v>
      </c>
      <c r="G33" s="364" t="s">
        <v>17</v>
      </c>
      <c r="H33" s="371" t="s">
        <v>20</v>
      </c>
      <c r="I33" s="82"/>
      <c r="K33" s="414" t="s">
        <v>106</v>
      </c>
      <c r="L33" s="415"/>
      <c r="M33" s="404" t="s">
        <v>14</v>
      </c>
      <c r="N33" s="404" t="s">
        <v>15</v>
      </c>
      <c r="O33" s="404" t="s">
        <v>16</v>
      </c>
      <c r="P33" s="404" t="s">
        <v>18</v>
      </c>
      <c r="Q33" s="405" t="s">
        <v>27</v>
      </c>
      <c r="R33" s="407" t="s">
        <v>20</v>
      </c>
      <c r="S33" s="97"/>
    </row>
    <row r="34" spans="1:19" ht="14.1" customHeight="1">
      <c r="A34" s="376"/>
      <c r="B34" s="381"/>
      <c r="C34" s="379"/>
      <c r="D34" s="374"/>
      <c r="E34" s="375"/>
      <c r="F34" s="363"/>
      <c r="G34" s="364"/>
      <c r="H34" s="372"/>
      <c r="I34" s="83" t="s">
        <v>21</v>
      </c>
      <c r="K34" s="416"/>
      <c r="L34" s="417"/>
      <c r="M34" s="404"/>
      <c r="N34" s="404"/>
      <c r="O34" s="404"/>
      <c r="P34" s="404"/>
      <c r="Q34" s="406"/>
      <c r="R34" s="407"/>
      <c r="S34" s="98" t="s">
        <v>50</v>
      </c>
    </row>
    <row r="35" spans="1:19" ht="22.15" customHeight="1">
      <c r="A35" s="376"/>
      <c r="B35" s="148" t="s">
        <v>31</v>
      </c>
      <c r="C35" s="55"/>
      <c r="D35" s="56"/>
      <c r="E35" s="57"/>
      <c r="F35" s="58"/>
      <c r="G35" s="59"/>
      <c r="H35" s="102">
        <f>SUM(C35:G35)</f>
        <v>0</v>
      </c>
      <c r="I35" s="149">
        <f>H35-E35-G35</f>
        <v>0</v>
      </c>
      <c r="K35" s="418"/>
      <c r="L35" s="419"/>
      <c r="M35" s="99">
        <f>C14-C35</f>
        <v>0</v>
      </c>
      <c r="N35" s="99">
        <f t="shared" ref="N35:S35" si="3">D14-D35</f>
        <v>0</v>
      </c>
      <c r="O35" s="99">
        <f t="shared" si="3"/>
        <v>0</v>
      </c>
      <c r="P35" s="99">
        <f t="shared" si="3"/>
        <v>0</v>
      </c>
      <c r="Q35" s="101">
        <f t="shared" si="3"/>
        <v>0</v>
      </c>
      <c r="R35" s="102">
        <f t="shared" si="3"/>
        <v>0</v>
      </c>
      <c r="S35" s="99">
        <f t="shared" si="3"/>
        <v>0</v>
      </c>
    </row>
    <row r="36" spans="1:19" ht="22.15" customHeight="1" thickBot="1">
      <c r="A36" s="376"/>
      <c r="B36" s="150" t="s">
        <v>71</v>
      </c>
      <c r="C36" s="60"/>
      <c r="D36" s="61"/>
      <c r="E36" s="57"/>
      <c r="F36" s="62"/>
      <c r="G36" s="59"/>
      <c r="H36" s="102">
        <f>SUM(C36:G36)</f>
        <v>0</v>
      </c>
      <c r="I36" s="142">
        <f>H36-E36-G36</f>
        <v>0</v>
      </c>
    </row>
    <row r="37" spans="1:19" ht="18.75" customHeight="1">
      <c r="A37" s="388" t="s">
        <v>88</v>
      </c>
      <c r="B37" s="388"/>
      <c r="C37" s="388"/>
      <c r="D37" s="388"/>
      <c r="E37" s="388"/>
      <c r="F37" s="388"/>
      <c r="G37" s="388"/>
      <c r="H37" s="388"/>
      <c r="I37" s="388"/>
    </row>
    <row r="38" spans="1:19" ht="13.5" customHeight="1" thickBot="1"/>
    <row r="39" spans="1:19" ht="33" customHeight="1">
      <c r="A39" s="376">
        <v>8</v>
      </c>
      <c r="B39" s="151" t="s">
        <v>30</v>
      </c>
      <c r="C39" s="123" t="s">
        <v>14</v>
      </c>
      <c r="D39" s="123" t="s">
        <v>15</v>
      </c>
      <c r="E39" s="123" t="s">
        <v>18</v>
      </c>
      <c r="F39" s="123" t="s">
        <v>20</v>
      </c>
      <c r="M39" s="225"/>
      <c r="N39" s="223" t="s">
        <v>105</v>
      </c>
      <c r="O39" s="223" t="s">
        <v>104</v>
      </c>
      <c r="Q39" s="452" t="s">
        <v>102</v>
      </c>
      <c r="R39" s="453"/>
      <c r="S39" s="152" t="s">
        <v>103</v>
      </c>
    </row>
    <row r="40" spans="1:19" ht="22.15" customHeight="1">
      <c r="A40" s="376"/>
      <c r="B40" s="153" t="s">
        <v>72</v>
      </c>
      <c r="C40" s="63"/>
      <c r="D40" s="63"/>
      <c r="E40" s="63"/>
      <c r="F40" s="154">
        <f>SUM(C40:E40)</f>
        <v>0</v>
      </c>
      <c r="N40" s="105">
        <f>IF(AND(I35&lt;&gt;I36,H51="Ｂ"),E51,E50)</f>
        <v>0</v>
      </c>
      <c r="O40" s="222">
        <f>IF(AND(I35&lt;&gt;I36,H51="Ｂ"),C51,C50)</f>
        <v>0</v>
      </c>
      <c r="Q40" s="155">
        <v>0</v>
      </c>
      <c r="R40" s="17" t="s">
        <v>97</v>
      </c>
      <c r="S40" s="100">
        <v>1140</v>
      </c>
    </row>
    <row r="41" spans="1:19" ht="22.15" customHeight="1">
      <c r="A41" s="376"/>
      <c r="B41" s="153" t="s">
        <v>73</v>
      </c>
      <c r="C41" s="63"/>
      <c r="D41" s="63"/>
      <c r="E41" s="63"/>
      <c r="F41" s="154">
        <f>SUM(C41:E41)</f>
        <v>0</v>
      </c>
      <c r="Q41" s="155">
        <v>0.5</v>
      </c>
      <c r="R41" s="17" t="s">
        <v>98</v>
      </c>
      <c r="S41" s="100">
        <v>1368</v>
      </c>
    </row>
    <row r="42" spans="1:19" ht="24" customHeight="1">
      <c r="A42" s="437" t="s">
        <v>112</v>
      </c>
      <c r="B42" s="438"/>
      <c r="C42" s="438"/>
      <c r="D42" s="438"/>
      <c r="E42" s="438"/>
      <c r="F42" s="438"/>
      <c r="G42" s="438"/>
      <c r="H42" s="438"/>
      <c r="I42" s="438"/>
      <c r="Q42" s="155">
        <v>0.6</v>
      </c>
      <c r="R42" s="17" t="s">
        <v>99</v>
      </c>
      <c r="S42" s="100">
        <v>1596</v>
      </c>
    </row>
    <row r="43" spans="1:19" ht="24" customHeight="1">
      <c r="A43" s="438"/>
      <c r="B43" s="438"/>
      <c r="C43" s="438"/>
      <c r="D43" s="438"/>
      <c r="E43" s="438"/>
      <c r="F43" s="438"/>
      <c r="G43" s="438"/>
      <c r="H43" s="438"/>
      <c r="I43" s="438"/>
      <c r="Q43" s="155">
        <v>0.7</v>
      </c>
      <c r="R43" s="17" t="s">
        <v>100</v>
      </c>
      <c r="S43" s="100">
        <v>1824</v>
      </c>
    </row>
    <row r="44" spans="1:19" ht="22.5" customHeight="1">
      <c r="A44" s="438"/>
      <c r="B44" s="438"/>
      <c r="C44" s="438"/>
      <c r="D44" s="438"/>
      <c r="E44" s="438"/>
      <c r="F44" s="438"/>
      <c r="G44" s="438"/>
      <c r="H44" s="438"/>
      <c r="I44" s="438"/>
      <c r="Q44" s="155">
        <v>0.8</v>
      </c>
      <c r="R44" s="17" t="s">
        <v>101</v>
      </c>
      <c r="S44" s="100">
        <v>2052</v>
      </c>
    </row>
    <row r="45" spans="1:19" ht="22.5" customHeight="1" thickBot="1">
      <c r="A45" s="438"/>
      <c r="B45" s="438"/>
      <c r="C45" s="438"/>
      <c r="D45" s="438"/>
      <c r="E45" s="438"/>
      <c r="F45" s="438"/>
      <c r="G45" s="438"/>
      <c r="H45" s="438"/>
      <c r="I45" s="438"/>
      <c r="Q45" s="156">
        <v>0.9</v>
      </c>
      <c r="R45" s="157"/>
      <c r="S45" s="140">
        <v>2280</v>
      </c>
    </row>
    <row r="46" spans="1:19" ht="22.5" customHeight="1">
      <c r="A46" s="438"/>
      <c r="B46" s="438"/>
      <c r="C46" s="438"/>
      <c r="D46" s="438"/>
      <c r="E46" s="438"/>
      <c r="F46" s="438"/>
      <c r="G46" s="438"/>
      <c r="H46" s="438"/>
      <c r="I46" s="438"/>
    </row>
    <row r="47" spans="1:19">
      <c r="A47" s="388" t="s">
        <v>116</v>
      </c>
      <c r="B47" s="388"/>
      <c r="C47" s="388"/>
      <c r="D47" s="388"/>
      <c r="E47" s="388"/>
      <c r="F47" s="388"/>
      <c r="G47" s="388"/>
      <c r="H47" s="388"/>
      <c r="I47" s="388"/>
    </row>
    <row r="48" spans="1:19" ht="13.5" customHeight="1"/>
    <row r="49" spans="1:18" ht="22.15" customHeight="1">
      <c r="A49" s="393">
        <v>9</v>
      </c>
      <c r="B49" s="158" t="s">
        <v>34</v>
      </c>
      <c r="C49" s="441" t="s">
        <v>29</v>
      </c>
      <c r="D49" s="441"/>
      <c r="E49" s="441" t="s">
        <v>28</v>
      </c>
      <c r="F49" s="441"/>
      <c r="H49" s="361" t="s">
        <v>35</v>
      </c>
      <c r="I49" s="159"/>
    </row>
    <row r="50" spans="1:18" ht="22.15" customHeight="1">
      <c r="A50" s="394"/>
      <c r="B50" s="160" t="s">
        <v>33</v>
      </c>
      <c r="C50" s="440">
        <f>IFERROR(ROUNDDOWN(F40/I35*1/365,3),0)</f>
        <v>0</v>
      </c>
      <c r="D50" s="440"/>
      <c r="E50" s="442">
        <f>ROUNDDOWN(C50*I35,0)</f>
        <v>0</v>
      </c>
      <c r="F50" s="442"/>
      <c r="G50" s="81" t="s">
        <v>32</v>
      </c>
      <c r="H50" s="439"/>
      <c r="I50" s="54" t="s">
        <v>45</v>
      </c>
    </row>
    <row r="51" spans="1:18" ht="22.15" customHeight="1">
      <c r="A51" s="395"/>
      <c r="B51" s="160" t="s">
        <v>70</v>
      </c>
      <c r="C51" s="440">
        <f>IFERROR(ROUNDDOWN(F41/I36*1/365,3),0)</f>
        <v>0</v>
      </c>
      <c r="D51" s="440"/>
      <c r="E51" s="442">
        <f>ROUNDDOWN(C51*I36,0)</f>
        <v>0</v>
      </c>
      <c r="F51" s="442"/>
      <c r="G51" s="81" t="s">
        <v>32</v>
      </c>
      <c r="H51" s="241" t="s">
        <v>123</v>
      </c>
      <c r="I51" s="54" t="s">
        <v>46</v>
      </c>
    </row>
    <row r="52" spans="1:18" ht="13.5" customHeight="1"/>
    <row r="53" spans="1:18" ht="25.9" customHeight="1" thickBot="1">
      <c r="A53" s="376">
        <v>10</v>
      </c>
      <c r="B53" s="436" t="s">
        <v>113</v>
      </c>
      <c r="C53" s="123" t="s">
        <v>22</v>
      </c>
      <c r="D53" s="123" t="s">
        <v>67</v>
      </c>
      <c r="E53" s="163" t="s">
        <v>23</v>
      </c>
      <c r="L53" s="81" t="s">
        <v>89</v>
      </c>
    </row>
    <row r="54" spans="1:18" ht="25.9" customHeight="1">
      <c r="A54" s="376"/>
      <c r="B54" s="436"/>
      <c r="C54" s="164">
        <f>VLOOKUP(O40,Q40:S45,3)</f>
        <v>1140</v>
      </c>
      <c r="D54" s="105">
        <f>IF(I7&lt;N40,0,IF(I7-N40&gt;I31+C31,I31,IF(I7-N40-C31&gt;0,I7-N40-C31,0)))</f>
        <v>0</v>
      </c>
      <c r="E54" s="164">
        <f>C54*D54</f>
        <v>0</v>
      </c>
      <c r="L54" s="384" t="s">
        <v>75</v>
      </c>
      <c r="M54" s="385"/>
      <c r="N54" s="351" t="s">
        <v>109</v>
      </c>
      <c r="O54" s="353" t="s">
        <v>74</v>
      </c>
    </row>
    <row r="55" spans="1:18" ht="13.5" customHeight="1">
      <c r="L55" s="386"/>
      <c r="M55" s="352"/>
      <c r="N55" s="352"/>
      <c r="O55" s="354"/>
    </row>
    <row r="56" spans="1:18" ht="25.9" customHeight="1" thickBot="1">
      <c r="A56" s="376">
        <v>11</v>
      </c>
      <c r="B56" s="436" t="s">
        <v>114</v>
      </c>
      <c r="C56" s="123" t="s">
        <v>22</v>
      </c>
      <c r="D56" s="123" t="s">
        <v>67</v>
      </c>
      <c r="E56" s="163" t="s">
        <v>23</v>
      </c>
      <c r="L56" s="382">
        <f>I5*0.9</f>
        <v>0</v>
      </c>
      <c r="M56" s="383"/>
      <c r="N56" s="161">
        <f>I14</f>
        <v>0</v>
      </c>
      <c r="O56" s="162" t="b">
        <f>IF(L56&gt;=N56,TRUE)</f>
        <v>1</v>
      </c>
    </row>
    <row r="57" spans="1:18" ht="26.1" customHeight="1">
      <c r="A57" s="376"/>
      <c r="B57" s="436"/>
      <c r="C57" s="164">
        <f>S45</f>
        <v>2280</v>
      </c>
      <c r="D57" s="99">
        <f>I31-D54</f>
        <v>0</v>
      </c>
      <c r="E57" s="164">
        <f>C57*D57</f>
        <v>0</v>
      </c>
      <c r="L57" s="165"/>
      <c r="M57" s="165"/>
      <c r="N57" s="166"/>
    </row>
    <row r="58" spans="1:18" ht="13.5" customHeight="1" thickBot="1">
      <c r="L58" s="81" t="s">
        <v>136</v>
      </c>
    </row>
    <row r="59" spans="1:18" ht="30" customHeight="1">
      <c r="A59" s="167" t="s">
        <v>26</v>
      </c>
      <c r="B59" s="168" t="s">
        <v>81</v>
      </c>
      <c r="C59" s="98" t="str">
        <f>IF(AND(O56,Q61),"○","×")</f>
        <v>○</v>
      </c>
      <c r="L59" s="384" t="s">
        <v>76</v>
      </c>
      <c r="M59" s="385"/>
      <c r="N59" s="448" t="s">
        <v>95</v>
      </c>
      <c r="O59" s="121"/>
      <c r="P59" s="121"/>
      <c r="Q59" s="448" t="s">
        <v>111</v>
      </c>
      <c r="R59" s="449"/>
    </row>
    <row r="60" spans="1:18" ht="14.1" customHeight="1" thickBot="1">
      <c r="L60" s="386"/>
      <c r="M60" s="352"/>
      <c r="N60" s="454"/>
      <c r="O60" s="169" t="s">
        <v>96</v>
      </c>
      <c r="P60" s="170" t="s">
        <v>110</v>
      </c>
      <c r="Q60" s="450"/>
      <c r="R60" s="451"/>
    </row>
    <row r="61" spans="1:18" ht="30" customHeight="1" thickBot="1">
      <c r="A61" s="171">
        <v>12</v>
      </c>
      <c r="B61" s="172" t="s">
        <v>25</v>
      </c>
      <c r="C61" s="173">
        <f>IF(C59="○",E54+E57,"－")</f>
        <v>0</v>
      </c>
      <c r="D61" s="244" t="s">
        <v>142</v>
      </c>
      <c r="F61" s="107"/>
      <c r="L61" s="382">
        <f>I5*10%</f>
        <v>0</v>
      </c>
      <c r="M61" s="383"/>
      <c r="N61" s="174">
        <f>S35*-1</f>
        <v>0</v>
      </c>
      <c r="O61" s="175">
        <f>G18</f>
        <v>0</v>
      </c>
      <c r="P61" s="176">
        <f>N61-O61</f>
        <v>0</v>
      </c>
      <c r="Q61" s="446" t="b">
        <f>IF(L61&lt;=P61,TRUE)</f>
        <v>1</v>
      </c>
      <c r="R61" s="447"/>
    </row>
    <row r="62" spans="1:18" ht="14.1" customHeight="1"/>
    <row r="63" spans="1:18" ht="22.5" customHeight="1"/>
  </sheetData>
  <sheetProtection sheet="1" selectLockedCells="1"/>
  <mergeCells count="102">
    <mergeCell ref="F1:I1"/>
    <mergeCell ref="L61:M61"/>
    <mergeCell ref="Q61:R61"/>
    <mergeCell ref="Q59:R60"/>
    <mergeCell ref="Q39:R39"/>
    <mergeCell ref="L59:M60"/>
    <mergeCell ref="N59:N60"/>
    <mergeCell ref="P22:Q24"/>
    <mergeCell ref="N10:N11"/>
    <mergeCell ref="H12:H13"/>
    <mergeCell ref="K7:L7"/>
    <mergeCell ref="A10:I10"/>
    <mergeCell ref="F12:F13"/>
    <mergeCell ref="G12:G13"/>
    <mergeCell ref="M10:M11"/>
    <mergeCell ref="K5:L6"/>
    <mergeCell ref="K13:K14"/>
    <mergeCell ref="F3:F4"/>
    <mergeCell ref="A9:I9"/>
    <mergeCell ref="E12:E13"/>
    <mergeCell ref="A3:A7"/>
    <mergeCell ref="C3:C4"/>
    <mergeCell ref="D3:D4"/>
    <mergeCell ref="E3:E4"/>
    <mergeCell ref="E50:F50"/>
    <mergeCell ref="A37:I37"/>
    <mergeCell ref="A47:I47"/>
    <mergeCell ref="E49:F49"/>
    <mergeCell ref="A39:A41"/>
    <mergeCell ref="A33:A36"/>
    <mergeCell ref="C33:C34"/>
    <mergeCell ref="D33:D34"/>
    <mergeCell ref="E33:E34"/>
    <mergeCell ref="O4:P4"/>
    <mergeCell ref="Q5:Q6"/>
    <mergeCell ref="Q10:Q11"/>
    <mergeCell ref="P10:P11"/>
    <mergeCell ref="O10:O11"/>
    <mergeCell ref="P33:P34"/>
    <mergeCell ref="Q33:Q34"/>
    <mergeCell ref="R33:R34"/>
    <mergeCell ref="K22:L25"/>
    <mergeCell ref="M33:M34"/>
    <mergeCell ref="K33:L35"/>
    <mergeCell ref="K19:L19"/>
    <mergeCell ref="K17:L17"/>
    <mergeCell ref="R10:R11"/>
    <mergeCell ref="P25:Q25"/>
    <mergeCell ref="O5:O6"/>
    <mergeCell ref="P5:P6"/>
    <mergeCell ref="N4:N6"/>
    <mergeCell ref="N33:N34"/>
    <mergeCell ref="O33:O34"/>
    <mergeCell ref="K10:L12"/>
    <mergeCell ref="A26:A28"/>
    <mergeCell ref="B26:B28"/>
    <mergeCell ref="C26:C27"/>
    <mergeCell ref="B33:B34"/>
    <mergeCell ref="A30:A31"/>
    <mergeCell ref="L56:M56"/>
    <mergeCell ref="L54:M55"/>
    <mergeCell ref="B3:B4"/>
    <mergeCell ref="A12:A14"/>
    <mergeCell ref="B12:B14"/>
    <mergeCell ref="C12:C13"/>
    <mergeCell ref="D12:D13"/>
    <mergeCell ref="A8:I8"/>
    <mergeCell ref="A23:A24"/>
    <mergeCell ref="F16:F17"/>
    <mergeCell ref="G16:G17"/>
    <mergeCell ref="A20:I21"/>
    <mergeCell ref="A16:A19"/>
    <mergeCell ref="G3:G4"/>
    <mergeCell ref="H3:H4"/>
    <mergeCell ref="A56:A57"/>
    <mergeCell ref="B56:B57"/>
    <mergeCell ref="G33:G34"/>
    <mergeCell ref="A53:A54"/>
    <mergeCell ref="N54:N55"/>
    <mergeCell ref="O54:O55"/>
    <mergeCell ref="K18:L18"/>
    <mergeCell ref="B16:B18"/>
    <mergeCell ref="B30:B31"/>
    <mergeCell ref="B23:B24"/>
    <mergeCell ref="F26:F27"/>
    <mergeCell ref="G26:G27"/>
    <mergeCell ref="E16:E17"/>
    <mergeCell ref="D16:D17"/>
    <mergeCell ref="C16:C17"/>
    <mergeCell ref="H26:H27"/>
    <mergeCell ref="H33:H34"/>
    <mergeCell ref="D26:D27"/>
    <mergeCell ref="E26:E27"/>
    <mergeCell ref="B53:B54"/>
    <mergeCell ref="A42:I46"/>
    <mergeCell ref="F33:F34"/>
    <mergeCell ref="A49:A51"/>
    <mergeCell ref="H49:H50"/>
    <mergeCell ref="C51:D51"/>
    <mergeCell ref="C50:D50"/>
    <mergeCell ref="C49:D49"/>
    <mergeCell ref="E51:F51"/>
  </mergeCells>
  <phoneticPr fontId="1"/>
  <conditionalFormatting sqref="C50:F50">
    <cfRule type="expression" dxfId="8" priority="13">
      <formula>OR($I$35=$I$36,$H$51="Ａ")</formula>
    </cfRule>
  </conditionalFormatting>
  <conditionalFormatting sqref="C51:F51">
    <cfRule type="expression" dxfId="7" priority="12">
      <formula>AND($I$35&lt;&gt;$I$36,$H$51="Ｂ")</formula>
    </cfRule>
  </conditionalFormatting>
  <conditionalFormatting sqref="G50">
    <cfRule type="expression" dxfId="6" priority="11">
      <formula>AND($I$35&lt;&gt;$I$36,$H$51="Ｂ")</formula>
    </cfRule>
  </conditionalFormatting>
  <conditionalFormatting sqref="G51">
    <cfRule type="expression" dxfId="5" priority="10">
      <formula>OR($I$35=$I$36,$H$51="Ａ")</formula>
    </cfRule>
  </conditionalFormatting>
  <conditionalFormatting sqref="H49:H51">
    <cfRule type="expression" dxfId="4" priority="6">
      <formula>$I$35=$I$36</formula>
    </cfRule>
  </conditionalFormatting>
  <conditionalFormatting sqref="I14">
    <cfRule type="expression" dxfId="3" priority="8">
      <formula>NOT($N$7)</formula>
    </cfRule>
  </conditionalFormatting>
  <conditionalFormatting sqref="I15">
    <cfRule type="expression" dxfId="2" priority="7">
      <formula>NOT($N$7)</formula>
    </cfRule>
  </conditionalFormatting>
  <dataValidations count="12">
    <dataValidation imeMode="disabled" allowBlank="1" showInputMessage="1" showErrorMessage="1" sqref="C7:G7" xr:uid="{00000000-0002-0000-0100-000000000000}"/>
    <dataValidation type="whole" imeMode="disabled" operator="greaterThanOrEqual" allowBlank="1" showInputMessage="1" showErrorMessage="1" error="0以上の値を入力してください。" sqref="C5:G6 C14:F14 C40:E41"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5:G35" xr:uid="{00000000-0002-0000-0100-000002000000}">
      <formula1>C5</formula1>
    </dataValidation>
    <dataValidation type="whole" imeMode="disabled" operator="greaterThanOrEqual" allowBlank="1" showInputMessage="1" showErrorMessage="1" error="令和２年４月１日時点における稼働病床数未満の数値は入力できません。" sqref="C36:G36" xr:uid="{00000000-0002-0000-0100-000003000000}">
      <formula1>C6</formula1>
    </dataValidation>
    <dataValidation type="list" allowBlank="1" showInputMessage="1" showErrorMessage="1" sqref="H51" xr:uid="{00000000-0002-0000-0100-000004000000}">
      <formula1>IF($I$35&lt;&gt;$I$36,INDIRECT("I49:I50"),INDIRECT("I49"))</formula1>
    </dataValidation>
    <dataValidation type="whole" imeMode="disabled" allowBlank="1" showInputMessage="1" showErrorMessage="1" error="対象３区分の減少病床数の合計（融通分を除く）を超える転換はできません。" sqref="D24" xr:uid="{00000000-0002-0000-0100-000005000000}">
      <formula1>0</formula1>
      <formula2>O25</formula2>
    </dataValidation>
    <dataValidation type="whole" imeMode="disabled" allowBlank="1" showInputMessage="1" showErrorMessage="1" error="0以上かつ対象３区分の減少病床数の合計以内の値を入力してください。" sqref="C31" xr:uid="{00000000-0002-0000-0100-000006000000}">
      <formula1>0</formula1>
      <formula2>I28</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8" xr:uid="{00000000-0002-0000-0100-000007000000}">
      <formula1>O13</formula1>
      <formula2>O14</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8" xr:uid="{00000000-0002-0000-0100-000008000000}">
      <formula1>P13</formula1>
      <formula2>P14</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8" xr:uid="{00000000-0002-0000-0100-000009000000}">
      <formula1>N13</formula1>
      <formula2>N14</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8" xr:uid="{00000000-0002-0000-0100-00000A000000}">
      <formula1>M13</formula1>
      <formula2>M14</formula2>
    </dataValidation>
    <dataValidation type="whole" imeMode="disabled" allowBlank="1" showInputMessage="1" showErrorMessage="1" error="病床融通数以内の値を入力してください。" sqref="C19:F19" xr:uid="{00000000-0002-0000-0100-00000B000000}">
      <formula1>M18</formula1>
      <formula2>M19</formula2>
    </dataValidation>
  </dataValidations>
  <pageMargins left="0.70866141732283472" right="0.70866141732283472" top="0.39370078740157483" bottom="0.39370078740157483" header="0.31496062992125984" footer="0.31496062992125984"/>
  <pageSetup paperSize="9" scale="7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7"/>
  <sheetViews>
    <sheetView view="pageBreakPreview" zoomScaleNormal="85" zoomScaleSheetLayoutView="100" workbookViewId="0">
      <selection activeCell="E4" sqref="E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2" t="s">
        <v>119</v>
      </c>
      <c r="B1" s="43"/>
      <c r="C1" s="43"/>
      <c r="D1" s="43"/>
      <c r="E1" s="43"/>
      <c r="F1" s="43"/>
      <c r="G1" s="43"/>
      <c r="H1" s="43"/>
      <c r="I1" s="43"/>
      <c r="J1" s="43"/>
      <c r="K1" s="43"/>
      <c r="L1" s="43"/>
      <c r="M1" s="43"/>
      <c r="N1" s="43"/>
      <c r="O1" s="43"/>
      <c r="P1" s="43"/>
      <c r="Q1" s="43"/>
      <c r="R1" s="43"/>
      <c r="S1" s="43"/>
      <c r="T1" s="43"/>
      <c r="U1" s="43"/>
      <c r="V1" s="43"/>
      <c r="W1" s="43"/>
      <c r="X1" s="43"/>
      <c r="Y1" s="43"/>
    </row>
    <row r="2" spans="1:25" ht="59.25" customHeight="1">
      <c r="A2" s="470" t="s">
        <v>39</v>
      </c>
      <c r="B2" s="471" t="s">
        <v>93</v>
      </c>
      <c r="C2" s="471"/>
      <c r="D2" s="471"/>
      <c r="E2" s="472" t="s">
        <v>44</v>
      </c>
      <c r="F2" s="472" t="s">
        <v>43</v>
      </c>
      <c r="G2" s="468"/>
      <c r="H2" s="468"/>
      <c r="I2" s="468"/>
      <c r="J2" s="468"/>
      <c r="K2" s="468"/>
      <c r="L2" s="472" t="s">
        <v>47</v>
      </c>
      <c r="M2" s="468"/>
      <c r="N2" s="468"/>
      <c r="O2" s="468"/>
      <c r="P2" s="468"/>
      <c r="Q2" s="468"/>
      <c r="R2" s="474" t="s">
        <v>92</v>
      </c>
      <c r="S2" s="475"/>
      <c r="T2" s="475"/>
      <c r="U2" s="475"/>
      <c r="V2" s="475"/>
      <c r="W2" s="468" t="s">
        <v>42</v>
      </c>
      <c r="X2" s="469"/>
      <c r="Y2" s="469"/>
    </row>
    <row r="3" spans="1:25" s="4" customFormat="1" ht="93.75" customHeight="1">
      <c r="A3" s="470"/>
      <c r="B3" s="471"/>
      <c r="C3" s="471"/>
      <c r="D3" s="471"/>
      <c r="E3" s="473"/>
      <c r="F3" s="44" t="s">
        <v>40</v>
      </c>
      <c r="G3" s="45" t="s">
        <v>14</v>
      </c>
      <c r="H3" s="46" t="s">
        <v>15</v>
      </c>
      <c r="I3" s="46" t="s">
        <v>16</v>
      </c>
      <c r="J3" s="46" t="s">
        <v>18</v>
      </c>
      <c r="K3" s="47" t="s">
        <v>17</v>
      </c>
      <c r="L3" s="48" t="s">
        <v>40</v>
      </c>
      <c r="M3" s="45" t="s">
        <v>14</v>
      </c>
      <c r="N3" s="46" t="s">
        <v>15</v>
      </c>
      <c r="O3" s="46" t="s">
        <v>16</v>
      </c>
      <c r="P3" s="49" t="s">
        <v>18</v>
      </c>
      <c r="Q3" s="47" t="s">
        <v>27</v>
      </c>
      <c r="R3" s="48" t="s">
        <v>40</v>
      </c>
      <c r="S3" s="45" t="s">
        <v>14</v>
      </c>
      <c r="T3" s="46" t="s">
        <v>15</v>
      </c>
      <c r="U3" s="46" t="s">
        <v>16</v>
      </c>
      <c r="V3" s="47" t="s">
        <v>18</v>
      </c>
      <c r="W3" s="48" t="s">
        <v>40</v>
      </c>
      <c r="X3" s="46" t="s">
        <v>16</v>
      </c>
      <c r="Y3" s="47" t="s">
        <v>41</v>
      </c>
    </row>
    <row r="4" spans="1:25" ht="27" customHeight="1">
      <c r="A4" s="50">
        <v>1</v>
      </c>
      <c r="B4" s="466" t="str">
        <f>要望調査票!N25&amp;""</f>
        <v/>
      </c>
      <c r="C4" s="466"/>
      <c r="D4" s="466"/>
      <c r="E4" s="51"/>
      <c r="F4" s="64">
        <f>SUM($G$4:$K$4)</f>
        <v>0</v>
      </c>
      <c r="G4" s="65">
        <f>算定シート!C7</f>
        <v>0</v>
      </c>
      <c r="H4" s="66">
        <f>算定シート!D7</f>
        <v>0</v>
      </c>
      <c r="I4" s="66">
        <f>算定シート!E7</f>
        <v>0</v>
      </c>
      <c r="J4" s="66">
        <f>算定シート!F7</f>
        <v>0</v>
      </c>
      <c r="K4" s="67">
        <f>算定シート!G7</f>
        <v>0</v>
      </c>
      <c r="L4" s="68">
        <f t="shared" ref="L4:L13" si="0">SUM(M4:P4)</f>
        <v>0</v>
      </c>
      <c r="M4" s="65">
        <f>算定シート!C14</f>
        <v>0</v>
      </c>
      <c r="N4" s="66">
        <f>算定シート!D14</f>
        <v>0</v>
      </c>
      <c r="O4" s="66">
        <f>算定シート!E14</f>
        <v>0</v>
      </c>
      <c r="P4" s="69">
        <f>算定シート!F14</f>
        <v>0</v>
      </c>
      <c r="Q4" s="67">
        <f>算定シート!G14</f>
        <v>0</v>
      </c>
      <c r="R4" s="68">
        <f>SUM(S4:V4)</f>
        <v>0</v>
      </c>
      <c r="S4" s="65">
        <f>算定シート!C18</f>
        <v>0</v>
      </c>
      <c r="T4" s="66">
        <f>算定シート!D18</f>
        <v>0</v>
      </c>
      <c r="U4" s="66">
        <f>算定シート!E18</f>
        <v>0</v>
      </c>
      <c r="V4" s="67">
        <f>算定シート!F18</f>
        <v>0</v>
      </c>
      <c r="W4" s="68">
        <f t="shared" ref="W4:W13" si="1">SUM(X4:Y4)</f>
        <v>0</v>
      </c>
      <c r="X4" s="66">
        <f>算定シート!C24</f>
        <v>0</v>
      </c>
      <c r="Y4" s="67">
        <f>算定シート!D24</f>
        <v>0</v>
      </c>
    </row>
    <row r="5" spans="1:25" ht="27" customHeight="1">
      <c r="A5" s="50">
        <v>2</v>
      </c>
      <c r="B5" s="467"/>
      <c r="C5" s="467"/>
      <c r="D5" s="467"/>
      <c r="E5" s="51"/>
      <c r="F5" s="64">
        <f t="shared" ref="F5:F13" si="2">SUM(G5:K5)</f>
        <v>0</v>
      </c>
      <c r="G5" s="70"/>
      <c r="H5" s="71"/>
      <c r="I5" s="71"/>
      <c r="J5" s="71"/>
      <c r="K5" s="72"/>
      <c r="L5" s="68">
        <f t="shared" si="0"/>
        <v>0</v>
      </c>
      <c r="M5" s="70"/>
      <c r="N5" s="71"/>
      <c r="O5" s="71"/>
      <c r="P5" s="73"/>
      <c r="Q5" s="67">
        <v>0</v>
      </c>
      <c r="R5" s="68">
        <f t="shared" ref="R5:R13" si="3">SUM(S5:V5)</f>
        <v>0</v>
      </c>
      <c r="S5" s="70"/>
      <c r="T5" s="71"/>
      <c r="U5" s="71"/>
      <c r="V5" s="72"/>
      <c r="W5" s="68">
        <f t="shared" si="1"/>
        <v>0</v>
      </c>
      <c r="X5" s="71"/>
      <c r="Y5" s="72"/>
    </row>
    <row r="6" spans="1:25" ht="27" customHeight="1">
      <c r="A6" s="50">
        <v>3</v>
      </c>
      <c r="B6" s="467"/>
      <c r="C6" s="467"/>
      <c r="D6" s="467"/>
      <c r="E6" s="51"/>
      <c r="F6" s="64">
        <f t="shared" si="2"/>
        <v>0</v>
      </c>
      <c r="G6" s="70"/>
      <c r="H6" s="71"/>
      <c r="I6" s="71"/>
      <c r="J6" s="71"/>
      <c r="K6" s="72"/>
      <c r="L6" s="68">
        <f t="shared" si="0"/>
        <v>0</v>
      </c>
      <c r="M6" s="70"/>
      <c r="N6" s="71"/>
      <c r="O6" s="71"/>
      <c r="P6" s="73"/>
      <c r="Q6" s="67">
        <v>0</v>
      </c>
      <c r="R6" s="68">
        <f t="shared" si="3"/>
        <v>0</v>
      </c>
      <c r="S6" s="70"/>
      <c r="T6" s="71"/>
      <c r="U6" s="71"/>
      <c r="V6" s="72"/>
      <c r="W6" s="68">
        <f t="shared" si="1"/>
        <v>0</v>
      </c>
      <c r="X6" s="71"/>
      <c r="Y6" s="72"/>
    </row>
    <row r="7" spans="1:25" ht="27" customHeight="1">
      <c r="A7" s="50">
        <v>4</v>
      </c>
      <c r="B7" s="467"/>
      <c r="C7" s="467"/>
      <c r="D7" s="467"/>
      <c r="E7" s="51"/>
      <c r="F7" s="64">
        <f t="shared" si="2"/>
        <v>0</v>
      </c>
      <c r="G7" s="70"/>
      <c r="H7" s="71"/>
      <c r="I7" s="71"/>
      <c r="J7" s="71"/>
      <c r="K7" s="72"/>
      <c r="L7" s="68">
        <f t="shared" si="0"/>
        <v>0</v>
      </c>
      <c r="M7" s="70"/>
      <c r="N7" s="71"/>
      <c r="O7" s="71"/>
      <c r="P7" s="73"/>
      <c r="Q7" s="67">
        <v>0</v>
      </c>
      <c r="R7" s="68">
        <f t="shared" si="3"/>
        <v>0</v>
      </c>
      <c r="S7" s="70"/>
      <c r="T7" s="71"/>
      <c r="U7" s="71"/>
      <c r="V7" s="72"/>
      <c r="W7" s="68">
        <f t="shared" si="1"/>
        <v>0</v>
      </c>
      <c r="X7" s="71"/>
      <c r="Y7" s="72"/>
    </row>
    <row r="8" spans="1:25" ht="27" customHeight="1">
      <c r="A8" s="50">
        <v>5</v>
      </c>
      <c r="B8" s="467"/>
      <c r="C8" s="467"/>
      <c r="D8" s="467"/>
      <c r="E8" s="51"/>
      <c r="F8" s="64">
        <f t="shared" si="2"/>
        <v>0</v>
      </c>
      <c r="G8" s="70"/>
      <c r="H8" s="71"/>
      <c r="I8" s="71"/>
      <c r="J8" s="71"/>
      <c r="K8" s="72"/>
      <c r="L8" s="68">
        <f t="shared" si="0"/>
        <v>0</v>
      </c>
      <c r="M8" s="70"/>
      <c r="N8" s="71"/>
      <c r="O8" s="71"/>
      <c r="P8" s="73"/>
      <c r="Q8" s="67">
        <v>0</v>
      </c>
      <c r="R8" s="68">
        <f t="shared" si="3"/>
        <v>0</v>
      </c>
      <c r="S8" s="70"/>
      <c r="T8" s="71"/>
      <c r="U8" s="71"/>
      <c r="V8" s="72"/>
      <c r="W8" s="68">
        <f t="shared" si="1"/>
        <v>0</v>
      </c>
      <c r="X8" s="71"/>
      <c r="Y8" s="72"/>
    </row>
    <row r="9" spans="1:25" ht="27" customHeight="1">
      <c r="A9" s="50">
        <v>6</v>
      </c>
      <c r="B9" s="467"/>
      <c r="C9" s="467"/>
      <c r="D9" s="467"/>
      <c r="E9" s="51"/>
      <c r="F9" s="64">
        <f t="shared" si="2"/>
        <v>0</v>
      </c>
      <c r="G9" s="70"/>
      <c r="H9" s="71"/>
      <c r="I9" s="71"/>
      <c r="J9" s="71"/>
      <c r="K9" s="72"/>
      <c r="L9" s="68">
        <f t="shared" si="0"/>
        <v>0</v>
      </c>
      <c r="M9" s="70"/>
      <c r="N9" s="71"/>
      <c r="O9" s="71"/>
      <c r="P9" s="73"/>
      <c r="Q9" s="67">
        <v>0</v>
      </c>
      <c r="R9" s="68">
        <f t="shared" si="3"/>
        <v>0</v>
      </c>
      <c r="S9" s="70"/>
      <c r="T9" s="71"/>
      <c r="U9" s="71"/>
      <c r="V9" s="72"/>
      <c r="W9" s="68">
        <f t="shared" si="1"/>
        <v>0</v>
      </c>
      <c r="X9" s="71"/>
      <c r="Y9" s="72"/>
    </row>
    <row r="10" spans="1:25" ht="27" customHeight="1">
      <c r="A10" s="50">
        <v>7</v>
      </c>
      <c r="B10" s="467"/>
      <c r="C10" s="467"/>
      <c r="D10" s="467"/>
      <c r="E10" s="51"/>
      <c r="F10" s="64">
        <f t="shared" si="2"/>
        <v>0</v>
      </c>
      <c r="G10" s="70"/>
      <c r="H10" s="71"/>
      <c r="I10" s="71"/>
      <c r="J10" s="71"/>
      <c r="K10" s="72"/>
      <c r="L10" s="68">
        <f t="shared" si="0"/>
        <v>0</v>
      </c>
      <c r="M10" s="70"/>
      <c r="N10" s="71"/>
      <c r="O10" s="71"/>
      <c r="P10" s="73"/>
      <c r="Q10" s="67">
        <v>0</v>
      </c>
      <c r="R10" s="68">
        <f t="shared" si="3"/>
        <v>0</v>
      </c>
      <c r="S10" s="70"/>
      <c r="T10" s="71"/>
      <c r="U10" s="71"/>
      <c r="V10" s="72"/>
      <c r="W10" s="68">
        <f t="shared" si="1"/>
        <v>0</v>
      </c>
      <c r="X10" s="71"/>
      <c r="Y10" s="72"/>
    </row>
    <row r="11" spans="1:25" ht="27" customHeight="1">
      <c r="A11" s="50">
        <v>8</v>
      </c>
      <c r="B11" s="467"/>
      <c r="C11" s="467"/>
      <c r="D11" s="467"/>
      <c r="E11" s="51"/>
      <c r="F11" s="64">
        <f t="shared" si="2"/>
        <v>0</v>
      </c>
      <c r="G11" s="70"/>
      <c r="H11" s="71"/>
      <c r="I11" s="71"/>
      <c r="J11" s="71"/>
      <c r="K11" s="72"/>
      <c r="L11" s="68">
        <f t="shared" si="0"/>
        <v>0</v>
      </c>
      <c r="M11" s="70"/>
      <c r="N11" s="71"/>
      <c r="O11" s="71"/>
      <c r="P11" s="73"/>
      <c r="Q11" s="67">
        <v>0</v>
      </c>
      <c r="R11" s="68">
        <f t="shared" si="3"/>
        <v>0</v>
      </c>
      <c r="S11" s="70"/>
      <c r="T11" s="71"/>
      <c r="U11" s="71"/>
      <c r="V11" s="72"/>
      <c r="W11" s="68">
        <f t="shared" si="1"/>
        <v>0</v>
      </c>
      <c r="X11" s="71"/>
      <c r="Y11" s="72"/>
    </row>
    <row r="12" spans="1:25" ht="27" customHeight="1">
      <c r="A12" s="50">
        <v>9</v>
      </c>
      <c r="B12" s="467"/>
      <c r="C12" s="467"/>
      <c r="D12" s="467"/>
      <c r="E12" s="51"/>
      <c r="F12" s="64">
        <f t="shared" si="2"/>
        <v>0</v>
      </c>
      <c r="G12" s="70"/>
      <c r="H12" s="71"/>
      <c r="I12" s="71"/>
      <c r="J12" s="71"/>
      <c r="K12" s="72"/>
      <c r="L12" s="68">
        <f t="shared" si="0"/>
        <v>0</v>
      </c>
      <c r="M12" s="70"/>
      <c r="N12" s="71"/>
      <c r="O12" s="71"/>
      <c r="P12" s="73"/>
      <c r="Q12" s="67">
        <v>0</v>
      </c>
      <c r="R12" s="68">
        <f t="shared" si="3"/>
        <v>0</v>
      </c>
      <c r="S12" s="70"/>
      <c r="T12" s="71"/>
      <c r="U12" s="71"/>
      <c r="V12" s="72"/>
      <c r="W12" s="68">
        <f t="shared" si="1"/>
        <v>0</v>
      </c>
      <c r="X12" s="71"/>
      <c r="Y12" s="72"/>
    </row>
    <row r="13" spans="1:25" ht="27" customHeight="1" thickBot="1">
      <c r="A13" s="50">
        <v>10</v>
      </c>
      <c r="B13" s="467"/>
      <c r="C13" s="467"/>
      <c r="D13" s="467"/>
      <c r="E13" s="51"/>
      <c r="F13" s="64">
        <f t="shared" si="2"/>
        <v>0</v>
      </c>
      <c r="G13" s="70"/>
      <c r="H13" s="71"/>
      <c r="I13" s="71"/>
      <c r="J13" s="71"/>
      <c r="K13" s="72"/>
      <c r="L13" s="68">
        <f t="shared" si="0"/>
        <v>0</v>
      </c>
      <c r="M13" s="70"/>
      <c r="N13" s="71"/>
      <c r="O13" s="71"/>
      <c r="P13" s="73"/>
      <c r="Q13" s="67">
        <v>0</v>
      </c>
      <c r="R13" s="68">
        <f t="shared" si="3"/>
        <v>0</v>
      </c>
      <c r="S13" s="70"/>
      <c r="T13" s="71"/>
      <c r="U13" s="71"/>
      <c r="V13" s="72"/>
      <c r="W13" s="68">
        <f t="shared" si="1"/>
        <v>0</v>
      </c>
      <c r="X13" s="71"/>
      <c r="Y13" s="72"/>
    </row>
    <row r="14" spans="1:25" ht="27" customHeight="1" thickTop="1">
      <c r="A14" s="52"/>
      <c r="B14" s="52"/>
      <c r="C14" s="52"/>
      <c r="D14" s="43"/>
      <c r="E14" s="53" t="s">
        <v>40</v>
      </c>
      <c r="F14" s="74">
        <f>SUM(F4:F13)</f>
        <v>0</v>
      </c>
      <c r="G14" s="75">
        <f>SUM(G4:G13)</f>
        <v>0</v>
      </c>
      <c r="H14" s="76">
        <f>SUM(H4:H13)</f>
        <v>0</v>
      </c>
      <c r="I14" s="76">
        <f t="shared" ref="I14:V14" si="4">SUM(I4:I13)</f>
        <v>0</v>
      </c>
      <c r="J14" s="76">
        <f t="shared" si="4"/>
        <v>0</v>
      </c>
      <c r="K14" s="77">
        <f t="shared" si="4"/>
        <v>0</v>
      </c>
      <c r="L14" s="78">
        <f t="shared" si="4"/>
        <v>0</v>
      </c>
      <c r="M14" s="75">
        <f t="shared" si="4"/>
        <v>0</v>
      </c>
      <c r="N14" s="76">
        <f t="shared" si="4"/>
        <v>0</v>
      </c>
      <c r="O14" s="76">
        <f t="shared" si="4"/>
        <v>0</v>
      </c>
      <c r="P14" s="79">
        <f t="shared" si="4"/>
        <v>0</v>
      </c>
      <c r="Q14" s="77">
        <f>SUM(Q4:Q13)</f>
        <v>0</v>
      </c>
      <c r="R14" s="78">
        <f t="shared" si="4"/>
        <v>0</v>
      </c>
      <c r="S14" s="75">
        <f t="shared" si="4"/>
        <v>0</v>
      </c>
      <c r="T14" s="76">
        <f t="shared" si="4"/>
        <v>0</v>
      </c>
      <c r="U14" s="76">
        <f t="shared" si="4"/>
        <v>0</v>
      </c>
      <c r="V14" s="77">
        <f t="shared" si="4"/>
        <v>0</v>
      </c>
      <c r="W14" s="78">
        <f t="shared" ref="W14:Y14" si="5">SUM(W4:W13)</f>
        <v>0</v>
      </c>
      <c r="X14" s="76">
        <f t="shared" si="5"/>
        <v>0</v>
      </c>
      <c r="Y14" s="77">
        <f t="shared" si="5"/>
        <v>0</v>
      </c>
    </row>
    <row r="15" spans="1:25" ht="27" customHeight="1">
      <c r="A15" s="43"/>
      <c r="B15" s="43"/>
      <c r="C15" s="43"/>
      <c r="D15" s="43"/>
      <c r="E15" s="43"/>
      <c r="F15" s="43"/>
      <c r="G15" s="43"/>
      <c r="H15" s="43"/>
      <c r="I15" s="43"/>
      <c r="J15" s="43"/>
      <c r="K15" s="43"/>
      <c r="L15" s="43"/>
      <c r="M15" s="43"/>
      <c r="N15" s="43"/>
      <c r="O15" s="43"/>
      <c r="P15" s="43"/>
      <c r="Q15" s="43"/>
      <c r="R15" s="54" t="s">
        <v>94</v>
      </c>
      <c r="S15" s="43"/>
      <c r="T15" s="43"/>
      <c r="U15" s="43"/>
      <c r="V15" s="43"/>
      <c r="W15" s="43"/>
      <c r="X15" s="43"/>
      <c r="Y15" s="43"/>
    </row>
    <row r="16" spans="1:25" ht="31.5" customHeight="1">
      <c r="A16" s="43" t="s">
        <v>138</v>
      </c>
      <c r="B16" s="43"/>
      <c r="C16" s="43"/>
      <c r="D16" s="43"/>
      <c r="E16" s="43"/>
      <c r="F16" s="43"/>
      <c r="G16" s="43"/>
      <c r="H16" s="43"/>
      <c r="I16" s="43"/>
      <c r="J16" s="43"/>
      <c r="K16" s="43"/>
      <c r="L16" s="43"/>
      <c r="M16" s="43"/>
      <c r="N16" s="43"/>
      <c r="O16" s="43"/>
      <c r="P16" s="43"/>
      <c r="Q16" s="43"/>
      <c r="R16" s="43"/>
      <c r="S16" s="43"/>
      <c r="T16" s="43"/>
      <c r="U16" s="43"/>
      <c r="V16" s="43"/>
      <c r="W16" s="43"/>
      <c r="X16" s="43"/>
      <c r="Y16" s="43"/>
    </row>
    <row r="17" spans="1:10" ht="27" customHeight="1"/>
    <row r="18" spans="1:10" ht="18" customHeight="1"/>
    <row r="19" spans="1:10" ht="18" customHeight="1"/>
    <row r="20" spans="1:10" ht="18" customHeight="1"/>
    <row r="21" spans="1:10" ht="18" customHeight="1"/>
    <row r="22" spans="1:10" ht="18" customHeight="1">
      <c r="A22" s="1"/>
      <c r="B22" s="3"/>
      <c r="C22" s="1"/>
      <c r="D22" s="1"/>
      <c r="F22" s="1"/>
      <c r="I22" s="1"/>
    </row>
    <row r="23" spans="1:10" ht="18" customHeight="1">
      <c r="A23" s="1"/>
      <c r="B23" s="3"/>
      <c r="I23" s="1"/>
      <c r="J23" s="5"/>
    </row>
    <row r="24" spans="1:10" ht="18" customHeight="1"/>
    <row r="25" spans="1:10" ht="18" customHeight="1">
      <c r="A25" s="1"/>
      <c r="B25" s="6"/>
      <c r="C25" s="1"/>
      <c r="D25" s="1"/>
      <c r="F25" s="1"/>
      <c r="G25" s="1"/>
      <c r="H25" s="1"/>
    </row>
    <row r="26" spans="1:10" ht="18" customHeight="1">
      <c r="A26" s="1"/>
      <c r="B26" s="6"/>
      <c r="C26" s="1"/>
      <c r="D26" s="1"/>
      <c r="F26" s="1"/>
      <c r="G26" s="1"/>
      <c r="H26" s="1"/>
      <c r="I26" s="1"/>
    </row>
    <row r="27" spans="1:10" ht="18" customHeight="1">
      <c r="A27" s="1"/>
      <c r="B27" s="6"/>
      <c r="I27" s="1"/>
      <c r="J27" s="5"/>
    </row>
    <row r="28" spans="1:10" ht="18" customHeight="1"/>
    <row r="29" spans="1:10" ht="18" customHeight="1">
      <c r="A29" s="1"/>
      <c r="B29" s="3"/>
      <c r="C29" s="1"/>
      <c r="D29" s="1"/>
      <c r="F29" s="1"/>
      <c r="G29" s="1"/>
      <c r="H29" s="1"/>
    </row>
    <row r="30" spans="1:10" ht="18" customHeight="1">
      <c r="A30" s="1"/>
      <c r="B30" s="3"/>
      <c r="C30" s="1"/>
      <c r="D30" s="1"/>
      <c r="F30" s="1"/>
      <c r="G30" s="1"/>
      <c r="H30" s="1"/>
    </row>
    <row r="31" spans="1:10" ht="18" customHeight="1">
      <c r="A31" s="1"/>
      <c r="B31" s="3"/>
    </row>
    <row r="32" spans="1:10" ht="18" customHeight="1"/>
    <row r="33" spans="1:7" ht="18" customHeight="1">
      <c r="A33" s="1"/>
      <c r="B33" s="3"/>
      <c r="C33" s="1"/>
      <c r="D33" s="1"/>
      <c r="F33" s="1"/>
      <c r="G33" s="1"/>
    </row>
    <row r="34" spans="1:7" ht="18" customHeight="1">
      <c r="A34" s="1"/>
      <c r="B34" s="3"/>
      <c r="C34" s="7"/>
      <c r="D34" s="7"/>
      <c r="F34" s="7"/>
      <c r="G34" s="7"/>
    </row>
    <row r="35" spans="1:7" ht="18" customHeight="1"/>
    <row r="36" spans="1:7" ht="18" customHeight="1">
      <c r="A36" s="1"/>
      <c r="B36" s="2"/>
      <c r="C36" s="8"/>
    </row>
    <row r="37" spans="1:7" ht="18" customHeight="1"/>
    <row r="38" spans="1:7" ht="18" customHeight="1">
      <c r="A38" s="1"/>
      <c r="B38" s="2"/>
    </row>
    <row r="39" spans="1:7" ht="18" customHeight="1"/>
    <row r="40" spans="1:7" ht="18" customHeight="1">
      <c r="A40" s="1"/>
      <c r="B40" s="3"/>
      <c r="C40" s="9"/>
      <c r="D40" s="10"/>
    </row>
    <row r="41" spans="1:7" ht="18" customHeight="1">
      <c r="A41" s="1"/>
      <c r="B41" s="3"/>
      <c r="C41" s="7"/>
      <c r="D41" s="7"/>
    </row>
    <row r="42" spans="1:7" ht="18" customHeight="1"/>
    <row r="43" spans="1:7" ht="18" customHeight="1">
      <c r="A43" s="1"/>
      <c r="B43" s="3"/>
      <c r="C43" s="9"/>
      <c r="D43" s="10"/>
    </row>
    <row r="44" spans="1:7" ht="18" customHeight="1">
      <c r="A44" s="1"/>
      <c r="B44" s="3"/>
      <c r="C44" s="7"/>
      <c r="D44" s="7"/>
    </row>
    <row r="45" spans="1:7" ht="18" customHeight="1"/>
    <row r="46" spans="1:7" ht="18" customHeight="1">
      <c r="A46" s="1"/>
      <c r="C46" s="11"/>
      <c r="G46" s="1"/>
    </row>
    <row r="47" spans="1:7" ht="18" customHeight="1"/>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要望調査票</vt:lpstr>
      <vt:lpstr>算定シート</vt:lpstr>
      <vt:lpstr>病床融通に関する概要</vt:lpstr>
      <vt:lpstr>算定シート!Print_Area</vt:lpstr>
      <vt:lpstr>病床融通に関する概要!Print_Area</vt:lpstr>
      <vt:lpstr>要望調査票!Print_Area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2025-06-04T06:57:22Z</dcterms:modified>
</cp:coreProperties>
</file>