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1_3月公表分\06_完成版\"/>
    </mc:Choice>
  </mc:AlternateContent>
  <bookViews>
    <workbookView xWindow="0" yWindow="0" windowWidth="28800" windowHeight="123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<sst xmlns="http://schemas.openxmlformats.org/spreadsheetml/2006/main" count="1159" uniqueCount="591">
  <si>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</si>
  <si>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</si>
  <si>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</si>
  <si>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</si>
  <si>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</si>
  <si>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</si>
  <si>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</si>
  <si>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</si>
  <si>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</si>
  <si>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</si>
  <si>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</si>
  <si>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</si>
  <si>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</si>
  <si>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</si>
  <si>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</si>
  <si>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</si>
  <si>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</si>
  <si>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</si>
  <si>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</si>
  <si>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</si>
  <si>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</si>
  <si>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</si>
  <si>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</si>
  <si>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</si>
  <si>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</si>
  <si>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</si>
  <si>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</si>
  <si>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</si>
  <si>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</si>
  <si>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</si>
  <si>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</si>
  <si>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</si>
  <si>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</si>
  <si>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</si>
  <si>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</si>
  <si>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</si>
  <si>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</si>
  <si>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</si>
  <si>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</si>
  <si>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</si>
  <si>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</si>
  <si>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</si>
  <si>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</si>
  <si>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</si>
  <si>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</si>
  <si>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</si>
  <si>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</si>
  <si>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</si>
  <si>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</si>
  <si>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</si>
  <si>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</si>
  <si>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</si>
  <si>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</si>
  <si>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</si>
  <si>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</si>
  <si>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</si>
  <si>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</si>
  <si>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</si>
  <si>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</si>
  <si>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</si>
  <si>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</si>
  <si>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</si>
  <si>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</si>
  <si>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</si>
  <si>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</si>
  <si>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</si>
  <si>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</si>
  <si>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</si>
  <si>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</si>
  <si>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</si>
  <si>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</si>
  <si>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</si>
  <si>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</si>
  <si>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</si>
  <si>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</si>
  <si>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</si>
  <si>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</si>
  <si>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</si>
  <si>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</si>
  <si>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</si>
  <si>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</si>
  <si>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</si>
  <si>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</si>
  <si>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</si>
  <si>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</si>
  <si>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</si>
  <si>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</si>
  <si>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</si>
  <si>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</si>
  <si>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</si>
  <si>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</si>
  <si>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</si>
  <si>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</si>
  <si>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</si>
  <si>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美咲町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</si>
  <si>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</si>
  <si>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</si>
  <si>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</si>
  <si>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</si>
  <si>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</si>
  <si>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</si>
  <si>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</si>
  <si>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</si>
  <si>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</si>
  <si>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</si>
  <si>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</si>
  <si>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</si>
  <si>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</si>
  <si>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</si>
  <si>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</si>
  <si>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</si>
  <si>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</si>
  <si>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</si>
  <si>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</si>
  <si>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</si>
  <si>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</si>
  <si>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</si>
  <si>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</si>
  <si>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</si>
  <si>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</si>
  <si>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</si>
  <si>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</si>
  <si>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</si>
  <si>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</si>
  <si>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</si>
  <si>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</si>
  <si>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</si>
  <si>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</si>
  <si>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</si>
  <si>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</si>
  <si>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</si>
  <si>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</si>
  <si>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</si>
  <si>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</si>
  <si>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</si>
  <si>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</si>
  <si>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</si>
  <si>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</si>
  <si>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</si>
  <si>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</si>
  <si>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</si>
  <si>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</si>
  <si>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</si>
  <si>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</si>
  <si>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</si>
  <si>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</si>
  <si>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</si>
  <si>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</si>
  <si>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</si>
  <si>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</si>
  <si>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</si>
  <si>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</si>
  <si>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</si>
  <si>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</si>
  <si>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</si>
  <si>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</si>
  <si>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</si>
  <si>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</si>
  <si>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</si>
  <si>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</si>
  <si>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</si>
  <si>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</si>
  <si>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</si>
  <si>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</si>
  <si>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</si>
  <si>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</si>
  <si>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</si>
  <si>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</si>
  <si>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</si>
  <si>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</si>
  <si>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</si>
  <si>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</si>
  <si>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</si>
  <si>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</si>
  <si>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</si>
  <si>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</si>
  <si>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</si>
  <si>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</si>
  <si>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</si>
  <si>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</si>
  <si>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</si>
  <si>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</si>
  <si>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</si>
  <si>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</si>
  <si>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</si>
  <si>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</si>
  <si>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</si>
  <si>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</si>
  <si>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</si>
  <si>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</si>
  <si>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</si>
  <si>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</si>
  <si>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</si>
  <si>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</si>
  <si>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</si>
  <si>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</si>
  <si>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</si>
  <si>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</si>
  <si>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</si>
  <si>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</si>
  <si>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</si>
  <si>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</si>
  <si>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</si>
  <si>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</si>
  <si>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岡山県美咲町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</si>
  <si>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</si>
  <si>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</si>
  <si>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</si>
  <si>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</si>
  <si>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</si>
  <si>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</si>
  <si>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</si>
  <si>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</si>
  <si>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</si>
  <si>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</si>
  <si>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</si>
  <si>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</si>
  <si>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</si>
  <si>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</si>
  <si>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</si>
  <si>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</si>
  <si>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</si>
  <si>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</si>
  <si>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</si>
  <si>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</si>
  <si>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</si>
  <si>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</si>
  <si>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</si>
  <si>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</si>
  <si>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</si>
  <si>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</si>
  <si>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</si>
  <si>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</si>
  <si>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</si>
  <si>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</si>
  <si>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</si>
  <si>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</si>
  <si>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</si>
  <si>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</si>
  <si>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</si>
  <si>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</si>
  <si>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</si>
  <si>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</si>
  <si>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</si>
  <si>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</si>
  <si>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</si>
  <si>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</si>
  <si>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</si>
  <si>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</si>
  <si>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</si>
  <si>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</si>
  <si>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</si>
  <si>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</si>
  <si>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</si>
  <si>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</si>
  <si>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</si>
  <si>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</si>
  <si>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</si>
  <si>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</si>
  <si>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</si>
  <si>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</si>
  <si>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</si>
  <si>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</si>
  <si>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</si>
  <si>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</si>
  <si>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</si>
  <si>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</si>
  <si>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</si>
  <si>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</si>
  <si>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</si>
  <si>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</si>
  <si>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</si>
  <si>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</si>
  <si>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</si>
  <si>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</si>
  <si>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</si>
  <si>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</si>
  <si>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</si>
  <si>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</si>
  <si>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</si>
  <si>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</si>
  <si>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</si>
  <si>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</si>
  <si>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</si>
  <si>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</si>
  <si>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</si>
  <si>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</si>
  <si>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</si>
  <si>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</si>
  <si>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</si>
  <si>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</si>
  <si>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</si>
  <si>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</si>
  <si>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</si>
  <si>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</si>
  <si>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</si>
  <si>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</si>
  <si>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</si>
  <si>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</si>
  <si>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</si>
  <si>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</si>
  <si>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</si>
  <si>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</si>
  <si>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</si>
  <si>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</si>
  <si>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</si>
  <si>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</si>
  <si>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</si>
  <si>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</si>
  <si>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</si>
  <si>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</si>
  <si>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</si>
  <si>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</si>
  <si>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</si>
  <si>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</si>
  <si>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</si>
  <si>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</si>
  <si>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</si>
  <si>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</si>
  <si>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</si>
  <si>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</si>
  <si>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</si>
  <si>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</si>
  <si>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</si>
  <si>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</si>
  <si>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</si>
  <si>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</si>
  <si>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</si>
  <si>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</si>
  <si>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</si>
  <si>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</si>
  <si>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</si>
  <si>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</si>
  <si>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</si>
  <si>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</si>
  <si>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</si>
  <si>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</si>
  <si>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</si>
  <si>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</si>
  <si>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</si>
  <si>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</si>
  <si>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</si>
  <si>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</si>
  <si>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</si>
  <si>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</si>
  <si>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</si>
  <si>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</si>
  <si>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</si>
  <si>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</si>
  <si>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</si>
  <si>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</si>
  <si>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</si>
  <si>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</si>
  <si>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</si>
  <si>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</si>
  <si>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岡山県美咲町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</si>
  <si>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</si>
  <si>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</si>
  <si>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</si>
  <si>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</si>
  <si>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</si>
  <si>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</si>
  <si>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</si>
  <si>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</si>
  <si>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</si>
  <si>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</si>
  <si>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</si>
  <si>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</si>
  <si>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</si>
  <si>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</si>
  <si>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</si>
  <si>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</si>
  <si>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</si>
  <si>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</si>
  <si>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</si>
  <si>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</si>
  <si>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美咲町みさきネット事業特別会計</t>
    <phoneticPr fontId="5"/>
  </si>
  <si>
    <t>美咲町住宅新築資金等貸付事業特別会計</t>
    <phoneticPr fontId="5"/>
  </si>
  <si>
    <t>美咲町津山・柵原線共同バス運行事業特別会計</t>
    <phoneticPr fontId="5"/>
  </si>
  <si>
    <t>美咲町津山・西川線共同バス運行事業特別会計</t>
    <phoneticPr fontId="5"/>
  </si>
  <si>
    <t>美咲町旭川ダム沿線バス運行事業特別会計</t>
    <phoneticPr fontId="5"/>
  </si>
  <si>
    <t>久米郡障害程度区分認定審査事業特別会計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</si>
  <si>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</si>
  <si>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</si>
  <si>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</si>
  <si>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</si>
  <si>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</si>
  <si>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</si>
  <si>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</si>
  <si>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</si>
  <si>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</si>
  <si>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</si>
  <si>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</si>
  <si>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</si>
  <si>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</si>
  <si>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美咲町国民健康保険事業特別会計</t>
    <phoneticPr fontId="5"/>
  </si>
  <si>
    <t>美咲町介護保険事業特別会計</t>
    <phoneticPr fontId="5"/>
  </si>
  <si>
    <t>美咲町国民健康保険診療所事業特別会計</t>
    <phoneticPr fontId="5"/>
  </si>
  <si>
    <t>美咲町後期高齢者医療特別会計</t>
    <phoneticPr fontId="5"/>
  </si>
  <si>
    <t>久米郡介護認定審査事業特別会計</t>
    <phoneticPr fontId="5"/>
  </si>
  <si>
    <t>美咲町水道事業会計</t>
    <phoneticPr fontId="5"/>
  </si>
  <si>
    <t>法適用企業</t>
    <phoneticPr fontId="5"/>
  </si>
  <si>
    <t>美咲町下水道事業特別会計</t>
    <phoneticPr fontId="5"/>
  </si>
  <si>
    <t>法非適用企業</t>
    <phoneticPr fontId="5"/>
  </si>
  <si>
    <t>美咲町柵原公共下水道事業特別会計</t>
    <phoneticPr fontId="5"/>
  </si>
  <si>
    <t>美咲町中央公共下水道事業特別会計</t>
    <phoneticPr fontId="5"/>
  </si>
  <si>
    <t>美咲町用地取得造成事業特別会計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</si>
  <si>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</si>
  <si>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</si>
  <si>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</si>
  <si>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</si>
  <si>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</si>
  <si>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</si>
  <si>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</si>
  <si>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</si>
  <si>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</si>
  <si>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</si>
  <si>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</si>
  <si>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</si>
  <si>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</si>
  <si>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</si>
  <si>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</si>
  <si>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</si>
  <si>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</si>
  <si>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</si>
  <si>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</si>
  <si>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</si>
  <si>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</si>
  <si>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</si>
  <si>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</si>
  <si>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</si>
  <si>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</si>
  <si>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</si>
  <si>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</si>
  <si>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</si>
  <si>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</si>
  <si>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</si>
  <si>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</si>
  <si>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</si>
  <si>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</si>
  <si>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</si>
  <si>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</si>
  <si>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</si>
  <si>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</si>
  <si>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</si>
  <si>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</si>
  <si>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</si>
  <si>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</si>
  <si>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</si>
  <si>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</si>
  <si>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</si>
  <si>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</si>
  <si>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</si>
  <si>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</si>
  <si>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</si>
  <si>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</si>
  <si>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</si>
  <si>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</si>
  <si>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</si>
  <si>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</si>
  <si>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</si>
  <si>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</si>
  <si>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</si>
  <si>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</si>
  <si>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</si>
  <si>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</si>
  <si>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</si>
  <si>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</si>
  <si>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</si>
  <si>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</si>
  <si>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</si>
  <si>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</si>
  <si>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</si>
  <si>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</si>
  <si>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</si>
  <si>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</si>
  <si>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</si>
  <si>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</si>
  <si>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</si>
  <si>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</si>
  <si>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</si>
  <si>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</si>
  <si>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</si>
  <si>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</si>
  <si>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</si>
  <si>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</si>
  <si>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</si>
  <si>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</si>
  <si>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</si>
  <si>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</si>
  <si>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</si>
  <si>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</si>
  <si>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</si>
  <si>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</si>
  <si>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</si>
  <si>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</si>
  <si>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</si>
  <si>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</si>
  <si>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</si>
  <si>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</si>
  <si>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</si>
  <si>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</si>
  <si>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</si>
  <si>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</si>
  <si>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</si>
  <si>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</si>
  <si>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</si>
  <si>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</si>
  <si>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</si>
  <si>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</si>
  <si>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</si>
  <si>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</si>
  <si>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</si>
  <si>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</si>
  <si>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</si>
  <si>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</si>
  <si>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</si>
  <si>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</si>
  <si>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</si>
  <si>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</si>
  <si>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</si>
  <si>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</si>
  <si>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</si>
  <si>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</si>
  <si>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</si>
  <si>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</si>
  <si>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</si>
  <si>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</si>
  <si>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</si>
  <si>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</si>
  <si>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</si>
  <si>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</si>
  <si>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</si>
  <si>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</si>
  <si>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</si>
  <si>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</si>
  <si>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</si>
  <si>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</si>
  <si>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</si>
  <si>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</si>
  <si>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</si>
  <si>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</si>
  <si>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2.09</t>
  </si>
  <si>
    <t>美咲町住宅新築資金等貸付事業特別会計</t>
  </si>
  <si>
    <t>▲ 0.36</t>
  </si>
  <si>
    <t>▲ 0.29</t>
  </si>
  <si>
    <t>▲ 0.23</t>
  </si>
  <si>
    <t>▲ 0.20</t>
  </si>
  <si>
    <t>▲ 0.17</t>
  </si>
  <si>
    <t>美咲町水道事業会計</t>
  </si>
  <si>
    <t>一般会計</t>
  </si>
  <si>
    <t>美咲町介護保険事業特別会計</t>
  </si>
  <si>
    <t>美咲町柵原公共下水道事業特別会計</t>
  </si>
  <si>
    <t>美咲町中央公共下水道事業特別会計</t>
  </si>
  <si>
    <t>美咲町下水道事業特別会計</t>
  </si>
  <si>
    <t>美咲町国民健康保険事業特別会計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</si>
  <si>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</si>
  <si>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</si>
  <si>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</si>
  <si>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</si>
  <si>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</si>
  <si>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</si>
  <si>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</si>
  <si>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</si>
  <si>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</si>
  <si>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久米老人ホーム組合一般会計</t>
    <rPh sb="0" eb="4">
      <t>クメロウジン</t>
    </rPh>
    <rPh sb="7" eb="9">
      <t>クミアイ</t>
    </rPh>
    <rPh sb="9" eb="13">
      <t>イッパンカイケイ</t>
    </rPh>
    <phoneticPr fontId="2"/>
  </si>
  <si>
    <t>久米老人ホーム組合指定訪問介護事業特別会計</t>
    <rPh sb="0" eb="4">
      <t>クメロウジン</t>
    </rPh>
    <rPh sb="7" eb="9">
      <t>クミアイ</t>
    </rPh>
    <rPh sb="9" eb="15">
      <t>シテイホウモンカイゴ</t>
    </rPh>
    <rPh sb="15" eb="17">
      <t>ジギョウ</t>
    </rPh>
    <rPh sb="17" eb="21">
      <t>トクベツカイケイ</t>
    </rPh>
    <phoneticPr fontId="2"/>
  </si>
  <si>
    <t>柵原・吉井特別養護老人ホーム組合</t>
    <rPh sb="0" eb="2">
      <t>ヤナハラ</t>
    </rPh>
    <rPh sb="3" eb="5">
      <t>ヨシイ</t>
    </rPh>
    <rPh sb="5" eb="11">
      <t>トクベツヨウゴロウジン</t>
    </rPh>
    <rPh sb="14" eb="16">
      <t>クミアイ</t>
    </rPh>
    <phoneticPr fontId="2"/>
  </si>
  <si>
    <t>柵原・吉井・英田火葬場組合</t>
    <rPh sb="0" eb="2">
      <t>ヤナハラ</t>
    </rPh>
    <rPh sb="3" eb="5">
      <t>ヨシイ</t>
    </rPh>
    <rPh sb="6" eb="8">
      <t>アイダ</t>
    </rPh>
    <rPh sb="8" eb="11">
      <t>カソウバ</t>
    </rPh>
    <rPh sb="11" eb="13">
      <t>クミアイ</t>
    </rPh>
    <phoneticPr fontId="2"/>
  </si>
  <si>
    <t>津山広域事務組合　一般会計</t>
    <rPh sb="0" eb="2">
      <t>ツヤマ</t>
    </rPh>
    <rPh sb="2" eb="4">
      <t>コウイキ</t>
    </rPh>
    <rPh sb="4" eb="6">
      <t>ジム</t>
    </rPh>
    <rPh sb="6" eb="8">
      <t>クミアイ</t>
    </rPh>
    <rPh sb="9" eb="11">
      <t>イッパン</t>
    </rPh>
    <rPh sb="11" eb="13">
      <t>カイケイ</t>
    </rPh>
    <phoneticPr fontId="2"/>
  </si>
  <si>
    <t>津山広域事務組合　ふるさと振興事業特別会計</t>
    <rPh sb="0" eb="8">
      <t>ツヤマコウイキジムクミアイ</t>
    </rPh>
    <rPh sb="13" eb="17">
      <t>シンコウジギョウ</t>
    </rPh>
    <rPh sb="17" eb="21">
      <t>トクベツカイケイ</t>
    </rPh>
    <phoneticPr fontId="2"/>
  </si>
  <si>
    <t>津山圏域資源循環施設組合　一般会計</t>
    <rPh sb="0" eb="8">
      <t>ツヤマケンイキシゲンジュンカン</t>
    </rPh>
    <rPh sb="8" eb="12">
      <t>シセツクミアイ</t>
    </rPh>
    <rPh sb="13" eb="17">
      <t>イッパンカイケイ</t>
    </rPh>
    <phoneticPr fontId="2"/>
  </si>
  <si>
    <t>津山圏域衛生処理組合　一般会計</t>
    <rPh sb="0" eb="4">
      <t>ツヤマケンイキ</t>
    </rPh>
    <rPh sb="4" eb="6">
      <t>エイセイ</t>
    </rPh>
    <rPh sb="6" eb="8">
      <t>ショリ</t>
    </rPh>
    <rPh sb="8" eb="10">
      <t>クミアイ</t>
    </rPh>
    <rPh sb="11" eb="13">
      <t>イッパン</t>
    </rPh>
    <rPh sb="13" eb="15">
      <t>カイケイ</t>
    </rPh>
    <phoneticPr fontId="2"/>
  </si>
  <si>
    <t>津山圏域消防組合　一般会計</t>
    <rPh sb="0" eb="4">
      <t>ツヤマケンイキ</t>
    </rPh>
    <rPh sb="4" eb="6">
      <t>ショウボウ</t>
    </rPh>
    <rPh sb="6" eb="8">
      <t>クミアイ</t>
    </rPh>
    <rPh sb="9" eb="13">
      <t>イッパンカイケイ</t>
    </rPh>
    <phoneticPr fontId="2"/>
  </si>
  <si>
    <t>勝英衛生施設組合</t>
    <rPh sb="0" eb="2">
      <t>ショウエイ</t>
    </rPh>
    <rPh sb="2" eb="4">
      <t>エイセイ</t>
    </rPh>
    <rPh sb="4" eb="6">
      <t>シセツ</t>
    </rPh>
    <rPh sb="6" eb="8">
      <t>クミアイ</t>
    </rPh>
    <phoneticPr fontId="2"/>
  </si>
  <si>
    <t>岡山県広域水道企業団</t>
    <rPh sb="0" eb="10">
      <t>オカヤマケンコウイキスイドウキギョウダン</t>
    </rPh>
    <phoneticPr fontId="10"/>
  </si>
  <si>
    <t>岡山県後期高齢者医療広域連合　一般会計</t>
    <rPh sb="0" eb="7">
      <t>オカヤマケンコウキコウレイ</t>
    </rPh>
    <rPh sb="7" eb="8">
      <t>シャ</t>
    </rPh>
    <rPh sb="8" eb="14">
      <t>イリョウコウイキレンゴウ</t>
    </rPh>
    <rPh sb="15" eb="19">
      <t>イッパンカイケイ</t>
    </rPh>
    <phoneticPr fontId="10"/>
  </si>
  <si>
    <t>岡山県後期高齢者医療広域連合　後期高齢者医療特別会計</t>
    <rPh sb="0" eb="7">
      <t>オカヤマケンコウキコウレイ</t>
    </rPh>
    <rPh sb="7" eb="8">
      <t>シャ</t>
    </rPh>
    <rPh sb="8" eb="14">
      <t>イリョウコウイキレンゴウ</t>
    </rPh>
    <rPh sb="15" eb="20">
      <t>コウキコウレイシャ</t>
    </rPh>
    <rPh sb="20" eb="22">
      <t>イリョウ</t>
    </rPh>
    <rPh sb="22" eb="26">
      <t>トクベツカイケイ</t>
    </rPh>
    <phoneticPr fontId="10"/>
  </si>
  <si>
    <t>岡山県市町村総合事務組合　一般会計</t>
    <rPh sb="0" eb="12">
      <t>オカヤマケンシチョウソンソウゴウジムクミアイ</t>
    </rPh>
    <rPh sb="13" eb="17">
      <t>イッパンカイケイ</t>
    </rPh>
    <phoneticPr fontId="10"/>
  </si>
  <si>
    <t>岡山県市町村総合事務組合　貸付金特別会計</t>
    <rPh sb="0" eb="3">
      <t>オカヤマケン</t>
    </rPh>
    <rPh sb="3" eb="12">
      <t>シチョウソンソウゴウジムクミアイ</t>
    </rPh>
    <rPh sb="13" eb="16">
      <t>カシツケキン</t>
    </rPh>
    <rPh sb="16" eb="20">
      <t>トクベツカイケイ</t>
    </rPh>
    <phoneticPr fontId="10"/>
  </si>
  <si>
    <t>岡山県市町村総合事務組合　拠出金事業特別会計</t>
    <rPh sb="0" eb="12">
      <t>オカヤマケンシチョウソンソウゴウジムクミアイ</t>
    </rPh>
    <rPh sb="13" eb="16">
      <t>キョシュツキン</t>
    </rPh>
    <rPh sb="16" eb="18">
      <t>ジギョウ</t>
    </rPh>
    <rPh sb="18" eb="22">
      <t>トクベツカイケイ</t>
    </rPh>
    <phoneticPr fontId="10"/>
  </si>
  <si>
    <t>岡山県中部環境施設組合</t>
    <rPh sb="0" eb="3">
      <t>オカヤマケン</t>
    </rPh>
    <rPh sb="3" eb="11">
      <t>チュウブカンキョウシセツクミアイ</t>
    </rPh>
    <phoneticPr fontId="10"/>
  </si>
  <si>
    <t>財団法人　美咲町農業公社</t>
  </si>
  <si>
    <t>株式会社　美咲物産</t>
  </si>
  <si>
    <t>-</t>
    <phoneticPr fontId="2"/>
  </si>
  <si>
    <t>長期振興まちづくり基金</t>
    <phoneticPr fontId="5"/>
  </si>
  <si>
    <t>元気なまちづくり基金</t>
    <phoneticPr fontId="2"/>
  </si>
  <si>
    <t>庁舎建設基金</t>
    <phoneticPr fontId="2"/>
  </si>
  <si>
    <t>教育振興基金</t>
    <rPh sb="0" eb="2">
      <t>キョウイク</t>
    </rPh>
    <rPh sb="2" eb="4">
      <t>シンコウ</t>
    </rPh>
    <rPh sb="4" eb="6">
      <t>キキン</t>
    </rPh>
    <phoneticPr fontId="2"/>
  </si>
  <si>
    <t>学校教育施設整備基金</t>
    <rPh sb="0" eb="2">
      <t>ガッコウ</t>
    </rPh>
    <rPh sb="2" eb="4">
      <t>キョウイク</t>
    </rPh>
    <rPh sb="4" eb="6">
      <t>シセツ</t>
    </rPh>
    <rPh sb="6" eb="8">
      <t>セイビ</t>
    </rPh>
    <rPh sb="8" eb="10">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</si>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</sst>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C06C-40B0-B12E-2E1035BC0C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99905</c:v>
                </c:pt>
                <c:pt idx="1">
                  <c:v>153249</c:v>
                </c:pt>
                <c:pt idx="2">
                  <c:v>143538</c:v>
                </c:pt>
                <c:pt idx="3">
                  <c:v>211552</c:v>
                </c:pt>
                <c:pt idx="4">
                  <c:v>339706</c:v>
                </c:pt>
              </c:numCache>
            </c:numRef>
          </c:val>
          <c:smooth val="0"/>
          <c:extLst>
            <c:ext xmlns:c16="http://schemas.microsoft.com/office/drawing/2014/chart" uri="{C3380CC4-5D6E-409C-BE32-E72D297353CC}">
              <c16:uniqueId val="{00000001-C06C-40B0-B12E-2E1035BC0C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8.3000000000000007</c:v>
                </c:pt>
                <c:pt idx="1">
                  <c:v>11.25</c:v>
                </c:pt>
                <c:pt idx="2">
                  <c:v>6.5</c:v>
                </c:pt>
                <c:pt idx="3">
                  <c:v>5.66</c:v>
                </c:pt>
                <c:pt idx="4">
                  <c:v>6.17</c:v>
                </c:pt>
              </c:numCache>
            </c:numRef>
          </c:val>
          <c:extLst>
            <c:ext xmlns:c16="http://schemas.microsoft.com/office/drawing/2014/chart" uri="{C3380CC4-5D6E-409C-BE32-E72D297353CC}">
              <c16:uniqueId val="{00000000-1375-423C-A53F-773695F22F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49.6</c:v>
                </c:pt>
                <c:pt idx="1">
                  <c:v>47.23</c:v>
                </c:pt>
                <c:pt idx="2">
                  <c:v>43.96</c:v>
                </c:pt>
                <c:pt idx="3">
                  <c:v>41.9</c:v>
                </c:pt>
                <c:pt idx="4">
                  <c:v>41.6</c:v>
                </c:pt>
              </c:numCache>
            </c:numRef>
          </c:val>
          <c:extLst>
            <c:ext xmlns:c16="http://schemas.microsoft.com/office/drawing/2014/chart" uri="{C3380CC4-5D6E-409C-BE32-E72D297353CC}">
              <c16:uniqueId val="{00000001-1375-423C-A53F-773695F22F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-2.09</c:v>
                </c:pt>
                <c:pt idx="1">
                  <c:v>2.2999999999999998</c:v>
                </c:pt>
                <c:pt idx="2">
                  <c:v>6.11</c:v>
                </c:pt>
                <c:pt idx="3">
                  <c:v>2.2599999999999998</c:v>
                </c:pt>
                <c:pt idx="4">
                  <c:v>7.21</c:v>
                </c:pt>
              </c:numCache>
            </c:numRef>
          </c:val>
          <c:smooth val="0"/>
          <c:extLst>
            <c:ext xmlns:c16="http://schemas.microsoft.com/office/drawing/2014/chart" uri="{C3380CC4-5D6E-409C-BE32-E72D297353CC}">
              <c16:uniqueId val="{00000002-1375-423C-A53F-773695F22F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6.74</c:v>
                </c:pt>
                <c:pt idx="2">
                  <c:v>#N/A</c:v>
                </c:pt>
                <c:pt idx="3">
                  <c:v>0.25</c:v>
                </c:pt>
                <c:pt idx="4">
                  <c:v>#N/A</c:v>
                </c:pt>
                <c:pt idx="5">
                  <c:v>0.56999999999999995</c:v>
                </c:pt>
                <c:pt idx="6">
                  <c:v>#N/A</c:v>
                </c:pt>
                <c:pt idx="7">
                  <c:v>0.15</c:v>
                </c:pt>
                <c:pt idx="8">
                  <c:v>#N/A</c:v>
                </c:pt>
                <c:pt idx="9">
                  <c:v>0.16</c:v>
                </c:pt>
              </c:numCache>
            </c:numRef>
          </c:val>
          <c:extLst>
            <c:ext xmlns:c16="http://schemas.microsoft.com/office/drawing/2014/chart" uri="{C3380CC4-5D6E-409C-BE32-E72D297353CC}">
              <c16:uniqueId val="{00000000-646B-40F7-BA67-051C4E16E0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6B-40F7-BA67-051C4E16E05C}"/>
            </c:ext>
          </c:extLst>
        </c:ser>
        <c:ser>
          <c:idx val="2"/>
          <c:order val="2"/>
          <c:tx>
            <c:strRef>
              <c:f>データシート!$A$29</c:f>
              <c:strCache>
                <c:ptCount val="1"/>
                <c:pt idx="0">
                  <c:v>美咲町国民健康保険事業特別会計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0.85</c:v>
                </c:pt>
                <c:pt idx="2">
                  <c:v>#N/A</c:v>
                </c:pt>
                <c:pt idx="3">
                  <c:v>1.24</c:v>
                </c:pt>
                <c:pt idx="4">
                  <c:v>#N/A</c:v>
                </c:pt>
                <c:pt idx="5">
                  <c:v>0.77</c:v>
                </c:pt>
                <c:pt idx="6">
                  <c:v>#N/A</c:v>
                </c:pt>
                <c:pt idx="7">
                  <c:v>0.16</c:v>
                </c:pt>
                <c:pt idx="8">
                  <c:v>#N/A</c:v>
                </c:pt>
                <c:pt idx="9">
                  <c:v>0.17</c:v>
                </c:pt>
              </c:numCache>
            </c:numRef>
          </c:val>
          <c:extLst>
            <c:ext xmlns:c16="http://schemas.microsoft.com/office/drawing/2014/chart" uri="{C3380CC4-5D6E-409C-BE32-E72D297353CC}">
              <c16:uniqueId val="{00000002-646B-40F7-BA67-051C4E16E05C}"/>
            </c:ext>
          </c:extLst>
        </c:ser>
        <c:ser>
          <c:idx val="3"/>
          <c:order val="3"/>
          <c:tx>
            <c:strRef>
              <c:f>データシート!$A$30</c:f>
              <c:strCache>
                <c:ptCount val="1"/>
                <c:pt idx="0">
                  <c:v>美咲町下水道事業特別会計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0.1</c:v>
                </c:pt>
                <c:pt idx="4">
                  <c:v>#N/A</c:v>
                </c:pt>
                <c:pt idx="5">
                  <c:v>0.1</c:v>
                </c:pt>
                <c:pt idx="6">
                  <c:v>#N/A</c:v>
                </c:pt>
                <c:pt idx="7">
                  <c:v>0.1</c:v>
                </c:pt>
                <c:pt idx="8">
                  <c:v>#N/A</c:v>
                </c:pt>
                <c:pt idx="9">
                  <c:v>0.71</c:v>
                </c:pt>
              </c:numCache>
            </c:numRef>
          </c:val>
          <c:extLst>
            <c:ext xmlns:c16="http://schemas.microsoft.com/office/drawing/2014/chart" uri="{C3380CC4-5D6E-409C-BE32-E72D297353CC}">
              <c16:uniqueId val="{00000003-646B-40F7-BA67-051C4E16E05C}"/>
            </c:ext>
          </c:extLst>
        </c:ser>
        <c:ser>
          <c:idx val="4"/>
          <c:order val="4"/>
          <c:tx>
            <c:strRef>
              <c:f>データシート!$A$31</c:f>
              <c:strCache>
                <c:ptCount val="1"/>
                <c:pt idx="0">
                  <c:v>美咲町中央公共下水道事業特別会計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0.34</c:v>
                </c:pt>
                <c:pt idx="2">
                  <c:v>#N/A</c:v>
                </c:pt>
                <c:pt idx="3">
                  <c:v>0.33</c:v>
                </c:pt>
                <c:pt idx="4">
                  <c:v>#N/A</c:v>
                </c:pt>
                <c:pt idx="5">
                  <c:v>0.26</c:v>
                </c:pt>
                <c:pt idx="6">
                  <c:v>#N/A</c:v>
                </c:pt>
                <c:pt idx="7">
                  <c:v>0.28000000000000003</c:v>
                </c:pt>
                <c:pt idx="8">
                  <c:v>#N/A</c:v>
                </c:pt>
                <c:pt idx="9">
                  <c:v>0.82</c:v>
                </c:pt>
              </c:numCache>
            </c:numRef>
          </c:val>
          <c:extLst>
            <c:ext xmlns:c16="http://schemas.microsoft.com/office/drawing/2014/chart" uri="{C3380CC4-5D6E-409C-BE32-E72D297353CC}">
              <c16:uniqueId val="{00000004-646B-40F7-BA67-051C4E16E05C}"/>
            </c:ext>
          </c:extLst>
        </c:ser>
        <c:ser>
          <c:idx val="5"/>
          <c:order val="5"/>
          <c:tx>
            <c:strRef>
              <c:f>データシート!$A$32</c:f>
              <c:strCache>
                <c:ptCount val="1"/>
                <c:pt idx="0">
                  <c:v>美咲町柵原公共下水道事業特別会計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0.33</c:v>
                </c:pt>
                <c:pt idx="2">
                  <c:v>#N/A</c:v>
                </c:pt>
                <c:pt idx="3">
                  <c:v>0.32</c:v>
                </c:pt>
                <c:pt idx="4">
                  <c:v>#N/A</c:v>
                </c:pt>
                <c:pt idx="5">
                  <c:v>0.24</c:v>
                </c:pt>
                <c:pt idx="6">
                  <c:v>#N/A</c:v>
                </c:pt>
                <c:pt idx="7">
                  <c:v>0.18</c:v>
                </c:pt>
                <c:pt idx="8">
                  <c:v>#N/A</c:v>
                </c:pt>
                <c:pt idx="9">
                  <c:v>1.63</c:v>
                </c:pt>
              </c:numCache>
            </c:numRef>
          </c:val>
          <c:extLst>
            <c:ext xmlns:c16="http://schemas.microsoft.com/office/drawing/2014/chart" uri="{C3380CC4-5D6E-409C-BE32-E72D297353CC}">
              <c16:uniqueId val="{00000005-646B-40F7-BA67-051C4E16E05C}"/>
            </c:ext>
          </c:extLst>
        </c:ser>
        <c:ser>
          <c:idx val="6"/>
          <c:order val="6"/>
          <c:tx>
            <c:strRef>
              <c:f>データシート!$A$33</c:f>
              <c:strCache>
                <c:ptCount val="1"/>
                <c:pt idx="0">
                  <c:v>美咲町介護保険事業特別会計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1.39</c:v>
                </c:pt>
                <c:pt idx="2">
                  <c:v>#N/A</c:v>
                </c:pt>
                <c:pt idx="3">
                  <c:v>1.1299999999999999</c:v>
                </c:pt>
                <c:pt idx="4">
                  <c:v>#N/A</c:v>
                </c:pt>
                <c:pt idx="5">
                  <c:v>1.54</c:v>
                </c:pt>
                <c:pt idx="6">
                  <c:v>#N/A</c:v>
                </c:pt>
                <c:pt idx="7">
                  <c:v>2.5299999999999998</c:v>
                </c:pt>
                <c:pt idx="8">
                  <c:v>#N/A</c:v>
                </c:pt>
                <c:pt idx="9">
                  <c:v>2.54</c:v>
                </c:pt>
              </c:numCache>
            </c:numRef>
          </c:val>
          <c:extLst>
            <c:ext xmlns:c16="http://schemas.microsoft.com/office/drawing/2014/chart" uri="{C3380CC4-5D6E-409C-BE32-E72D297353CC}">
              <c16:uniqueId val="{00000006-646B-40F7-BA67-051C4E16E05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8.5</c:v>
                </c:pt>
                <c:pt idx="2">
                  <c:v>#N/A</c:v>
                </c:pt>
                <c:pt idx="3">
                  <c:v>11.43</c:v>
                </c:pt>
                <c:pt idx="4">
                  <c:v>#N/A</c:v>
                </c:pt>
                <c:pt idx="5">
                  <c:v>6.33</c:v>
                </c:pt>
                <c:pt idx="6">
                  <c:v>#N/A</c:v>
                </c:pt>
                <c:pt idx="7">
                  <c:v>5.72</c:v>
                </c:pt>
                <c:pt idx="8">
                  <c:v>#N/A</c:v>
                </c:pt>
                <c:pt idx="9">
                  <c:v>6.23</c:v>
                </c:pt>
              </c:numCache>
            </c:numRef>
          </c:val>
          <c:extLst>
            <c:ext xmlns:c16="http://schemas.microsoft.com/office/drawing/2014/chart" uri="{C3380CC4-5D6E-409C-BE32-E72D297353CC}">
              <c16:uniqueId val="{00000007-646B-40F7-BA67-051C4E16E05C}"/>
            </c:ext>
          </c:extLst>
        </c:ser>
        <c:ser>
          <c:idx val="8"/>
          <c:order val="8"/>
          <c:tx>
            <c:strRef>
              <c:f>データシート!$A$35</c:f>
              <c:strCache>
                <c:ptCount val="1"/>
                <c:pt idx="0">
                  <c:v>美咲町水道事業会計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7</c:v>
                </c:pt>
                <c:pt idx="4">
                  <c:v>#N/A</c:v>
                </c:pt>
                <c:pt idx="5">
                  <c:v>7.72</c:v>
                </c:pt>
                <c:pt idx="6">
                  <c:v>#N/A</c:v>
                </c:pt>
                <c:pt idx="7">
                  <c:v>8.99</c:v>
                </c:pt>
                <c:pt idx="8">
                  <c:v>#N/A</c:v>
                </c:pt>
                <c:pt idx="9">
                  <c:v>9.42</c:v>
                </c:pt>
              </c:numCache>
            </c:numRef>
          </c:val>
          <c:extLst>
            <c:ext xmlns:c16="http://schemas.microsoft.com/office/drawing/2014/chart" uri="{C3380CC4-5D6E-409C-BE32-E72D297353CC}">
              <c16:uniqueId val="{00000008-646B-40F7-BA67-051C4E16E05C}"/>
            </c:ext>
          </c:extLst>
        </c:ser>
        <c:ser>
          <c:idx val="9"/>
          <c:order val="9"/>
          <c:tx>
            <c:strRef>
              <c:f>データシート!$A$36</c:f>
              <c:strCache>
                <c:ptCount val="1"/>
                <c:pt idx="0">
                  <c:v>美咲町住宅新築資金等貸付事業特別会計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0.36</c:v>
                </c:pt>
                <c:pt idx="1">
                  <c:v>#N/A</c:v>
                </c:pt>
                <c:pt idx="2">
                  <c:v>0.28999999999999998</c:v>
                </c:pt>
                <c:pt idx="3">
                  <c:v>#N/A</c:v>
                </c:pt>
                <c:pt idx="4">
                  <c:v>0.23</c:v>
                </c:pt>
                <c:pt idx="5">
                  <c:v>#N/A</c:v>
                </c:pt>
                <c:pt idx="6">
                  <c:v>0.2</c:v>
                </c:pt>
                <c:pt idx="7">
                  <c:v>#N/A</c:v>
                </c:pt>
                <c:pt idx="8">
                  <c:v>0.17</c:v>
                </c:pt>
                <c:pt idx="9">
                  <c:v>#N/A</c:v>
                </c:pt>
              </c:numCache>
            </c:numRef>
          </c:val>
          <c:extLst>
            <c:ext xmlns:c16="http://schemas.microsoft.com/office/drawing/2014/chart" uri="{C3380CC4-5D6E-409C-BE32-E72D297353CC}">
              <c16:uniqueId val="{00000009-646B-40F7-BA67-051C4E16E05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1346</c:v>
                </c:pt>
                <c:pt idx="5">
                  <c:v>1292</c:v>
                </c:pt>
                <c:pt idx="8">
                  <c:v>1499</c:v>
                </c:pt>
                <c:pt idx="11">
                  <c:v>1462</c:v>
                </c:pt>
                <c:pt idx="14">
                  <c:v>1428</c:v>
                </c:pt>
              </c:numCache>
            </c:numRef>
          </c:val>
          <c:extLst>
            <c:ext xmlns:c16="http://schemas.microsoft.com/office/drawing/2014/chart" uri="{C3380CC4-5D6E-409C-BE32-E72D297353CC}">
              <c16:uniqueId val="{00000000-DA26-43A6-80A7-CE588DB5AC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26-43A6-80A7-CE588DB5AC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c:v>
                </c:pt>
                <c:pt idx="3">
                  <c:v>5</c:v>
                </c:pt>
                <c:pt idx="6">
                  <c:v>2</c:v>
                </c:pt>
                <c:pt idx="9">
                  <c:v>2</c:v>
                </c:pt>
                <c:pt idx="12">
                  <c:v>2</c:v>
                </c:pt>
              </c:numCache>
            </c:numRef>
          </c:val>
          <c:extLst>
            <c:ext xmlns:c16="http://schemas.microsoft.com/office/drawing/2014/chart" uri="{C3380CC4-5D6E-409C-BE32-E72D297353CC}">
              <c16:uniqueId val="{00000002-DA26-43A6-80A7-CE588DB5AC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116</c:v>
                </c:pt>
                <c:pt idx="3">
                  <c:v>124</c:v>
                </c:pt>
                <c:pt idx="6">
                  <c:v>123</c:v>
                </c:pt>
                <c:pt idx="9">
                  <c:v>125</c:v>
                </c:pt>
                <c:pt idx="12">
                  <c:v>129</c:v>
                </c:pt>
              </c:numCache>
            </c:numRef>
          </c:val>
          <c:extLst>
            <c:ext xmlns:c16="http://schemas.microsoft.com/office/drawing/2014/chart" uri="{C3380CC4-5D6E-409C-BE32-E72D297353CC}">
              <c16:uniqueId val="{00000003-DA26-43A6-80A7-CE588DB5AC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474</c:v>
                </c:pt>
                <c:pt idx="3">
                  <c:v>484</c:v>
                </c:pt>
                <c:pt idx="6">
                  <c:v>529</c:v>
                </c:pt>
                <c:pt idx="9">
                  <c:v>505</c:v>
                </c:pt>
                <c:pt idx="12">
                  <c:v>464</c:v>
                </c:pt>
              </c:numCache>
            </c:numRef>
          </c:val>
          <c:extLst>
            <c:ext xmlns:c16="http://schemas.microsoft.com/office/drawing/2014/chart" uri="{C3380CC4-5D6E-409C-BE32-E72D297353CC}">
              <c16:uniqueId val="{00000004-DA26-43A6-80A7-CE588DB5AC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26-43A6-80A7-CE588DB5AC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26-43A6-80A7-CE588DB5AC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1262</c:v>
                </c:pt>
                <c:pt idx="3">
                  <c:v>1232</c:v>
                </c:pt>
                <c:pt idx="6">
                  <c:v>1468</c:v>
                </c:pt>
                <c:pt idx="9">
                  <c:v>1367</c:v>
                </c:pt>
                <c:pt idx="12">
                  <c:v>1332</c:v>
                </c:pt>
              </c:numCache>
            </c:numRef>
          </c:val>
          <c:extLst>
            <c:ext xmlns:c16="http://schemas.microsoft.com/office/drawing/2014/chart" uri="{C3380CC4-5D6E-409C-BE32-E72D297353CC}">
              <c16:uniqueId val="{00000007-DA26-43A6-80A7-CE588DB5AC9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518</c:v>
                </c:pt>
                <c:pt idx="2">
                  <c:v>#N/A</c:v>
                </c:pt>
                <c:pt idx="3">
                  <c:v>#N/A</c:v>
                </c:pt>
                <c:pt idx="4">
                  <c:v>553</c:v>
                </c:pt>
                <c:pt idx="5">
                  <c:v>#N/A</c:v>
                </c:pt>
                <c:pt idx="6">
                  <c:v>#N/A</c:v>
                </c:pt>
                <c:pt idx="7">
                  <c:v>623</c:v>
                </c:pt>
                <c:pt idx="8">
                  <c:v>#N/A</c:v>
                </c:pt>
                <c:pt idx="9">
                  <c:v>#N/A</c:v>
                </c:pt>
                <c:pt idx="10">
                  <c:v>537</c:v>
                </c:pt>
                <c:pt idx="11">
                  <c:v>#N/A</c:v>
                </c:pt>
                <c:pt idx="12">
                  <c:v>#N/A</c:v>
                </c:pt>
                <c:pt idx="13">
                  <c:v>499</c:v>
                </c:pt>
                <c:pt idx="14">
                  <c:v>#N/A</c:v>
                </c:pt>
              </c:numCache>
            </c:numRef>
          </c:val>
          <c:smooth val="0"/>
          <c:extLst>
            <c:ext xmlns:c16="http://schemas.microsoft.com/office/drawing/2014/chart" uri="{C3380CC4-5D6E-409C-BE32-E72D297353CC}">
              <c16:uniqueId val="{00000008-DA26-43A6-80A7-CE588DB5AC9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11002</c:v>
                </c:pt>
                <c:pt idx="5">
                  <c:v>11545</c:v>
                </c:pt>
                <c:pt idx="8">
                  <c:v>11061</c:v>
                </c:pt>
                <c:pt idx="11">
                  <c:v>10899</c:v>
                </c:pt>
                <c:pt idx="14">
                  <c:v>11966</c:v>
                </c:pt>
              </c:numCache>
            </c:numRef>
          </c:val>
          <c:extLst>
            <c:ext xmlns:c16="http://schemas.microsoft.com/office/drawing/2014/chart" uri="{C3380CC4-5D6E-409C-BE32-E72D297353CC}">
              <c16:uniqueId val="{00000000-E4AC-4BEF-8F40-C7C81291AE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46</c:v>
                </c:pt>
                <c:pt idx="5">
                  <c:v>33</c:v>
                </c:pt>
                <c:pt idx="8">
                  <c:v>22</c:v>
                </c:pt>
                <c:pt idx="11">
                  <c:v>16</c:v>
                </c:pt>
                <c:pt idx="14">
                  <c:v>12</c:v>
                </c:pt>
              </c:numCache>
            </c:numRef>
          </c:val>
          <c:extLst>
            <c:ext xmlns:c16="http://schemas.microsoft.com/office/drawing/2014/chart" uri="{C3380CC4-5D6E-409C-BE32-E72D297353CC}">
              <c16:uniqueId val="{00000001-E4AC-4BEF-8F40-C7C81291AE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6129</c:v>
                </c:pt>
                <c:pt idx="5">
                  <c:v>6364</c:v>
                </c:pt>
                <c:pt idx="8">
                  <c:v>6831</c:v>
                </c:pt>
                <c:pt idx="11">
                  <c:v>7090</c:v>
                </c:pt>
                <c:pt idx="14">
                  <c:v>7220</c:v>
                </c:pt>
              </c:numCache>
            </c:numRef>
          </c:val>
          <c:extLst>
            <c:ext xmlns:c16="http://schemas.microsoft.com/office/drawing/2014/chart" uri="{C3380CC4-5D6E-409C-BE32-E72D297353CC}">
              <c16:uniqueId val="{00000002-E4AC-4BEF-8F40-C7C81291AE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AC-4BEF-8F40-C7C81291AE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AC-4BEF-8F40-C7C81291AE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AC-4BEF-8F40-C7C81291AE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2382</c:v>
                </c:pt>
                <c:pt idx="3">
                  <c:v>2452</c:v>
                </c:pt>
                <c:pt idx="6">
                  <c:v>2354</c:v>
                </c:pt>
                <c:pt idx="9">
                  <c:v>1411</c:v>
                </c:pt>
                <c:pt idx="12">
                  <c:v>1497</c:v>
                </c:pt>
              </c:numCache>
            </c:numRef>
          </c:val>
          <c:extLst>
            <c:ext xmlns:c16="http://schemas.microsoft.com/office/drawing/2014/chart" uri="{C3380CC4-5D6E-409C-BE32-E72D297353CC}">
              <c16:uniqueId val="{00000006-E4AC-4BEF-8F40-C7C81291AE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1131</c:v>
                </c:pt>
                <c:pt idx="3">
                  <c:v>988</c:v>
                </c:pt>
                <c:pt idx="6">
                  <c:v>907</c:v>
                </c:pt>
                <c:pt idx="9">
                  <c:v>770</c:v>
                </c:pt>
                <c:pt idx="12">
                  <c:v>665</c:v>
                </c:pt>
              </c:numCache>
            </c:numRef>
          </c:val>
          <c:extLst>
            <c:ext xmlns:c16="http://schemas.microsoft.com/office/drawing/2014/chart" uri="{C3380CC4-5D6E-409C-BE32-E72D297353CC}">
              <c16:uniqueId val="{00000007-E4AC-4BEF-8F40-C7C81291AE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4285</c:v>
                </c:pt>
                <c:pt idx="3">
                  <c:v>4346</c:v>
                </c:pt>
                <c:pt idx="6">
                  <c:v>4214</c:v>
                </c:pt>
                <c:pt idx="9">
                  <c:v>4181</c:v>
                </c:pt>
                <c:pt idx="12">
                  <c:v>3952</c:v>
                </c:pt>
              </c:numCache>
            </c:numRef>
          </c:val>
          <c:extLst>
            <c:ext xmlns:c16="http://schemas.microsoft.com/office/drawing/2014/chart" uri="{C3380CC4-5D6E-409C-BE32-E72D297353CC}">
              <c16:uniqueId val="{00000008-E4AC-4BEF-8F40-C7C81291AE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56</c:v>
                </c:pt>
                <c:pt idx="3">
                  <c:v>42</c:v>
                </c:pt>
                <c:pt idx="6">
                  <c:v>34</c:v>
                </c:pt>
                <c:pt idx="9">
                  <c:v>27</c:v>
                </c:pt>
                <c:pt idx="12">
                  <c:v>20</c:v>
                </c:pt>
              </c:numCache>
            </c:numRef>
          </c:val>
          <c:extLst>
            <c:ext xmlns:c16="http://schemas.microsoft.com/office/drawing/2014/chart" uri="{C3380CC4-5D6E-409C-BE32-E72D297353CC}">
              <c16:uniqueId val="{00000009-E4AC-4BEF-8F40-C7C81291AE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11404</c:v>
                </c:pt>
                <c:pt idx="3">
                  <c:v>12014</c:v>
                </c:pt>
                <c:pt idx="6">
                  <c:v>11282</c:v>
                </c:pt>
                <c:pt idx="9">
                  <c:v>11437</c:v>
                </c:pt>
                <c:pt idx="12">
                  <c:v>13023</c:v>
                </c:pt>
              </c:numCache>
            </c:numRef>
          </c:val>
          <c:extLst>
            <c:ext xmlns:c16="http://schemas.microsoft.com/office/drawing/2014/chart" uri="{C3380CC4-5D6E-409C-BE32-E72D297353CC}">
              <c16:uniqueId val="{0000000A-E4AC-4BEF-8F40-C7C81291AE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2080</c:v>
                </c:pt>
                <c:pt idx="2">
                  <c:v>#N/A</c:v>
                </c:pt>
                <c:pt idx="3">
                  <c:v>#N/A</c:v>
                </c:pt>
                <c:pt idx="4">
                  <c:v>1900</c:v>
                </c:pt>
                <c:pt idx="5">
                  <c:v>#N/A</c:v>
                </c:pt>
                <c:pt idx="6">
                  <c:v>#N/A</c:v>
                </c:pt>
                <c:pt idx="7">
                  <c:v>878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4AC-4BEF-8F40-C7C81291AE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3281</c:v>
                </c:pt>
                <c:pt idx="1">
                  <c:v>3041</c:v>
                </c:pt>
                <c:pt idx="2">
                  <c:v>3041</c:v>
                </c:pt>
              </c:numCache>
            </c:numRef>
          </c:val>
          <c:extLst>
            <c:ext xmlns:c16="http://schemas.microsoft.com/office/drawing/2014/chart" uri="{C3380CC4-5D6E-409C-BE32-E72D297353CC}">
              <c16:uniqueId val="{00000000-4790-43AF-AC25-E4EF92B1D0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503</c:v>
                </c:pt>
                <c:pt idx="1">
                  <c:v>1022</c:v>
                </c:pt>
                <c:pt idx="2">
                  <c:v>1092</c:v>
                </c:pt>
              </c:numCache>
            </c:numRef>
          </c:val>
          <c:extLst>
            <c:ext xmlns:c16="http://schemas.microsoft.com/office/drawing/2014/chart" uri="{C3380CC4-5D6E-409C-BE32-E72D297353CC}">
              <c16:uniqueId val="{00000001-4790-43AF-AC25-E4EF92B1D0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4646</c:v>
                </c:pt>
                <c:pt idx="1">
                  <c:v>4619</c:v>
                </c:pt>
                <c:pt idx="2">
                  <c:v>4603</c:v>
                </c:pt>
              </c:numCache>
            </c:numRef>
          </c:val>
          <c:extLst>
            <c:ext xmlns:c16="http://schemas.microsoft.com/office/drawing/2014/chart" uri="{C3380CC4-5D6E-409C-BE32-E72D297353CC}">
              <c16:uniqueId val="{00000002-4790-43AF-AC25-E4EF92B1D0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12,845
12,683
232.17
16,315,525
15,862,494
451,170
7,310,866
13,022,794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人口の減少や全国平均を上回る高齢化率に加え、町内の中心となる</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次産業が低調なことにより、財政基盤が弱く、類似団体では低い水準となっている。組織の見直し等により歳出の削減に努めるとともに、地方税の徴収強化等の取組みを行い、財政の健全化に努める。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94721</xdr:rowOff>
    </xdr:to>
    <xdr:cxnSp macro="">
      <xdr:nvCxnSpPr>
        <xdr:cNvPr id="72" name="直線コネクタ 71"/>
        <xdr:cNvCxnSpPr/>
      </xdr:nvCxnSpPr>
      <xdr:spPr>
        <a:xfrm flipV="1">
          <a:off x="4114800" y="762846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94721</xdr:rowOff>
    </xdr:from>
    <xdr:to>
      <xdr:col>19</xdr:col>
      <xdr:colOff>133350</xdr:colOff>
      <xdr:row>44</xdr:row>
      <xdr:rowOff>94721</xdr:rowOff>
    </xdr:to>
    <xdr:cxnSp macro="">
      <xdr:nvCxnSpPr>
        <xdr:cNvPr id="75" name="直線コネクタ 74"/>
        <xdr:cNvCxnSpPr/>
      </xdr:nvCxnSpPr>
      <xdr:spPr>
        <a:xfrm>
          <a:off x="3225800" y="76385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94721</xdr:rowOff>
    </xdr:from>
    <xdr:to>
      <xdr:col>15</xdr:col>
      <xdr:colOff>82550</xdr:colOff>
      <xdr:row>44</xdr:row>
      <xdr:rowOff>94721</xdr:rowOff>
    </xdr:to>
    <xdr:cxnSp macro="">
      <xdr:nvCxnSpPr>
        <xdr:cNvPr id="78" name="直線コネクタ 77"/>
        <xdr:cNvCxnSpPr/>
      </xdr:nvCxnSpPr>
      <xdr:spPr>
        <a:xfrm>
          <a:off x="2336800" y="76385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94721</xdr:rowOff>
    </xdr:from>
    <xdr:to>
      <xdr:col>11</xdr:col>
      <xdr:colOff>31750</xdr:colOff>
      <xdr:row>44</xdr:row>
      <xdr:rowOff>94721</xdr:rowOff>
    </xdr:to>
    <xdr:cxnSp macro="">
      <xdr:nvCxnSpPr>
        <xdr:cNvPr id="81" name="直線コネクタ 80"/>
        <xdr:cNvCxnSpPr/>
      </xdr:nvCxnSpPr>
      <xdr:spPr>
        <a:xfrm>
          <a:off x="1447800" y="76385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91" name="楕円 90"/>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2"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43921</xdr:rowOff>
    </xdr:from>
    <xdr:to>
      <xdr:col>19</xdr:col>
      <xdr:colOff>184150</xdr:colOff>
      <xdr:row>44</xdr:row>
      <xdr:rowOff>145521</xdr:rowOff>
    </xdr:to>
    <xdr:sp macro="" textlink="">
      <xdr:nvSpPr>
        <xdr:cNvPr id="93" name="楕円 92"/>
        <xdr:cNvSpPr/>
      </xdr:nvSpPr>
      <xdr:spPr>
        <a:xfrm>
          <a:off x="4064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130298</xdr:rowOff>
    </xdr:from>
    <xdr:ext cx="736600" cy="259045"/>
    <xdr:sp macro="" textlink="">
      <xdr:nvSpPr>
        <xdr:cNvPr id="94" name="テキスト ボックス 93"/>
        <xdr:cNvSpPr txBox="1"/>
      </xdr:nvSpPr>
      <xdr:spPr>
        <a:xfrm>
          <a:off x="3733800" y="767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43921</xdr:rowOff>
    </xdr:from>
    <xdr:to>
      <xdr:col>15</xdr:col>
      <xdr:colOff>133350</xdr:colOff>
      <xdr:row>44</xdr:row>
      <xdr:rowOff>145521</xdr:rowOff>
    </xdr:to>
    <xdr:sp macro="" textlink="">
      <xdr:nvSpPr>
        <xdr:cNvPr id="95" name="楕円 94"/>
        <xdr:cNvSpPr/>
      </xdr:nvSpPr>
      <xdr:spPr>
        <a:xfrm>
          <a:off x="3175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130298</xdr:rowOff>
    </xdr:from>
    <xdr:ext cx="762000" cy="259045"/>
    <xdr:sp macro="" textlink="">
      <xdr:nvSpPr>
        <xdr:cNvPr id="96" name="テキスト ボックス 95"/>
        <xdr:cNvSpPr txBox="1"/>
      </xdr:nvSpPr>
      <xdr:spPr>
        <a:xfrm>
          <a:off x="2844800" y="76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43921</xdr:rowOff>
    </xdr:from>
    <xdr:to>
      <xdr:col>11</xdr:col>
      <xdr:colOff>82550</xdr:colOff>
      <xdr:row>44</xdr:row>
      <xdr:rowOff>145521</xdr:rowOff>
    </xdr:to>
    <xdr:sp macro="" textlink="">
      <xdr:nvSpPr>
        <xdr:cNvPr id="97" name="楕円 96"/>
        <xdr:cNvSpPr/>
      </xdr:nvSpPr>
      <xdr:spPr>
        <a:xfrm>
          <a:off x="2286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130298</xdr:rowOff>
    </xdr:from>
    <xdr:ext cx="762000" cy="259045"/>
    <xdr:sp macro="" textlink="">
      <xdr:nvSpPr>
        <xdr:cNvPr id="98" name="テキスト ボックス 97"/>
        <xdr:cNvSpPr txBox="1"/>
      </xdr:nvSpPr>
      <xdr:spPr>
        <a:xfrm>
          <a:off x="1955800" y="76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43921</xdr:rowOff>
    </xdr:from>
    <xdr:to>
      <xdr:col>7</xdr:col>
      <xdr:colOff>31750</xdr:colOff>
      <xdr:row>44</xdr:row>
      <xdr:rowOff>145521</xdr:rowOff>
    </xdr:to>
    <xdr:sp macro="" textlink="">
      <xdr:nvSpPr>
        <xdr:cNvPr id="99" name="楕円 98"/>
        <xdr:cNvSpPr/>
      </xdr:nvSpPr>
      <xdr:spPr>
        <a:xfrm>
          <a:off x="1397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130298</xdr:rowOff>
    </xdr:from>
    <xdr:ext cx="762000" cy="259045"/>
    <xdr:sp macro="" textlink="">
      <xdr:nvSpPr>
        <xdr:cNvPr id="100" name="テキスト ボックス 99"/>
        <xdr:cNvSpPr txBox="1"/>
      </xdr:nvSpPr>
      <xdr:spPr>
        <a:xfrm>
          <a:off x="1066800" y="76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類似団体の平均より下回っているが、</a:t>
          </a:r>
          <a:r>
            <a:rPr kumimoji="1" lang="ja-JP" altLang="en-US" sz="1100">
              <a:solidFill>
                <a:schemeClr val="dk1"/>
              </a:solidFill>
              <a:effectLst/>
              <a:latin typeface="+mn-lt"/>
              <a:ea typeface="+mn-ea"/>
              <a:cs typeface="+mn-cs"/>
            </a:rPr>
            <a:t>多世代交流拠点整備関連事業</a:t>
          </a:r>
          <a:r>
            <a:rPr kumimoji="1" lang="ja-JP" altLang="ja-JP" sz="1100">
              <a:solidFill>
                <a:schemeClr val="dk1"/>
              </a:solidFill>
              <a:effectLst/>
              <a:latin typeface="+mn-lt"/>
              <a:ea typeface="+mn-ea"/>
              <a:cs typeface="+mn-cs"/>
            </a:rPr>
            <a:t>などの大規模事業を進めており、公債費の増加が見込まれるため、今後は新発債の抑制や繰上償還を計画的に行い抑制に努める。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118956</xdr:rowOff>
    </xdr:from>
    <xdr:to>
      <xdr:col>23</xdr:col>
      <xdr:colOff>133350</xdr:colOff>
      <xdr:row>59</xdr:row>
      <xdr:rowOff>60113</xdr:rowOff>
    </xdr:to>
    <xdr:cxnSp macro="">
      <xdr:nvCxnSpPr>
        <xdr:cNvPr id="135" name="直線コネクタ 134"/>
        <xdr:cNvCxnSpPr/>
      </xdr:nvCxnSpPr>
      <xdr:spPr>
        <a:xfrm>
          <a:off x="4114800" y="10063056"/>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6"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22437</xdr:rowOff>
    </xdr:from>
    <xdr:to>
      <xdr:col>19</xdr:col>
      <xdr:colOff>133350</xdr:colOff>
      <xdr:row>58</xdr:row>
      <xdr:rowOff>118956</xdr:rowOff>
    </xdr:to>
    <xdr:cxnSp macro="">
      <xdr:nvCxnSpPr>
        <xdr:cNvPr id="138" name="直線コネクタ 137"/>
        <xdr:cNvCxnSpPr/>
      </xdr:nvCxnSpPr>
      <xdr:spPr>
        <a:xfrm>
          <a:off x="3225800" y="99665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40" name="テキスト ボックス 139"/>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22437</xdr:rowOff>
    </xdr:from>
    <xdr:to>
      <xdr:col>15</xdr:col>
      <xdr:colOff>82550</xdr:colOff>
      <xdr:row>59</xdr:row>
      <xdr:rowOff>92287</xdr:rowOff>
    </xdr:to>
    <xdr:cxnSp macro="">
      <xdr:nvCxnSpPr>
        <xdr:cNvPr id="141" name="直線コネクタ 140"/>
        <xdr:cNvCxnSpPr/>
      </xdr:nvCxnSpPr>
      <xdr:spPr>
        <a:xfrm flipV="1">
          <a:off x="2336800" y="996653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43" name="テキスト ボックス 142"/>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92287</xdr:rowOff>
    </xdr:from>
    <xdr:to>
      <xdr:col>11</xdr:col>
      <xdr:colOff>31750</xdr:colOff>
      <xdr:row>60</xdr:row>
      <xdr:rowOff>41487</xdr:rowOff>
    </xdr:to>
    <xdr:cxnSp macro="">
      <xdr:nvCxnSpPr>
        <xdr:cNvPr id="144" name="直線コネクタ 143"/>
        <xdr:cNvCxnSpPr/>
      </xdr:nvCxnSpPr>
      <xdr:spPr>
        <a:xfrm flipV="1">
          <a:off x="1447800" y="102078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6" name="テキスト ボックス 145"/>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8" name="テキスト ボックス 147"/>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9313</xdr:rowOff>
    </xdr:from>
    <xdr:to>
      <xdr:col>23</xdr:col>
      <xdr:colOff>184150</xdr:colOff>
      <xdr:row>59</xdr:row>
      <xdr:rowOff>110913</xdr:rowOff>
    </xdr:to>
    <xdr:sp macro="" textlink="">
      <xdr:nvSpPr>
        <xdr:cNvPr id="154" name="楕円 153"/>
        <xdr:cNvSpPr/>
      </xdr:nvSpPr>
      <xdr:spPr>
        <a:xfrm>
          <a:off x="49022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25840</xdr:rowOff>
    </xdr:from>
    <xdr:ext cx="762000" cy="259045"/>
    <xdr:sp macro="" textlink="">
      <xdr:nvSpPr>
        <xdr:cNvPr id="155" name="財政構造の弾力性該当値テキスト"/>
        <xdr:cNvSpPr txBox="1"/>
      </xdr:nvSpPr>
      <xdr:spPr>
        <a:xfrm>
          <a:off x="5041900" y="99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68156</xdr:rowOff>
    </xdr:from>
    <xdr:to>
      <xdr:col>19</xdr:col>
      <xdr:colOff>184150</xdr:colOff>
      <xdr:row>58</xdr:row>
      <xdr:rowOff>169756</xdr:rowOff>
    </xdr:to>
    <xdr:sp macro="" textlink="">
      <xdr:nvSpPr>
        <xdr:cNvPr id="156" name="楕円 155"/>
        <xdr:cNvSpPr/>
      </xdr:nvSpPr>
      <xdr:spPr>
        <a:xfrm>
          <a:off x="4064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8483</xdr:rowOff>
    </xdr:from>
    <xdr:ext cx="736600" cy="259045"/>
    <xdr:sp macro="" textlink="">
      <xdr:nvSpPr>
        <xdr:cNvPr id="157" name="テキスト ボックス 156"/>
        <xdr:cNvSpPr txBox="1"/>
      </xdr:nvSpPr>
      <xdr:spPr>
        <a:xfrm>
          <a:off x="3733800" y="9781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143087</xdr:rowOff>
    </xdr:from>
    <xdr:to>
      <xdr:col>15</xdr:col>
      <xdr:colOff>133350</xdr:colOff>
      <xdr:row>58</xdr:row>
      <xdr:rowOff>73237</xdr:rowOff>
    </xdr:to>
    <xdr:sp macro="" textlink="">
      <xdr:nvSpPr>
        <xdr:cNvPr id="158" name="楕円 157"/>
        <xdr:cNvSpPr/>
      </xdr:nvSpPr>
      <xdr:spPr>
        <a:xfrm>
          <a:off x="3175000" y="991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83414</xdr:rowOff>
    </xdr:from>
    <xdr:ext cx="762000" cy="259045"/>
    <xdr:sp macro="" textlink="">
      <xdr:nvSpPr>
        <xdr:cNvPr id="159" name="テキスト ボックス 158"/>
        <xdr:cNvSpPr txBox="1"/>
      </xdr:nvSpPr>
      <xdr:spPr>
        <a:xfrm>
          <a:off x="2844800" y="968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41487</xdr:rowOff>
    </xdr:from>
    <xdr:to>
      <xdr:col>11</xdr:col>
      <xdr:colOff>82550</xdr:colOff>
      <xdr:row>59</xdr:row>
      <xdr:rowOff>143087</xdr:rowOff>
    </xdr:to>
    <xdr:sp macro="" textlink="">
      <xdr:nvSpPr>
        <xdr:cNvPr id="160" name="楕円 159"/>
        <xdr:cNvSpPr/>
      </xdr:nvSpPr>
      <xdr:spPr>
        <a:xfrm>
          <a:off x="2286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153264</xdr:rowOff>
    </xdr:from>
    <xdr:ext cx="762000" cy="259045"/>
    <xdr:sp macro="" textlink="">
      <xdr:nvSpPr>
        <xdr:cNvPr id="161" name="テキスト ボックス 160"/>
        <xdr:cNvSpPr txBox="1"/>
      </xdr:nvSpPr>
      <xdr:spPr>
        <a:xfrm>
          <a:off x="1955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162137</xdr:rowOff>
    </xdr:from>
    <xdr:to>
      <xdr:col>7</xdr:col>
      <xdr:colOff>31750</xdr:colOff>
      <xdr:row>60</xdr:row>
      <xdr:rowOff>92287</xdr:rowOff>
    </xdr:to>
    <xdr:sp macro="" textlink="">
      <xdr:nvSpPr>
        <xdr:cNvPr id="162" name="楕円 161"/>
        <xdr:cNvSpPr/>
      </xdr:nvSpPr>
      <xdr:spPr>
        <a:xfrm>
          <a:off x="1397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102464</xdr:rowOff>
    </xdr:from>
    <xdr:ext cx="762000" cy="259045"/>
    <xdr:sp macro="" textlink="">
      <xdr:nvSpPr>
        <xdr:cNvPr id="163" name="テキスト ボックス 162"/>
        <xdr:cNvSpPr txBox="1"/>
      </xdr:nvSpPr>
      <xdr:spPr>
        <a:xfrm>
          <a:off x="1066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上回っているのは、高年齢層の職員構成などにより人件費が嵩んでいることが主な要因となっている。今後は新規採用職員の抑制により職員数を減員するとともに、物件費においても、民間委託が可能なものは民間委託を進め、コストの低減を図るよう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139306</xdr:rowOff>
    </xdr:from>
    <xdr:to>
      <xdr:col>23</xdr:col>
      <xdr:colOff>133350</xdr:colOff>
      <xdr:row>83</xdr:row>
      <xdr:rowOff>162396</xdr:rowOff>
    </xdr:to>
    <xdr:cxnSp macro="">
      <xdr:nvCxnSpPr>
        <xdr:cNvPr id="200" name="直線コネクタ 199"/>
        <xdr:cNvCxnSpPr/>
      </xdr:nvCxnSpPr>
      <xdr:spPr>
        <a:xfrm>
          <a:off x="4114800" y="14369656"/>
          <a:ext cx="838200" cy="2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71144</xdr:rowOff>
    </xdr:from>
    <xdr:ext cx="762000" cy="259045"/>
    <xdr:sp macro="" textlink="">
      <xdr:nvSpPr>
        <xdr:cNvPr id="201" name="人件費・物件費等の状況平均値テキスト"/>
        <xdr:cNvSpPr txBox="1"/>
      </xdr:nvSpPr>
      <xdr:spPr>
        <a:xfrm>
          <a:off x="5041900" y="139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98347</xdr:rowOff>
    </xdr:from>
    <xdr:to>
      <xdr:col>19</xdr:col>
      <xdr:colOff>133350</xdr:colOff>
      <xdr:row>83</xdr:row>
      <xdr:rowOff>139306</xdr:rowOff>
    </xdr:to>
    <xdr:cxnSp macro="">
      <xdr:nvCxnSpPr>
        <xdr:cNvPr id="203" name="直線コネクタ 202"/>
        <xdr:cNvCxnSpPr/>
      </xdr:nvCxnSpPr>
      <xdr:spPr>
        <a:xfrm>
          <a:off x="3225800" y="14328697"/>
          <a:ext cx="889000" cy="4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134636</xdr:rowOff>
    </xdr:from>
    <xdr:ext cx="736600" cy="259045"/>
    <xdr:sp macro="" textlink="">
      <xdr:nvSpPr>
        <xdr:cNvPr id="205" name="テキスト ボックス 204"/>
        <xdr:cNvSpPr txBox="1"/>
      </xdr:nvSpPr>
      <xdr:spPr>
        <a:xfrm>
          <a:off x="3733800" y="1385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76834</xdr:rowOff>
    </xdr:from>
    <xdr:to>
      <xdr:col>15</xdr:col>
      <xdr:colOff>82550</xdr:colOff>
      <xdr:row>83</xdr:row>
      <xdr:rowOff>98347</xdr:rowOff>
    </xdr:to>
    <xdr:cxnSp macro="">
      <xdr:nvCxnSpPr>
        <xdr:cNvPr id="206" name="直線コネクタ 205"/>
        <xdr:cNvCxnSpPr/>
      </xdr:nvCxnSpPr>
      <xdr:spPr>
        <a:xfrm>
          <a:off x="2336800" y="14307184"/>
          <a:ext cx="889000" cy="2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106962</xdr:rowOff>
    </xdr:from>
    <xdr:ext cx="762000" cy="259045"/>
    <xdr:sp macro="" textlink="">
      <xdr:nvSpPr>
        <xdr:cNvPr id="208" name="テキスト ボックス 207"/>
        <xdr:cNvSpPr txBox="1"/>
      </xdr:nvSpPr>
      <xdr:spPr>
        <a:xfrm>
          <a:off x="2844800" y="1382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40746</xdr:rowOff>
    </xdr:from>
    <xdr:to>
      <xdr:col>11</xdr:col>
      <xdr:colOff>31750</xdr:colOff>
      <xdr:row>83</xdr:row>
      <xdr:rowOff>76834</xdr:rowOff>
    </xdr:to>
    <xdr:cxnSp macro="">
      <xdr:nvCxnSpPr>
        <xdr:cNvPr id="209" name="直線コネクタ 208"/>
        <xdr:cNvCxnSpPr/>
      </xdr:nvCxnSpPr>
      <xdr:spPr>
        <a:xfrm>
          <a:off x="1447800" y="14271096"/>
          <a:ext cx="889000" cy="3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69829</xdr:rowOff>
    </xdr:from>
    <xdr:ext cx="762000" cy="259045"/>
    <xdr:sp macro="" textlink="">
      <xdr:nvSpPr>
        <xdr:cNvPr id="211" name="テキスト ボックス 210"/>
        <xdr:cNvSpPr txBox="1"/>
      </xdr:nvSpPr>
      <xdr:spPr>
        <a:xfrm>
          <a:off x="1955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47096</xdr:rowOff>
    </xdr:from>
    <xdr:ext cx="762000" cy="259045"/>
    <xdr:sp macro="" textlink="">
      <xdr:nvSpPr>
        <xdr:cNvPr id="213" name="テキスト ボックス 212"/>
        <xdr:cNvSpPr txBox="1"/>
      </xdr:nvSpPr>
      <xdr:spPr>
        <a:xfrm>
          <a:off x="1066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111596</xdr:rowOff>
    </xdr:from>
    <xdr:to>
      <xdr:col>23</xdr:col>
      <xdr:colOff>184150</xdr:colOff>
      <xdr:row>84</xdr:row>
      <xdr:rowOff>41746</xdr:rowOff>
    </xdr:to>
    <xdr:sp macro="" textlink="">
      <xdr:nvSpPr>
        <xdr:cNvPr id="219" name="楕円 218"/>
        <xdr:cNvSpPr/>
      </xdr:nvSpPr>
      <xdr:spPr>
        <a:xfrm>
          <a:off x="4902200" y="1434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83673</xdr:rowOff>
    </xdr:from>
    <xdr:ext cx="762000" cy="259045"/>
    <xdr:sp macro="" textlink="">
      <xdr:nvSpPr>
        <xdr:cNvPr id="220" name="人件費・物件費等の状況該当値テキスト"/>
        <xdr:cNvSpPr txBox="1"/>
      </xdr:nvSpPr>
      <xdr:spPr>
        <a:xfrm>
          <a:off x="5041900" y="14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88506</xdr:rowOff>
    </xdr:from>
    <xdr:to>
      <xdr:col>19</xdr:col>
      <xdr:colOff>184150</xdr:colOff>
      <xdr:row>84</xdr:row>
      <xdr:rowOff>18656</xdr:rowOff>
    </xdr:to>
    <xdr:sp macro="" textlink="">
      <xdr:nvSpPr>
        <xdr:cNvPr id="221" name="楕円 220"/>
        <xdr:cNvSpPr/>
      </xdr:nvSpPr>
      <xdr:spPr>
        <a:xfrm>
          <a:off x="4064000" y="1431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3433</xdr:rowOff>
    </xdr:from>
    <xdr:ext cx="736600" cy="259045"/>
    <xdr:sp macro="" textlink="">
      <xdr:nvSpPr>
        <xdr:cNvPr id="222" name="テキスト ボックス 221"/>
        <xdr:cNvSpPr txBox="1"/>
      </xdr:nvSpPr>
      <xdr:spPr>
        <a:xfrm>
          <a:off x="3733800" y="1440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47547</xdr:rowOff>
    </xdr:from>
    <xdr:to>
      <xdr:col>15</xdr:col>
      <xdr:colOff>133350</xdr:colOff>
      <xdr:row>83</xdr:row>
      <xdr:rowOff>149147</xdr:rowOff>
    </xdr:to>
    <xdr:sp macro="" textlink="">
      <xdr:nvSpPr>
        <xdr:cNvPr id="223" name="楕円 222"/>
        <xdr:cNvSpPr/>
      </xdr:nvSpPr>
      <xdr:spPr>
        <a:xfrm>
          <a:off x="3175000" y="1427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133924</xdr:rowOff>
    </xdr:from>
    <xdr:ext cx="762000" cy="259045"/>
    <xdr:sp macro="" textlink="">
      <xdr:nvSpPr>
        <xdr:cNvPr id="224" name="テキスト ボックス 223"/>
        <xdr:cNvSpPr txBox="1"/>
      </xdr:nvSpPr>
      <xdr:spPr>
        <a:xfrm>
          <a:off x="2844800" y="1436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26034</xdr:rowOff>
    </xdr:from>
    <xdr:to>
      <xdr:col>11</xdr:col>
      <xdr:colOff>82550</xdr:colOff>
      <xdr:row>83</xdr:row>
      <xdr:rowOff>127634</xdr:rowOff>
    </xdr:to>
    <xdr:sp macro="" textlink="">
      <xdr:nvSpPr>
        <xdr:cNvPr id="225" name="楕円 224"/>
        <xdr:cNvSpPr/>
      </xdr:nvSpPr>
      <xdr:spPr>
        <a:xfrm>
          <a:off x="2286000" y="1425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112411</xdr:rowOff>
    </xdr:from>
    <xdr:ext cx="762000" cy="259045"/>
    <xdr:sp macro="" textlink="">
      <xdr:nvSpPr>
        <xdr:cNvPr id="226" name="テキスト ボックス 225"/>
        <xdr:cNvSpPr txBox="1"/>
      </xdr:nvSpPr>
      <xdr:spPr>
        <a:xfrm>
          <a:off x="1955800" y="143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161396</xdr:rowOff>
    </xdr:from>
    <xdr:to>
      <xdr:col>7</xdr:col>
      <xdr:colOff>31750</xdr:colOff>
      <xdr:row>83</xdr:row>
      <xdr:rowOff>91546</xdr:rowOff>
    </xdr:to>
    <xdr:sp macro="" textlink="">
      <xdr:nvSpPr>
        <xdr:cNvPr id="227" name="楕円 226"/>
        <xdr:cNvSpPr/>
      </xdr:nvSpPr>
      <xdr:spPr>
        <a:xfrm>
          <a:off x="1397000" y="1422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76323</xdr:rowOff>
    </xdr:from>
    <xdr:ext cx="762000" cy="259045"/>
    <xdr:sp macro="" textlink="">
      <xdr:nvSpPr>
        <xdr:cNvPr id="228" name="テキスト ボックス 227"/>
        <xdr:cNvSpPr txBox="1"/>
      </xdr:nvSpPr>
      <xdr:spPr>
        <a:xfrm>
          <a:off x="1066800" y="1430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類似団体の平均を下回っているが、各種手当ての総点検を行い、引き続き給与の適正化に努める。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158145</xdr:rowOff>
    </xdr:to>
    <xdr:cxnSp macro="">
      <xdr:nvCxnSpPr>
        <xdr:cNvPr id="264" name="直線コネクタ 263"/>
        <xdr:cNvCxnSpPr/>
      </xdr:nvCxnSpPr>
      <xdr:spPr>
        <a:xfrm>
          <a:off x="16179800" y="14685434"/>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5" name="給与水準   （国との比較）平均値テキスト"/>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123673</xdr:rowOff>
    </xdr:to>
    <xdr:cxnSp macro="">
      <xdr:nvCxnSpPr>
        <xdr:cNvPr id="267" name="直線コネクタ 266"/>
        <xdr:cNvCxnSpPr/>
      </xdr:nvCxnSpPr>
      <xdr:spPr>
        <a:xfrm flipV="1">
          <a:off x="15290800" y="14685434"/>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9" name="テキスト ボックス 268"/>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123673</xdr:rowOff>
    </xdr:from>
    <xdr:to>
      <xdr:col>72</xdr:col>
      <xdr:colOff>203200</xdr:colOff>
      <xdr:row>86</xdr:row>
      <xdr:rowOff>32657</xdr:rowOff>
    </xdr:to>
    <xdr:cxnSp macro="">
      <xdr:nvCxnSpPr>
        <xdr:cNvPr id="270" name="直線コネクタ 269"/>
        <xdr:cNvCxnSpPr/>
      </xdr:nvCxnSpPr>
      <xdr:spPr>
        <a:xfrm flipV="1">
          <a:off x="14401800" y="1469692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2" name="テキスト ボックス 271"/>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67129</xdr:rowOff>
    </xdr:to>
    <xdr:cxnSp macro="">
      <xdr:nvCxnSpPr>
        <xdr:cNvPr id="273" name="直線コネクタ 272"/>
        <xdr:cNvCxnSpPr/>
      </xdr:nvCxnSpPr>
      <xdr:spPr>
        <a:xfrm flipV="1">
          <a:off x="13512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75" name="テキスト ボックス 274"/>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7" name="テキスト ボックス 27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107345</xdr:rowOff>
    </xdr:from>
    <xdr:to>
      <xdr:col>81</xdr:col>
      <xdr:colOff>95250</xdr:colOff>
      <xdr:row>86</xdr:row>
      <xdr:rowOff>37495</xdr:rowOff>
    </xdr:to>
    <xdr:sp macro="" textlink="">
      <xdr:nvSpPr>
        <xdr:cNvPr id="283" name="楕円 282"/>
        <xdr:cNvSpPr/>
      </xdr:nvSpPr>
      <xdr:spPr>
        <a:xfrm>
          <a:off x="169672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123872</xdr:rowOff>
    </xdr:from>
    <xdr:ext cx="762000" cy="259045"/>
    <xdr:sp macro="" textlink="">
      <xdr:nvSpPr>
        <xdr:cNvPr id="284" name="給与水準   （国との比較）該当値テキスト"/>
        <xdr:cNvSpPr txBox="1"/>
      </xdr:nvSpPr>
      <xdr:spPr>
        <a:xfrm>
          <a:off x="171069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85" name="楕円 284"/>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86" name="テキスト ボックス 285"/>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72873</xdr:rowOff>
    </xdr:from>
    <xdr:to>
      <xdr:col>73</xdr:col>
      <xdr:colOff>44450</xdr:colOff>
      <xdr:row>86</xdr:row>
      <xdr:rowOff>3023</xdr:rowOff>
    </xdr:to>
    <xdr:sp macro="" textlink="">
      <xdr:nvSpPr>
        <xdr:cNvPr id="287" name="楕円 286"/>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13200</xdr:rowOff>
    </xdr:from>
    <xdr:ext cx="762000" cy="259045"/>
    <xdr:sp macro="" textlink="">
      <xdr:nvSpPr>
        <xdr:cNvPr id="288" name="テキスト ボックス 287"/>
        <xdr:cNvSpPr txBox="1"/>
      </xdr:nvSpPr>
      <xdr:spPr>
        <a:xfrm>
          <a:off x="14909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9" name="楕円 288"/>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90" name="テキスト ボックス 289"/>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91" name="楕円 290"/>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92" name="テキスト ボックス 29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上回っているのは、行政面積が広く支所機能充実のため一定数の人員を配置していること、また保育所の運営を直営で行っていることなどが要因となっている。今後においても住民行政サービスを確保しつつ、行政組織や事務事業の見直しを図り、職員数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6" name="テキスト ボックス 30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128088</xdr:rowOff>
    </xdr:from>
    <xdr:to>
      <xdr:col>81</xdr:col>
      <xdr:colOff>44450</xdr:colOff>
      <xdr:row>64</xdr:row>
      <xdr:rowOff>15240</xdr:rowOff>
    </xdr:to>
    <xdr:cxnSp macro="">
      <xdr:nvCxnSpPr>
        <xdr:cNvPr id="329" name="直線コネクタ 328"/>
        <xdr:cNvCxnSpPr/>
      </xdr:nvCxnSpPr>
      <xdr:spPr>
        <a:xfrm>
          <a:off x="16179800" y="10929438"/>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165782</xdr:rowOff>
    </xdr:from>
    <xdr:ext cx="762000" cy="259045"/>
    <xdr:sp macro="" textlink="">
      <xdr:nvSpPr>
        <xdr:cNvPr id="330" name="定員管理の状況平均値テキスト"/>
        <xdr:cNvSpPr txBox="1"/>
      </xdr:nvSpPr>
      <xdr:spPr>
        <a:xfrm>
          <a:off x="17106900" y="10281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100512</xdr:rowOff>
    </xdr:from>
    <xdr:to>
      <xdr:col>77</xdr:col>
      <xdr:colOff>44450</xdr:colOff>
      <xdr:row>63</xdr:row>
      <xdr:rowOff>128088</xdr:rowOff>
    </xdr:to>
    <xdr:cxnSp macro="">
      <xdr:nvCxnSpPr>
        <xdr:cNvPr id="332" name="直線コネクタ 331"/>
        <xdr:cNvCxnSpPr/>
      </xdr:nvCxnSpPr>
      <xdr:spPr>
        <a:xfrm>
          <a:off x="15290800" y="10901862"/>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4" name="テキスト ボックス 333"/>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70636</xdr:rowOff>
    </xdr:from>
    <xdr:to>
      <xdr:col>72</xdr:col>
      <xdr:colOff>203200</xdr:colOff>
      <xdr:row>63</xdr:row>
      <xdr:rowOff>100512</xdr:rowOff>
    </xdr:to>
    <xdr:cxnSp macro="">
      <xdr:nvCxnSpPr>
        <xdr:cNvPr id="335" name="直線コネクタ 334"/>
        <xdr:cNvCxnSpPr/>
      </xdr:nvCxnSpPr>
      <xdr:spPr>
        <a:xfrm>
          <a:off x="14401800" y="10871986"/>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47068</xdr:rowOff>
    </xdr:from>
    <xdr:ext cx="762000" cy="259045"/>
    <xdr:sp macro="" textlink="">
      <xdr:nvSpPr>
        <xdr:cNvPr id="337" name="テキスト ボックス 336"/>
        <xdr:cNvSpPr txBox="1"/>
      </xdr:nvSpPr>
      <xdr:spPr>
        <a:xfrm>
          <a:off x="14909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68338</xdr:rowOff>
    </xdr:from>
    <xdr:to>
      <xdr:col>68</xdr:col>
      <xdr:colOff>152400</xdr:colOff>
      <xdr:row>63</xdr:row>
      <xdr:rowOff>70636</xdr:rowOff>
    </xdr:to>
    <xdr:cxnSp macro="">
      <xdr:nvCxnSpPr>
        <xdr:cNvPr id="338" name="直線コネクタ 337"/>
        <xdr:cNvCxnSpPr/>
      </xdr:nvCxnSpPr>
      <xdr:spPr>
        <a:xfrm>
          <a:off x="13512800" y="1086968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13745</xdr:rowOff>
    </xdr:from>
    <xdr:ext cx="762000" cy="259045"/>
    <xdr:sp macro="" textlink="">
      <xdr:nvSpPr>
        <xdr:cNvPr id="340" name="テキスト ボックス 339"/>
        <xdr:cNvSpPr txBox="1"/>
      </xdr:nvSpPr>
      <xdr:spPr>
        <a:xfrm>
          <a:off x="14020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42" name="テキスト ボックス 341"/>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135890</xdr:rowOff>
    </xdr:from>
    <xdr:to>
      <xdr:col>81</xdr:col>
      <xdr:colOff>95250</xdr:colOff>
      <xdr:row>64</xdr:row>
      <xdr:rowOff>66040</xdr:rowOff>
    </xdr:to>
    <xdr:sp macro="" textlink="">
      <xdr:nvSpPr>
        <xdr:cNvPr id="348" name="楕円 347"/>
        <xdr:cNvSpPr/>
      </xdr:nvSpPr>
      <xdr:spPr>
        <a:xfrm>
          <a:off x="16967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107967</xdr:rowOff>
    </xdr:from>
    <xdr:ext cx="762000" cy="259045"/>
    <xdr:sp macro="" textlink="">
      <xdr:nvSpPr>
        <xdr:cNvPr id="349" name="定員管理の状況該当値テキスト"/>
        <xdr:cNvSpPr txBox="1"/>
      </xdr:nvSpPr>
      <xdr:spPr>
        <a:xfrm>
          <a:off x="17106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77288</xdr:rowOff>
    </xdr:from>
    <xdr:to>
      <xdr:col>77</xdr:col>
      <xdr:colOff>95250</xdr:colOff>
      <xdr:row>64</xdr:row>
      <xdr:rowOff>7438</xdr:rowOff>
    </xdr:to>
    <xdr:sp macro="" textlink="">
      <xdr:nvSpPr>
        <xdr:cNvPr id="350" name="楕円 349"/>
        <xdr:cNvSpPr/>
      </xdr:nvSpPr>
      <xdr:spPr>
        <a:xfrm>
          <a:off x="16129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163665</xdr:rowOff>
    </xdr:from>
    <xdr:ext cx="736600" cy="259045"/>
    <xdr:sp macro="" textlink="">
      <xdr:nvSpPr>
        <xdr:cNvPr id="351" name="テキスト ボックス 350"/>
        <xdr:cNvSpPr txBox="1"/>
      </xdr:nvSpPr>
      <xdr:spPr>
        <a:xfrm>
          <a:off x="15798800" y="10965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49712</xdr:rowOff>
    </xdr:from>
    <xdr:to>
      <xdr:col>73</xdr:col>
      <xdr:colOff>44450</xdr:colOff>
      <xdr:row>63</xdr:row>
      <xdr:rowOff>151312</xdr:rowOff>
    </xdr:to>
    <xdr:sp macro="" textlink="">
      <xdr:nvSpPr>
        <xdr:cNvPr id="352" name="楕円 351"/>
        <xdr:cNvSpPr/>
      </xdr:nvSpPr>
      <xdr:spPr>
        <a:xfrm>
          <a:off x="15240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136089</xdr:rowOff>
    </xdr:from>
    <xdr:ext cx="762000" cy="259045"/>
    <xdr:sp macro="" textlink="">
      <xdr:nvSpPr>
        <xdr:cNvPr id="353" name="テキスト ボックス 352"/>
        <xdr:cNvSpPr txBox="1"/>
      </xdr:nvSpPr>
      <xdr:spPr>
        <a:xfrm>
          <a:off x="14909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19836</xdr:rowOff>
    </xdr:from>
    <xdr:to>
      <xdr:col>68</xdr:col>
      <xdr:colOff>203200</xdr:colOff>
      <xdr:row>63</xdr:row>
      <xdr:rowOff>121436</xdr:rowOff>
    </xdr:to>
    <xdr:sp macro="" textlink="">
      <xdr:nvSpPr>
        <xdr:cNvPr id="354" name="楕円 353"/>
        <xdr:cNvSpPr/>
      </xdr:nvSpPr>
      <xdr:spPr>
        <a:xfrm>
          <a:off x="14351000" y="10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106213</xdr:rowOff>
    </xdr:from>
    <xdr:ext cx="762000" cy="259045"/>
    <xdr:sp macro="" textlink="">
      <xdr:nvSpPr>
        <xdr:cNvPr id="355" name="テキスト ボックス 354"/>
        <xdr:cNvSpPr txBox="1"/>
      </xdr:nvSpPr>
      <xdr:spPr>
        <a:xfrm>
          <a:off x="14020800" y="109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17538</xdr:rowOff>
    </xdr:from>
    <xdr:to>
      <xdr:col>64</xdr:col>
      <xdr:colOff>152400</xdr:colOff>
      <xdr:row>63</xdr:row>
      <xdr:rowOff>119138</xdr:rowOff>
    </xdr:to>
    <xdr:sp macro="" textlink="">
      <xdr:nvSpPr>
        <xdr:cNvPr id="356" name="楕円 355"/>
        <xdr:cNvSpPr/>
      </xdr:nvSpPr>
      <xdr:spPr>
        <a:xfrm>
          <a:off x="13462000" y="108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103915</xdr:rowOff>
    </xdr:from>
    <xdr:ext cx="762000" cy="259045"/>
    <xdr:sp macro="" textlink="">
      <xdr:nvSpPr>
        <xdr:cNvPr id="357" name="テキスト ボックス 356"/>
        <xdr:cNvSpPr txBox="1"/>
      </xdr:nvSpPr>
      <xdr:spPr>
        <a:xfrm>
          <a:off x="13131800" y="1090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類似団体より高い比率となっているが、計画的な繰上償還の実施により実質公債費比率の上昇抑制に努めている。また、大規模事業の実施に伴い</a:t>
          </a:r>
          <a:r>
            <a:rPr kumimoji="1" lang="ja-JP" altLang="en-US" sz="1100">
              <a:solidFill>
                <a:schemeClr val="dk1"/>
              </a:solidFill>
              <a:effectLst/>
              <a:latin typeface="+mn-lt"/>
              <a:ea typeface="+mn-ea"/>
              <a:cs typeface="+mn-cs"/>
            </a:rPr>
            <a:t>、令和１０年度から</a:t>
          </a:r>
          <a:r>
            <a:rPr kumimoji="1" lang="ja-JP" altLang="ja-JP" sz="1100">
              <a:solidFill>
                <a:schemeClr val="dk1"/>
              </a:solidFill>
              <a:effectLst/>
              <a:latin typeface="+mn-lt"/>
              <a:ea typeface="+mn-ea"/>
              <a:cs typeface="+mn-cs"/>
            </a:rPr>
            <a:t>数値の悪化が見込まれる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、引き続き減債基金の積立や繰上償還を行う。</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71" name="テキスト ボックス 37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157163</xdr:rowOff>
    </xdr:from>
    <xdr:to>
      <xdr:col>81</xdr:col>
      <xdr:colOff>44450</xdr:colOff>
      <xdr:row>41</xdr:row>
      <xdr:rowOff>35983</xdr:rowOff>
    </xdr:to>
    <xdr:cxnSp macro="">
      <xdr:nvCxnSpPr>
        <xdr:cNvPr id="395" name="直線コネクタ 394"/>
        <xdr:cNvCxnSpPr/>
      </xdr:nvCxnSpPr>
      <xdr:spPr>
        <a:xfrm flipV="1">
          <a:off x="16179800" y="7015163"/>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42456</xdr:rowOff>
    </xdr:from>
    <xdr:ext cx="762000" cy="259045"/>
    <xdr:sp macro="" textlink="">
      <xdr:nvSpPr>
        <xdr:cNvPr id="396" name="公債費負担の状況平均値テキスト"/>
        <xdr:cNvSpPr txBox="1"/>
      </xdr:nvSpPr>
      <xdr:spPr>
        <a:xfrm>
          <a:off x="17106900" y="672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35983</xdr:rowOff>
    </xdr:to>
    <xdr:cxnSp macro="">
      <xdr:nvCxnSpPr>
        <xdr:cNvPr id="398" name="直線コネクタ 397"/>
        <xdr:cNvCxnSpPr/>
      </xdr:nvCxnSpPr>
      <xdr:spPr>
        <a:xfrm>
          <a:off x="15290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400" name="テキスト ボックス 399"/>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35983</xdr:rowOff>
    </xdr:to>
    <xdr:cxnSp macro="">
      <xdr:nvCxnSpPr>
        <xdr:cNvPr id="401" name="直線コネクタ 400"/>
        <xdr:cNvCxnSpPr/>
      </xdr:nvCxnSpPr>
      <xdr:spPr>
        <a:xfrm>
          <a:off x="14401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157163</xdr:rowOff>
    </xdr:from>
    <xdr:to>
      <xdr:col>68</xdr:col>
      <xdr:colOff>152400</xdr:colOff>
      <xdr:row>40</xdr:row>
      <xdr:rowOff>167217</xdr:rowOff>
    </xdr:to>
    <xdr:cxnSp macro="">
      <xdr:nvCxnSpPr>
        <xdr:cNvPr id="404" name="直線コネクタ 403"/>
        <xdr:cNvCxnSpPr/>
      </xdr:nvCxnSpPr>
      <xdr:spPr>
        <a:xfrm>
          <a:off x="13512800" y="701516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6" name="テキスト ボックス 40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36635</xdr:rowOff>
    </xdr:from>
    <xdr:ext cx="762000" cy="259045"/>
    <xdr:sp macro="" textlink="">
      <xdr:nvSpPr>
        <xdr:cNvPr id="408" name="テキスト ボックス 407"/>
        <xdr:cNvSpPr txBox="1"/>
      </xdr:nvSpPr>
      <xdr:spPr>
        <a:xfrm>
          <a:off x="13131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106363</xdr:rowOff>
    </xdr:from>
    <xdr:to>
      <xdr:col>81</xdr:col>
      <xdr:colOff>95250</xdr:colOff>
      <xdr:row>41</xdr:row>
      <xdr:rowOff>36513</xdr:rowOff>
    </xdr:to>
    <xdr:sp macro="" textlink="">
      <xdr:nvSpPr>
        <xdr:cNvPr id="414" name="楕円 413"/>
        <xdr:cNvSpPr/>
      </xdr:nvSpPr>
      <xdr:spPr>
        <a:xfrm>
          <a:off x="169672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78440</xdr:rowOff>
    </xdr:from>
    <xdr:ext cx="762000" cy="259045"/>
    <xdr:sp macro="" textlink="">
      <xdr:nvSpPr>
        <xdr:cNvPr id="415" name="公債費負担の状況該当値テキスト"/>
        <xdr:cNvSpPr txBox="1"/>
      </xdr:nvSpPr>
      <xdr:spPr>
        <a:xfrm>
          <a:off x="17106900" y="693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16" name="楕円 415"/>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17" name="テキスト ボックス 416"/>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18" name="楕円 417"/>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19" name="テキスト ボックス 418"/>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20" name="楕円 419"/>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421" name="テキスト ボックス 420"/>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106363</xdr:rowOff>
    </xdr:from>
    <xdr:to>
      <xdr:col>64</xdr:col>
      <xdr:colOff>152400</xdr:colOff>
      <xdr:row>41</xdr:row>
      <xdr:rowOff>36513</xdr:rowOff>
    </xdr:to>
    <xdr:sp macro="" textlink="">
      <xdr:nvSpPr>
        <xdr:cNvPr id="422" name="楕円 421"/>
        <xdr:cNvSpPr/>
      </xdr:nvSpPr>
      <xdr:spPr>
        <a:xfrm>
          <a:off x="13462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21290</xdr:rowOff>
    </xdr:from>
    <xdr:ext cx="762000" cy="259045"/>
    <xdr:sp macro="" textlink="">
      <xdr:nvSpPr>
        <xdr:cNvPr id="423" name="テキスト ボックス 422"/>
        <xdr:cNvSpPr txBox="1"/>
      </xdr:nvSpPr>
      <xdr:spPr>
        <a:xfrm>
          <a:off x="13131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基金の</a:t>
          </a:r>
          <a:r>
            <a:rPr lang="ja-JP" altLang="en-US" sz="1100" b="0" i="0" baseline="0">
              <a:solidFill>
                <a:schemeClr val="dk1"/>
              </a:solidFill>
              <a:effectLst/>
              <a:latin typeface="+mn-lt"/>
              <a:ea typeface="+mn-ea"/>
              <a:cs typeface="+mn-cs"/>
            </a:rPr>
            <a:t>増加により</a:t>
          </a:r>
          <a:r>
            <a:rPr lang="ja-JP" altLang="ja-JP" sz="1100" b="0" i="0" baseline="0">
              <a:solidFill>
                <a:schemeClr val="dk1"/>
              </a:solidFill>
              <a:effectLst/>
              <a:latin typeface="+mn-lt"/>
              <a:ea typeface="+mn-ea"/>
              <a:cs typeface="+mn-cs"/>
            </a:rPr>
            <a:t>０となっ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今後、大規模事業に係る基金取り崩しなどにより上昇することが見込まれる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後世への負担を少しでも軽減するよう、新規事業の実施等について総点検を図り、地方債については繰上償還を行うなど健全な財政運営に努める。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7" name="テキスト ボックス 43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80675</xdr:rowOff>
    </xdr:from>
    <xdr:to>
      <xdr:col>72</xdr:col>
      <xdr:colOff>203200</xdr:colOff>
      <xdr:row>15</xdr:row>
      <xdr:rowOff>124097</xdr:rowOff>
    </xdr:to>
    <xdr:cxnSp macro="">
      <xdr:nvCxnSpPr>
        <xdr:cNvPr id="459" name="直線コネクタ 458"/>
        <xdr:cNvCxnSpPr/>
      </xdr:nvCxnSpPr>
      <xdr:spPr>
        <a:xfrm flipV="1">
          <a:off x="14401800" y="2480975"/>
          <a:ext cx="889000" cy="2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6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1" name="フローチャート: 判断 46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124097</xdr:rowOff>
    </xdr:from>
    <xdr:to>
      <xdr:col>68</xdr:col>
      <xdr:colOff>152400</xdr:colOff>
      <xdr:row>16</xdr:row>
      <xdr:rowOff>10100</xdr:rowOff>
    </xdr:to>
    <xdr:cxnSp macro="">
      <xdr:nvCxnSpPr>
        <xdr:cNvPr id="462" name="直線コネクタ 461"/>
        <xdr:cNvCxnSpPr/>
      </xdr:nvCxnSpPr>
      <xdr:spPr>
        <a:xfrm flipV="1">
          <a:off x="13512800" y="2695847"/>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3" name="フローチャート: 判断 46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4" name="テキスト ボックス 46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5" name="フローチャート: 判断 464"/>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6" name="テキスト ボックス 465"/>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7" name="フローチャート: 判断 466"/>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68" name="テキスト ボックス 467"/>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9" name="フローチャート: 判断 468"/>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0" name="テキスト ボックス 469"/>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1" name="テキスト ボックス 47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2" name="テキスト ボックス 47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3" name="テキスト ボックス 47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4" name="テキスト ボックス 47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5" name="テキスト ボックス 47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29875</xdr:rowOff>
    </xdr:from>
    <xdr:to>
      <xdr:col>73</xdr:col>
      <xdr:colOff>44450</xdr:colOff>
      <xdr:row>14</xdr:row>
      <xdr:rowOff>131475</xdr:rowOff>
    </xdr:to>
    <xdr:sp macro="" textlink="">
      <xdr:nvSpPr>
        <xdr:cNvPr id="476" name="楕円 475"/>
        <xdr:cNvSpPr/>
      </xdr:nvSpPr>
      <xdr:spPr>
        <a:xfrm>
          <a:off x="15240000" y="24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116252</xdr:rowOff>
    </xdr:from>
    <xdr:ext cx="762000" cy="259045"/>
    <xdr:sp macro="" textlink="">
      <xdr:nvSpPr>
        <xdr:cNvPr id="477" name="テキスト ボックス 476"/>
        <xdr:cNvSpPr txBox="1"/>
      </xdr:nvSpPr>
      <xdr:spPr>
        <a:xfrm>
          <a:off x="14909800" y="25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73297</xdr:rowOff>
    </xdr:from>
    <xdr:to>
      <xdr:col>68</xdr:col>
      <xdr:colOff>203200</xdr:colOff>
      <xdr:row>16</xdr:row>
      <xdr:rowOff>3447</xdr:rowOff>
    </xdr:to>
    <xdr:sp macro="" textlink="">
      <xdr:nvSpPr>
        <xdr:cNvPr id="478" name="楕円 477"/>
        <xdr:cNvSpPr/>
      </xdr:nvSpPr>
      <xdr:spPr>
        <a:xfrm>
          <a:off x="14351000" y="26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159674</xdr:rowOff>
    </xdr:from>
    <xdr:ext cx="762000" cy="259045"/>
    <xdr:sp macro="" textlink="">
      <xdr:nvSpPr>
        <xdr:cNvPr id="479" name="テキスト ボックス 478"/>
        <xdr:cNvSpPr txBox="1"/>
      </xdr:nvSpPr>
      <xdr:spPr>
        <a:xfrm>
          <a:off x="14020800" y="273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130750</xdr:rowOff>
    </xdr:from>
    <xdr:to>
      <xdr:col>64</xdr:col>
      <xdr:colOff>152400</xdr:colOff>
      <xdr:row>16</xdr:row>
      <xdr:rowOff>60900</xdr:rowOff>
    </xdr:to>
    <xdr:sp macro="" textlink="">
      <xdr:nvSpPr>
        <xdr:cNvPr id="480" name="楕円 479"/>
        <xdr:cNvSpPr/>
      </xdr:nvSpPr>
      <xdr:spPr>
        <a:xfrm>
          <a:off x="13462000" y="27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45677</xdr:rowOff>
    </xdr:from>
    <xdr:ext cx="762000" cy="259045"/>
    <xdr:sp macro="" textlink="">
      <xdr:nvSpPr>
        <xdr:cNvPr id="481" name="テキスト ボックス 480"/>
        <xdr:cNvSpPr txBox="1"/>
      </xdr:nvSpPr>
      <xdr:spPr>
        <a:xfrm>
          <a:off x="13131800" y="27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12,845
12,683
232.17
16,315,525
15,862,494
451,170
7,310,866
13,022,794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下回っているが、今後も引き続き計画的な人員の適正配置や支所機能の充実、施設の運営体制の見直しや指定管理者制度の導入等により委託化を進め、人件費関係経費全体について抑制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66040</xdr:rowOff>
    </xdr:to>
    <xdr:cxnSp macro="">
      <xdr:nvCxnSpPr>
        <xdr:cNvPr id="66" name="直線コネクタ 65"/>
        <xdr:cNvCxnSpPr/>
      </xdr:nvCxnSpPr>
      <xdr:spPr>
        <a:xfrm>
          <a:off x="3987800" y="6200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58420</xdr:rowOff>
    </xdr:to>
    <xdr:cxnSp macro="">
      <xdr:nvCxnSpPr>
        <xdr:cNvPr id="69" name="直線コネクタ 68"/>
        <xdr:cNvCxnSpPr/>
      </xdr:nvCxnSpPr>
      <xdr:spPr>
        <a:xfrm flipV="1">
          <a:off x="3098800" y="6200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37</xdr:row>
      <xdr:rowOff>31750</xdr:rowOff>
    </xdr:to>
    <xdr:cxnSp macro="">
      <xdr:nvCxnSpPr>
        <xdr:cNvPr id="72" name="直線コネクタ 71"/>
        <xdr:cNvCxnSpPr/>
      </xdr:nvCxnSpPr>
      <xdr:spPr>
        <a:xfrm flipV="1">
          <a:off x="2209800" y="62306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37</xdr:row>
      <xdr:rowOff>31750</xdr:rowOff>
    </xdr:to>
    <xdr:cxnSp macro="">
      <xdr:nvCxnSpPr>
        <xdr:cNvPr id="75" name="直線コネクタ 74"/>
        <xdr:cNvCxnSpPr/>
      </xdr:nvCxnSpPr>
      <xdr:spPr>
        <a:xfrm>
          <a:off x="1320800" y="6146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類似団体の平均を下回っているが、</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事業の見直しや事務事業の効率化により抑制に努めていく。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24130</xdr:rowOff>
    </xdr:to>
    <xdr:cxnSp macro="">
      <xdr:nvCxnSpPr>
        <xdr:cNvPr id="123" name="直線コネクタ 122"/>
        <xdr:cNvCxnSpPr/>
      </xdr:nvCxnSpPr>
      <xdr:spPr>
        <a:xfrm flipV="1">
          <a:off x="15671800" y="2550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4" name="物件費平均値テキスト"/>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132715</xdr:rowOff>
    </xdr:from>
    <xdr:to>
      <xdr:col>78</xdr:col>
      <xdr:colOff>69850</xdr:colOff>
      <xdr:row>15</xdr:row>
      <xdr:rowOff>24130</xdr:rowOff>
    </xdr:to>
    <xdr:cxnSp macro="">
      <xdr:nvCxnSpPr>
        <xdr:cNvPr id="126" name="直線コネクタ 125"/>
        <xdr:cNvCxnSpPr/>
      </xdr:nvCxnSpPr>
      <xdr:spPr>
        <a:xfrm>
          <a:off x="14782800" y="25330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132715</xdr:rowOff>
    </xdr:from>
    <xdr:to>
      <xdr:col>73</xdr:col>
      <xdr:colOff>180975</xdr:colOff>
      <xdr:row>15</xdr:row>
      <xdr:rowOff>12700</xdr:rowOff>
    </xdr:to>
    <xdr:cxnSp macro="">
      <xdr:nvCxnSpPr>
        <xdr:cNvPr id="129" name="直線コネクタ 128"/>
        <xdr:cNvCxnSpPr/>
      </xdr:nvCxnSpPr>
      <xdr:spPr>
        <a:xfrm flipV="1">
          <a:off x="13893800" y="25330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xdr:rowOff>
    </xdr:from>
    <xdr:to>
      <xdr:col>69</xdr:col>
      <xdr:colOff>92075</xdr:colOff>
      <xdr:row>16</xdr:row>
      <xdr:rowOff>104140</xdr:rowOff>
    </xdr:to>
    <xdr:cxnSp macro="">
      <xdr:nvCxnSpPr>
        <xdr:cNvPr id="132" name="直線コネクタ 131"/>
        <xdr:cNvCxnSpPr/>
      </xdr:nvCxnSpPr>
      <xdr:spPr>
        <a:xfrm flipV="1">
          <a:off x="13004800" y="258445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34" name="テキスト ボックス 133"/>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56532</xdr:rowOff>
    </xdr:from>
    <xdr:ext cx="762000" cy="259045"/>
    <xdr:sp macro="" textlink="">
      <xdr:nvSpPr>
        <xdr:cNvPr id="136" name="テキスト ボックス 135"/>
        <xdr:cNvSpPr txBox="1"/>
      </xdr:nvSpPr>
      <xdr:spPr>
        <a:xfrm>
          <a:off x="12623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2" name="楕円 141"/>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115587</xdr:rowOff>
    </xdr:from>
    <xdr:ext cx="762000" cy="259045"/>
    <xdr:sp macro="" textlink="">
      <xdr:nvSpPr>
        <xdr:cNvPr id="143" name="物件費該当値テキスト"/>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44" name="楕円 143"/>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45" name="テキスト ボックス 144"/>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81915</xdr:rowOff>
    </xdr:from>
    <xdr:to>
      <xdr:col>74</xdr:col>
      <xdr:colOff>31750</xdr:colOff>
      <xdr:row>15</xdr:row>
      <xdr:rowOff>12065</xdr:rowOff>
    </xdr:to>
    <xdr:sp macro="" textlink="">
      <xdr:nvSpPr>
        <xdr:cNvPr id="146" name="楕円 145"/>
        <xdr:cNvSpPr/>
      </xdr:nvSpPr>
      <xdr:spPr>
        <a:xfrm>
          <a:off x="14732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22242</xdr:rowOff>
    </xdr:from>
    <xdr:ext cx="762000" cy="259045"/>
    <xdr:sp macro="" textlink="">
      <xdr:nvSpPr>
        <xdr:cNvPr id="147" name="テキスト ボックス 146"/>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133350</xdr:rowOff>
    </xdr:from>
    <xdr:to>
      <xdr:col>69</xdr:col>
      <xdr:colOff>142875</xdr:colOff>
      <xdr:row>15</xdr:row>
      <xdr:rowOff>63500</xdr:rowOff>
    </xdr:to>
    <xdr:sp macro="" textlink="">
      <xdr:nvSpPr>
        <xdr:cNvPr id="148" name="楕円 147"/>
        <xdr:cNvSpPr/>
      </xdr:nvSpPr>
      <xdr:spPr>
        <a:xfrm>
          <a:off x="13843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49" name="テキスト ボックス 148"/>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0" name="楕円 149"/>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51" name="テキスト ボックス 150"/>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類似団体より低い水準</a:t>
          </a:r>
          <a:r>
            <a:rPr lang="ja-JP" altLang="en-US" sz="1100" b="0" i="0" baseline="0">
              <a:solidFill>
                <a:schemeClr val="dk1"/>
              </a:solidFill>
              <a:effectLst/>
              <a:latin typeface="+mn-lt"/>
              <a:ea typeface="+mn-ea"/>
              <a:cs typeface="+mn-cs"/>
            </a:rPr>
            <a:t>が続いているが、</a:t>
          </a:r>
          <a:r>
            <a:rPr lang="ja-JP" altLang="ja-JP" sz="1100" b="0" i="0" baseline="0">
              <a:solidFill>
                <a:schemeClr val="dk1"/>
              </a:solidFill>
              <a:effectLst/>
              <a:latin typeface="+mn-lt"/>
              <a:ea typeface="+mn-ea"/>
              <a:cs typeface="+mn-cs"/>
            </a:rPr>
            <a:t>障害福祉サービス費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給付費</a:t>
          </a:r>
          <a:r>
            <a:rPr lang="ja-JP" altLang="en-US" sz="1100" b="0" i="0" baseline="0">
              <a:solidFill>
                <a:schemeClr val="dk1"/>
              </a:solidFill>
              <a:effectLst/>
              <a:latin typeface="+mn-lt"/>
              <a:ea typeface="+mn-ea"/>
              <a:cs typeface="+mn-cs"/>
            </a:rPr>
            <a:t>の経費は年々増加しており、今後も扶助費が増加していくことが想定される。</a:t>
          </a:r>
          <a:endParaRPr lang="ja-JP" altLang="ja-JP" sz="1400">
            <a:effectLst/>
          </a:endParaRPr>
        </a:p>
        <a:p>
          <a:pPr rtl="0" eaLnBrk="1" fontAlgn="auto" latinLnBrk="0" hangingPunct="1"/>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146050</xdr:rowOff>
    </xdr:to>
    <xdr:cxnSp macro="">
      <xdr:nvCxnSpPr>
        <xdr:cNvPr id="184" name="直線コネクタ 183"/>
        <xdr:cNvCxnSpPr/>
      </xdr:nvCxnSpPr>
      <xdr:spPr>
        <a:xfrm>
          <a:off x="3987800" y="9385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7" name="直線コネクタ 186"/>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31750</xdr:rowOff>
    </xdr:to>
    <xdr:cxnSp macro="">
      <xdr:nvCxnSpPr>
        <xdr:cNvPr id="190" name="直線コネクタ 189"/>
        <xdr:cNvCxnSpPr/>
      </xdr:nvCxnSpPr>
      <xdr:spPr>
        <a:xfrm flipV="1">
          <a:off x="2209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56</xdr:row>
      <xdr:rowOff>12700</xdr:rowOff>
    </xdr:to>
    <xdr:cxnSp macro="">
      <xdr:nvCxnSpPr>
        <xdr:cNvPr id="193" name="直線コネクタ 192"/>
        <xdr:cNvCxnSpPr/>
      </xdr:nvCxnSpPr>
      <xdr:spPr>
        <a:xfrm flipV="1">
          <a:off x="1320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197" name="テキスト ボックス 196"/>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3" name="楕円 202"/>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4"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5" name="楕円 20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6" name="テキスト ボックス 20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7" name="楕円 206"/>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8" name="テキスト ボックス 207"/>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9" name="楕円 208"/>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0" name="テキスト ボックス 209"/>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2" name="テキスト ボックス 211"/>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より若干高い水準となっており、今後も、水道事業、下水道事業の経費を節減するとともに、独立採算の原則に立ち返った料金の値上げによる健全化、国民健康保険事業会計においても国民健康保険税の適正化を図ること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7257</xdr:rowOff>
    </xdr:to>
    <xdr:cxnSp macro="">
      <xdr:nvCxnSpPr>
        <xdr:cNvPr id="247" name="直線コネクタ 246"/>
        <xdr:cNvCxnSpPr/>
      </xdr:nvCxnSpPr>
      <xdr:spPr>
        <a:xfrm flipV="1">
          <a:off x="15671800" y="98425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48" name="その他平均値テキスト"/>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58</xdr:row>
      <xdr:rowOff>7257</xdr:rowOff>
    </xdr:to>
    <xdr:cxnSp macro="">
      <xdr:nvCxnSpPr>
        <xdr:cNvPr id="250" name="直線コネクタ 249"/>
        <xdr:cNvCxnSpPr/>
      </xdr:nvCxnSpPr>
      <xdr:spPr>
        <a:xfrm>
          <a:off x="14782800" y="9875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152599</xdr:rowOff>
    </xdr:from>
    <xdr:ext cx="736600" cy="259045"/>
    <xdr:sp macro="" textlink="">
      <xdr:nvSpPr>
        <xdr:cNvPr id="252" name="テキスト ボックス 251"/>
        <xdr:cNvSpPr txBox="1"/>
      </xdr:nvSpPr>
      <xdr:spPr>
        <a:xfrm>
          <a:off x="15290800" y="958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58</xdr:row>
      <xdr:rowOff>29028</xdr:rowOff>
    </xdr:to>
    <xdr:cxnSp macro="">
      <xdr:nvCxnSpPr>
        <xdr:cNvPr id="253" name="直線コネクタ 252"/>
        <xdr:cNvCxnSpPr/>
      </xdr:nvCxnSpPr>
      <xdr:spPr>
        <a:xfrm flipV="1">
          <a:off x="13893800" y="9875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5" name="テキスト ボックス 254"/>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58</xdr:row>
      <xdr:rowOff>29028</xdr:rowOff>
    </xdr:to>
    <xdr:cxnSp macro="">
      <xdr:nvCxnSpPr>
        <xdr:cNvPr id="256" name="直線コネクタ 255"/>
        <xdr:cNvCxnSpPr/>
      </xdr:nvCxnSpPr>
      <xdr:spPr>
        <a:xfrm>
          <a:off x="13004800" y="9755415"/>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58" name="テキスト ボックス 257"/>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6" name="楕円 265"/>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7"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127907</xdr:rowOff>
    </xdr:from>
    <xdr:to>
      <xdr:col>78</xdr:col>
      <xdr:colOff>120650</xdr:colOff>
      <xdr:row>58</xdr:row>
      <xdr:rowOff>58057</xdr:rowOff>
    </xdr:to>
    <xdr:sp macro="" textlink="">
      <xdr:nvSpPr>
        <xdr:cNvPr id="268" name="楕円 267"/>
        <xdr:cNvSpPr/>
      </xdr:nvSpPr>
      <xdr:spPr>
        <a:xfrm>
          <a:off x="15621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42834</xdr:rowOff>
    </xdr:from>
    <xdr:ext cx="736600" cy="259045"/>
    <xdr:sp macro="" textlink="">
      <xdr:nvSpPr>
        <xdr:cNvPr id="269" name="テキスト ボックス 268"/>
        <xdr:cNvSpPr txBox="1"/>
      </xdr:nvSpPr>
      <xdr:spPr>
        <a:xfrm>
          <a:off x="15290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0" name="楕円 269"/>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1" name="テキスト ボックス 270"/>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149678</xdr:rowOff>
    </xdr:from>
    <xdr:to>
      <xdr:col>69</xdr:col>
      <xdr:colOff>142875</xdr:colOff>
      <xdr:row>58</xdr:row>
      <xdr:rowOff>79828</xdr:rowOff>
    </xdr:to>
    <xdr:sp macro="" textlink="">
      <xdr:nvSpPr>
        <xdr:cNvPr id="272" name="楕円 271"/>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73" name="テキスト ボックス 272"/>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74" name="楕円 273"/>
        <xdr:cNvSpPr/>
      </xdr:nvSpPr>
      <xdr:spPr>
        <a:xfrm>
          <a:off x="12954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43742</xdr:rowOff>
    </xdr:from>
    <xdr:ext cx="762000" cy="259045"/>
    <xdr:sp macro="" textlink="">
      <xdr:nvSpPr>
        <xdr:cNvPr id="275" name="テキスト ボックス 274"/>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類似団体内では低い水準が続いているが、町の財政状況は厳しい状況にあり、安定的な財政運営を行うためにも、補助金等の適切な管理を行う必要がある。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46990</xdr:rowOff>
    </xdr:from>
    <xdr:to>
      <xdr:col>82</xdr:col>
      <xdr:colOff>107950</xdr:colOff>
      <xdr:row>41</xdr:row>
      <xdr:rowOff>153670</xdr:rowOff>
    </xdr:to>
    <xdr:cxnSp macro="">
      <xdr:nvCxnSpPr>
        <xdr:cNvPr id="303" name="直線コネクタ 302"/>
        <xdr:cNvCxnSpPr/>
      </xdr:nvCxnSpPr>
      <xdr:spPr>
        <a:xfrm flipV="1">
          <a:off x="16510000" y="604774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04"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05" name="直線コネクタ 304"/>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133367</xdr:rowOff>
    </xdr:from>
    <xdr:ext cx="762000" cy="259045"/>
    <xdr:sp macro="" textlink="">
      <xdr:nvSpPr>
        <xdr:cNvPr id="306" name="補助費等最大値テキスト"/>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46990</xdr:rowOff>
    </xdr:from>
    <xdr:to>
      <xdr:col>82</xdr:col>
      <xdr:colOff>196850</xdr:colOff>
      <xdr:row>35</xdr:row>
      <xdr:rowOff>46990</xdr:rowOff>
    </xdr:to>
    <xdr:cxnSp macro="">
      <xdr:nvCxnSpPr>
        <xdr:cNvPr id="307" name="直線コネクタ 306"/>
        <xdr:cNvCxnSpPr/>
      </xdr:nvCxnSpPr>
      <xdr:spPr>
        <a:xfrm>
          <a:off x="16421100" y="604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119380</xdr:rowOff>
    </xdr:from>
    <xdr:to>
      <xdr:col>82</xdr:col>
      <xdr:colOff>107950</xdr:colOff>
      <xdr:row>35</xdr:row>
      <xdr:rowOff>153670</xdr:rowOff>
    </xdr:to>
    <xdr:cxnSp macro="">
      <xdr:nvCxnSpPr>
        <xdr:cNvPr id="308" name="直線コネクタ 307"/>
        <xdr:cNvCxnSpPr/>
      </xdr:nvCxnSpPr>
      <xdr:spPr>
        <a:xfrm>
          <a:off x="15671800" y="59486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128287</xdr:rowOff>
    </xdr:from>
    <xdr:ext cx="762000" cy="259045"/>
    <xdr:sp macro="" textlink="">
      <xdr:nvSpPr>
        <xdr:cNvPr id="309" name="補助費等平均値テキスト"/>
        <xdr:cNvSpPr txBox="1"/>
      </xdr:nvSpPr>
      <xdr:spPr>
        <a:xfrm>
          <a:off x="16598900" y="647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0" name="フローチャート: 判断 309"/>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73660</xdr:rowOff>
    </xdr:from>
    <xdr:to>
      <xdr:col>78</xdr:col>
      <xdr:colOff>69850</xdr:colOff>
      <xdr:row>34</xdr:row>
      <xdr:rowOff>119380</xdr:rowOff>
    </xdr:to>
    <xdr:cxnSp macro="">
      <xdr:nvCxnSpPr>
        <xdr:cNvPr id="311" name="直線コネクタ 310"/>
        <xdr:cNvCxnSpPr/>
      </xdr:nvCxnSpPr>
      <xdr:spPr>
        <a:xfrm>
          <a:off x="14782800" y="5902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73660</xdr:rowOff>
    </xdr:from>
    <xdr:to>
      <xdr:col>73</xdr:col>
      <xdr:colOff>180975</xdr:colOff>
      <xdr:row>34</xdr:row>
      <xdr:rowOff>165100</xdr:rowOff>
    </xdr:to>
    <xdr:cxnSp macro="">
      <xdr:nvCxnSpPr>
        <xdr:cNvPr id="314" name="直線コネクタ 313"/>
        <xdr:cNvCxnSpPr/>
      </xdr:nvCxnSpPr>
      <xdr:spPr>
        <a:xfrm flipV="1">
          <a:off x="13893800" y="5902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xdr:rowOff>
    </xdr:from>
    <xdr:to>
      <xdr:col>74</xdr:col>
      <xdr:colOff>31750</xdr:colOff>
      <xdr:row>37</xdr:row>
      <xdr:rowOff>113030</xdr:rowOff>
    </xdr:to>
    <xdr:sp macro="" textlink="">
      <xdr:nvSpPr>
        <xdr:cNvPr id="315" name="フローチャート: 判断 314"/>
        <xdr:cNvSpPr/>
      </xdr:nvSpPr>
      <xdr:spPr>
        <a:xfrm>
          <a:off x="14732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97807</xdr:rowOff>
    </xdr:from>
    <xdr:ext cx="762000" cy="259045"/>
    <xdr:sp macro="" textlink="">
      <xdr:nvSpPr>
        <xdr:cNvPr id="316" name="テキスト ボックス 315"/>
        <xdr:cNvSpPr txBox="1"/>
      </xdr:nvSpPr>
      <xdr:spPr>
        <a:xfrm>
          <a:off x="14401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142240</xdr:rowOff>
    </xdr:from>
    <xdr:to>
      <xdr:col>69</xdr:col>
      <xdr:colOff>92075</xdr:colOff>
      <xdr:row>34</xdr:row>
      <xdr:rowOff>165100</xdr:rowOff>
    </xdr:to>
    <xdr:cxnSp macro="">
      <xdr:nvCxnSpPr>
        <xdr:cNvPr id="317" name="直線コネクタ 316"/>
        <xdr:cNvCxnSpPr/>
      </xdr:nvCxnSpPr>
      <xdr:spPr>
        <a:xfrm>
          <a:off x="13004800" y="597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18" name="フローチャート: 判断 317"/>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135907</xdr:rowOff>
    </xdr:from>
    <xdr:ext cx="762000" cy="259045"/>
    <xdr:sp macro="" textlink="">
      <xdr:nvSpPr>
        <xdr:cNvPr id="319" name="テキスト ボックス 318"/>
        <xdr:cNvSpPr txBox="1"/>
      </xdr:nvSpPr>
      <xdr:spPr>
        <a:xfrm>
          <a:off x="13512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137160</xdr:rowOff>
    </xdr:from>
    <xdr:to>
      <xdr:col>65</xdr:col>
      <xdr:colOff>53975</xdr:colOff>
      <xdr:row>37</xdr:row>
      <xdr:rowOff>67310</xdr:rowOff>
    </xdr:to>
    <xdr:sp macro="" textlink="">
      <xdr:nvSpPr>
        <xdr:cNvPr id="320" name="フローチャート: 判断 319"/>
        <xdr:cNvSpPr/>
      </xdr:nvSpPr>
      <xdr:spPr>
        <a:xfrm>
          <a:off x="12954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52087</xdr:rowOff>
    </xdr:from>
    <xdr:ext cx="762000" cy="259045"/>
    <xdr:sp macro="" textlink="">
      <xdr:nvSpPr>
        <xdr:cNvPr id="321" name="テキスト ボックス 320"/>
        <xdr:cNvSpPr txBox="1"/>
      </xdr:nvSpPr>
      <xdr:spPr>
        <a:xfrm>
          <a:off x="12623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27" name="楕円 326"/>
        <xdr:cNvSpPr/>
      </xdr:nvSpPr>
      <xdr:spPr>
        <a:xfrm>
          <a:off x="16459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11447</xdr:rowOff>
    </xdr:from>
    <xdr:ext cx="762000" cy="259045"/>
    <xdr:sp macro="" textlink="">
      <xdr:nvSpPr>
        <xdr:cNvPr id="328" name="補助費等該当値テキスト"/>
        <xdr:cNvSpPr txBox="1"/>
      </xdr:nvSpPr>
      <xdr:spPr>
        <a:xfrm>
          <a:off x="16598900" y="601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68580</xdr:rowOff>
    </xdr:from>
    <xdr:to>
      <xdr:col>78</xdr:col>
      <xdr:colOff>120650</xdr:colOff>
      <xdr:row>34</xdr:row>
      <xdr:rowOff>170180</xdr:rowOff>
    </xdr:to>
    <xdr:sp macro="" textlink="">
      <xdr:nvSpPr>
        <xdr:cNvPr id="329" name="楕円 328"/>
        <xdr:cNvSpPr/>
      </xdr:nvSpPr>
      <xdr:spPr>
        <a:xfrm>
          <a:off x="15621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8907</xdr:rowOff>
    </xdr:from>
    <xdr:ext cx="736600" cy="259045"/>
    <xdr:sp macro="" textlink="">
      <xdr:nvSpPr>
        <xdr:cNvPr id="330" name="テキスト ボックス 329"/>
        <xdr:cNvSpPr txBox="1"/>
      </xdr:nvSpPr>
      <xdr:spPr>
        <a:xfrm>
          <a:off x="15290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22860</xdr:rowOff>
    </xdr:from>
    <xdr:to>
      <xdr:col>74</xdr:col>
      <xdr:colOff>31750</xdr:colOff>
      <xdr:row>34</xdr:row>
      <xdr:rowOff>124460</xdr:rowOff>
    </xdr:to>
    <xdr:sp macro="" textlink="">
      <xdr:nvSpPr>
        <xdr:cNvPr id="331" name="楕円 330"/>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32" name="テキスト ボックス 331"/>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114300</xdr:rowOff>
    </xdr:from>
    <xdr:to>
      <xdr:col>69</xdr:col>
      <xdr:colOff>142875</xdr:colOff>
      <xdr:row>35</xdr:row>
      <xdr:rowOff>44450</xdr:rowOff>
    </xdr:to>
    <xdr:sp macro="" textlink="">
      <xdr:nvSpPr>
        <xdr:cNvPr id="333" name="楕円 332"/>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54627</xdr:rowOff>
    </xdr:from>
    <xdr:ext cx="762000" cy="259045"/>
    <xdr:sp macro="" textlink="">
      <xdr:nvSpPr>
        <xdr:cNvPr id="334" name="テキスト ボックス 333"/>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91440</xdr:rowOff>
    </xdr:from>
    <xdr:to>
      <xdr:col>65</xdr:col>
      <xdr:colOff>53975</xdr:colOff>
      <xdr:row>35</xdr:row>
      <xdr:rowOff>21590</xdr:rowOff>
    </xdr:to>
    <xdr:sp macro="" textlink="">
      <xdr:nvSpPr>
        <xdr:cNvPr id="335" name="楕円 334"/>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31767</xdr:rowOff>
    </xdr:from>
    <xdr:ext cx="762000" cy="259045"/>
    <xdr:sp macro="" textlink="">
      <xdr:nvSpPr>
        <xdr:cNvPr id="336" name="テキスト ボックス 335"/>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大規模事業の影響により</a:t>
          </a:r>
          <a:r>
            <a:rPr lang="ja-JP" altLang="en-US" sz="1100" b="0" i="0" baseline="0">
              <a:solidFill>
                <a:schemeClr val="dk1"/>
              </a:solidFill>
              <a:effectLst/>
              <a:latin typeface="+mn-lt"/>
              <a:ea typeface="+mn-ea"/>
              <a:cs typeface="+mn-cs"/>
            </a:rPr>
            <a:t>令和１０年度から</a:t>
          </a:r>
          <a:r>
            <a:rPr lang="ja-JP" altLang="ja-JP" sz="1100" b="0" i="0" baseline="0">
              <a:solidFill>
                <a:schemeClr val="dk1"/>
              </a:solidFill>
              <a:effectLst/>
              <a:latin typeface="+mn-lt"/>
              <a:ea typeface="+mn-ea"/>
              <a:cs typeface="+mn-cs"/>
            </a:rPr>
            <a:t>公債費が膨らむことが予想される</a:t>
          </a:r>
          <a:r>
            <a:rPr lang="ja-JP" altLang="en-US" sz="1100" b="0" i="0" baseline="0">
              <a:solidFill>
                <a:schemeClr val="dk1"/>
              </a:solidFill>
              <a:effectLst/>
              <a:latin typeface="+mn-lt"/>
              <a:ea typeface="+mn-ea"/>
              <a:cs typeface="+mn-cs"/>
            </a:rPr>
            <a:t>。そのため</a:t>
          </a:r>
          <a:r>
            <a:rPr lang="ja-JP" altLang="ja-JP" sz="1100" b="0" i="0" baseline="0">
              <a:solidFill>
                <a:schemeClr val="dk1"/>
              </a:solidFill>
              <a:effectLst/>
              <a:latin typeface="+mn-lt"/>
              <a:ea typeface="+mn-ea"/>
              <a:cs typeface="+mn-cs"/>
            </a:rPr>
            <a:t>地方債事業の抑制及び繰上償還の実施に努める。</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1" name="直線コネクタ 360"/>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2" name="公債費最小値テキスト"/>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3" name="直線コネクタ 362"/>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4"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5" name="直線コネクタ 364"/>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53848</xdr:rowOff>
    </xdr:from>
    <xdr:to>
      <xdr:col>24</xdr:col>
      <xdr:colOff>25400</xdr:colOff>
      <xdr:row>78</xdr:row>
      <xdr:rowOff>58420</xdr:rowOff>
    </xdr:to>
    <xdr:cxnSp macro="">
      <xdr:nvCxnSpPr>
        <xdr:cNvPr id="366" name="直線コネクタ 365"/>
        <xdr:cNvCxnSpPr/>
      </xdr:nvCxnSpPr>
      <xdr:spPr>
        <a:xfrm flipV="1">
          <a:off x="3987800" y="134269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7"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8" name="フローチャート: 判断 367"/>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94996</xdr:rowOff>
    </xdr:to>
    <xdr:cxnSp macro="">
      <xdr:nvCxnSpPr>
        <xdr:cNvPr id="369" name="直線コネクタ 368"/>
        <xdr:cNvCxnSpPr/>
      </xdr:nvCxnSpPr>
      <xdr:spPr>
        <a:xfrm flipV="1">
          <a:off x="3098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0" name="フローチャート: 判断 369"/>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1" name="テキスト ボックス 370"/>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94996</xdr:rowOff>
    </xdr:to>
    <xdr:cxnSp macro="">
      <xdr:nvCxnSpPr>
        <xdr:cNvPr id="372" name="直線コネクタ 371"/>
        <xdr:cNvCxnSpPr/>
      </xdr:nvCxnSpPr>
      <xdr:spPr>
        <a:xfrm>
          <a:off x="2209800" y="13362939"/>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3" name="フローチャート: 判断 372"/>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4" name="テキスト ボックス 373"/>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53848</xdr:rowOff>
    </xdr:to>
    <xdr:cxnSp macro="">
      <xdr:nvCxnSpPr>
        <xdr:cNvPr id="375" name="直線コネクタ 374"/>
        <xdr:cNvCxnSpPr/>
      </xdr:nvCxnSpPr>
      <xdr:spPr>
        <a:xfrm flipV="1">
          <a:off x="1320800" y="133629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6" name="フローチャート: 判断 375"/>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7" name="テキスト ボックス 376"/>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8" name="フローチャート: 判断 377"/>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9" name="テキスト ボックス 378"/>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85" name="楕円 384"/>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146575</xdr:rowOff>
    </xdr:from>
    <xdr:ext cx="762000" cy="259045"/>
    <xdr:sp macro="" textlink="">
      <xdr:nvSpPr>
        <xdr:cNvPr id="386" name="公債費該当値テキスト"/>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87" name="楕円 386"/>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88" name="テキスト ボックス 387"/>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44196</xdr:rowOff>
    </xdr:from>
    <xdr:to>
      <xdr:col>15</xdr:col>
      <xdr:colOff>149225</xdr:colOff>
      <xdr:row>78</xdr:row>
      <xdr:rowOff>145796</xdr:rowOff>
    </xdr:to>
    <xdr:sp macro="" textlink="">
      <xdr:nvSpPr>
        <xdr:cNvPr id="389" name="楕円 388"/>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130573</xdr:rowOff>
    </xdr:from>
    <xdr:ext cx="762000" cy="259045"/>
    <xdr:sp macro="" textlink="">
      <xdr:nvSpPr>
        <xdr:cNvPr id="390" name="テキスト ボックス 389"/>
        <xdr:cNvSpPr txBox="1"/>
      </xdr:nvSpPr>
      <xdr:spPr>
        <a:xfrm>
          <a:off x="2717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1" name="楕円 390"/>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2" name="テキスト ボックス 39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93" name="楕円 392"/>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94" name="テキスト ボックス 393"/>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類似団体内では低い水準となっているが、今後経常一般財源の減少が予想されることから、さらなる行財政改革を行い、財政の健全化を図る必要がある。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0" name="直線コネクタ 419"/>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1"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2" name="直線コネクタ 421"/>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3" name="公債費以外最大値テキスト"/>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4" name="直線コネクタ 423"/>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xdr:rowOff>
    </xdr:from>
    <xdr:to>
      <xdr:col>82</xdr:col>
      <xdr:colOff>107950</xdr:colOff>
      <xdr:row>74</xdr:row>
      <xdr:rowOff>76708</xdr:rowOff>
    </xdr:to>
    <xdr:cxnSp macro="">
      <xdr:nvCxnSpPr>
        <xdr:cNvPr id="425" name="直線コネクタ 424"/>
        <xdr:cNvCxnSpPr/>
      </xdr:nvCxnSpPr>
      <xdr:spPr>
        <a:xfrm>
          <a:off x="15671800" y="126954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84853</xdr:rowOff>
    </xdr:from>
    <xdr:ext cx="762000" cy="259045"/>
    <xdr:sp macro="" textlink="">
      <xdr:nvSpPr>
        <xdr:cNvPr id="426" name="公債費以外平均値テキスト"/>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27" name="フローチャート: 判断 426"/>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88138</xdr:rowOff>
    </xdr:from>
    <xdr:to>
      <xdr:col>78</xdr:col>
      <xdr:colOff>69850</xdr:colOff>
      <xdr:row>74</xdr:row>
      <xdr:rowOff>8128</xdr:rowOff>
    </xdr:to>
    <xdr:cxnSp macro="">
      <xdr:nvCxnSpPr>
        <xdr:cNvPr id="428" name="直線コネクタ 427"/>
        <xdr:cNvCxnSpPr/>
      </xdr:nvCxnSpPr>
      <xdr:spPr>
        <a:xfrm>
          <a:off x="14782800" y="126039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29" name="フローチャート: 判断 428"/>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30" name="テキスト ボックス 429"/>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88138</xdr:rowOff>
    </xdr:from>
    <xdr:to>
      <xdr:col>73</xdr:col>
      <xdr:colOff>180975</xdr:colOff>
      <xdr:row>74</xdr:row>
      <xdr:rowOff>159004</xdr:rowOff>
    </xdr:to>
    <xdr:cxnSp macro="">
      <xdr:nvCxnSpPr>
        <xdr:cNvPr id="431" name="直線コネクタ 430"/>
        <xdr:cNvCxnSpPr/>
      </xdr:nvCxnSpPr>
      <xdr:spPr>
        <a:xfrm flipV="1">
          <a:off x="13893800" y="12603988"/>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2" name="フローチャート: 判断 431"/>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3" name="テキスト ボックス 432"/>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159004</xdr:rowOff>
    </xdr:from>
    <xdr:to>
      <xdr:col>69</xdr:col>
      <xdr:colOff>92075</xdr:colOff>
      <xdr:row>74</xdr:row>
      <xdr:rowOff>163576</xdr:rowOff>
    </xdr:to>
    <xdr:cxnSp macro="">
      <xdr:nvCxnSpPr>
        <xdr:cNvPr id="434" name="直線コネクタ 433"/>
        <xdr:cNvCxnSpPr/>
      </xdr:nvCxnSpPr>
      <xdr:spPr>
        <a:xfrm flipV="1">
          <a:off x="13004800" y="12846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5" name="フローチャート: 判断 434"/>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36" name="テキスト ボックス 435"/>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37" name="フローチャート: 判断 436"/>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38" name="テキスト ボックス 437"/>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25908</xdr:rowOff>
    </xdr:from>
    <xdr:to>
      <xdr:col>82</xdr:col>
      <xdr:colOff>158750</xdr:colOff>
      <xdr:row>74</xdr:row>
      <xdr:rowOff>127508</xdr:rowOff>
    </xdr:to>
    <xdr:sp macro="" textlink="">
      <xdr:nvSpPr>
        <xdr:cNvPr id="444" name="楕円 443"/>
        <xdr:cNvSpPr/>
      </xdr:nvSpPr>
      <xdr:spPr>
        <a:xfrm>
          <a:off x="164592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105935</xdr:rowOff>
    </xdr:from>
    <xdr:ext cx="762000" cy="259045"/>
    <xdr:sp macro="" textlink="">
      <xdr:nvSpPr>
        <xdr:cNvPr id="445" name="公債費以外該当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128778</xdr:rowOff>
    </xdr:from>
    <xdr:to>
      <xdr:col>78</xdr:col>
      <xdr:colOff>120650</xdr:colOff>
      <xdr:row>74</xdr:row>
      <xdr:rowOff>58928</xdr:rowOff>
    </xdr:to>
    <xdr:sp macro="" textlink="">
      <xdr:nvSpPr>
        <xdr:cNvPr id="446" name="楕円 445"/>
        <xdr:cNvSpPr/>
      </xdr:nvSpPr>
      <xdr:spPr>
        <a:xfrm>
          <a:off x="15621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69105</xdr:rowOff>
    </xdr:from>
    <xdr:ext cx="736600" cy="259045"/>
    <xdr:sp macro="" textlink="">
      <xdr:nvSpPr>
        <xdr:cNvPr id="447" name="テキスト ボックス 446"/>
        <xdr:cNvSpPr txBox="1"/>
      </xdr:nvSpPr>
      <xdr:spPr>
        <a:xfrm>
          <a:off x="15290800" y="124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37338</xdr:rowOff>
    </xdr:from>
    <xdr:to>
      <xdr:col>74</xdr:col>
      <xdr:colOff>31750</xdr:colOff>
      <xdr:row>73</xdr:row>
      <xdr:rowOff>138938</xdr:rowOff>
    </xdr:to>
    <xdr:sp macro="" textlink="">
      <xdr:nvSpPr>
        <xdr:cNvPr id="448" name="楕円 447"/>
        <xdr:cNvSpPr/>
      </xdr:nvSpPr>
      <xdr:spPr>
        <a:xfrm>
          <a:off x="14732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149115</xdr:rowOff>
    </xdr:from>
    <xdr:ext cx="762000" cy="259045"/>
    <xdr:sp macro="" textlink="">
      <xdr:nvSpPr>
        <xdr:cNvPr id="449" name="テキスト ボックス 448"/>
        <xdr:cNvSpPr txBox="1"/>
      </xdr:nvSpPr>
      <xdr:spPr>
        <a:xfrm>
          <a:off x="14401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108204</xdr:rowOff>
    </xdr:from>
    <xdr:to>
      <xdr:col>69</xdr:col>
      <xdr:colOff>142875</xdr:colOff>
      <xdr:row>75</xdr:row>
      <xdr:rowOff>38354</xdr:rowOff>
    </xdr:to>
    <xdr:sp macro="" textlink="">
      <xdr:nvSpPr>
        <xdr:cNvPr id="450" name="楕円 449"/>
        <xdr:cNvSpPr/>
      </xdr:nvSpPr>
      <xdr:spPr>
        <a:xfrm>
          <a:off x="13843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48531</xdr:rowOff>
    </xdr:from>
    <xdr:ext cx="762000" cy="259045"/>
    <xdr:sp macro="" textlink="">
      <xdr:nvSpPr>
        <xdr:cNvPr id="451" name="テキスト ボックス 450"/>
        <xdr:cNvSpPr txBox="1"/>
      </xdr:nvSpPr>
      <xdr:spPr>
        <a:xfrm>
          <a:off x="13512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112776</xdr:rowOff>
    </xdr:from>
    <xdr:to>
      <xdr:col>65</xdr:col>
      <xdr:colOff>53975</xdr:colOff>
      <xdr:row>75</xdr:row>
      <xdr:rowOff>42926</xdr:rowOff>
    </xdr:to>
    <xdr:sp macro="" textlink="">
      <xdr:nvSpPr>
        <xdr:cNvPr id="452" name="楕円 451"/>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53103</xdr:rowOff>
    </xdr:from>
    <xdr:ext cx="762000" cy="259045"/>
    <xdr:sp macro="" textlink="">
      <xdr:nvSpPr>
        <xdr:cNvPr id="453" name="テキスト ボックス 452"/>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79998</xdr:rowOff>
    </xdr:from>
    <xdr:to>
      <xdr:col>29</xdr:col>
      <xdr:colOff>127000</xdr:colOff>
      <xdr:row>16</xdr:row>
      <xdr:rowOff>125626</xdr:rowOff>
    </xdr:to>
    <xdr:cxnSp macro="">
      <xdr:nvCxnSpPr>
        <xdr:cNvPr id="52" name="直線コネクタ 51"/>
        <xdr:cNvCxnSpPr/>
      </xdr:nvCxnSpPr>
      <xdr:spPr bwMode="auto">
        <a:xfrm flipV="1">
          <a:off x="5003800" y="2870823"/>
          <a:ext cx="647700" cy="45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60508</xdr:rowOff>
    </xdr:from>
    <xdr:ext cx="762000" cy="259045"/>
    <xdr:sp macro="" textlink="">
      <xdr:nvSpPr>
        <xdr:cNvPr id="53" name="人口1人当たり決算額の推移平均値テキスト130"/>
        <xdr:cNvSpPr txBox="1"/>
      </xdr:nvSpPr>
      <xdr:spPr>
        <a:xfrm>
          <a:off x="5740400" y="3022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125626</xdr:rowOff>
    </xdr:from>
    <xdr:to>
      <xdr:col>26</xdr:col>
      <xdr:colOff>50800</xdr:colOff>
      <xdr:row>16</xdr:row>
      <xdr:rowOff>145841</xdr:rowOff>
    </xdr:to>
    <xdr:cxnSp macro="">
      <xdr:nvCxnSpPr>
        <xdr:cNvPr id="55" name="直線コネクタ 54"/>
        <xdr:cNvCxnSpPr/>
      </xdr:nvCxnSpPr>
      <xdr:spPr bwMode="auto">
        <a:xfrm flipV="1">
          <a:off x="4305300" y="2916451"/>
          <a:ext cx="698500" cy="20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130257</xdr:rowOff>
    </xdr:from>
    <xdr:to>
      <xdr:col>22</xdr:col>
      <xdr:colOff>114300</xdr:colOff>
      <xdr:row>16</xdr:row>
      <xdr:rowOff>145841</xdr:rowOff>
    </xdr:to>
    <xdr:cxnSp macro="">
      <xdr:nvCxnSpPr>
        <xdr:cNvPr id="58" name="直線コネクタ 57"/>
        <xdr:cNvCxnSpPr/>
      </xdr:nvCxnSpPr>
      <xdr:spPr bwMode="auto">
        <a:xfrm>
          <a:off x="3606800" y="2921082"/>
          <a:ext cx="698500" cy="15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64577</xdr:rowOff>
    </xdr:from>
    <xdr:ext cx="762000" cy="259045"/>
    <xdr:sp macro="" textlink="">
      <xdr:nvSpPr>
        <xdr:cNvPr id="60" name="テキスト ボックス 59"/>
        <xdr:cNvSpPr txBox="1"/>
      </xdr:nvSpPr>
      <xdr:spPr>
        <a:xfrm>
          <a:off x="3924300" y="31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130257</xdr:rowOff>
    </xdr:from>
    <xdr:to>
      <xdr:col>18</xdr:col>
      <xdr:colOff>177800</xdr:colOff>
      <xdr:row>17</xdr:row>
      <xdr:rowOff>20098</xdr:rowOff>
    </xdr:to>
    <xdr:cxnSp macro="">
      <xdr:nvCxnSpPr>
        <xdr:cNvPr id="61" name="直線コネクタ 60"/>
        <xdr:cNvCxnSpPr/>
      </xdr:nvCxnSpPr>
      <xdr:spPr bwMode="auto">
        <a:xfrm flipV="1">
          <a:off x="2908300" y="2921082"/>
          <a:ext cx="698500" cy="61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95726</xdr:rowOff>
    </xdr:from>
    <xdr:ext cx="762000" cy="259045"/>
    <xdr:sp macro="" textlink="">
      <xdr:nvSpPr>
        <xdr:cNvPr id="63" name="テキスト ボックス 62"/>
        <xdr:cNvSpPr txBox="1"/>
      </xdr:nvSpPr>
      <xdr:spPr>
        <a:xfrm>
          <a:off x="3225800" y="322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100108</xdr:rowOff>
    </xdr:from>
    <xdr:ext cx="762000" cy="259045"/>
    <xdr:sp macro="" textlink="">
      <xdr:nvSpPr>
        <xdr:cNvPr id="65" name="テキスト ボックス 64"/>
        <xdr:cNvSpPr txBox="1"/>
      </xdr:nvSpPr>
      <xdr:spPr>
        <a:xfrm>
          <a:off x="2527300" y="323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29198</xdr:rowOff>
    </xdr:from>
    <xdr:to>
      <xdr:col>29</xdr:col>
      <xdr:colOff>177800</xdr:colOff>
      <xdr:row>16</xdr:row>
      <xdr:rowOff>130798</xdr:rowOff>
    </xdr:to>
    <xdr:sp macro="" textlink="">
      <xdr:nvSpPr>
        <xdr:cNvPr id="71" name="楕円 70"/>
        <xdr:cNvSpPr/>
      </xdr:nvSpPr>
      <xdr:spPr bwMode="auto">
        <a:xfrm>
          <a:off x="5600700" y="2820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45725</xdr:rowOff>
    </xdr:from>
    <xdr:ext cx="762000" cy="259045"/>
    <xdr:sp macro="" textlink="">
      <xdr:nvSpPr>
        <xdr:cNvPr id="72" name="人口1人当たり決算額の推移該当値テキスト130"/>
        <xdr:cNvSpPr txBox="1"/>
      </xdr:nvSpPr>
      <xdr:spPr>
        <a:xfrm>
          <a:off x="5740400" y="266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74826</xdr:rowOff>
    </xdr:from>
    <xdr:to>
      <xdr:col>26</xdr:col>
      <xdr:colOff>101600</xdr:colOff>
      <xdr:row>17</xdr:row>
      <xdr:rowOff>4976</xdr:rowOff>
    </xdr:to>
    <xdr:sp macro="" textlink="">
      <xdr:nvSpPr>
        <xdr:cNvPr id="73" name="楕円 72"/>
        <xdr:cNvSpPr/>
      </xdr:nvSpPr>
      <xdr:spPr bwMode="auto">
        <a:xfrm>
          <a:off x="4953000" y="286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15153</xdr:rowOff>
    </xdr:from>
    <xdr:ext cx="736600" cy="259045"/>
    <xdr:sp macro="" textlink="">
      <xdr:nvSpPr>
        <xdr:cNvPr id="74" name="テキスト ボックス 73"/>
        <xdr:cNvSpPr txBox="1"/>
      </xdr:nvSpPr>
      <xdr:spPr>
        <a:xfrm>
          <a:off x="4622800" y="2634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95041</xdr:rowOff>
    </xdr:from>
    <xdr:to>
      <xdr:col>22</xdr:col>
      <xdr:colOff>165100</xdr:colOff>
      <xdr:row>17</xdr:row>
      <xdr:rowOff>25191</xdr:rowOff>
    </xdr:to>
    <xdr:sp macro="" textlink="">
      <xdr:nvSpPr>
        <xdr:cNvPr id="75" name="楕円 74"/>
        <xdr:cNvSpPr/>
      </xdr:nvSpPr>
      <xdr:spPr bwMode="auto">
        <a:xfrm>
          <a:off x="4254500" y="2885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35368</xdr:rowOff>
    </xdr:from>
    <xdr:ext cx="762000" cy="259045"/>
    <xdr:sp macro="" textlink="">
      <xdr:nvSpPr>
        <xdr:cNvPr id="76" name="テキスト ボックス 75"/>
        <xdr:cNvSpPr txBox="1"/>
      </xdr:nvSpPr>
      <xdr:spPr>
        <a:xfrm>
          <a:off x="3924300" y="265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79457</xdr:rowOff>
    </xdr:from>
    <xdr:to>
      <xdr:col>19</xdr:col>
      <xdr:colOff>38100</xdr:colOff>
      <xdr:row>17</xdr:row>
      <xdr:rowOff>9607</xdr:rowOff>
    </xdr:to>
    <xdr:sp macro="" textlink="">
      <xdr:nvSpPr>
        <xdr:cNvPr id="77" name="楕円 76"/>
        <xdr:cNvSpPr/>
      </xdr:nvSpPr>
      <xdr:spPr bwMode="auto">
        <a:xfrm>
          <a:off x="3556000" y="2870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19784</xdr:rowOff>
    </xdr:from>
    <xdr:ext cx="762000" cy="259045"/>
    <xdr:sp macro="" textlink="">
      <xdr:nvSpPr>
        <xdr:cNvPr id="78" name="テキスト ボックス 77"/>
        <xdr:cNvSpPr txBox="1"/>
      </xdr:nvSpPr>
      <xdr:spPr>
        <a:xfrm>
          <a:off x="3225800" y="263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140748</xdr:rowOff>
    </xdr:from>
    <xdr:to>
      <xdr:col>15</xdr:col>
      <xdr:colOff>101600</xdr:colOff>
      <xdr:row>17</xdr:row>
      <xdr:rowOff>70898</xdr:rowOff>
    </xdr:to>
    <xdr:sp macro="" textlink="">
      <xdr:nvSpPr>
        <xdr:cNvPr id="79" name="楕円 78"/>
        <xdr:cNvSpPr/>
      </xdr:nvSpPr>
      <xdr:spPr bwMode="auto">
        <a:xfrm>
          <a:off x="2857500" y="2931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81075</xdr:rowOff>
    </xdr:from>
    <xdr:ext cx="762000" cy="259045"/>
    <xdr:sp macro="" textlink="">
      <xdr:nvSpPr>
        <xdr:cNvPr id="80" name="テキスト ボックス 79"/>
        <xdr:cNvSpPr txBox="1"/>
      </xdr:nvSpPr>
      <xdr:spPr>
        <a:xfrm>
          <a:off x="2527300" y="270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283317</xdr:rowOff>
    </xdr:from>
    <xdr:to>
      <xdr:col>29</xdr:col>
      <xdr:colOff>127000</xdr:colOff>
      <xdr:row>34</xdr:row>
      <xdr:rowOff>323367</xdr:rowOff>
    </xdr:to>
    <xdr:cxnSp macro="">
      <xdr:nvCxnSpPr>
        <xdr:cNvPr id="112" name="直線コネクタ 111"/>
        <xdr:cNvCxnSpPr/>
      </xdr:nvCxnSpPr>
      <xdr:spPr bwMode="auto">
        <a:xfrm>
          <a:off x="5003800" y="6550767"/>
          <a:ext cx="647700" cy="40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128767</xdr:rowOff>
    </xdr:from>
    <xdr:ext cx="762000" cy="259045"/>
    <xdr:sp macro="" textlink="">
      <xdr:nvSpPr>
        <xdr:cNvPr id="113" name="人口1人当たり決算額の推移平均値テキスト445"/>
        <xdr:cNvSpPr txBox="1"/>
      </xdr:nvSpPr>
      <xdr:spPr>
        <a:xfrm>
          <a:off x="5740400" y="673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155689</xdr:rowOff>
    </xdr:from>
    <xdr:to>
      <xdr:col>26</xdr:col>
      <xdr:colOff>50800</xdr:colOff>
      <xdr:row>34</xdr:row>
      <xdr:rowOff>283317</xdr:rowOff>
    </xdr:to>
    <xdr:cxnSp macro="">
      <xdr:nvCxnSpPr>
        <xdr:cNvPr id="115" name="直線コネクタ 114"/>
        <xdr:cNvCxnSpPr/>
      </xdr:nvCxnSpPr>
      <xdr:spPr bwMode="auto">
        <a:xfrm>
          <a:off x="4305300" y="6423139"/>
          <a:ext cx="698500" cy="127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238701</xdr:rowOff>
    </xdr:from>
    <xdr:ext cx="736600" cy="259045"/>
    <xdr:sp macro="" textlink="">
      <xdr:nvSpPr>
        <xdr:cNvPr id="117" name="テキスト ボックス 116"/>
        <xdr:cNvSpPr txBox="1"/>
      </xdr:nvSpPr>
      <xdr:spPr>
        <a:xfrm>
          <a:off x="4622800" y="684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155689</xdr:rowOff>
    </xdr:from>
    <xdr:to>
      <xdr:col>22</xdr:col>
      <xdr:colOff>114300</xdr:colOff>
      <xdr:row>34</xdr:row>
      <xdr:rowOff>292621</xdr:rowOff>
    </xdr:to>
    <xdr:cxnSp macro="">
      <xdr:nvCxnSpPr>
        <xdr:cNvPr id="118" name="直線コネクタ 117"/>
        <xdr:cNvCxnSpPr/>
      </xdr:nvCxnSpPr>
      <xdr:spPr bwMode="auto">
        <a:xfrm flipV="1">
          <a:off x="3606800" y="6423139"/>
          <a:ext cx="698500" cy="136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279575</xdr:rowOff>
    </xdr:from>
    <xdr:ext cx="762000" cy="259045"/>
    <xdr:sp macro="" textlink="">
      <xdr:nvSpPr>
        <xdr:cNvPr id="120" name="テキスト ボックス 119"/>
        <xdr:cNvSpPr txBox="1"/>
      </xdr:nvSpPr>
      <xdr:spPr>
        <a:xfrm>
          <a:off x="3924300" y="688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292621</xdr:rowOff>
    </xdr:from>
    <xdr:to>
      <xdr:col>18</xdr:col>
      <xdr:colOff>177800</xdr:colOff>
      <xdr:row>35</xdr:row>
      <xdr:rowOff>29411</xdr:rowOff>
    </xdr:to>
    <xdr:cxnSp macro="">
      <xdr:nvCxnSpPr>
        <xdr:cNvPr id="121" name="直線コネクタ 120"/>
        <xdr:cNvCxnSpPr/>
      </xdr:nvCxnSpPr>
      <xdr:spPr bwMode="auto">
        <a:xfrm flipV="1">
          <a:off x="2908300" y="6560071"/>
          <a:ext cx="698500" cy="79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328083</xdr:rowOff>
    </xdr:from>
    <xdr:ext cx="762000" cy="259045"/>
    <xdr:sp macro="" textlink="">
      <xdr:nvSpPr>
        <xdr:cNvPr id="123" name="テキスト ボックス 122"/>
        <xdr:cNvSpPr txBox="1"/>
      </xdr:nvSpPr>
      <xdr:spPr>
        <a:xfrm>
          <a:off x="3225800" y="69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281472</xdr:rowOff>
    </xdr:from>
    <xdr:ext cx="762000" cy="259045"/>
    <xdr:sp macro="" textlink="">
      <xdr:nvSpPr>
        <xdr:cNvPr id="125" name="テキスト ボックス 124"/>
        <xdr:cNvSpPr txBox="1"/>
      </xdr:nvSpPr>
      <xdr:spPr>
        <a:xfrm>
          <a:off x="2527300" y="68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272567</xdr:rowOff>
    </xdr:from>
    <xdr:to>
      <xdr:col>29</xdr:col>
      <xdr:colOff>177800</xdr:colOff>
      <xdr:row>35</xdr:row>
      <xdr:rowOff>31267</xdr:rowOff>
    </xdr:to>
    <xdr:sp macro="" textlink="">
      <xdr:nvSpPr>
        <xdr:cNvPr id="131" name="楕円 130"/>
        <xdr:cNvSpPr/>
      </xdr:nvSpPr>
      <xdr:spPr bwMode="auto">
        <a:xfrm>
          <a:off x="5600700" y="6540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117644</xdr:rowOff>
    </xdr:from>
    <xdr:ext cx="762000" cy="259045"/>
    <xdr:sp macro="" textlink="">
      <xdr:nvSpPr>
        <xdr:cNvPr id="132" name="人口1人当たり決算額の推移該当値テキスト445"/>
        <xdr:cNvSpPr txBox="1"/>
      </xdr:nvSpPr>
      <xdr:spPr>
        <a:xfrm>
          <a:off x="5740400" y="638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232517</xdr:rowOff>
    </xdr:from>
    <xdr:to>
      <xdr:col>26</xdr:col>
      <xdr:colOff>101600</xdr:colOff>
      <xdr:row>34</xdr:row>
      <xdr:rowOff>334117</xdr:rowOff>
    </xdr:to>
    <xdr:sp macro="" textlink="">
      <xdr:nvSpPr>
        <xdr:cNvPr id="133" name="楕円 132"/>
        <xdr:cNvSpPr/>
      </xdr:nvSpPr>
      <xdr:spPr bwMode="auto">
        <a:xfrm>
          <a:off x="4953000" y="649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1394</xdr:rowOff>
    </xdr:from>
    <xdr:ext cx="736600" cy="259045"/>
    <xdr:sp macro="" textlink="">
      <xdr:nvSpPr>
        <xdr:cNvPr id="134" name="テキスト ボックス 133"/>
        <xdr:cNvSpPr txBox="1"/>
      </xdr:nvSpPr>
      <xdr:spPr>
        <a:xfrm>
          <a:off x="4622800" y="626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104889</xdr:rowOff>
    </xdr:from>
    <xdr:to>
      <xdr:col>22</xdr:col>
      <xdr:colOff>165100</xdr:colOff>
      <xdr:row>34</xdr:row>
      <xdr:rowOff>206489</xdr:rowOff>
    </xdr:to>
    <xdr:sp macro="" textlink="">
      <xdr:nvSpPr>
        <xdr:cNvPr id="135" name="楕円 134"/>
        <xdr:cNvSpPr/>
      </xdr:nvSpPr>
      <xdr:spPr bwMode="auto">
        <a:xfrm>
          <a:off x="4254500" y="6372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216666</xdr:rowOff>
    </xdr:from>
    <xdr:ext cx="762000" cy="259045"/>
    <xdr:sp macro="" textlink="">
      <xdr:nvSpPr>
        <xdr:cNvPr id="136" name="テキスト ボックス 135"/>
        <xdr:cNvSpPr txBox="1"/>
      </xdr:nvSpPr>
      <xdr:spPr>
        <a:xfrm>
          <a:off x="3924300" y="6141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241821</xdr:rowOff>
    </xdr:from>
    <xdr:to>
      <xdr:col>19</xdr:col>
      <xdr:colOff>38100</xdr:colOff>
      <xdr:row>35</xdr:row>
      <xdr:rowOff>521</xdr:rowOff>
    </xdr:to>
    <xdr:sp macro="" textlink="">
      <xdr:nvSpPr>
        <xdr:cNvPr id="137" name="楕円 136"/>
        <xdr:cNvSpPr/>
      </xdr:nvSpPr>
      <xdr:spPr bwMode="auto">
        <a:xfrm>
          <a:off x="3556000" y="6509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10698</xdr:rowOff>
    </xdr:from>
    <xdr:ext cx="762000" cy="259045"/>
    <xdr:sp macro="" textlink="">
      <xdr:nvSpPr>
        <xdr:cNvPr id="138" name="テキスト ボックス 137"/>
        <xdr:cNvSpPr txBox="1"/>
      </xdr:nvSpPr>
      <xdr:spPr>
        <a:xfrm>
          <a:off x="3225800" y="627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321511</xdr:rowOff>
    </xdr:from>
    <xdr:to>
      <xdr:col>15</xdr:col>
      <xdr:colOff>101600</xdr:colOff>
      <xdr:row>35</xdr:row>
      <xdr:rowOff>80211</xdr:rowOff>
    </xdr:to>
    <xdr:sp macro="" textlink="">
      <xdr:nvSpPr>
        <xdr:cNvPr id="139" name="楕円 138"/>
        <xdr:cNvSpPr/>
      </xdr:nvSpPr>
      <xdr:spPr bwMode="auto">
        <a:xfrm>
          <a:off x="2857500" y="6588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90388</xdr:rowOff>
    </xdr:from>
    <xdr:ext cx="762000" cy="259045"/>
    <xdr:sp macro="" textlink="">
      <xdr:nvSpPr>
        <xdr:cNvPr id="140" name="テキスト ボックス 139"/>
        <xdr:cNvSpPr txBox="1"/>
      </xdr:nvSpPr>
      <xdr:spPr>
        <a:xfrm>
          <a:off x="2527300" y="635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12,845
12,683
232.17
16,315,525
15,862,494
451,170
7,310,866
13,022,794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137249</xdr:rowOff>
    </xdr:from>
    <xdr:to>
      <xdr:col>24</xdr:col>
      <xdr:colOff>63500</xdr:colOff>
      <xdr:row>33</xdr:row>
      <xdr:rowOff>16218</xdr:rowOff>
    </xdr:to>
    <xdr:cxnSp macro="">
      <xdr:nvCxnSpPr>
        <xdr:cNvPr id="61" name="直線コネクタ 60"/>
        <xdr:cNvCxnSpPr/>
      </xdr:nvCxnSpPr>
      <xdr:spPr>
        <a:xfrm flipV="1">
          <a:off x="3797300" y="5623649"/>
          <a:ext cx="838200" cy="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16218</xdr:rowOff>
    </xdr:from>
    <xdr:to>
      <xdr:col>19</xdr:col>
      <xdr:colOff>177800</xdr:colOff>
      <xdr:row>33</xdr:row>
      <xdr:rowOff>16358</xdr:rowOff>
    </xdr:to>
    <xdr:cxnSp macro="">
      <xdr:nvCxnSpPr>
        <xdr:cNvPr id="64" name="直線コネクタ 63"/>
        <xdr:cNvCxnSpPr/>
      </xdr:nvCxnSpPr>
      <xdr:spPr>
        <a:xfrm flipV="1">
          <a:off x="2908300" y="5674068"/>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5855</xdr:rowOff>
    </xdr:from>
    <xdr:to>
      <xdr:col>15</xdr:col>
      <xdr:colOff>50800</xdr:colOff>
      <xdr:row>33</xdr:row>
      <xdr:rowOff>16358</xdr:rowOff>
    </xdr:to>
    <xdr:cxnSp macro="">
      <xdr:nvCxnSpPr>
        <xdr:cNvPr id="67" name="直線コネクタ 66"/>
        <xdr:cNvCxnSpPr/>
      </xdr:nvCxnSpPr>
      <xdr:spPr>
        <a:xfrm>
          <a:off x="2019300" y="5663705"/>
          <a:ext cx="889000" cy="1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5855</xdr:rowOff>
    </xdr:from>
    <xdr:to>
      <xdr:col>10</xdr:col>
      <xdr:colOff>114300</xdr:colOff>
      <xdr:row>35</xdr:row>
      <xdr:rowOff>27826</xdr:rowOff>
    </xdr:to>
    <xdr:cxnSp macro="">
      <xdr:nvCxnSpPr>
        <xdr:cNvPr id="70" name="直線コネクタ 69"/>
        <xdr:cNvCxnSpPr/>
      </xdr:nvCxnSpPr>
      <xdr:spPr>
        <a:xfrm flipV="1">
          <a:off x="1130300" y="5663705"/>
          <a:ext cx="889000" cy="36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105427</xdr:rowOff>
    </xdr:from>
    <xdr:ext cx="534377" cy="259045"/>
    <xdr:sp macro="" textlink="">
      <xdr:nvSpPr>
        <xdr:cNvPr id="72" name="テキスト ボックス 71"/>
        <xdr:cNvSpPr txBox="1"/>
      </xdr:nvSpPr>
      <xdr:spPr>
        <a:xfrm>
          <a:off x="1752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60202</xdr:rowOff>
    </xdr:from>
    <xdr:ext cx="534377" cy="259045"/>
    <xdr:sp macro="" textlink="">
      <xdr:nvSpPr>
        <xdr:cNvPr id="74" name="テキスト ボックス 73"/>
        <xdr:cNvSpPr txBox="1"/>
      </xdr:nvSpPr>
      <xdr:spPr>
        <a:xfrm>
          <a:off x="863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86449</xdr:rowOff>
    </xdr:from>
    <xdr:to>
      <xdr:col>24</xdr:col>
      <xdr:colOff>114300</xdr:colOff>
      <xdr:row>33</xdr:row>
      <xdr:rowOff>16599</xdr:rowOff>
    </xdr:to>
    <xdr:sp macro="" textlink="">
      <xdr:nvSpPr>
        <xdr:cNvPr id="80" name="楕円 79"/>
        <xdr:cNvSpPr/>
      </xdr:nvSpPr>
      <xdr:spPr>
        <a:xfrm>
          <a:off x="4584700" y="557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109326</xdr:rowOff>
    </xdr:from>
    <xdr:ext cx="599010" cy="259045"/>
    <xdr:sp macro="" textlink="">
      <xdr:nvSpPr>
        <xdr:cNvPr id="81" name="人件費該当値テキスト"/>
        <xdr:cNvSpPr txBox="1"/>
      </xdr:nvSpPr>
      <xdr:spPr>
        <a:xfrm>
          <a:off x="4686300" y="542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136868</xdr:rowOff>
    </xdr:from>
    <xdr:to>
      <xdr:col>20</xdr:col>
      <xdr:colOff>38100</xdr:colOff>
      <xdr:row>33</xdr:row>
      <xdr:rowOff>67018</xdr:rowOff>
    </xdr:to>
    <xdr:sp macro="" textlink="">
      <xdr:nvSpPr>
        <xdr:cNvPr id="82" name="楕円 81"/>
        <xdr:cNvSpPr/>
      </xdr:nvSpPr>
      <xdr:spPr>
        <a:xfrm>
          <a:off x="3746500" y="56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83545</xdr:rowOff>
    </xdr:from>
    <xdr:ext cx="599010" cy="259045"/>
    <xdr:sp macro="" textlink="">
      <xdr:nvSpPr>
        <xdr:cNvPr id="83" name="テキスト ボックス 82"/>
        <xdr:cNvSpPr txBox="1"/>
      </xdr:nvSpPr>
      <xdr:spPr>
        <a:xfrm>
          <a:off x="3497795" y="539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137008</xdr:rowOff>
    </xdr:from>
    <xdr:to>
      <xdr:col>15</xdr:col>
      <xdr:colOff>101600</xdr:colOff>
      <xdr:row>33</xdr:row>
      <xdr:rowOff>67158</xdr:rowOff>
    </xdr:to>
    <xdr:sp macro="" textlink="">
      <xdr:nvSpPr>
        <xdr:cNvPr id="84" name="楕円 83"/>
        <xdr:cNvSpPr/>
      </xdr:nvSpPr>
      <xdr:spPr>
        <a:xfrm>
          <a:off x="2857500" y="562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83685</xdr:rowOff>
    </xdr:from>
    <xdr:ext cx="599010" cy="259045"/>
    <xdr:sp macro="" textlink="">
      <xdr:nvSpPr>
        <xdr:cNvPr id="85" name="テキスト ボックス 84"/>
        <xdr:cNvSpPr txBox="1"/>
      </xdr:nvSpPr>
      <xdr:spPr>
        <a:xfrm>
          <a:off x="2608795" y="539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126505</xdr:rowOff>
    </xdr:from>
    <xdr:to>
      <xdr:col>10</xdr:col>
      <xdr:colOff>165100</xdr:colOff>
      <xdr:row>33</xdr:row>
      <xdr:rowOff>56655</xdr:rowOff>
    </xdr:to>
    <xdr:sp macro="" textlink="">
      <xdr:nvSpPr>
        <xdr:cNvPr id="86" name="楕円 85"/>
        <xdr:cNvSpPr/>
      </xdr:nvSpPr>
      <xdr:spPr>
        <a:xfrm>
          <a:off x="1968500" y="5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73182</xdr:rowOff>
    </xdr:from>
    <xdr:ext cx="599010" cy="259045"/>
    <xdr:sp macro="" textlink="">
      <xdr:nvSpPr>
        <xdr:cNvPr id="87" name="テキスト ボックス 86"/>
        <xdr:cNvSpPr txBox="1"/>
      </xdr:nvSpPr>
      <xdr:spPr>
        <a:xfrm>
          <a:off x="1719795" y="538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148476</xdr:rowOff>
    </xdr:from>
    <xdr:to>
      <xdr:col>6</xdr:col>
      <xdr:colOff>38100</xdr:colOff>
      <xdr:row>35</xdr:row>
      <xdr:rowOff>78626</xdr:rowOff>
    </xdr:to>
    <xdr:sp macro="" textlink="">
      <xdr:nvSpPr>
        <xdr:cNvPr id="88" name="楕円 87"/>
        <xdr:cNvSpPr/>
      </xdr:nvSpPr>
      <xdr:spPr>
        <a:xfrm>
          <a:off x="1079500" y="597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95153</xdr:rowOff>
    </xdr:from>
    <xdr:ext cx="599010" cy="259045"/>
    <xdr:sp macro="" textlink="">
      <xdr:nvSpPr>
        <xdr:cNvPr id="89" name="テキスト ボックス 88"/>
        <xdr:cNvSpPr txBox="1"/>
      </xdr:nvSpPr>
      <xdr:spPr>
        <a:xfrm>
          <a:off x="830795" y="57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26711</xdr:rowOff>
    </xdr:from>
    <xdr:to>
      <xdr:col>24</xdr:col>
      <xdr:colOff>63500</xdr:colOff>
      <xdr:row>56</xdr:row>
      <xdr:rowOff>29118</xdr:rowOff>
    </xdr:to>
    <xdr:cxnSp macro="">
      <xdr:nvCxnSpPr>
        <xdr:cNvPr id="118" name="直線コネクタ 117"/>
        <xdr:cNvCxnSpPr/>
      </xdr:nvCxnSpPr>
      <xdr:spPr>
        <a:xfrm flipV="1">
          <a:off x="3797300" y="9627911"/>
          <a:ext cx="838200" cy="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70836</xdr:rowOff>
    </xdr:from>
    <xdr:ext cx="599010" cy="259045"/>
    <xdr:sp macro="" textlink="">
      <xdr:nvSpPr>
        <xdr:cNvPr id="119" name="物件費平均値テキスト"/>
        <xdr:cNvSpPr txBox="1"/>
      </xdr:nvSpPr>
      <xdr:spPr>
        <a:xfrm>
          <a:off x="4686300" y="9672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29118</xdr:rowOff>
    </xdr:from>
    <xdr:to>
      <xdr:col>19</xdr:col>
      <xdr:colOff>177800</xdr:colOff>
      <xdr:row>56</xdr:row>
      <xdr:rowOff>59686</xdr:rowOff>
    </xdr:to>
    <xdr:cxnSp macro="">
      <xdr:nvCxnSpPr>
        <xdr:cNvPr id="121" name="直線コネクタ 120"/>
        <xdr:cNvCxnSpPr/>
      </xdr:nvCxnSpPr>
      <xdr:spPr>
        <a:xfrm flipV="1">
          <a:off x="2908300" y="9630318"/>
          <a:ext cx="889000" cy="3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29989</xdr:rowOff>
    </xdr:from>
    <xdr:ext cx="599010" cy="259045"/>
    <xdr:sp macro="" textlink="">
      <xdr:nvSpPr>
        <xdr:cNvPr id="123" name="テキスト ボックス 122"/>
        <xdr:cNvSpPr txBox="1"/>
      </xdr:nvSpPr>
      <xdr:spPr>
        <a:xfrm>
          <a:off x="3497795" y="98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59686</xdr:rowOff>
    </xdr:from>
    <xdr:to>
      <xdr:col>15</xdr:col>
      <xdr:colOff>50800</xdr:colOff>
      <xdr:row>56</xdr:row>
      <xdr:rowOff>102774</xdr:rowOff>
    </xdr:to>
    <xdr:cxnSp macro="">
      <xdr:nvCxnSpPr>
        <xdr:cNvPr id="124" name="直線コネクタ 123"/>
        <xdr:cNvCxnSpPr/>
      </xdr:nvCxnSpPr>
      <xdr:spPr>
        <a:xfrm flipV="1">
          <a:off x="2019300" y="9660886"/>
          <a:ext cx="889000" cy="4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32174</xdr:rowOff>
    </xdr:from>
    <xdr:to>
      <xdr:col>10</xdr:col>
      <xdr:colOff>114300</xdr:colOff>
      <xdr:row>56</xdr:row>
      <xdr:rowOff>102774</xdr:rowOff>
    </xdr:to>
    <xdr:cxnSp macro="">
      <xdr:nvCxnSpPr>
        <xdr:cNvPr id="127" name="直線コネクタ 126"/>
        <xdr:cNvCxnSpPr/>
      </xdr:nvCxnSpPr>
      <xdr:spPr>
        <a:xfrm>
          <a:off x="1130300" y="9633374"/>
          <a:ext cx="889000" cy="7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84823</xdr:rowOff>
    </xdr:from>
    <xdr:ext cx="534377" cy="259045"/>
    <xdr:sp macro="" textlink="">
      <xdr:nvSpPr>
        <xdr:cNvPr id="129" name="テキスト ボックス 128"/>
        <xdr:cNvSpPr txBox="1"/>
      </xdr:nvSpPr>
      <xdr:spPr>
        <a:xfrm>
          <a:off x="1752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56610</xdr:rowOff>
    </xdr:from>
    <xdr:ext cx="534377" cy="259045"/>
    <xdr:sp macro="" textlink="">
      <xdr:nvSpPr>
        <xdr:cNvPr id="131" name="テキスト ボックス 130"/>
        <xdr:cNvSpPr txBox="1"/>
      </xdr:nvSpPr>
      <xdr:spPr>
        <a:xfrm>
          <a:off x="863111" y="98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147361</xdr:rowOff>
    </xdr:from>
    <xdr:to>
      <xdr:col>24</xdr:col>
      <xdr:colOff>114300</xdr:colOff>
      <xdr:row>56</xdr:row>
      <xdr:rowOff>77511</xdr:rowOff>
    </xdr:to>
    <xdr:sp macro="" textlink="">
      <xdr:nvSpPr>
        <xdr:cNvPr id="137" name="楕円 136"/>
        <xdr:cNvSpPr/>
      </xdr:nvSpPr>
      <xdr:spPr>
        <a:xfrm>
          <a:off x="4584700" y="957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170238</xdr:rowOff>
    </xdr:from>
    <xdr:ext cx="599010" cy="259045"/>
    <xdr:sp macro="" textlink="">
      <xdr:nvSpPr>
        <xdr:cNvPr id="138" name="物件費該当値テキスト"/>
        <xdr:cNvSpPr txBox="1"/>
      </xdr:nvSpPr>
      <xdr:spPr>
        <a:xfrm>
          <a:off x="4686300" y="942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149768</xdr:rowOff>
    </xdr:from>
    <xdr:to>
      <xdr:col>20</xdr:col>
      <xdr:colOff>38100</xdr:colOff>
      <xdr:row>56</xdr:row>
      <xdr:rowOff>79918</xdr:rowOff>
    </xdr:to>
    <xdr:sp macro="" textlink="">
      <xdr:nvSpPr>
        <xdr:cNvPr id="139" name="楕円 138"/>
        <xdr:cNvSpPr/>
      </xdr:nvSpPr>
      <xdr:spPr>
        <a:xfrm>
          <a:off x="3746500" y="957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96445</xdr:rowOff>
    </xdr:from>
    <xdr:ext cx="599010" cy="259045"/>
    <xdr:sp macro="" textlink="">
      <xdr:nvSpPr>
        <xdr:cNvPr id="140" name="テキスト ボックス 139"/>
        <xdr:cNvSpPr txBox="1"/>
      </xdr:nvSpPr>
      <xdr:spPr>
        <a:xfrm>
          <a:off x="3497795" y="935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8886</xdr:rowOff>
    </xdr:from>
    <xdr:to>
      <xdr:col>15</xdr:col>
      <xdr:colOff>101600</xdr:colOff>
      <xdr:row>56</xdr:row>
      <xdr:rowOff>110486</xdr:rowOff>
    </xdr:to>
    <xdr:sp macro="" textlink="">
      <xdr:nvSpPr>
        <xdr:cNvPr id="141" name="楕円 140"/>
        <xdr:cNvSpPr/>
      </xdr:nvSpPr>
      <xdr:spPr>
        <a:xfrm>
          <a:off x="2857500" y="96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127013</xdr:rowOff>
    </xdr:from>
    <xdr:ext cx="599010" cy="259045"/>
    <xdr:sp macro="" textlink="">
      <xdr:nvSpPr>
        <xdr:cNvPr id="142" name="テキスト ボックス 141"/>
        <xdr:cNvSpPr txBox="1"/>
      </xdr:nvSpPr>
      <xdr:spPr>
        <a:xfrm>
          <a:off x="2608795" y="938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51974</xdr:rowOff>
    </xdr:from>
    <xdr:to>
      <xdr:col>10</xdr:col>
      <xdr:colOff>165100</xdr:colOff>
      <xdr:row>56</xdr:row>
      <xdr:rowOff>153574</xdr:rowOff>
    </xdr:to>
    <xdr:sp macro="" textlink="">
      <xdr:nvSpPr>
        <xdr:cNvPr id="143" name="楕円 142"/>
        <xdr:cNvSpPr/>
      </xdr:nvSpPr>
      <xdr:spPr>
        <a:xfrm>
          <a:off x="1968500" y="96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170101</xdr:rowOff>
    </xdr:from>
    <xdr:ext cx="599010" cy="259045"/>
    <xdr:sp macro="" textlink="">
      <xdr:nvSpPr>
        <xdr:cNvPr id="144" name="テキスト ボックス 143"/>
        <xdr:cNvSpPr txBox="1"/>
      </xdr:nvSpPr>
      <xdr:spPr>
        <a:xfrm>
          <a:off x="1719795" y="942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152824</xdr:rowOff>
    </xdr:from>
    <xdr:to>
      <xdr:col>6</xdr:col>
      <xdr:colOff>38100</xdr:colOff>
      <xdr:row>56</xdr:row>
      <xdr:rowOff>82974</xdr:rowOff>
    </xdr:to>
    <xdr:sp macro="" textlink="">
      <xdr:nvSpPr>
        <xdr:cNvPr id="145" name="楕円 144"/>
        <xdr:cNvSpPr/>
      </xdr:nvSpPr>
      <xdr:spPr>
        <a:xfrm>
          <a:off x="1079500" y="95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99501</xdr:rowOff>
    </xdr:from>
    <xdr:ext cx="599010" cy="259045"/>
    <xdr:sp macro="" textlink="">
      <xdr:nvSpPr>
        <xdr:cNvPr id="146" name="テキスト ボックス 145"/>
        <xdr:cNvSpPr txBox="1"/>
      </xdr:nvSpPr>
      <xdr:spPr>
        <a:xfrm>
          <a:off x="830795" y="93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112382</xdr:rowOff>
    </xdr:from>
    <xdr:to>
      <xdr:col>24</xdr:col>
      <xdr:colOff>63500</xdr:colOff>
      <xdr:row>78</xdr:row>
      <xdr:rowOff>117830</xdr:rowOff>
    </xdr:to>
    <xdr:cxnSp macro="">
      <xdr:nvCxnSpPr>
        <xdr:cNvPr id="175" name="直線コネクタ 174"/>
        <xdr:cNvCxnSpPr/>
      </xdr:nvCxnSpPr>
      <xdr:spPr>
        <a:xfrm>
          <a:off x="3797300" y="13485482"/>
          <a:ext cx="8382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112382</xdr:rowOff>
    </xdr:from>
    <xdr:to>
      <xdr:col>19</xdr:col>
      <xdr:colOff>177800</xdr:colOff>
      <xdr:row>78</xdr:row>
      <xdr:rowOff>160922</xdr:rowOff>
    </xdr:to>
    <xdr:cxnSp macro="">
      <xdr:nvCxnSpPr>
        <xdr:cNvPr id="178" name="直線コネクタ 177"/>
        <xdr:cNvCxnSpPr/>
      </xdr:nvCxnSpPr>
      <xdr:spPr>
        <a:xfrm flipV="1">
          <a:off x="2908300" y="13485482"/>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69368</xdr:rowOff>
    </xdr:from>
    <xdr:to>
      <xdr:col>15</xdr:col>
      <xdr:colOff>50800</xdr:colOff>
      <xdr:row>78</xdr:row>
      <xdr:rowOff>160922</xdr:rowOff>
    </xdr:to>
    <xdr:cxnSp macro="">
      <xdr:nvCxnSpPr>
        <xdr:cNvPr id="181" name="直線コネクタ 180"/>
        <xdr:cNvCxnSpPr/>
      </xdr:nvCxnSpPr>
      <xdr:spPr>
        <a:xfrm>
          <a:off x="2019300" y="13442468"/>
          <a:ext cx="8890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69368</xdr:rowOff>
    </xdr:from>
    <xdr:to>
      <xdr:col>10</xdr:col>
      <xdr:colOff>114300</xdr:colOff>
      <xdr:row>78</xdr:row>
      <xdr:rowOff>110553</xdr:rowOff>
    </xdr:to>
    <xdr:cxnSp macro="">
      <xdr:nvCxnSpPr>
        <xdr:cNvPr id="184" name="直線コネクタ 183"/>
        <xdr:cNvCxnSpPr/>
      </xdr:nvCxnSpPr>
      <xdr:spPr>
        <a:xfrm flipV="1">
          <a:off x="1130300" y="13442468"/>
          <a:ext cx="889000" cy="4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67030</xdr:rowOff>
    </xdr:from>
    <xdr:to>
      <xdr:col>24</xdr:col>
      <xdr:colOff>114300</xdr:colOff>
      <xdr:row>78</xdr:row>
      <xdr:rowOff>168630</xdr:rowOff>
    </xdr:to>
    <xdr:sp macro="" textlink="">
      <xdr:nvSpPr>
        <xdr:cNvPr id="194" name="楕円 193"/>
        <xdr:cNvSpPr/>
      </xdr:nvSpPr>
      <xdr:spPr>
        <a:xfrm>
          <a:off x="4584700" y="134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153407</xdr:rowOff>
    </xdr:from>
    <xdr:ext cx="469744" cy="259045"/>
    <xdr:sp macro="" textlink="">
      <xdr:nvSpPr>
        <xdr:cNvPr id="195" name="維持補修費該当値テキスト"/>
        <xdr:cNvSpPr txBox="1"/>
      </xdr:nvSpPr>
      <xdr:spPr>
        <a:xfrm>
          <a:off x="4686300" y="1335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61582</xdr:rowOff>
    </xdr:from>
    <xdr:to>
      <xdr:col>20</xdr:col>
      <xdr:colOff>38100</xdr:colOff>
      <xdr:row>78</xdr:row>
      <xdr:rowOff>163182</xdr:rowOff>
    </xdr:to>
    <xdr:sp macro="" textlink="">
      <xdr:nvSpPr>
        <xdr:cNvPr id="196" name="楕円 195"/>
        <xdr:cNvSpPr/>
      </xdr:nvSpPr>
      <xdr:spPr>
        <a:xfrm>
          <a:off x="3746500" y="134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154309</xdr:rowOff>
    </xdr:from>
    <xdr:ext cx="469744" cy="259045"/>
    <xdr:sp macro="" textlink="">
      <xdr:nvSpPr>
        <xdr:cNvPr id="197" name="テキスト ボックス 196"/>
        <xdr:cNvSpPr txBox="1"/>
      </xdr:nvSpPr>
      <xdr:spPr>
        <a:xfrm>
          <a:off x="3562428" y="135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110122</xdr:rowOff>
    </xdr:from>
    <xdr:to>
      <xdr:col>15</xdr:col>
      <xdr:colOff>101600</xdr:colOff>
      <xdr:row>79</xdr:row>
      <xdr:rowOff>40272</xdr:rowOff>
    </xdr:to>
    <xdr:sp macro="" textlink="">
      <xdr:nvSpPr>
        <xdr:cNvPr id="198" name="楕円 197"/>
        <xdr:cNvSpPr/>
      </xdr:nvSpPr>
      <xdr:spPr>
        <a:xfrm>
          <a:off x="2857500" y="134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31399</xdr:rowOff>
    </xdr:from>
    <xdr:ext cx="469744" cy="259045"/>
    <xdr:sp macro="" textlink="">
      <xdr:nvSpPr>
        <xdr:cNvPr id="199" name="テキスト ボックス 198"/>
        <xdr:cNvSpPr txBox="1"/>
      </xdr:nvSpPr>
      <xdr:spPr>
        <a:xfrm>
          <a:off x="2673428" y="1357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18568</xdr:rowOff>
    </xdr:from>
    <xdr:to>
      <xdr:col>10</xdr:col>
      <xdr:colOff>165100</xdr:colOff>
      <xdr:row>78</xdr:row>
      <xdr:rowOff>120168</xdr:rowOff>
    </xdr:to>
    <xdr:sp macro="" textlink="">
      <xdr:nvSpPr>
        <xdr:cNvPr id="200" name="楕円 199"/>
        <xdr:cNvSpPr/>
      </xdr:nvSpPr>
      <xdr:spPr>
        <a:xfrm>
          <a:off x="1968500" y="133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111295</xdr:rowOff>
    </xdr:from>
    <xdr:ext cx="469744" cy="259045"/>
    <xdr:sp macro="" textlink="">
      <xdr:nvSpPr>
        <xdr:cNvPr id="201" name="テキスト ボックス 200"/>
        <xdr:cNvSpPr txBox="1"/>
      </xdr:nvSpPr>
      <xdr:spPr>
        <a:xfrm>
          <a:off x="1784428" y="1348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59753</xdr:rowOff>
    </xdr:from>
    <xdr:to>
      <xdr:col>6</xdr:col>
      <xdr:colOff>38100</xdr:colOff>
      <xdr:row>78</xdr:row>
      <xdr:rowOff>161353</xdr:rowOff>
    </xdr:to>
    <xdr:sp macro="" textlink="">
      <xdr:nvSpPr>
        <xdr:cNvPr id="202" name="楕円 201"/>
        <xdr:cNvSpPr/>
      </xdr:nvSpPr>
      <xdr:spPr>
        <a:xfrm>
          <a:off x="1079500" y="134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152480</xdr:rowOff>
    </xdr:from>
    <xdr:ext cx="469744" cy="259045"/>
    <xdr:sp macro="" textlink="">
      <xdr:nvSpPr>
        <xdr:cNvPr id="203" name="テキスト ボックス 202"/>
        <xdr:cNvSpPr txBox="1"/>
      </xdr:nvSpPr>
      <xdr:spPr>
        <a:xfrm>
          <a:off x="895428" y="1352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168013</xdr:rowOff>
    </xdr:from>
    <xdr:to>
      <xdr:col>24</xdr:col>
      <xdr:colOff>63500</xdr:colOff>
      <xdr:row>95</xdr:row>
      <xdr:rowOff>9088</xdr:rowOff>
    </xdr:to>
    <xdr:cxnSp macro="">
      <xdr:nvCxnSpPr>
        <xdr:cNvPr id="235" name="直線コネクタ 234"/>
        <xdr:cNvCxnSpPr/>
      </xdr:nvCxnSpPr>
      <xdr:spPr>
        <a:xfrm flipV="1">
          <a:off x="3797300" y="16112863"/>
          <a:ext cx="838200" cy="18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xdr:rowOff>
    </xdr:from>
    <xdr:ext cx="534377" cy="259045"/>
    <xdr:sp macro="" textlink="">
      <xdr:nvSpPr>
        <xdr:cNvPr id="236" name="扶助費平均値テキスト"/>
        <xdr:cNvSpPr txBox="1"/>
      </xdr:nvSpPr>
      <xdr:spPr>
        <a:xfrm>
          <a:off x="4686300" y="16291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124613</xdr:rowOff>
    </xdr:from>
    <xdr:to>
      <xdr:col>19</xdr:col>
      <xdr:colOff>177800</xdr:colOff>
      <xdr:row>95</xdr:row>
      <xdr:rowOff>9088</xdr:rowOff>
    </xdr:to>
    <xdr:cxnSp macro="">
      <xdr:nvCxnSpPr>
        <xdr:cNvPr id="238" name="直線コネクタ 237"/>
        <xdr:cNvCxnSpPr/>
      </xdr:nvCxnSpPr>
      <xdr:spPr>
        <a:xfrm>
          <a:off x="2908300" y="16069463"/>
          <a:ext cx="889000" cy="22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91085</xdr:rowOff>
    </xdr:from>
    <xdr:ext cx="534377" cy="259045"/>
    <xdr:sp macro="" textlink="">
      <xdr:nvSpPr>
        <xdr:cNvPr id="240" name="テキスト ボックス 239"/>
        <xdr:cNvSpPr txBox="1"/>
      </xdr:nvSpPr>
      <xdr:spPr>
        <a:xfrm>
          <a:off x="3530111" y="165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124613</xdr:rowOff>
    </xdr:from>
    <xdr:to>
      <xdr:col>15</xdr:col>
      <xdr:colOff>50800</xdr:colOff>
      <xdr:row>95</xdr:row>
      <xdr:rowOff>127095</xdr:rowOff>
    </xdr:to>
    <xdr:cxnSp macro="">
      <xdr:nvCxnSpPr>
        <xdr:cNvPr id="241" name="直線コネクタ 240"/>
        <xdr:cNvCxnSpPr/>
      </xdr:nvCxnSpPr>
      <xdr:spPr>
        <a:xfrm flipV="1">
          <a:off x="2019300" y="16069463"/>
          <a:ext cx="889000" cy="34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88603</xdr:rowOff>
    </xdr:from>
    <xdr:ext cx="534377" cy="259045"/>
    <xdr:sp macro="" textlink="">
      <xdr:nvSpPr>
        <xdr:cNvPr id="243" name="テキスト ボックス 242"/>
        <xdr:cNvSpPr txBox="1"/>
      </xdr:nvSpPr>
      <xdr:spPr>
        <a:xfrm>
          <a:off x="2641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127095</xdr:rowOff>
    </xdr:from>
    <xdr:to>
      <xdr:col>10</xdr:col>
      <xdr:colOff>114300</xdr:colOff>
      <xdr:row>96</xdr:row>
      <xdr:rowOff>17742</xdr:rowOff>
    </xdr:to>
    <xdr:cxnSp macro="">
      <xdr:nvCxnSpPr>
        <xdr:cNvPr id="244" name="直線コネクタ 243"/>
        <xdr:cNvCxnSpPr/>
      </xdr:nvCxnSpPr>
      <xdr:spPr>
        <a:xfrm flipV="1">
          <a:off x="1130300" y="16414845"/>
          <a:ext cx="889000" cy="6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77190</xdr:rowOff>
    </xdr:from>
    <xdr:ext cx="534377" cy="259045"/>
    <xdr:sp macro="" textlink="">
      <xdr:nvSpPr>
        <xdr:cNvPr id="246" name="テキスト ボックス 245"/>
        <xdr:cNvSpPr txBox="1"/>
      </xdr:nvSpPr>
      <xdr:spPr>
        <a:xfrm>
          <a:off x="1752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119268</xdr:rowOff>
    </xdr:from>
    <xdr:ext cx="534377" cy="259045"/>
    <xdr:sp macro="" textlink="">
      <xdr:nvSpPr>
        <xdr:cNvPr id="248" name="テキスト ボックス 247"/>
        <xdr:cNvSpPr txBox="1"/>
      </xdr:nvSpPr>
      <xdr:spPr>
        <a:xfrm>
          <a:off x="863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117213</xdr:rowOff>
    </xdr:from>
    <xdr:to>
      <xdr:col>24</xdr:col>
      <xdr:colOff>114300</xdr:colOff>
      <xdr:row>94</xdr:row>
      <xdr:rowOff>47363</xdr:rowOff>
    </xdr:to>
    <xdr:sp macro="" textlink="">
      <xdr:nvSpPr>
        <xdr:cNvPr id="254" name="楕円 253"/>
        <xdr:cNvSpPr/>
      </xdr:nvSpPr>
      <xdr:spPr>
        <a:xfrm>
          <a:off x="4584700" y="160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140090</xdr:rowOff>
    </xdr:from>
    <xdr:ext cx="534377" cy="259045"/>
    <xdr:sp macro="" textlink="">
      <xdr:nvSpPr>
        <xdr:cNvPr id="255" name="扶助費該当値テキスト"/>
        <xdr:cNvSpPr txBox="1"/>
      </xdr:nvSpPr>
      <xdr:spPr>
        <a:xfrm>
          <a:off x="4686300" y="1591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129738</xdr:rowOff>
    </xdr:from>
    <xdr:to>
      <xdr:col>20</xdr:col>
      <xdr:colOff>38100</xdr:colOff>
      <xdr:row>95</xdr:row>
      <xdr:rowOff>59888</xdr:rowOff>
    </xdr:to>
    <xdr:sp macro="" textlink="">
      <xdr:nvSpPr>
        <xdr:cNvPr id="256" name="楕円 255"/>
        <xdr:cNvSpPr/>
      </xdr:nvSpPr>
      <xdr:spPr>
        <a:xfrm>
          <a:off x="3746500" y="162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76415</xdr:rowOff>
    </xdr:from>
    <xdr:ext cx="534377" cy="259045"/>
    <xdr:sp macro="" textlink="">
      <xdr:nvSpPr>
        <xdr:cNvPr id="257" name="テキスト ボックス 256"/>
        <xdr:cNvSpPr txBox="1"/>
      </xdr:nvSpPr>
      <xdr:spPr>
        <a:xfrm>
          <a:off x="3530111" y="1602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73813</xdr:rowOff>
    </xdr:from>
    <xdr:to>
      <xdr:col>15</xdr:col>
      <xdr:colOff>101600</xdr:colOff>
      <xdr:row>94</xdr:row>
      <xdr:rowOff>3963</xdr:rowOff>
    </xdr:to>
    <xdr:sp macro="" textlink="">
      <xdr:nvSpPr>
        <xdr:cNvPr id="258" name="楕円 257"/>
        <xdr:cNvSpPr/>
      </xdr:nvSpPr>
      <xdr:spPr>
        <a:xfrm>
          <a:off x="2857500" y="160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20490</xdr:rowOff>
    </xdr:from>
    <xdr:ext cx="599010" cy="259045"/>
    <xdr:sp macro="" textlink="">
      <xdr:nvSpPr>
        <xdr:cNvPr id="259" name="テキスト ボックス 258"/>
        <xdr:cNvSpPr txBox="1"/>
      </xdr:nvSpPr>
      <xdr:spPr>
        <a:xfrm>
          <a:off x="2608795" y="1579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76295</xdr:rowOff>
    </xdr:from>
    <xdr:to>
      <xdr:col>10</xdr:col>
      <xdr:colOff>165100</xdr:colOff>
      <xdr:row>96</xdr:row>
      <xdr:rowOff>6445</xdr:rowOff>
    </xdr:to>
    <xdr:sp macro="" textlink="">
      <xdr:nvSpPr>
        <xdr:cNvPr id="260" name="楕円 259"/>
        <xdr:cNvSpPr/>
      </xdr:nvSpPr>
      <xdr:spPr>
        <a:xfrm>
          <a:off x="1968500" y="163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22972</xdr:rowOff>
    </xdr:from>
    <xdr:ext cx="534377" cy="259045"/>
    <xdr:sp macro="" textlink="">
      <xdr:nvSpPr>
        <xdr:cNvPr id="261" name="テキスト ボックス 260"/>
        <xdr:cNvSpPr txBox="1"/>
      </xdr:nvSpPr>
      <xdr:spPr>
        <a:xfrm>
          <a:off x="1752111" y="16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138392</xdr:rowOff>
    </xdr:from>
    <xdr:to>
      <xdr:col>6</xdr:col>
      <xdr:colOff>38100</xdr:colOff>
      <xdr:row>96</xdr:row>
      <xdr:rowOff>68542</xdr:rowOff>
    </xdr:to>
    <xdr:sp macro="" textlink="">
      <xdr:nvSpPr>
        <xdr:cNvPr id="262" name="楕円 261"/>
        <xdr:cNvSpPr/>
      </xdr:nvSpPr>
      <xdr:spPr>
        <a:xfrm>
          <a:off x="1079500" y="164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85069</xdr:rowOff>
    </xdr:from>
    <xdr:ext cx="534377" cy="259045"/>
    <xdr:sp macro="" textlink="">
      <xdr:nvSpPr>
        <xdr:cNvPr id="263" name="テキスト ボックス 262"/>
        <xdr:cNvSpPr txBox="1"/>
      </xdr:nvSpPr>
      <xdr:spPr>
        <a:xfrm>
          <a:off x="863111" y="1620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86817</xdr:rowOff>
    </xdr:from>
    <xdr:to>
      <xdr:col>55</xdr:col>
      <xdr:colOff>0</xdr:colOff>
      <xdr:row>36</xdr:row>
      <xdr:rowOff>104279</xdr:rowOff>
    </xdr:to>
    <xdr:cxnSp macro="">
      <xdr:nvCxnSpPr>
        <xdr:cNvPr id="292" name="直線コネクタ 291"/>
        <xdr:cNvCxnSpPr/>
      </xdr:nvCxnSpPr>
      <xdr:spPr>
        <a:xfrm>
          <a:off x="9639300" y="6259017"/>
          <a:ext cx="838200" cy="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86817</xdr:rowOff>
    </xdr:from>
    <xdr:to>
      <xdr:col>50</xdr:col>
      <xdr:colOff>114300</xdr:colOff>
      <xdr:row>36</xdr:row>
      <xdr:rowOff>155790</xdr:rowOff>
    </xdr:to>
    <xdr:cxnSp macro="">
      <xdr:nvCxnSpPr>
        <xdr:cNvPr id="295" name="直線コネクタ 294"/>
        <xdr:cNvCxnSpPr/>
      </xdr:nvCxnSpPr>
      <xdr:spPr>
        <a:xfrm flipV="1">
          <a:off x="8750300" y="6259017"/>
          <a:ext cx="889000" cy="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146903</xdr:rowOff>
    </xdr:from>
    <xdr:ext cx="599010" cy="259045"/>
    <xdr:sp macro="" textlink="">
      <xdr:nvSpPr>
        <xdr:cNvPr id="297" name="テキスト ボックス 296"/>
        <xdr:cNvSpPr txBox="1"/>
      </xdr:nvSpPr>
      <xdr:spPr>
        <a:xfrm>
          <a:off x="9339795" y="6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127580</xdr:rowOff>
    </xdr:from>
    <xdr:to>
      <xdr:col>45</xdr:col>
      <xdr:colOff>177800</xdr:colOff>
      <xdr:row>36</xdr:row>
      <xdr:rowOff>155790</xdr:rowOff>
    </xdr:to>
    <xdr:cxnSp macro="">
      <xdr:nvCxnSpPr>
        <xdr:cNvPr id="298" name="直線コネクタ 297"/>
        <xdr:cNvCxnSpPr/>
      </xdr:nvCxnSpPr>
      <xdr:spPr>
        <a:xfrm>
          <a:off x="7861300" y="5956880"/>
          <a:ext cx="889000" cy="37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127580</xdr:rowOff>
    </xdr:from>
    <xdr:to>
      <xdr:col>41</xdr:col>
      <xdr:colOff>50800</xdr:colOff>
      <xdr:row>37</xdr:row>
      <xdr:rowOff>83003</xdr:rowOff>
    </xdr:to>
    <xdr:cxnSp macro="">
      <xdr:nvCxnSpPr>
        <xdr:cNvPr id="301" name="直線コネクタ 300"/>
        <xdr:cNvCxnSpPr/>
      </xdr:nvCxnSpPr>
      <xdr:spPr>
        <a:xfrm flipV="1">
          <a:off x="6972300" y="5956880"/>
          <a:ext cx="889000" cy="46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53479</xdr:rowOff>
    </xdr:from>
    <xdr:to>
      <xdr:col>55</xdr:col>
      <xdr:colOff>50800</xdr:colOff>
      <xdr:row>36</xdr:row>
      <xdr:rowOff>155079</xdr:rowOff>
    </xdr:to>
    <xdr:sp macro="" textlink="">
      <xdr:nvSpPr>
        <xdr:cNvPr id="311" name="楕円 310"/>
        <xdr:cNvSpPr/>
      </xdr:nvSpPr>
      <xdr:spPr>
        <a:xfrm>
          <a:off x="10426700" y="62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31906</xdr:rowOff>
    </xdr:from>
    <xdr:ext cx="599010" cy="259045"/>
    <xdr:sp macro="" textlink="">
      <xdr:nvSpPr>
        <xdr:cNvPr id="312" name="補助費等該当値テキスト"/>
        <xdr:cNvSpPr txBox="1"/>
      </xdr:nvSpPr>
      <xdr:spPr>
        <a:xfrm>
          <a:off x="10528300" y="620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36017</xdr:rowOff>
    </xdr:from>
    <xdr:to>
      <xdr:col>50</xdr:col>
      <xdr:colOff>165100</xdr:colOff>
      <xdr:row>36</xdr:row>
      <xdr:rowOff>137617</xdr:rowOff>
    </xdr:to>
    <xdr:sp macro="" textlink="">
      <xdr:nvSpPr>
        <xdr:cNvPr id="313" name="楕円 312"/>
        <xdr:cNvSpPr/>
      </xdr:nvSpPr>
      <xdr:spPr>
        <a:xfrm>
          <a:off x="9588500" y="620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154144</xdr:rowOff>
    </xdr:from>
    <xdr:ext cx="599010" cy="259045"/>
    <xdr:sp macro="" textlink="">
      <xdr:nvSpPr>
        <xdr:cNvPr id="314" name="テキスト ボックス 313"/>
        <xdr:cNvSpPr txBox="1"/>
      </xdr:nvSpPr>
      <xdr:spPr>
        <a:xfrm>
          <a:off x="9339795" y="598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104990</xdr:rowOff>
    </xdr:from>
    <xdr:to>
      <xdr:col>46</xdr:col>
      <xdr:colOff>38100</xdr:colOff>
      <xdr:row>37</xdr:row>
      <xdr:rowOff>35140</xdr:rowOff>
    </xdr:to>
    <xdr:sp macro="" textlink="">
      <xdr:nvSpPr>
        <xdr:cNvPr id="315" name="楕円 314"/>
        <xdr:cNvSpPr/>
      </xdr:nvSpPr>
      <xdr:spPr>
        <a:xfrm>
          <a:off x="8699500" y="62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26267</xdr:rowOff>
    </xdr:from>
    <xdr:ext cx="599010" cy="259045"/>
    <xdr:sp macro="" textlink="">
      <xdr:nvSpPr>
        <xdr:cNvPr id="316" name="テキスト ボックス 315"/>
        <xdr:cNvSpPr txBox="1"/>
      </xdr:nvSpPr>
      <xdr:spPr>
        <a:xfrm>
          <a:off x="8450795" y="636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76780</xdr:rowOff>
    </xdr:from>
    <xdr:to>
      <xdr:col>41</xdr:col>
      <xdr:colOff>101600</xdr:colOff>
      <xdr:row>35</xdr:row>
      <xdr:rowOff>6930</xdr:rowOff>
    </xdr:to>
    <xdr:sp macro="" textlink="">
      <xdr:nvSpPr>
        <xdr:cNvPr id="317" name="楕円 316"/>
        <xdr:cNvSpPr/>
      </xdr:nvSpPr>
      <xdr:spPr>
        <a:xfrm>
          <a:off x="7810500" y="590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169507</xdr:rowOff>
    </xdr:from>
    <xdr:ext cx="599010" cy="259045"/>
    <xdr:sp macro="" textlink="">
      <xdr:nvSpPr>
        <xdr:cNvPr id="318" name="テキスト ボックス 317"/>
        <xdr:cNvSpPr txBox="1"/>
      </xdr:nvSpPr>
      <xdr:spPr>
        <a:xfrm>
          <a:off x="7561795" y="59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32203</xdr:rowOff>
    </xdr:from>
    <xdr:to>
      <xdr:col>36</xdr:col>
      <xdr:colOff>165100</xdr:colOff>
      <xdr:row>37</xdr:row>
      <xdr:rowOff>133803</xdr:rowOff>
    </xdr:to>
    <xdr:sp macro="" textlink="">
      <xdr:nvSpPr>
        <xdr:cNvPr id="319" name="楕円 318"/>
        <xdr:cNvSpPr/>
      </xdr:nvSpPr>
      <xdr:spPr>
        <a:xfrm>
          <a:off x="6921500" y="637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124930</xdr:rowOff>
    </xdr:from>
    <xdr:ext cx="534377" cy="259045"/>
    <xdr:sp macro="" textlink="">
      <xdr:nvSpPr>
        <xdr:cNvPr id="320" name="テキスト ボックス 319"/>
        <xdr:cNvSpPr txBox="1"/>
      </xdr:nvSpPr>
      <xdr:spPr>
        <a:xfrm>
          <a:off x="6705111" y="646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121770</xdr:rowOff>
    </xdr:from>
    <xdr:to>
      <xdr:col>55</xdr:col>
      <xdr:colOff>0</xdr:colOff>
      <xdr:row>54</xdr:row>
      <xdr:rowOff>95687</xdr:rowOff>
    </xdr:to>
    <xdr:cxnSp macro="">
      <xdr:nvCxnSpPr>
        <xdr:cNvPr id="349" name="直線コネクタ 348"/>
        <xdr:cNvCxnSpPr/>
      </xdr:nvCxnSpPr>
      <xdr:spPr>
        <a:xfrm flipV="1">
          <a:off x="9639300" y="8865720"/>
          <a:ext cx="838200" cy="48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112376</xdr:rowOff>
    </xdr:from>
    <xdr:ext cx="534377" cy="259045"/>
    <xdr:sp macro="" textlink="">
      <xdr:nvSpPr>
        <xdr:cNvPr id="350" name="普通建設事業費平均値テキスト"/>
        <xdr:cNvSpPr txBox="1"/>
      </xdr:nvSpPr>
      <xdr:spPr>
        <a:xfrm>
          <a:off x="10528300" y="9713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95687</xdr:rowOff>
    </xdr:from>
    <xdr:to>
      <xdr:col>50</xdr:col>
      <xdr:colOff>114300</xdr:colOff>
      <xdr:row>56</xdr:row>
      <xdr:rowOff>11920</xdr:rowOff>
    </xdr:to>
    <xdr:cxnSp macro="">
      <xdr:nvCxnSpPr>
        <xdr:cNvPr id="352" name="直線コネクタ 351"/>
        <xdr:cNvCxnSpPr/>
      </xdr:nvCxnSpPr>
      <xdr:spPr>
        <a:xfrm flipV="1">
          <a:off x="8750300" y="9353987"/>
          <a:ext cx="889000" cy="25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67301</xdr:rowOff>
    </xdr:from>
    <xdr:ext cx="534377" cy="259045"/>
    <xdr:sp macro="" textlink="">
      <xdr:nvSpPr>
        <xdr:cNvPr id="354" name="テキスト ボックス 353"/>
        <xdr:cNvSpPr txBox="1"/>
      </xdr:nvSpPr>
      <xdr:spPr>
        <a:xfrm>
          <a:off x="9372111" y="98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146372</xdr:rowOff>
    </xdr:from>
    <xdr:to>
      <xdr:col>45</xdr:col>
      <xdr:colOff>177800</xdr:colOff>
      <xdr:row>56</xdr:row>
      <xdr:rowOff>11920</xdr:rowOff>
    </xdr:to>
    <xdr:cxnSp macro="">
      <xdr:nvCxnSpPr>
        <xdr:cNvPr id="355" name="直線コネクタ 354"/>
        <xdr:cNvCxnSpPr/>
      </xdr:nvCxnSpPr>
      <xdr:spPr>
        <a:xfrm>
          <a:off x="7861300" y="9576122"/>
          <a:ext cx="889000" cy="3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101838</xdr:rowOff>
    </xdr:from>
    <xdr:ext cx="534377" cy="259045"/>
    <xdr:sp macro="" textlink="">
      <xdr:nvSpPr>
        <xdr:cNvPr id="357" name="テキスト ボックス 356"/>
        <xdr:cNvSpPr txBox="1"/>
      </xdr:nvSpPr>
      <xdr:spPr>
        <a:xfrm>
          <a:off x="8483111" y="98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146372</xdr:rowOff>
    </xdr:from>
    <xdr:to>
      <xdr:col>41</xdr:col>
      <xdr:colOff>50800</xdr:colOff>
      <xdr:row>57</xdr:row>
      <xdr:rowOff>6712</xdr:rowOff>
    </xdr:to>
    <xdr:cxnSp macro="">
      <xdr:nvCxnSpPr>
        <xdr:cNvPr id="358" name="直線コネクタ 357"/>
        <xdr:cNvCxnSpPr/>
      </xdr:nvCxnSpPr>
      <xdr:spPr>
        <a:xfrm flipV="1">
          <a:off x="6972300" y="9576122"/>
          <a:ext cx="889000" cy="20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68104</xdr:rowOff>
    </xdr:from>
    <xdr:ext cx="534377" cy="259045"/>
    <xdr:sp macro="" textlink="">
      <xdr:nvSpPr>
        <xdr:cNvPr id="360" name="テキスト ボックス 359"/>
        <xdr:cNvSpPr txBox="1"/>
      </xdr:nvSpPr>
      <xdr:spPr>
        <a:xfrm>
          <a:off x="7594111" y="98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73072</xdr:rowOff>
    </xdr:from>
    <xdr:ext cx="534377" cy="259045"/>
    <xdr:sp macro="" textlink="">
      <xdr:nvSpPr>
        <xdr:cNvPr id="362" name="テキスト ボックス 361"/>
        <xdr:cNvSpPr txBox="1"/>
      </xdr:nvSpPr>
      <xdr:spPr>
        <a:xfrm>
          <a:off x="6705111" y="98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70970</xdr:rowOff>
    </xdr:from>
    <xdr:to>
      <xdr:col>55</xdr:col>
      <xdr:colOff>50800</xdr:colOff>
      <xdr:row>52</xdr:row>
      <xdr:rowOff>1120</xdr:rowOff>
    </xdr:to>
    <xdr:sp macro="" textlink="">
      <xdr:nvSpPr>
        <xdr:cNvPr id="368" name="楕円 367"/>
        <xdr:cNvSpPr/>
      </xdr:nvSpPr>
      <xdr:spPr>
        <a:xfrm>
          <a:off x="10426700" y="881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157347</xdr:rowOff>
    </xdr:from>
    <xdr:ext cx="599010" cy="259045"/>
    <xdr:sp macro="" textlink="">
      <xdr:nvSpPr>
        <xdr:cNvPr id="369" name="普通建設事業費該当値テキスト"/>
        <xdr:cNvSpPr txBox="1"/>
      </xdr:nvSpPr>
      <xdr:spPr>
        <a:xfrm>
          <a:off x="10528300" y="872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44887</xdr:rowOff>
    </xdr:from>
    <xdr:to>
      <xdr:col>50</xdr:col>
      <xdr:colOff>165100</xdr:colOff>
      <xdr:row>54</xdr:row>
      <xdr:rowOff>146487</xdr:rowOff>
    </xdr:to>
    <xdr:sp macro="" textlink="">
      <xdr:nvSpPr>
        <xdr:cNvPr id="370" name="楕円 369"/>
        <xdr:cNvSpPr/>
      </xdr:nvSpPr>
      <xdr:spPr>
        <a:xfrm>
          <a:off x="9588500" y="930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163014</xdr:rowOff>
    </xdr:from>
    <xdr:ext cx="599010" cy="259045"/>
    <xdr:sp macro="" textlink="">
      <xdr:nvSpPr>
        <xdr:cNvPr id="371" name="テキスト ボックス 370"/>
        <xdr:cNvSpPr txBox="1"/>
      </xdr:nvSpPr>
      <xdr:spPr>
        <a:xfrm>
          <a:off x="9339795" y="907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132570</xdr:rowOff>
    </xdr:from>
    <xdr:to>
      <xdr:col>46</xdr:col>
      <xdr:colOff>38100</xdr:colOff>
      <xdr:row>56</xdr:row>
      <xdr:rowOff>62720</xdr:rowOff>
    </xdr:to>
    <xdr:sp macro="" textlink="">
      <xdr:nvSpPr>
        <xdr:cNvPr id="372" name="楕円 371"/>
        <xdr:cNvSpPr/>
      </xdr:nvSpPr>
      <xdr:spPr>
        <a:xfrm>
          <a:off x="8699500" y="95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79247</xdr:rowOff>
    </xdr:from>
    <xdr:ext cx="599010" cy="259045"/>
    <xdr:sp macro="" textlink="">
      <xdr:nvSpPr>
        <xdr:cNvPr id="373" name="テキスト ボックス 372"/>
        <xdr:cNvSpPr txBox="1"/>
      </xdr:nvSpPr>
      <xdr:spPr>
        <a:xfrm>
          <a:off x="8450795" y="933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95572</xdr:rowOff>
    </xdr:from>
    <xdr:to>
      <xdr:col>41</xdr:col>
      <xdr:colOff>101600</xdr:colOff>
      <xdr:row>56</xdr:row>
      <xdr:rowOff>25722</xdr:rowOff>
    </xdr:to>
    <xdr:sp macro="" textlink="">
      <xdr:nvSpPr>
        <xdr:cNvPr id="374" name="楕円 373"/>
        <xdr:cNvSpPr/>
      </xdr:nvSpPr>
      <xdr:spPr>
        <a:xfrm>
          <a:off x="7810500" y="95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42249</xdr:rowOff>
    </xdr:from>
    <xdr:ext cx="599010" cy="259045"/>
    <xdr:sp macro="" textlink="">
      <xdr:nvSpPr>
        <xdr:cNvPr id="375" name="テキスト ボックス 374"/>
        <xdr:cNvSpPr txBox="1"/>
      </xdr:nvSpPr>
      <xdr:spPr>
        <a:xfrm>
          <a:off x="7561795" y="930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127362</xdr:rowOff>
    </xdr:from>
    <xdr:to>
      <xdr:col>36</xdr:col>
      <xdr:colOff>165100</xdr:colOff>
      <xdr:row>57</xdr:row>
      <xdr:rowOff>57512</xdr:rowOff>
    </xdr:to>
    <xdr:sp macro="" textlink="">
      <xdr:nvSpPr>
        <xdr:cNvPr id="376" name="楕円 375"/>
        <xdr:cNvSpPr/>
      </xdr:nvSpPr>
      <xdr:spPr>
        <a:xfrm>
          <a:off x="6921500" y="97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74039</xdr:rowOff>
    </xdr:from>
    <xdr:ext cx="534377" cy="259045"/>
    <xdr:sp macro="" textlink="">
      <xdr:nvSpPr>
        <xdr:cNvPr id="377" name="テキスト ボックス 376"/>
        <xdr:cNvSpPr txBox="1"/>
      </xdr:nvSpPr>
      <xdr:spPr>
        <a:xfrm>
          <a:off x="6705111" y="95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40585</xdr:rowOff>
    </xdr:from>
    <xdr:to>
      <xdr:col>55</xdr:col>
      <xdr:colOff>0</xdr:colOff>
      <xdr:row>72</xdr:row>
      <xdr:rowOff>153433</xdr:rowOff>
    </xdr:to>
    <xdr:cxnSp macro="">
      <xdr:nvCxnSpPr>
        <xdr:cNvPr id="402" name="直線コネクタ 401"/>
        <xdr:cNvCxnSpPr/>
      </xdr:nvCxnSpPr>
      <xdr:spPr>
        <a:xfrm flipV="1">
          <a:off x="9639300" y="12213535"/>
          <a:ext cx="838200" cy="28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131746</xdr:rowOff>
    </xdr:from>
    <xdr:ext cx="534377" cy="259045"/>
    <xdr:sp macro="" textlink="">
      <xdr:nvSpPr>
        <xdr:cNvPr id="403" name="普通建設事業費 （ うち新規整備　）平均値テキスト"/>
        <xdr:cNvSpPr txBox="1"/>
      </xdr:nvSpPr>
      <xdr:spPr>
        <a:xfrm>
          <a:off x="10528300" y="13161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153433</xdr:rowOff>
    </xdr:from>
    <xdr:to>
      <xdr:col>50</xdr:col>
      <xdr:colOff>114300</xdr:colOff>
      <xdr:row>77</xdr:row>
      <xdr:rowOff>137145</xdr:rowOff>
    </xdr:to>
    <xdr:cxnSp macro="">
      <xdr:nvCxnSpPr>
        <xdr:cNvPr id="405" name="直線コネクタ 404"/>
        <xdr:cNvCxnSpPr/>
      </xdr:nvCxnSpPr>
      <xdr:spPr>
        <a:xfrm flipV="1">
          <a:off x="8750300" y="12497833"/>
          <a:ext cx="889000" cy="84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66070</xdr:rowOff>
    </xdr:from>
    <xdr:ext cx="534377" cy="259045"/>
    <xdr:sp macro="" textlink="">
      <xdr:nvSpPr>
        <xdr:cNvPr id="407" name="テキスト ボックス 406"/>
        <xdr:cNvSpPr txBox="1"/>
      </xdr:nvSpPr>
      <xdr:spPr>
        <a:xfrm>
          <a:off x="9372111" y="132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137145</xdr:rowOff>
    </xdr:from>
    <xdr:to>
      <xdr:col>45</xdr:col>
      <xdr:colOff>177800</xdr:colOff>
      <xdr:row>77</xdr:row>
      <xdr:rowOff>153970</xdr:rowOff>
    </xdr:to>
    <xdr:cxnSp macro="">
      <xdr:nvCxnSpPr>
        <xdr:cNvPr id="408" name="直線コネクタ 407"/>
        <xdr:cNvCxnSpPr/>
      </xdr:nvCxnSpPr>
      <xdr:spPr>
        <a:xfrm flipV="1">
          <a:off x="7861300" y="13338795"/>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91849</xdr:rowOff>
    </xdr:from>
    <xdr:to>
      <xdr:col>41</xdr:col>
      <xdr:colOff>50800</xdr:colOff>
      <xdr:row>77</xdr:row>
      <xdr:rowOff>153970</xdr:rowOff>
    </xdr:to>
    <xdr:cxnSp macro="">
      <xdr:nvCxnSpPr>
        <xdr:cNvPr id="411" name="直線コネクタ 410"/>
        <xdr:cNvCxnSpPr/>
      </xdr:nvCxnSpPr>
      <xdr:spPr>
        <a:xfrm>
          <a:off x="6972300" y="13293499"/>
          <a:ext cx="889000" cy="6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161235</xdr:rowOff>
    </xdr:from>
    <xdr:to>
      <xdr:col>55</xdr:col>
      <xdr:colOff>50800</xdr:colOff>
      <xdr:row>71</xdr:row>
      <xdr:rowOff>91385</xdr:rowOff>
    </xdr:to>
    <xdr:sp macro="" textlink="">
      <xdr:nvSpPr>
        <xdr:cNvPr id="421" name="楕円 420"/>
        <xdr:cNvSpPr/>
      </xdr:nvSpPr>
      <xdr:spPr>
        <a:xfrm>
          <a:off x="10426700" y="121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83767</xdr:rowOff>
    </xdr:from>
    <xdr:ext cx="599010" cy="259045"/>
    <xdr:sp macro="" textlink="">
      <xdr:nvSpPr>
        <xdr:cNvPr id="422" name="普通建設事業費 （ うち新規整備　）該当値テキスト"/>
        <xdr:cNvSpPr txBox="1"/>
      </xdr:nvSpPr>
      <xdr:spPr>
        <a:xfrm>
          <a:off x="10528300" y="1208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102633</xdr:rowOff>
    </xdr:from>
    <xdr:to>
      <xdr:col>50</xdr:col>
      <xdr:colOff>165100</xdr:colOff>
      <xdr:row>73</xdr:row>
      <xdr:rowOff>32783</xdr:rowOff>
    </xdr:to>
    <xdr:sp macro="" textlink="">
      <xdr:nvSpPr>
        <xdr:cNvPr id="423" name="楕円 422"/>
        <xdr:cNvSpPr/>
      </xdr:nvSpPr>
      <xdr:spPr>
        <a:xfrm>
          <a:off x="9588500" y="1244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49310</xdr:rowOff>
    </xdr:from>
    <xdr:ext cx="599010" cy="259045"/>
    <xdr:sp macro="" textlink="">
      <xdr:nvSpPr>
        <xdr:cNvPr id="424" name="テキスト ボックス 423"/>
        <xdr:cNvSpPr txBox="1"/>
      </xdr:nvSpPr>
      <xdr:spPr>
        <a:xfrm>
          <a:off x="9339795" y="1222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86345</xdr:rowOff>
    </xdr:from>
    <xdr:to>
      <xdr:col>46</xdr:col>
      <xdr:colOff>38100</xdr:colOff>
      <xdr:row>78</xdr:row>
      <xdr:rowOff>16495</xdr:rowOff>
    </xdr:to>
    <xdr:sp macro="" textlink="">
      <xdr:nvSpPr>
        <xdr:cNvPr id="425" name="楕円 424"/>
        <xdr:cNvSpPr/>
      </xdr:nvSpPr>
      <xdr:spPr>
        <a:xfrm>
          <a:off x="8699500" y="132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7622</xdr:rowOff>
    </xdr:from>
    <xdr:ext cx="534377" cy="259045"/>
    <xdr:sp macro="" textlink="">
      <xdr:nvSpPr>
        <xdr:cNvPr id="426" name="テキスト ボックス 425"/>
        <xdr:cNvSpPr txBox="1"/>
      </xdr:nvSpPr>
      <xdr:spPr>
        <a:xfrm>
          <a:off x="8483111" y="13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103170</xdr:rowOff>
    </xdr:from>
    <xdr:to>
      <xdr:col>41</xdr:col>
      <xdr:colOff>101600</xdr:colOff>
      <xdr:row>78</xdr:row>
      <xdr:rowOff>33320</xdr:rowOff>
    </xdr:to>
    <xdr:sp macro="" textlink="">
      <xdr:nvSpPr>
        <xdr:cNvPr id="427" name="楕円 426"/>
        <xdr:cNvSpPr/>
      </xdr:nvSpPr>
      <xdr:spPr>
        <a:xfrm>
          <a:off x="7810500" y="1330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24447</xdr:rowOff>
    </xdr:from>
    <xdr:ext cx="469744" cy="259045"/>
    <xdr:sp macro="" textlink="">
      <xdr:nvSpPr>
        <xdr:cNvPr id="428" name="テキスト ボックス 427"/>
        <xdr:cNvSpPr txBox="1"/>
      </xdr:nvSpPr>
      <xdr:spPr>
        <a:xfrm>
          <a:off x="7626428" y="1339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41049</xdr:rowOff>
    </xdr:from>
    <xdr:to>
      <xdr:col>36</xdr:col>
      <xdr:colOff>165100</xdr:colOff>
      <xdr:row>77</xdr:row>
      <xdr:rowOff>142649</xdr:rowOff>
    </xdr:to>
    <xdr:sp macro="" textlink="">
      <xdr:nvSpPr>
        <xdr:cNvPr id="429" name="楕円 428"/>
        <xdr:cNvSpPr/>
      </xdr:nvSpPr>
      <xdr:spPr>
        <a:xfrm>
          <a:off x="6921500" y="1324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133776</xdr:rowOff>
    </xdr:from>
    <xdr:ext cx="534377" cy="259045"/>
    <xdr:sp macro="" textlink="">
      <xdr:nvSpPr>
        <xdr:cNvPr id="430" name="テキスト ボックス 429"/>
        <xdr:cNvSpPr txBox="1"/>
      </xdr:nvSpPr>
      <xdr:spPr>
        <a:xfrm>
          <a:off x="6705111" y="1333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105166</xdr:rowOff>
    </xdr:from>
    <xdr:to>
      <xdr:col>55</xdr:col>
      <xdr:colOff>0</xdr:colOff>
      <xdr:row>97</xdr:row>
      <xdr:rowOff>24012</xdr:rowOff>
    </xdr:to>
    <xdr:cxnSp macro="">
      <xdr:nvCxnSpPr>
        <xdr:cNvPr id="459" name="直線コネクタ 458"/>
        <xdr:cNvCxnSpPr/>
      </xdr:nvCxnSpPr>
      <xdr:spPr>
        <a:xfrm flipV="1">
          <a:off x="9639300" y="16050016"/>
          <a:ext cx="838200" cy="60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34478</xdr:rowOff>
    </xdr:from>
    <xdr:ext cx="534377" cy="259045"/>
    <xdr:sp macro="" textlink="">
      <xdr:nvSpPr>
        <xdr:cNvPr id="460" name="普通建設事業費 （ うち更新整備　）平均値テキスト"/>
        <xdr:cNvSpPr txBox="1"/>
      </xdr:nvSpPr>
      <xdr:spPr>
        <a:xfrm>
          <a:off x="10528300" y="16493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135212</xdr:rowOff>
    </xdr:from>
    <xdr:to>
      <xdr:col>50</xdr:col>
      <xdr:colOff>114300</xdr:colOff>
      <xdr:row>97</xdr:row>
      <xdr:rowOff>24012</xdr:rowOff>
    </xdr:to>
    <xdr:cxnSp macro="">
      <xdr:nvCxnSpPr>
        <xdr:cNvPr id="462" name="直線コネクタ 461"/>
        <xdr:cNvCxnSpPr/>
      </xdr:nvCxnSpPr>
      <xdr:spPr>
        <a:xfrm>
          <a:off x="8750300" y="16080062"/>
          <a:ext cx="889000" cy="5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98270</xdr:rowOff>
    </xdr:from>
    <xdr:to>
      <xdr:col>45</xdr:col>
      <xdr:colOff>177800</xdr:colOff>
      <xdr:row>93</xdr:row>
      <xdr:rowOff>135212</xdr:rowOff>
    </xdr:to>
    <xdr:cxnSp macro="">
      <xdr:nvCxnSpPr>
        <xdr:cNvPr id="465" name="直線コネクタ 464"/>
        <xdr:cNvCxnSpPr/>
      </xdr:nvCxnSpPr>
      <xdr:spPr>
        <a:xfrm>
          <a:off x="7861300" y="16043120"/>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61132</xdr:rowOff>
    </xdr:from>
    <xdr:ext cx="534377" cy="259045"/>
    <xdr:sp macro="" textlink="">
      <xdr:nvSpPr>
        <xdr:cNvPr id="467" name="テキスト ボックス 466"/>
        <xdr:cNvSpPr txBox="1"/>
      </xdr:nvSpPr>
      <xdr:spPr>
        <a:xfrm>
          <a:off x="8483111" y="166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98270</xdr:rowOff>
    </xdr:from>
    <xdr:to>
      <xdr:col>41</xdr:col>
      <xdr:colOff>50800</xdr:colOff>
      <xdr:row>96</xdr:row>
      <xdr:rowOff>14328</xdr:rowOff>
    </xdr:to>
    <xdr:cxnSp macro="">
      <xdr:nvCxnSpPr>
        <xdr:cNvPr id="468" name="直線コネクタ 467"/>
        <xdr:cNvCxnSpPr/>
      </xdr:nvCxnSpPr>
      <xdr:spPr>
        <a:xfrm flipV="1">
          <a:off x="6972300" y="16043120"/>
          <a:ext cx="889000" cy="43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21759</xdr:rowOff>
    </xdr:from>
    <xdr:ext cx="534377" cy="259045"/>
    <xdr:sp macro="" textlink="">
      <xdr:nvSpPr>
        <xdr:cNvPr id="470" name="テキスト ボックス 469"/>
        <xdr:cNvSpPr txBox="1"/>
      </xdr:nvSpPr>
      <xdr:spPr>
        <a:xfrm>
          <a:off x="7594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36893</xdr:rowOff>
    </xdr:from>
    <xdr:ext cx="534377" cy="259045"/>
    <xdr:sp macro="" textlink="">
      <xdr:nvSpPr>
        <xdr:cNvPr id="472" name="テキスト ボックス 471"/>
        <xdr:cNvSpPr txBox="1"/>
      </xdr:nvSpPr>
      <xdr:spPr>
        <a:xfrm>
          <a:off x="6705111" y="166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54366</xdr:rowOff>
    </xdr:from>
    <xdr:to>
      <xdr:col>55</xdr:col>
      <xdr:colOff>50800</xdr:colOff>
      <xdr:row>93</xdr:row>
      <xdr:rowOff>155966</xdr:rowOff>
    </xdr:to>
    <xdr:sp macro="" textlink="">
      <xdr:nvSpPr>
        <xdr:cNvPr id="478" name="楕円 477"/>
        <xdr:cNvSpPr/>
      </xdr:nvSpPr>
      <xdr:spPr>
        <a:xfrm>
          <a:off x="10426700" y="1599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77243</xdr:rowOff>
    </xdr:from>
    <xdr:ext cx="599010" cy="259045"/>
    <xdr:sp macro="" textlink="">
      <xdr:nvSpPr>
        <xdr:cNvPr id="479" name="普通建設事業費 （ うち更新整備　）該当値テキスト"/>
        <xdr:cNvSpPr txBox="1"/>
      </xdr:nvSpPr>
      <xdr:spPr>
        <a:xfrm>
          <a:off x="10528300" y="1585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144662</xdr:rowOff>
    </xdr:from>
    <xdr:to>
      <xdr:col>50</xdr:col>
      <xdr:colOff>165100</xdr:colOff>
      <xdr:row>97</xdr:row>
      <xdr:rowOff>74812</xdr:rowOff>
    </xdr:to>
    <xdr:sp macro="" textlink="">
      <xdr:nvSpPr>
        <xdr:cNvPr id="480" name="楕円 479"/>
        <xdr:cNvSpPr/>
      </xdr:nvSpPr>
      <xdr:spPr>
        <a:xfrm>
          <a:off x="9588500" y="1660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65939</xdr:rowOff>
    </xdr:from>
    <xdr:ext cx="534377" cy="259045"/>
    <xdr:sp macro="" textlink="">
      <xdr:nvSpPr>
        <xdr:cNvPr id="481" name="テキスト ボックス 480"/>
        <xdr:cNvSpPr txBox="1"/>
      </xdr:nvSpPr>
      <xdr:spPr>
        <a:xfrm>
          <a:off x="9372111" y="1669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84412</xdr:rowOff>
    </xdr:from>
    <xdr:to>
      <xdr:col>46</xdr:col>
      <xdr:colOff>38100</xdr:colOff>
      <xdr:row>94</xdr:row>
      <xdr:rowOff>14562</xdr:rowOff>
    </xdr:to>
    <xdr:sp macro="" textlink="">
      <xdr:nvSpPr>
        <xdr:cNvPr id="482" name="楕円 481"/>
        <xdr:cNvSpPr/>
      </xdr:nvSpPr>
      <xdr:spPr>
        <a:xfrm>
          <a:off x="8699500" y="1602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31089</xdr:rowOff>
    </xdr:from>
    <xdr:ext cx="599010" cy="259045"/>
    <xdr:sp macro="" textlink="">
      <xdr:nvSpPr>
        <xdr:cNvPr id="483" name="テキスト ボックス 482"/>
        <xdr:cNvSpPr txBox="1"/>
      </xdr:nvSpPr>
      <xdr:spPr>
        <a:xfrm>
          <a:off x="8450795" y="1580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47470</xdr:rowOff>
    </xdr:from>
    <xdr:to>
      <xdr:col>41</xdr:col>
      <xdr:colOff>101600</xdr:colOff>
      <xdr:row>93</xdr:row>
      <xdr:rowOff>149070</xdr:rowOff>
    </xdr:to>
    <xdr:sp macro="" textlink="">
      <xdr:nvSpPr>
        <xdr:cNvPr id="484" name="楕円 483"/>
        <xdr:cNvSpPr/>
      </xdr:nvSpPr>
      <xdr:spPr>
        <a:xfrm>
          <a:off x="7810500" y="159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165597</xdr:rowOff>
    </xdr:from>
    <xdr:ext cx="599010" cy="259045"/>
    <xdr:sp macro="" textlink="">
      <xdr:nvSpPr>
        <xdr:cNvPr id="485" name="テキスト ボックス 484"/>
        <xdr:cNvSpPr txBox="1"/>
      </xdr:nvSpPr>
      <xdr:spPr>
        <a:xfrm>
          <a:off x="7561795" y="1576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134978</xdr:rowOff>
    </xdr:from>
    <xdr:to>
      <xdr:col>36</xdr:col>
      <xdr:colOff>165100</xdr:colOff>
      <xdr:row>96</xdr:row>
      <xdr:rowOff>65128</xdr:rowOff>
    </xdr:to>
    <xdr:sp macro="" textlink="">
      <xdr:nvSpPr>
        <xdr:cNvPr id="486" name="楕円 485"/>
        <xdr:cNvSpPr/>
      </xdr:nvSpPr>
      <xdr:spPr>
        <a:xfrm>
          <a:off x="6921500" y="1642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81655</xdr:rowOff>
    </xdr:from>
    <xdr:ext cx="534377" cy="259045"/>
    <xdr:sp macro="" textlink="">
      <xdr:nvSpPr>
        <xdr:cNvPr id="487" name="テキスト ボックス 486"/>
        <xdr:cNvSpPr txBox="1"/>
      </xdr:nvSpPr>
      <xdr:spPr>
        <a:xfrm>
          <a:off x="6705111" y="1619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117645</xdr:rowOff>
    </xdr:from>
    <xdr:to>
      <xdr:col>85</xdr:col>
      <xdr:colOff>127000</xdr:colOff>
      <xdr:row>38</xdr:row>
      <xdr:rowOff>122802</xdr:rowOff>
    </xdr:to>
    <xdr:cxnSp macro="">
      <xdr:nvCxnSpPr>
        <xdr:cNvPr id="514" name="直線コネクタ 513"/>
        <xdr:cNvCxnSpPr/>
      </xdr:nvCxnSpPr>
      <xdr:spPr>
        <a:xfrm flipV="1">
          <a:off x="15481300" y="6632745"/>
          <a:ext cx="8382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106443</xdr:rowOff>
    </xdr:from>
    <xdr:to>
      <xdr:col>81</xdr:col>
      <xdr:colOff>50800</xdr:colOff>
      <xdr:row>38</xdr:row>
      <xdr:rowOff>122802</xdr:rowOff>
    </xdr:to>
    <xdr:cxnSp macro="">
      <xdr:nvCxnSpPr>
        <xdr:cNvPr id="517" name="直線コネクタ 516"/>
        <xdr:cNvCxnSpPr/>
      </xdr:nvCxnSpPr>
      <xdr:spPr>
        <a:xfrm>
          <a:off x="14592300" y="6621543"/>
          <a:ext cx="889000" cy="1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38526</xdr:rowOff>
    </xdr:from>
    <xdr:to>
      <xdr:col>76</xdr:col>
      <xdr:colOff>114300</xdr:colOff>
      <xdr:row>38</xdr:row>
      <xdr:rowOff>106443</xdr:rowOff>
    </xdr:to>
    <xdr:cxnSp macro="">
      <xdr:nvCxnSpPr>
        <xdr:cNvPr id="520" name="直線コネクタ 519"/>
        <xdr:cNvCxnSpPr/>
      </xdr:nvCxnSpPr>
      <xdr:spPr>
        <a:xfrm>
          <a:off x="13703300" y="6553626"/>
          <a:ext cx="889000" cy="6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30306</xdr:rowOff>
    </xdr:from>
    <xdr:to>
      <xdr:col>71</xdr:col>
      <xdr:colOff>177800</xdr:colOff>
      <xdr:row>38</xdr:row>
      <xdr:rowOff>38526</xdr:rowOff>
    </xdr:to>
    <xdr:cxnSp macro="">
      <xdr:nvCxnSpPr>
        <xdr:cNvPr id="523" name="直線コネクタ 522"/>
        <xdr:cNvCxnSpPr/>
      </xdr:nvCxnSpPr>
      <xdr:spPr>
        <a:xfrm>
          <a:off x="12814300" y="6373956"/>
          <a:ext cx="889000" cy="17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110057</xdr:rowOff>
    </xdr:from>
    <xdr:ext cx="534377" cy="259045"/>
    <xdr:sp macro="" textlink="">
      <xdr:nvSpPr>
        <xdr:cNvPr id="525" name="テキスト ボックス 524"/>
        <xdr:cNvSpPr txBox="1"/>
      </xdr:nvSpPr>
      <xdr:spPr>
        <a:xfrm>
          <a:off x="13436111" y="662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119795</xdr:rowOff>
    </xdr:from>
    <xdr:ext cx="534377" cy="259045"/>
    <xdr:sp macro="" textlink="">
      <xdr:nvSpPr>
        <xdr:cNvPr id="527" name="テキスト ボックス 526"/>
        <xdr:cNvSpPr txBox="1"/>
      </xdr:nvSpPr>
      <xdr:spPr>
        <a:xfrm>
          <a:off x="12547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66845</xdr:rowOff>
    </xdr:from>
    <xdr:to>
      <xdr:col>85</xdr:col>
      <xdr:colOff>177800</xdr:colOff>
      <xdr:row>38</xdr:row>
      <xdr:rowOff>168445</xdr:rowOff>
    </xdr:to>
    <xdr:sp macro="" textlink="">
      <xdr:nvSpPr>
        <xdr:cNvPr id="533" name="楕円 532"/>
        <xdr:cNvSpPr/>
      </xdr:nvSpPr>
      <xdr:spPr>
        <a:xfrm>
          <a:off x="16268700" y="65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469744" cy="259045"/>
    <xdr:sp macro="" textlink="">
      <xdr:nvSpPr>
        <xdr:cNvPr id="534" name="災害復旧事業費該当値テキスト"/>
        <xdr:cNvSpPr txBox="1"/>
      </xdr:nvSpPr>
      <xdr:spPr>
        <a:xfrm>
          <a:off x="16370300" y="65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72002</xdr:rowOff>
    </xdr:from>
    <xdr:to>
      <xdr:col>81</xdr:col>
      <xdr:colOff>101600</xdr:colOff>
      <xdr:row>39</xdr:row>
      <xdr:rowOff>2152</xdr:rowOff>
    </xdr:to>
    <xdr:sp macro="" textlink="">
      <xdr:nvSpPr>
        <xdr:cNvPr id="535" name="楕円 534"/>
        <xdr:cNvSpPr/>
      </xdr:nvSpPr>
      <xdr:spPr>
        <a:xfrm>
          <a:off x="15430500" y="658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164729</xdr:rowOff>
    </xdr:from>
    <xdr:ext cx="469744" cy="259045"/>
    <xdr:sp macro="" textlink="">
      <xdr:nvSpPr>
        <xdr:cNvPr id="536" name="テキスト ボックス 535"/>
        <xdr:cNvSpPr txBox="1"/>
      </xdr:nvSpPr>
      <xdr:spPr>
        <a:xfrm>
          <a:off x="15246428" y="667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55643</xdr:rowOff>
    </xdr:from>
    <xdr:to>
      <xdr:col>76</xdr:col>
      <xdr:colOff>165100</xdr:colOff>
      <xdr:row>38</xdr:row>
      <xdr:rowOff>157243</xdr:rowOff>
    </xdr:to>
    <xdr:sp macro="" textlink="">
      <xdr:nvSpPr>
        <xdr:cNvPr id="537" name="楕円 536"/>
        <xdr:cNvSpPr/>
      </xdr:nvSpPr>
      <xdr:spPr>
        <a:xfrm>
          <a:off x="14541500" y="65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148370</xdr:rowOff>
    </xdr:from>
    <xdr:ext cx="469744" cy="259045"/>
    <xdr:sp macro="" textlink="">
      <xdr:nvSpPr>
        <xdr:cNvPr id="538" name="テキスト ボックス 537"/>
        <xdr:cNvSpPr txBox="1"/>
      </xdr:nvSpPr>
      <xdr:spPr>
        <a:xfrm>
          <a:off x="14357428" y="66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159176</xdr:rowOff>
    </xdr:from>
    <xdr:to>
      <xdr:col>72</xdr:col>
      <xdr:colOff>38100</xdr:colOff>
      <xdr:row>38</xdr:row>
      <xdr:rowOff>89326</xdr:rowOff>
    </xdr:to>
    <xdr:sp macro="" textlink="">
      <xdr:nvSpPr>
        <xdr:cNvPr id="539" name="楕円 538"/>
        <xdr:cNvSpPr/>
      </xdr:nvSpPr>
      <xdr:spPr>
        <a:xfrm>
          <a:off x="13652500" y="65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105853</xdr:rowOff>
    </xdr:from>
    <xdr:ext cx="534377" cy="259045"/>
    <xdr:sp macro="" textlink="">
      <xdr:nvSpPr>
        <xdr:cNvPr id="540" name="テキスト ボックス 539"/>
        <xdr:cNvSpPr txBox="1"/>
      </xdr:nvSpPr>
      <xdr:spPr>
        <a:xfrm>
          <a:off x="13436111" y="627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150956</xdr:rowOff>
    </xdr:from>
    <xdr:to>
      <xdr:col>67</xdr:col>
      <xdr:colOff>101600</xdr:colOff>
      <xdr:row>37</xdr:row>
      <xdr:rowOff>81106</xdr:rowOff>
    </xdr:to>
    <xdr:sp macro="" textlink="">
      <xdr:nvSpPr>
        <xdr:cNvPr id="541" name="楕円 540"/>
        <xdr:cNvSpPr/>
      </xdr:nvSpPr>
      <xdr:spPr>
        <a:xfrm>
          <a:off x="12763500" y="632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97633</xdr:rowOff>
    </xdr:from>
    <xdr:ext cx="534377" cy="259045"/>
    <xdr:sp macro="" textlink="">
      <xdr:nvSpPr>
        <xdr:cNvPr id="542" name="テキスト ボックス 541"/>
        <xdr:cNvSpPr txBox="1"/>
      </xdr:nvSpPr>
      <xdr:spPr>
        <a:xfrm>
          <a:off x="12547111" y="609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6741</xdr:rowOff>
    </xdr:from>
    <xdr:to>
      <xdr:col>85</xdr:col>
      <xdr:colOff>127000</xdr:colOff>
      <xdr:row>75</xdr:row>
      <xdr:rowOff>15867</xdr:rowOff>
    </xdr:to>
    <xdr:cxnSp macro="">
      <xdr:nvCxnSpPr>
        <xdr:cNvPr id="628" name="直線コネクタ 627"/>
        <xdr:cNvCxnSpPr/>
      </xdr:nvCxnSpPr>
      <xdr:spPr>
        <a:xfrm flipV="1">
          <a:off x="15481300" y="12865491"/>
          <a:ext cx="838200" cy="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102869</xdr:rowOff>
    </xdr:from>
    <xdr:ext cx="534377" cy="259045"/>
    <xdr:sp macro="" textlink="">
      <xdr:nvSpPr>
        <xdr:cNvPr id="629" name="公債費平均値テキスト"/>
        <xdr:cNvSpPr txBox="1"/>
      </xdr:nvSpPr>
      <xdr:spPr>
        <a:xfrm>
          <a:off x="16370300" y="13133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74275</xdr:rowOff>
    </xdr:from>
    <xdr:to>
      <xdr:col>81</xdr:col>
      <xdr:colOff>50800</xdr:colOff>
      <xdr:row>75</xdr:row>
      <xdr:rowOff>15867</xdr:rowOff>
    </xdr:to>
    <xdr:cxnSp macro="">
      <xdr:nvCxnSpPr>
        <xdr:cNvPr id="631" name="直線コネクタ 630"/>
        <xdr:cNvCxnSpPr/>
      </xdr:nvCxnSpPr>
      <xdr:spPr>
        <a:xfrm>
          <a:off x="14592300" y="12761575"/>
          <a:ext cx="889000" cy="1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53030</xdr:rowOff>
    </xdr:from>
    <xdr:ext cx="534377" cy="259045"/>
    <xdr:sp macro="" textlink="">
      <xdr:nvSpPr>
        <xdr:cNvPr id="633" name="テキスト ボックス 632"/>
        <xdr:cNvSpPr txBox="1"/>
      </xdr:nvSpPr>
      <xdr:spPr>
        <a:xfrm>
          <a:off x="15214111" y="132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74275</xdr:rowOff>
    </xdr:from>
    <xdr:to>
      <xdr:col>76</xdr:col>
      <xdr:colOff>114300</xdr:colOff>
      <xdr:row>76</xdr:row>
      <xdr:rowOff>73259</xdr:rowOff>
    </xdr:to>
    <xdr:cxnSp macro="">
      <xdr:nvCxnSpPr>
        <xdr:cNvPr id="634" name="直線コネクタ 633"/>
        <xdr:cNvCxnSpPr/>
      </xdr:nvCxnSpPr>
      <xdr:spPr>
        <a:xfrm flipV="1">
          <a:off x="13703300" y="12761575"/>
          <a:ext cx="889000" cy="3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63916</xdr:rowOff>
    </xdr:from>
    <xdr:ext cx="534377" cy="259045"/>
    <xdr:sp macro="" textlink="">
      <xdr:nvSpPr>
        <xdr:cNvPr id="636" name="テキスト ボックス 635"/>
        <xdr:cNvSpPr txBox="1"/>
      </xdr:nvSpPr>
      <xdr:spPr>
        <a:xfrm>
          <a:off x="14325111" y="132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72372</xdr:rowOff>
    </xdr:from>
    <xdr:to>
      <xdr:col>71</xdr:col>
      <xdr:colOff>177800</xdr:colOff>
      <xdr:row>76</xdr:row>
      <xdr:rowOff>73259</xdr:rowOff>
    </xdr:to>
    <xdr:cxnSp macro="">
      <xdr:nvCxnSpPr>
        <xdr:cNvPr id="637" name="直線コネクタ 636"/>
        <xdr:cNvCxnSpPr/>
      </xdr:nvCxnSpPr>
      <xdr:spPr>
        <a:xfrm>
          <a:off x="12814300" y="13102572"/>
          <a:ext cx="8890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85332</xdr:rowOff>
    </xdr:from>
    <xdr:ext cx="534377" cy="259045"/>
    <xdr:sp macro="" textlink="">
      <xdr:nvSpPr>
        <xdr:cNvPr id="639" name="テキスト ボックス 638"/>
        <xdr:cNvSpPr txBox="1"/>
      </xdr:nvSpPr>
      <xdr:spPr>
        <a:xfrm>
          <a:off x="13436111" y="132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78066</xdr:rowOff>
    </xdr:from>
    <xdr:ext cx="534377" cy="259045"/>
    <xdr:sp macro="" textlink="">
      <xdr:nvSpPr>
        <xdr:cNvPr id="641" name="テキスト ボックス 640"/>
        <xdr:cNvSpPr txBox="1"/>
      </xdr:nvSpPr>
      <xdr:spPr>
        <a:xfrm>
          <a:off x="12547111" y="132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127391</xdr:rowOff>
    </xdr:from>
    <xdr:to>
      <xdr:col>85</xdr:col>
      <xdr:colOff>177800</xdr:colOff>
      <xdr:row>75</xdr:row>
      <xdr:rowOff>57541</xdr:rowOff>
    </xdr:to>
    <xdr:sp macro="" textlink="">
      <xdr:nvSpPr>
        <xdr:cNvPr id="647" name="楕円 646"/>
        <xdr:cNvSpPr/>
      </xdr:nvSpPr>
      <xdr:spPr>
        <a:xfrm>
          <a:off x="16268700" y="1281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150268</xdr:rowOff>
    </xdr:from>
    <xdr:ext cx="599010" cy="259045"/>
    <xdr:sp macro="" textlink="">
      <xdr:nvSpPr>
        <xdr:cNvPr id="648" name="公債費該当値テキスト"/>
        <xdr:cNvSpPr txBox="1"/>
      </xdr:nvSpPr>
      <xdr:spPr>
        <a:xfrm>
          <a:off x="16370300" y="1266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136517</xdr:rowOff>
    </xdr:from>
    <xdr:to>
      <xdr:col>81</xdr:col>
      <xdr:colOff>101600</xdr:colOff>
      <xdr:row>75</xdr:row>
      <xdr:rowOff>66667</xdr:rowOff>
    </xdr:to>
    <xdr:sp macro="" textlink="">
      <xdr:nvSpPr>
        <xdr:cNvPr id="649" name="楕円 648"/>
        <xdr:cNvSpPr/>
      </xdr:nvSpPr>
      <xdr:spPr>
        <a:xfrm>
          <a:off x="15430500" y="1282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83194</xdr:rowOff>
    </xdr:from>
    <xdr:ext cx="599010" cy="259045"/>
    <xdr:sp macro="" textlink="">
      <xdr:nvSpPr>
        <xdr:cNvPr id="650" name="テキスト ボックス 649"/>
        <xdr:cNvSpPr txBox="1"/>
      </xdr:nvSpPr>
      <xdr:spPr>
        <a:xfrm>
          <a:off x="15181795" y="1259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23475</xdr:rowOff>
    </xdr:from>
    <xdr:to>
      <xdr:col>76</xdr:col>
      <xdr:colOff>165100</xdr:colOff>
      <xdr:row>74</xdr:row>
      <xdr:rowOff>125075</xdr:rowOff>
    </xdr:to>
    <xdr:sp macro="" textlink="">
      <xdr:nvSpPr>
        <xdr:cNvPr id="651" name="楕円 650"/>
        <xdr:cNvSpPr/>
      </xdr:nvSpPr>
      <xdr:spPr>
        <a:xfrm>
          <a:off x="14541500" y="127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141602</xdr:rowOff>
    </xdr:from>
    <xdr:ext cx="599010" cy="259045"/>
    <xdr:sp macro="" textlink="">
      <xdr:nvSpPr>
        <xdr:cNvPr id="652" name="テキスト ボックス 651"/>
        <xdr:cNvSpPr txBox="1"/>
      </xdr:nvSpPr>
      <xdr:spPr>
        <a:xfrm>
          <a:off x="14292795" y="1248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22459</xdr:rowOff>
    </xdr:from>
    <xdr:to>
      <xdr:col>72</xdr:col>
      <xdr:colOff>38100</xdr:colOff>
      <xdr:row>76</xdr:row>
      <xdr:rowOff>124059</xdr:rowOff>
    </xdr:to>
    <xdr:sp macro="" textlink="">
      <xdr:nvSpPr>
        <xdr:cNvPr id="653" name="楕円 652"/>
        <xdr:cNvSpPr/>
      </xdr:nvSpPr>
      <xdr:spPr>
        <a:xfrm>
          <a:off x="13652500" y="130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140587</xdr:rowOff>
    </xdr:from>
    <xdr:ext cx="534377" cy="259045"/>
    <xdr:sp macro="" textlink="">
      <xdr:nvSpPr>
        <xdr:cNvPr id="654" name="テキスト ボックス 653"/>
        <xdr:cNvSpPr txBox="1"/>
      </xdr:nvSpPr>
      <xdr:spPr>
        <a:xfrm>
          <a:off x="13436111" y="1282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21572</xdr:rowOff>
    </xdr:from>
    <xdr:to>
      <xdr:col>67</xdr:col>
      <xdr:colOff>101600</xdr:colOff>
      <xdr:row>76</xdr:row>
      <xdr:rowOff>123172</xdr:rowOff>
    </xdr:to>
    <xdr:sp macro="" textlink="">
      <xdr:nvSpPr>
        <xdr:cNvPr id="655" name="楕円 654"/>
        <xdr:cNvSpPr/>
      </xdr:nvSpPr>
      <xdr:spPr>
        <a:xfrm>
          <a:off x="12763500" y="1305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139700</xdr:rowOff>
    </xdr:from>
    <xdr:ext cx="534377" cy="259045"/>
    <xdr:sp macro="" textlink="">
      <xdr:nvSpPr>
        <xdr:cNvPr id="656" name="テキスト ボックス 655"/>
        <xdr:cNvSpPr txBox="1"/>
      </xdr:nvSpPr>
      <xdr:spPr>
        <a:xfrm>
          <a:off x="12547111" y="1282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42399</xdr:rowOff>
    </xdr:from>
    <xdr:to>
      <xdr:col>85</xdr:col>
      <xdr:colOff>127000</xdr:colOff>
      <xdr:row>96</xdr:row>
      <xdr:rowOff>53025</xdr:rowOff>
    </xdr:to>
    <xdr:cxnSp macro="">
      <xdr:nvCxnSpPr>
        <xdr:cNvPr id="683" name="直線コネクタ 682"/>
        <xdr:cNvCxnSpPr/>
      </xdr:nvCxnSpPr>
      <xdr:spPr>
        <a:xfrm flipV="1">
          <a:off x="15481300" y="16330149"/>
          <a:ext cx="838200" cy="18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37133</xdr:rowOff>
    </xdr:from>
    <xdr:ext cx="534377" cy="259045"/>
    <xdr:sp macro="" textlink="">
      <xdr:nvSpPr>
        <xdr:cNvPr id="684" name="積立金平均値テキスト"/>
        <xdr:cNvSpPr txBox="1"/>
      </xdr:nvSpPr>
      <xdr:spPr>
        <a:xfrm>
          <a:off x="16370300" y="16667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81412</xdr:rowOff>
    </xdr:from>
    <xdr:to>
      <xdr:col>81</xdr:col>
      <xdr:colOff>50800</xdr:colOff>
      <xdr:row>96</xdr:row>
      <xdr:rowOff>53025</xdr:rowOff>
    </xdr:to>
    <xdr:cxnSp macro="">
      <xdr:nvCxnSpPr>
        <xdr:cNvPr id="686" name="直線コネクタ 685"/>
        <xdr:cNvCxnSpPr/>
      </xdr:nvCxnSpPr>
      <xdr:spPr>
        <a:xfrm>
          <a:off x="14592300" y="16369162"/>
          <a:ext cx="889000" cy="14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132588</xdr:rowOff>
    </xdr:from>
    <xdr:ext cx="534377" cy="259045"/>
    <xdr:sp macro="" textlink="">
      <xdr:nvSpPr>
        <xdr:cNvPr id="688" name="テキスト ボックス 687"/>
        <xdr:cNvSpPr txBox="1"/>
      </xdr:nvSpPr>
      <xdr:spPr>
        <a:xfrm>
          <a:off x="15214111" y="16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81412</xdr:rowOff>
    </xdr:from>
    <xdr:to>
      <xdr:col>76</xdr:col>
      <xdr:colOff>114300</xdr:colOff>
      <xdr:row>98</xdr:row>
      <xdr:rowOff>9297</xdr:rowOff>
    </xdr:to>
    <xdr:cxnSp macro="">
      <xdr:nvCxnSpPr>
        <xdr:cNvPr id="689" name="直線コネクタ 688"/>
        <xdr:cNvCxnSpPr/>
      </xdr:nvCxnSpPr>
      <xdr:spPr>
        <a:xfrm flipV="1">
          <a:off x="13703300" y="16369162"/>
          <a:ext cx="889000" cy="44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123069</xdr:rowOff>
    </xdr:from>
    <xdr:ext cx="534377" cy="259045"/>
    <xdr:sp macro="" textlink="">
      <xdr:nvSpPr>
        <xdr:cNvPr id="691" name="テキスト ボックス 690"/>
        <xdr:cNvSpPr txBox="1"/>
      </xdr:nvSpPr>
      <xdr:spPr>
        <a:xfrm>
          <a:off x="14325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164013</xdr:rowOff>
    </xdr:from>
    <xdr:to>
      <xdr:col>71</xdr:col>
      <xdr:colOff>177800</xdr:colOff>
      <xdr:row>98</xdr:row>
      <xdr:rowOff>9297</xdr:rowOff>
    </xdr:to>
    <xdr:cxnSp macro="">
      <xdr:nvCxnSpPr>
        <xdr:cNvPr id="692" name="直線コネクタ 691"/>
        <xdr:cNvCxnSpPr/>
      </xdr:nvCxnSpPr>
      <xdr:spPr>
        <a:xfrm>
          <a:off x="12814300" y="16794663"/>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56579</xdr:rowOff>
    </xdr:from>
    <xdr:ext cx="534377" cy="259045"/>
    <xdr:sp macro="" textlink="">
      <xdr:nvSpPr>
        <xdr:cNvPr id="696" name="テキスト ボックス 695"/>
        <xdr:cNvSpPr txBox="1"/>
      </xdr:nvSpPr>
      <xdr:spPr>
        <a:xfrm>
          <a:off x="12547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163049</xdr:rowOff>
    </xdr:from>
    <xdr:to>
      <xdr:col>85</xdr:col>
      <xdr:colOff>177800</xdr:colOff>
      <xdr:row>95</xdr:row>
      <xdr:rowOff>93199</xdr:rowOff>
    </xdr:to>
    <xdr:sp macro="" textlink="">
      <xdr:nvSpPr>
        <xdr:cNvPr id="702" name="楕円 701"/>
        <xdr:cNvSpPr/>
      </xdr:nvSpPr>
      <xdr:spPr>
        <a:xfrm>
          <a:off x="16268700" y="162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14476</xdr:rowOff>
    </xdr:from>
    <xdr:ext cx="599010" cy="259045"/>
    <xdr:sp macro="" textlink="">
      <xdr:nvSpPr>
        <xdr:cNvPr id="703" name="積立金該当値テキスト"/>
        <xdr:cNvSpPr txBox="1"/>
      </xdr:nvSpPr>
      <xdr:spPr>
        <a:xfrm>
          <a:off x="16370300" y="1613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2225</xdr:rowOff>
    </xdr:from>
    <xdr:to>
      <xdr:col>81</xdr:col>
      <xdr:colOff>101600</xdr:colOff>
      <xdr:row>96</xdr:row>
      <xdr:rowOff>103825</xdr:rowOff>
    </xdr:to>
    <xdr:sp macro="" textlink="">
      <xdr:nvSpPr>
        <xdr:cNvPr id="704" name="楕円 703"/>
        <xdr:cNvSpPr/>
      </xdr:nvSpPr>
      <xdr:spPr>
        <a:xfrm>
          <a:off x="15430500" y="164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120352</xdr:rowOff>
    </xdr:from>
    <xdr:ext cx="534377" cy="259045"/>
    <xdr:sp macro="" textlink="">
      <xdr:nvSpPr>
        <xdr:cNvPr id="705" name="テキスト ボックス 704"/>
        <xdr:cNvSpPr txBox="1"/>
      </xdr:nvSpPr>
      <xdr:spPr>
        <a:xfrm>
          <a:off x="15214111" y="1623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30612</xdr:rowOff>
    </xdr:from>
    <xdr:to>
      <xdr:col>76</xdr:col>
      <xdr:colOff>165100</xdr:colOff>
      <xdr:row>95</xdr:row>
      <xdr:rowOff>132212</xdr:rowOff>
    </xdr:to>
    <xdr:sp macro="" textlink="">
      <xdr:nvSpPr>
        <xdr:cNvPr id="706" name="楕円 705"/>
        <xdr:cNvSpPr/>
      </xdr:nvSpPr>
      <xdr:spPr>
        <a:xfrm>
          <a:off x="14541500" y="1631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148739</xdr:rowOff>
    </xdr:from>
    <xdr:ext cx="599010" cy="259045"/>
    <xdr:sp macro="" textlink="">
      <xdr:nvSpPr>
        <xdr:cNvPr id="707" name="テキスト ボックス 706"/>
        <xdr:cNvSpPr txBox="1"/>
      </xdr:nvSpPr>
      <xdr:spPr>
        <a:xfrm>
          <a:off x="14292795" y="1609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129947</xdr:rowOff>
    </xdr:from>
    <xdr:to>
      <xdr:col>72</xdr:col>
      <xdr:colOff>38100</xdr:colOff>
      <xdr:row>98</xdr:row>
      <xdr:rowOff>60097</xdr:rowOff>
    </xdr:to>
    <xdr:sp macro="" textlink="">
      <xdr:nvSpPr>
        <xdr:cNvPr id="708" name="楕円 707"/>
        <xdr:cNvSpPr/>
      </xdr:nvSpPr>
      <xdr:spPr>
        <a:xfrm>
          <a:off x="13652500" y="1676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51224</xdr:rowOff>
    </xdr:from>
    <xdr:ext cx="534377" cy="259045"/>
    <xdr:sp macro="" textlink="">
      <xdr:nvSpPr>
        <xdr:cNvPr id="709" name="テキスト ボックス 708"/>
        <xdr:cNvSpPr txBox="1"/>
      </xdr:nvSpPr>
      <xdr:spPr>
        <a:xfrm>
          <a:off x="13436111" y="1685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113213</xdr:rowOff>
    </xdr:from>
    <xdr:to>
      <xdr:col>67</xdr:col>
      <xdr:colOff>101600</xdr:colOff>
      <xdr:row>98</xdr:row>
      <xdr:rowOff>43363</xdr:rowOff>
    </xdr:to>
    <xdr:sp macro="" textlink="">
      <xdr:nvSpPr>
        <xdr:cNvPr id="710" name="楕円 709"/>
        <xdr:cNvSpPr/>
      </xdr:nvSpPr>
      <xdr:spPr>
        <a:xfrm>
          <a:off x="12763500" y="167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59890</xdr:rowOff>
    </xdr:from>
    <xdr:ext cx="534377" cy="259045"/>
    <xdr:sp macro="" textlink="">
      <xdr:nvSpPr>
        <xdr:cNvPr id="711" name="テキスト ボックス 710"/>
        <xdr:cNvSpPr txBox="1"/>
      </xdr:nvSpPr>
      <xdr:spPr>
        <a:xfrm>
          <a:off x="12547111" y="1651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21133</xdr:rowOff>
    </xdr:from>
    <xdr:to>
      <xdr:col>116</xdr:col>
      <xdr:colOff>63500</xdr:colOff>
      <xdr:row>37</xdr:row>
      <xdr:rowOff>40868</xdr:rowOff>
    </xdr:to>
    <xdr:cxnSp macro="">
      <xdr:nvCxnSpPr>
        <xdr:cNvPr id="740" name="直線コネクタ 739"/>
        <xdr:cNvCxnSpPr/>
      </xdr:nvCxnSpPr>
      <xdr:spPr>
        <a:xfrm flipV="1">
          <a:off x="21323300" y="6364783"/>
          <a:ext cx="8382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124439</xdr:rowOff>
    </xdr:from>
    <xdr:ext cx="469744" cy="259045"/>
    <xdr:sp macro="" textlink="">
      <xdr:nvSpPr>
        <xdr:cNvPr id="741" name="投資及び出資金平均値テキスト"/>
        <xdr:cNvSpPr txBox="1"/>
      </xdr:nvSpPr>
      <xdr:spPr>
        <a:xfrm>
          <a:off x="22212300" y="6468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40868</xdr:rowOff>
    </xdr:from>
    <xdr:to>
      <xdr:col>111</xdr:col>
      <xdr:colOff>177800</xdr:colOff>
      <xdr:row>37</xdr:row>
      <xdr:rowOff>44869</xdr:rowOff>
    </xdr:to>
    <xdr:cxnSp macro="">
      <xdr:nvCxnSpPr>
        <xdr:cNvPr id="743" name="直線コネクタ 742"/>
        <xdr:cNvCxnSpPr/>
      </xdr:nvCxnSpPr>
      <xdr:spPr>
        <a:xfrm flipV="1">
          <a:off x="20434300" y="638451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85920</xdr:rowOff>
    </xdr:from>
    <xdr:ext cx="469744" cy="259045"/>
    <xdr:sp macro="" textlink="">
      <xdr:nvSpPr>
        <xdr:cNvPr id="745" name="テキスト ボックス 744"/>
        <xdr:cNvSpPr txBox="1"/>
      </xdr:nvSpPr>
      <xdr:spPr>
        <a:xfrm>
          <a:off x="21088428" y="660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44869</xdr:rowOff>
    </xdr:from>
    <xdr:to>
      <xdr:col>107</xdr:col>
      <xdr:colOff>50800</xdr:colOff>
      <xdr:row>37</xdr:row>
      <xdr:rowOff>71844</xdr:rowOff>
    </xdr:to>
    <xdr:cxnSp macro="">
      <xdr:nvCxnSpPr>
        <xdr:cNvPr id="746" name="直線コネクタ 745"/>
        <xdr:cNvCxnSpPr/>
      </xdr:nvCxnSpPr>
      <xdr:spPr>
        <a:xfrm flipV="1">
          <a:off x="19545300" y="6388519"/>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90720</xdr:rowOff>
    </xdr:from>
    <xdr:ext cx="469744" cy="259045"/>
    <xdr:sp macro="" textlink="">
      <xdr:nvSpPr>
        <xdr:cNvPr id="748" name="テキスト ボックス 747"/>
        <xdr:cNvSpPr txBox="1"/>
      </xdr:nvSpPr>
      <xdr:spPr>
        <a:xfrm>
          <a:off x="20199428" y="660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71844</xdr:rowOff>
    </xdr:from>
    <xdr:to>
      <xdr:col>102</xdr:col>
      <xdr:colOff>114300</xdr:colOff>
      <xdr:row>39</xdr:row>
      <xdr:rowOff>42049</xdr:rowOff>
    </xdr:to>
    <xdr:cxnSp macro="">
      <xdr:nvCxnSpPr>
        <xdr:cNvPr id="749" name="直線コネクタ 748"/>
        <xdr:cNvCxnSpPr/>
      </xdr:nvCxnSpPr>
      <xdr:spPr>
        <a:xfrm flipV="1">
          <a:off x="18656300" y="6415494"/>
          <a:ext cx="889000" cy="31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100436</xdr:rowOff>
    </xdr:from>
    <xdr:ext cx="469744" cy="259045"/>
    <xdr:sp macro="" textlink="">
      <xdr:nvSpPr>
        <xdr:cNvPr id="751" name="テキスト ボックス 750"/>
        <xdr:cNvSpPr txBox="1"/>
      </xdr:nvSpPr>
      <xdr:spPr>
        <a:xfrm>
          <a:off x="19310428" y="661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141783</xdr:rowOff>
    </xdr:from>
    <xdr:to>
      <xdr:col>116</xdr:col>
      <xdr:colOff>114300</xdr:colOff>
      <xdr:row>37</xdr:row>
      <xdr:rowOff>71933</xdr:rowOff>
    </xdr:to>
    <xdr:sp macro="" textlink="">
      <xdr:nvSpPr>
        <xdr:cNvPr id="759" name="楕円 758"/>
        <xdr:cNvSpPr/>
      </xdr:nvSpPr>
      <xdr:spPr>
        <a:xfrm>
          <a:off x="22110700" y="63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164660</xdr:rowOff>
    </xdr:from>
    <xdr:ext cx="469744" cy="259045"/>
    <xdr:sp macro="" textlink="">
      <xdr:nvSpPr>
        <xdr:cNvPr id="760" name="投資及び出資金該当値テキスト"/>
        <xdr:cNvSpPr txBox="1"/>
      </xdr:nvSpPr>
      <xdr:spPr>
        <a:xfrm>
          <a:off x="22212300" y="616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161518</xdr:rowOff>
    </xdr:from>
    <xdr:to>
      <xdr:col>112</xdr:col>
      <xdr:colOff>38100</xdr:colOff>
      <xdr:row>37</xdr:row>
      <xdr:rowOff>91668</xdr:rowOff>
    </xdr:to>
    <xdr:sp macro="" textlink="">
      <xdr:nvSpPr>
        <xdr:cNvPr id="761" name="楕円 760"/>
        <xdr:cNvSpPr/>
      </xdr:nvSpPr>
      <xdr:spPr>
        <a:xfrm>
          <a:off x="21272500" y="63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108195</xdr:rowOff>
    </xdr:from>
    <xdr:ext cx="469744" cy="259045"/>
    <xdr:sp macro="" textlink="">
      <xdr:nvSpPr>
        <xdr:cNvPr id="762" name="テキスト ボックス 761"/>
        <xdr:cNvSpPr txBox="1"/>
      </xdr:nvSpPr>
      <xdr:spPr>
        <a:xfrm>
          <a:off x="21088428" y="61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165519</xdr:rowOff>
    </xdr:from>
    <xdr:to>
      <xdr:col>107</xdr:col>
      <xdr:colOff>101600</xdr:colOff>
      <xdr:row>37</xdr:row>
      <xdr:rowOff>95669</xdr:rowOff>
    </xdr:to>
    <xdr:sp macro="" textlink="">
      <xdr:nvSpPr>
        <xdr:cNvPr id="763" name="楕円 762"/>
        <xdr:cNvSpPr/>
      </xdr:nvSpPr>
      <xdr:spPr>
        <a:xfrm>
          <a:off x="20383500" y="63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112196</xdr:rowOff>
    </xdr:from>
    <xdr:ext cx="469744" cy="259045"/>
    <xdr:sp macro="" textlink="">
      <xdr:nvSpPr>
        <xdr:cNvPr id="764" name="テキスト ボックス 763"/>
        <xdr:cNvSpPr txBox="1"/>
      </xdr:nvSpPr>
      <xdr:spPr>
        <a:xfrm>
          <a:off x="20199428" y="61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21044</xdr:rowOff>
    </xdr:from>
    <xdr:to>
      <xdr:col>102</xdr:col>
      <xdr:colOff>165100</xdr:colOff>
      <xdr:row>37</xdr:row>
      <xdr:rowOff>122644</xdr:rowOff>
    </xdr:to>
    <xdr:sp macro="" textlink="">
      <xdr:nvSpPr>
        <xdr:cNvPr id="765" name="楕円 764"/>
        <xdr:cNvSpPr/>
      </xdr:nvSpPr>
      <xdr:spPr>
        <a:xfrm>
          <a:off x="19494500" y="63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139171</xdr:rowOff>
    </xdr:from>
    <xdr:ext cx="469744" cy="259045"/>
    <xdr:sp macro="" textlink="">
      <xdr:nvSpPr>
        <xdr:cNvPr id="766" name="テキスト ボックス 765"/>
        <xdr:cNvSpPr txBox="1"/>
      </xdr:nvSpPr>
      <xdr:spPr>
        <a:xfrm>
          <a:off x="19310428" y="613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162699</xdr:rowOff>
    </xdr:from>
    <xdr:to>
      <xdr:col>98</xdr:col>
      <xdr:colOff>38100</xdr:colOff>
      <xdr:row>39</xdr:row>
      <xdr:rowOff>92849</xdr:rowOff>
    </xdr:to>
    <xdr:sp macro="" textlink="">
      <xdr:nvSpPr>
        <xdr:cNvPr id="767" name="楕円 766"/>
        <xdr:cNvSpPr/>
      </xdr:nvSpPr>
      <xdr:spPr>
        <a:xfrm>
          <a:off x="18605500" y="667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83976</xdr:rowOff>
    </xdr:from>
    <xdr:ext cx="313932" cy="259045"/>
    <xdr:sp macro="" textlink="">
      <xdr:nvSpPr>
        <xdr:cNvPr id="768" name="テキスト ボックス 767"/>
        <xdr:cNvSpPr txBox="1"/>
      </xdr:nvSpPr>
      <xdr:spPr>
        <a:xfrm>
          <a:off x="18499333" y="6770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55673</xdr:rowOff>
    </xdr:from>
    <xdr:to>
      <xdr:col>116</xdr:col>
      <xdr:colOff>63500</xdr:colOff>
      <xdr:row>59</xdr:row>
      <xdr:rowOff>56882</xdr:rowOff>
    </xdr:to>
    <xdr:cxnSp macro="">
      <xdr:nvCxnSpPr>
        <xdr:cNvPr id="799" name="直線コネクタ 798"/>
        <xdr:cNvCxnSpPr/>
      </xdr:nvCxnSpPr>
      <xdr:spPr>
        <a:xfrm flipV="1">
          <a:off x="21323300" y="10171223"/>
          <a:ext cx="8382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56882</xdr:rowOff>
    </xdr:from>
    <xdr:to>
      <xdr:col>111</xdr:col>
      <xdr:colOff>177800</xdr:colOff>
      <xdr:row>59</xdr:row>
      <xdr:rowOff>57796</xdr:rowOff>
    </xdr:to>
    <xdr:cxnSp macro="">
      <xdr:nvCxnSpPr>
        <xdr:cNvPr id="802" name="直線コネクタ 801"/>
        <xdr:cNvCxnSpPr/>
      </xdr:nvCxnSpPr>
      <xdr:spPr>
        <a:xfrm flipV="1">
          <a:off x="20434300" y="1017243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57796</xdr:rowOff>
    </xdr:from>
    <xdr:to>
      <xdr:col>107</xdr:col>
      <xdr:colOff>50800</xdr:colOff>
      <xdr:row>59</xdr:row>
      <xdr:rowOff>58547</xdr:rowOff>
    </xdr:to>
    <xdr:cxnSp macro="">
      <xdr:nvCxnSpPr>
        <xdr:cNvPr id="805" name="直線コネクタ 804"/>
        <xdr:cNvCxnSpPr/>
      </xdr:nvCxnSpPr>
      <xdr:spPr>
        <a:xfrm flipV="1">
          <a:off x="19545300" y="10173346"/>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58547</xdr:rowOff>
    </xdr:from>
    <xdr:to>
      <xdr:col>102</xdr:col>
      <xdr:colOff>114300</xdr:colOff>
      <xdr:row>59</xdr:row>
      <xdr:rowOff>59396</xdr:rowOff>
    </xdr:to>
    <xdr:cxnSp macro="">
      <xdr:nvCxnSpPr>
        <xdr:cNvPr id="808" name="直線コネクタ 807"/>
        <xdr:cNvCxnSpPr/>
      </xdr:nvCxnSpPr>
      <xdr:spPr>
        <a:xfrm flipV="1">
          <a:off x="18656300" y="10174097"/>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4873</xdr:rowOff>
    </xdr:from>
    <xdr:to>
      <xdr:col>116</xdr:col>
      <xdr:colOff>114300</xdr:colOff>
      <xdr:row>59</xdr:row>
      <xdr:rowOff>106473</xdr:rowOff>
    </xdr:to>
    <xdr:sp macro="" textlink="">
      <xdr:nvSpPr>
        <xdr:cNvPr id="818" name="楕円 817"/>
        <xdr:cNvSpPr/>
      </xdr:nvSpPr>
      <xdr:spPr>
        <a:xfrm>
          <a:off x="22110700" y="1012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91250</xdr:rowOff>
    </xdr:from>
    <xdr:ext cx="469744" cy="259045"/>
    <xdr:sp macro="" textlink="">
      <xdr:nvSpPr>
        <xdr:cNvPr id="819" name="貸付金該当値テキスト"/>
        <xdr:cNvSpPr txBox="1"/>
      </xdr:nvSpPr>
      <xdr:spPr>
        <a:xfrm>
          <a:off x="22212300" y="1003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6082</xdr:rowOff>
    </xdr:from>
    <xdr:to>
      <xdr:col>112</xdr:col>
      <xdr:colOff>38100</xdr:colOff>
      <xdr:row>59</xdr:row>
      <xdr:rowOff>107682</xdr:rowOff>
    </xdr:to>
    <xdr:sp macro="" textlink="">
      <xdr:nvSpPr>
        <xdr:cNvPr id="820" name="楕円 819"/>
        <xdr:cNvSpPr/>
      </xdr:nvSpPr>
      <xdr:spPr>
        <a:xfrm>
          <a:off x="21272500" y="101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98809</xdr:rowOff>
    </xdr:from>
    <xdr:ext cx="469744" cy="259045"/>
    <xdr:sp macro="" textlink="">
      <xdr:nvSpPr>
        <xdr:cNvPr id="821" name="テキスト ボックス 820"/>
        <xdr:cNvSpPr txBox="1"/>
      </xdr:nvSpPr>
      <xdr:spPr>
        <a:xfrm>
          <a:off x="21088428" y="1021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6996</xdr:rowOff>
    </xdr:from>
    <xdr:to>
      <xdr:col>107</xdr:col>
      <xdr:colOff>101600</xdr:colOff>
      <xdr:row>59</xdr:row>
      <xdr:rowOff>108596</xdr:rowOff>
    </xdr:to>
    <xdr:sp macro="" textlink="">
      <xdr:nvSpPr>
        <xdr:cNvPr id="822" name="楕円 821"/>
        <xdr:cNvSpPr/>
      </xdr:nvSpPr>
      <xdr:spPr>
        <a:xfrm>
          <a:off x="20383500" y="1012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99723</xdr:rowOff>
    </xdr:from>
    <xdr:ext cx="469744" cy="259045"/>
    <xdr:sp macro="" textlink="">
      <xdr:nvSpPr>
        <xdr:cNvPr id="823" name="テキスト ボックス 822"/>
        <xdr:cNvSpPr txBox="1"/>
      </xdr:nvSpPr>
      <xdr:spPr>
        <a:xfrm>
          <a:off x="20199428" y="1021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7747</xdr:rowOff>
    </xdr:from>
    <xdr:to>
      <xdr:col>102</xdr:col>
      <xdr:colOff>165100</xdr:colOff>
      <xdr:row>59</xdr:row>
      <xdr:rowOff>109347</xdr:rowOff>
    </xdr:to>
    <xdr:sp macro="" textlink="">
      <xdr:nvSpPr>
        <xdr:cNvPr id="824" name="楕円 823"/>
        <xdr:cNvSpPr/>
      </xdr:nvSpPr>
      <xdr:spPr>
        <a:xfrm>
          <a:off x="19494500" y="101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100474</xdr:rowOff>
    </xdr:from>
    <xdr:ext cx="469744" cy="259045"/>
    <xdr:sp macro="" textlink="">
      <xdr:nvSpPr>
        <xdr:cNvPr id="825" name="テキスト ボックス 824"/>
        <xdr:cNvSpPr txBox="1"/>
      </xdr:nvSpPr>
      <xdr:spPr>
        <a:xfrm>
          <a:off x="19310428"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8596</xdr:rowOff>
    </xdr:from>
    <xdr:to>
      <xdr:col>98</xdr:col>
      <xdr:colOff>38100</xdr:colOff>
      <xdr:row>59</xdr:row>
      <xdr:rowOff>110196</xdr:rowOff>
    </xdr:to>
    <xdr:sp macro="" textlink="">
      <xdr:nvSpPr>
        <xdr:cNvPr id="826" name="楕円 825"/>
        <xdr:cNvSpPr/>
      </xdr:nvSpPr>
      <xdr:spPr>
        <a:xfrm>
          <a:off x="18605500" y="101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101323</xdr:rowOff>
    </xdr:from>
    <xdr:ext cx="469744" cy="259045"/>
    <xdr:sp macro="" textlink="">
      <xdr:nvSpPr>
        <xdr:cNvPr id="827" name="テキスト ボックス 826"/>
        <xdr:cNvSpPr txBox="1"/>
      </xdr:nvSpPr>
      <xdr:spPr>
        <a:xfrm>
          <a:off x="18421428" y="1021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59679</xdr:rowOff>
    </xdr:from>
    <xdr:to>
      <xdr:col>116</xdr:col>
      <xdr:colOff>63500</xdr:colOff>
      <xdr:row>75</xdr:row>
      <xdr:rowOff>87786</xdr:rowOff>
    </xdr:to>
    <xdr:cxnSp macro="">
      <xdr:nvCxnSpPr>
        <xdr:cNvPr id="859" name="直線コネクタ 858"/>
        <xdr:cNvCxnSpPr/>
      </xdr:nvCxnSpPr>
      <xdr:spPr>
        <a:xfrm flipV="1">
          <a:off x="21323300" y="12918429"/>
          <a:ext cx="838200" cy="2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35312</xdr:rowOff>
    </xdr:from>
    <xdr:ext cx="534377" cy="259045"/>
    <xdr:sp macro="" textlink="">
      <xdr:nvSpPr>
        <xdr:cNvPr id="860" name="繰出金平均値テキスト"/>
        <xdr:cNvSpPr txBox="1"/>
      </xdr:nvSpPr>
      <xdr:spPr>
        <a:xfrm>
          <a:off x="22212300" y="1323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52604</xdr:rowOff>
    </xdr:from>
    <xdr:to>
      <xdr:col>111</xdr:col>
      <xdr:colOff>177800</xdr:colOff>
      <xdr:row>75</xdr:row>
      <xdr:rowOff>87786</xdr:rowOff>
    </xdr:to>
    <xdr:cxnSp macro="">
      <xdr:nvCxnSpPr>
        <xdr:cNvPr id="862" name="直線コネクタ 861"/>
        <xdr:cNvCxnSpPr/>
      </xdr:nvCxnSpPr>
      <xdr:spPr>
        <a:xfrm>
          <a:off x="20434300" y="12911354"/>
          <a:ext cx="8890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131836</xdr:rowOff>
    </xdr:from>
    <xdr:ext cx="534377" cy="259045"/>
    <xdr:sp macro="" textlink="">
      <xdr:nvSpPr>
        <xdr:cNvPr id="864" name="テキスト ボックス 863"/>
        <xdr:cNvSpPr txBox="1"/>
      </xdr:nvSpPr>
      <xdr:spPr>
        <a:xfrm>
          <a:off x="21056111" y="133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52604</xdr:rowOff>
    </xdr:from>
    <xdr:to>
      <xdr:col>107</xdr:col>
      <xdr:colOff>50800</xdr:colOff>
      <xdr:row>75</xdr:row>
      <xdr:rowOff>58351</xdr:rowOff>
    </xdr:to>
    <xdr:cxnSp macro="">
      <xdr:nvCxnSpPr>
        <xdr:cNvPr id="865" name="直線コネクタ 864"/>
        <xdr:cNvCxnSpPr/>
      </xdr:nvCxnSpPr>
      <xdr:spPr>
        <a:xfrm flipV="1">
          <a:off x="19545300" y="12911354"/>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154337</xdr:rowOff>
    </xdr:from>
    <xdr:ext cx="534377" cy="259045"/>
    <xdr:sp macro="" textlink="">
      <xdr:nvSpPr>
        <xdr:cNvPr id="867" name="テキスト ボックス 866"/>
        <xdr:cNvSpPr txBox="1"/>
      </xdr:nvSpPr>
      <xdr:spPr>
        <a:xfrm>
          <a:off x="20167111" y="133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65056</xdr:rowOff>
    </xdr:from>
    <xdr:to>
      <xdr:col>102</xdr:col>
      <xdr:colOff>114300</xdr:colOff>
      <xdr:row>75</xdr:row>
      <xdr:rowOff>58351</xdr:rowOff>
    </xdr:to>
    <xdr:cxnSp macro="">
      <xdr:nvCxnSpPr>
        <xdr:cNvPr id="868" name="直線コネクタ 867"/>
        <xdr:cNvCxnSpPr/>
      </xdr:nvCxnSpPr>
      <xdr:spPr>
        <a:xfrm>
          <a:off x="18656300" y="12752356"/>
          <a:ext cx="889000" cy="16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157385</xdr:rowOff>
    </xdr:from>
    <xdr:ext cx="534377" cy="259045"/>
    <xdr:sp macro="" textlink="">
      <xdr:nvSpPr>
        <xdr:cNvPr id="870" name="テキスト ボックス 869"/>
        <xdr:cNvSpPr txBox="1"/>
      </xdr:nvSpPr>
      <xdr:spPr>
        <a:xfrm>
          <a:off x="19278111" y="133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127579</xdr:rowOff>
    </xdr:from>
    <xdr:ext cx="534377" cy="259045"/>
    <xdr:sp macro="" textlink="">
      <xdr:nvSpPr>
        <xdr:cNvPr id="872" name="テキスト ボックス 871"/>
        <xdr:cNvSpPr txBox="1"/>
      </xdr:nvSpPr>
      <xdr:spPr>
        <a:xfrm>
          <a:off x="18389111" y="133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8879</xdr:rowOff>
    </xdr:from>
    <xdr:to>
      <xdr:col>116</xdr:col>
      <xdr:colOff>114300</xdr:colOff>
      <xdr:row>75</xdr:row>
      <xdr:rowOff>110479</xdr:rowOff>
    </xdr:to>
    <xdr:sp macro="" textlink="">
      <xdr:nvSpPr>
        <xdr:cNvPr id="878" name="楕円 877"/>
        <xdr:cNvSpPr/>
      </xdr:nvSpPr>
      <xdr:spPr>
        <a:xfrm>
          <a:off x="22110700" y="128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31756</xdr:rowOff>
    </xdr:from>
    <xdr:ext cx="534377" cy="259045"/>
    <xdr:sp macro="" textlink="">
      <xdr:nvSpPr>
        <xdr:cNvPr id="879" name="繰出金該当値テキスト"/>
        <xdr:cNvSpPr txBox="1"/>
      </xdr:nvSpPr>
      <xdr:spPr>
        <a:xfrm>
          <a:off x="22212300" y="127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36986</xdr:rowOff>
    </xdr:from>
    <xdr:to>
      <xdr:col>112</xdr:col>
      <xdr:colOff>38100</xdr:colOff>
      <xdr:row>75</xdr:row>
      <xdr:rowOff>138586</xdr:rowOff>
    </xdr:to>
    <xdr:sp macro="" textlink="">
      <xdr:nvSpPr>
        <xdr:cNvPr id="880" name="楕円 879"/>
        <xdr:cNvSpPr/>
      </xdr:nvSpPr>
      <xdr:spPr>
        <a:xfrm>
          <a:off x="21272500" y="128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155113</xdr:rowOff>
    </xdr:from>
    <xdr:ext cx="534377" cy="259045"/>
    <xdr:sp macro="" textlink="">
      <xdr:nvSpPr>
        <xdr:cNvPr id="881" name="テキスト ボックス 880"/>
        <xdr:cNvSpPr txBox="1"/>
      </xdr:nvSpPr>
      <xdr:spPr>
        <a:xfrm>
          <a:off x="21056111" y="1267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1804</xdr:rowOff>
    </xdr:from>
    <xdr:to>
      <xdr:col>107</xdr:col>
      <xdr:colOff>101600</xdr:colOff>
      <xdr:row>75</xdr:row>
      <xdr:rowOff>103404</xdr:rowOff>
    </xdr:to>
    <xdr:sp macro="" textlink="">
      <xdr:nvSpPr>
        <xdr:cNvPr id="882" name="楕円 881"/>
        <xdr:cNvSpPr/>
      </xdr:nvSpPr>
      <xdr:spPr>
        <a:xfrm>
          <a:off x="20383500" y="1286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119931</xdr:rowOff>
    </xdr:from>
    <xdr:ext cx="534377" cy="259045"/>
    <xdr:sp macro="" textlink="">
      <xdr:nvSpPr>
        <xdr:cNvPr id="883" name="テキスト ボックス 882"/>
        <xdr:cNvSpPr txBox="1"/>
      </xdr:nvSpPr>
      <xdr:spPr>
        <a:xfrm>
          <a:off x="20167111" y="1263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7551</xdr:rowOff>
    </xdr:from>
    <xdr:to>
      <xdr:col>102</xdr:col>
      <xdr:colOff>165100</xdr:colOff>
      <xdr:row>75</xdr:row>
      <xdr:rowOff>109151</xdr:rowOff>
    </xdr:to>
    <xdr:sp macro="" textlink="">
      <xdr:nvSpPr>
        <xdr:cNvPr id="884" name="楕円 883"/>
        <xdr:cNvSpPr/>
      </xdr:nvSpPr>
      <xdr:spPr>
        <a:xfrm>
          <a:off x="19494500" y="1286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125678</xdr:rowOff>
    </xdr:from>
    <xdr:ext cx="534377" cy="259045"/>
    <xdr:sp macro="" textlink="">
      <xdr:nvSpPr>
        <xdr:cNvPr id="885" name="テキスト ボックス 884"/>
        <xdr:cNvSpPr txBox="1"/>
      </xdr:nvSpPr>
      <xdr:spPr>
        <a:xfrm>
          <a:off x="19278111" y="1264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14256</xdr:rowOff>
    </xdr:from>
    <xdr:to>
      <xdr:col>98</xdr:col>
      <xdr:colOff>38100</xdr:colOff>
      <xdr:row>74</xdr:row>
      <xdr:rowOff>115856</xdr:rowOff>
    </xdr:to>
    <xdr:sp macro="" textlink="">
      <xdr:nvSpPr>
        <xdr:cNvPr id="886" name="楕円 885"/>
        <xdr:cNvSpPr/>
      </xdr:nvSpPr>
      <xdr:spPr>
        <a:xfrm>
          <a:off x="18605500" y="1270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132383</xdr:rowOff>
    </xdr:from>
    <xdr:ext cx="599010" cy="259045"/>
    <xdr:sp macro="" textlink="">
      <xdr:nvSpPr>
        <xdr:cNvPr id="887" name="テキスト ボックス 886"/>
        <xdr:cNvSpPr txBox="1"/>
      </xdr:nvSpPr>
      <xdr:spPr>
        <a:xfrm>
          <a:off x="18356795" y="1247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普通建設事業費については、義務教育学校建設事業、多世代交流拠点整備事業により大きくなっている。</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公債費については、約４億</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千万の繰上償還を行ったことにより数値が高くなっている。今後は</a:t>
          </a:r>
          <a:r>
            <a:rPr lang="ja-JP" altLang="en-US" sz="1100" b="0" i="0" baseline="0">
              <a:solidFill>
                <a:schemeClr val="dk1"/>
              </a:solidFill>
              <a:effectLst/>
              <a:latin typeface="+mn-lt"/>
              <a:ea typeface="+mn-ea"/>
              <a:cs typeface="+mn-cs"/>
            </a:rPr>
            <a:t>大規模</a:t>
          </a:r>
          <a:r>
            <a:rPr lang="ja-JP" altLang="ja-JP" sz="1100" b="0" i="0" baseline="0">
              <a:solidFill>
                <a:schemeClr val="dk1"/>
              </a:solidFill>
              <a:effectLst/>
              <a:latin typeface="+mn-lt"/>
              <a:ea typeface="+mn-ea"/>
              <a:cs typeface="+mn-cs"/>
            </a:rPr>
            <a:t>事業</a:t>
          </a:r>
          <a:r>
            <a:rPr lang="ja-JP" altLang="en-US" sz="1100" b="0" i="0" baseline="0">
              <a:solidFill>
                <a:schemeClr val="dk1"/>
              </a:solidFill>
              <a:effectLst/>
              <a:latin typeface="+mn-lt"/>
              <a:ea typeface="+mn-ea"/>
              <a:cs typeface="+mn-cs"/>
            </a:rPr>
            <a:t>の影響</a:t>
          </a:r>
          <a:r>
            <a:rPr lang="ja-JP" altLang="ja-JP" sz="1100" b="0" i="0" baseline="0">
              <a:solidFill>
                <a:schemeClr val="dk1"/>
              </a:solidFill>
              <a:effectLst/>
              <a:latin typeface="+mn-lt"/>
              <a:ea typeface="+mn-ea"/>
              <a:cs typeface="+mn-cs"/>
            </a:rPr>
            <a:t>より増加が見込まれるため、計画的な繰上償還を行うなど、適切な管理により公債費負担の抑制に努める。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12,845
12,683
232.17
16,315,525
15,862,494
451,170
7,310,866
13,022,794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85217</xdr:rowOff>
    </xdr:from>
    <xdr:to>
      <xdr:col>24</xdr:col>
      <xdr:colOff>63500</xdr:colOff>
      <xdr:row>35</xdr:row>
      <xdr:rowOff>153226</xdr:rowOff>
    </xdr:to>
    <xdr:cxnSp macro="">
      <xdr:nvCxnSpPr>
        <xdr:cNvPr id="61" name="直線コネクタ 60"/>
        <xdr:cNvCxnSpPr/>
      </xdr:nvCxnSpPr>
      <xdr:spPr>
        <a:xfrm flipV="1">
          <a:off x="3797300" y="6085967"/>
          <a:ext cx="8382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108475</xdr:rowOff>
    </xdr:from>
    <xdr:ext cx="469744" cy="259045"/>
    <xdr:sp macro="" textlink="">
      <xdr:nvSpPr>
        <xdr:cNvPr id="62" name="議会費平均値テキスト"/>
        <xdr:cNvSpPr txBox="1"/>
      </xdr:nvSpPr>
      <xdr:spPr>
        <a:xfrm>
          <a:off x="4686300" y="6109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153226</xdr:rowOff>
    </xdr:from>
    <xdr:to>
      <xdr:col>19</xdr:col>
      <xdr:colOff>177800</xdr:colOff>
      <xdr:row>36</xdr:row>
      <xdr:rowOff>70739</xdr:rowOff>
    </xdr:to>
    <xdr:cxnSp macro="">
      <xdr:nvCxnSpPr>
        <xdr:cNvPr id="64" name="直線コネクタ 63"/>
        <xdr:cNvCxnSpPr/>
      </xdr:nvCxnSpPr>
      <xdr:spPr>
        <a:xfrm flipV="1">
          <a:off x="2908300" y="6153976"/>
          <a:ext cx="889000" cy="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85234</xdr:rowOff>
    </xdr:from>
    <xdr:ext cx="469744" cy="259045"/>
    <xdr:sp macro="" textlink="">
      <xdr:nvSpPr>
        <xdr:cNvPr id="66" name="テキスト ボックス 65"/>
        <xdr:cNvSpPr txBox="1"/>
      </xdr:nvSpPr>
      <xdr:spPr>
        <a:xfrm>
          <a:off x="3562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70739</xdr:rowOff>
    </xdr:from>
    <xdr:to>
      <xdr:col>15</xdr:col>
      <xdr:colOff>50800</xdr:colOff>
      <xdr:row>36</xdr:row>
      <xdr:rowOff>147701</xdr:rowOff>
    </xdr:to>
    <xdr:cxnSp macro="">
      <xdr:nvCxnSpPr>
        <xdr:cNvPr id="67" name="直線コネクタ 66"/>
        <xdr:cNvCxnSpPr/>
      </xdr:nvCxnSpPr>
      <xdr:spPr>
        <a:xfrm flipV="1">
          <a:off x="2019300" y="6242939"/>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117792</xdr:rowOff>
    </xdr:from>
    <xdr:to>
      <xdr:col>10</xdr:col>
      <xdr:colOff>114300</xdr:colOff>
      <xdr:row>36</xdr:row>
      <xdr:rowOff>147701</xdr:rowOff>
    </xdr:to>
    <xdr:cxnSp macro="">
      <xdr:nvCxnSpPr>
        <xdr:cNvPr id="70" name="直線コネクタ 69"/>
        <xdr:cNvCxnSpPr/>
      </xdr:nvCxnSpPr>
      <xdr:spPr>
        <a:xfrm>
          <a:off x="1130300" y="6289992"/>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143781</xdr:rowOff>
    </xdr:from>
    <xdr:ext cx="469744" cy="259045"/>
    <xdr:sp macro="" textlink="">
      <xdr:nvSpPr>
        <xdr:cNvPr id="72" name="テキスト ボックス 71"/>
        <xdr:cNvSpPr txBox="1"/>
      </xdr:nvSpPr>
      <xdr:spPr>
        <a:xfrm>
          <a:off x="1784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34417</xdr:rowOff>
    </xdr:from>
    <xdr:to>
      <xdr:col>24</xdr:col>
      <xdr:colOff>114300</xdr:colOff>
      <xdr:row>35</xdr:row>
      <xdr:rowOff>136017</xdr:rowOff>
    </xdr:to>
    <xdr:sp macro="" textlink="">
      <xdr:nvSpPr>
        <xdr:cNvPr id="80" name="楕円 79"/>
        <xdr:cNvSpPr/>
      </xdr:nvSpPr>
      <xdr:spPr>
        <a:xfrm>
          <a:off x="4584700" y="60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57294</xdr:rowOff>
    </xdr:from>
    <xdr:ext cx="469744" cy="259045"/>
    <xdr:sp macro="" textlink="">
      <xdr:nvSpPr>
        <xdr:cNvPr id="81" name="議会費該当値テキスト"/>
        <xdr:cNvSpPr txBox="1"/>
      </xdr:nvSpPr>
      <xdr:spPr>
        <a:xfrm>
          <a:off x="4686300" y="588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102426</xdr:rowOff>
    </xdr:from>
    <xdr:to>
      <xdr:col>20</xdr:col>
      <xdr:colOff>38100</xdr:colOff>
      <xdr:row>36</xdr:row>
      <xdr:rowOff>32576</xdr:rowOff>
    </xdr:to>
    <xdr:sp macro="" textlink="">
      <xdr:nvSpPr>
        <xdr:cNvPr id="82" name="楕円 81"/>
        <xdr:cNvSpPr/>
      </xdr:nvSpPr>
      <xdr:spPr>
        <a:xfrm>
          <a:off x="3746500" y="61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49103</xdr:rowOff>
    </xdr:from>
    <xdr:ext cx="469744" cy="259045"/>
    <xdr:sp macro="" textlink="">
      <xdr:nvSpPr>
        <xdr:cNvPr id="83" name="テキスト ボックス 82"/>
        <xdr:cNvSpPr txBox="1"/>
      </xdr:nvSpPr>
      <xdr:spPr>
        <a:xfrm>
          <a:off x="3562428" y="587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19939</xdr:rowOff>
    </xdr:from>
    <xdr:to>
      <xdr:col>15</xdr:col>
      <xdr:colOff>101600</xdr:colOff>
      <xdr:row>36</xdr:row>
      <xdr:rowOff>121539</xdr:rowOff>
    </xdr:to>
    <xdr:sp macro="" textlink="">
      <xdr:nvSpPr>
        <xdr:cNvPr id="84" name="楕円 83"/>
        <xdr:cNvSpPr/>
      </xdr:nvSpPr>
      <xdr:spPr>
        <a:xfrm>
          <a:off x="2857500" y="61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138066</xdr:rowOff>
    </xdr:from>
    <xdr:ext cx="469744" cy="259045"/>
    <xdr:sp macro="" textlink="">
      <xdr:nvSpPr>
        <xdr:cNvPr id="85" name="テキスト ボックス 84"/>
        <xdr:cNvSpPr txBox="1"/>
      </xdr:nvSpPr>
      <xdr:spPr>
        <a:xfrm>
          <a:off x="2673428" y="596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96901</xdr:rowOff>
    </xdr:from>
    <xdr:to>
      <xdr:col>10</xdr:col>
      <xdr:colOff>165100</xdr:colOff>
      <xdr:row>37</xdr:row>
      <xdr:rowOff>27051</xdr:rowOff>
    </xdr:to>
    <xdr:sp macro="" textlink="">
      <xdr:nvSpPr>
        <xdr:cNvPr id="86" name="楕円 85"/>
        <xdr:cNvSpPr/>
      </xdr:nvSpPr>
      <xdr:spPr>
        <a:xfrm>
          <a:off x="1968500" y="62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18178</xdr:rowOff>
    </xdr:from>
    <xdr:ext cx="469744" cy="259045"/>
    <xdr:sp macro="" textlink="">
      <xdr:nvSpPr>
        <xdr:cNvPr id="87" name="テキスト ボックス 86"/>
        <xdr:cNvSpPr txBox="1"/>
      </xdr:nvSpPr>
      <xdr:spPr>
        <a:xfrm>
          <a:off x="1784428"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66992</xdr:rowOff>
    </xdr:from>
    <xdr:to>
      <xdr:col>6</xdr:col>
      <xdr:colOff>38100</xdr:colOff>
      <xdr:row>36</xdr:row>
      <xdr:rowOff>168592</xdr:rowOff>
    </xdr:to>
    <xdr:sp macro="" textlink="">
      <xdr:nvSpPr>
        <xdr:cNvPr id="88" name="楕円 87"/>
        <xdr:cNvSpPr/>
      </xdr:nvSpPr>
      <xdr:spPr>
        <a:xfrm>
          <a:off x="1079500" y="62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159719</xdr:rowOff>
    </xdr:from>
    <xdr:ext cx="469744" cy="259045"/>
    <xdr:sp macro="" textlink="">
      <xdr:nvSpPr>
        <xdr:cNvPr id="89" name="テキスト ボックス 88"/>
        <xdr:cNvSpPr txBox="1"/>
      </xdr:nvSpPr>
      <xdr:spPr>
        <a:xfrm>
          <a:off x="895428" y="633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130686</xdr:rowOff>
    </xdr:from>
    <xdr:to>
      <xdr:col>24</xdr:col>
      <xdr:colOff>63500</xdr:colOff>
      <xdr:row>54</xdr:row>
      <xdr:rowOff>109045</xdr:rowOff>
    </xdr:to>
    <xdr:cxnSp macro="">
      <xdr:nvCxnSpPr>
        <xdr:cNvPr id="118" name="直線コネクタ 117"/>
        <xdr:cNvCxnSpPr/>
      </xdr:nvCxnSpPr>
      <xdr:spPr>
        <a:xfrm flipV="1">
          <a:off x="3797300" y="8874636"/>
          <a:ext cx="838200" cy="4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116271</xdr:rowOff>
    </xdr:from>
    <xdr:ext cx="599010" cy="259045"/>
    <xdr:sp macro="" textlink="">
      <xdr:nvSpPr>
        <xdr:cNvPr id="119" name="総務費平均値テキスト"/>
        <xdr:cNvSpPr txBox="1"/>
      </xdr:nvSpPr>
      <xdr:spPr>
        <a:xfrm>
          <a:off x="4686300" y="9546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30723</xdr:rowOff>
    </xdr:from>
    <xdr:to>
      <xdr:col>19</xdr:col>
      <xdr:colOff>177800</xdr:colOff>
      <xdr:row>54</xdr:row>
      <xdr:rowOff>109045</xdr:rowOff>
    </xdr:to>
    <xdr:cxnSp macro="">
      <xdr:nvCxnSpPr>
        <xdr:cNvPr id="121" name="直線コネクタ 120"/>
        <xdr:cNvCxnSpPr/>
      </xdr:nvCxnSpPr>
      <xdr:spPr>
        <a:xfrm>
          <a:off x="2908300" y="9289023"/>
          <a:ext cx="889000" cy="7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76261</xdr:rowOff>
    </xdr:from>
    <xdr:ext cx="599010" cy="259045"/>
    <xdr:sp macro="" textlink="">
      <xdr:nvSpPr>
        <xdr:cNvPr id="123" name="テキスト ボックス 122"/>
        <xdr:cNvSpPr txBox="1"/>
      </xdr:nvSpPr>
      <xdr:spPr>
        <a:xfrm>
          <a:off x="3497795" y="96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83381</xdr:rowOff>
    </xdr:from>
    <xdr:to>
      <xdr:col>15</xdr:col>
      <xdr:colOff>50800</xdr:colOff>
      <xdr:row>54</xdr:row>
      <xdr:rowOff>30723</xdr:rowOff>
    </xdr:to>
    <xdr:cxnSp macro="">
      <xdr:nvCxnSpPr>
        <xdr:cNvPr id="124" name="直線コネクタ 123"/>
        <xdr:cNvCxnSpPr/>
      </xdr:nvCxnSpPr>
      <xdr:spPr>
        <a:xfrm>
          <a:off x="2019300" y="9170231"/>
          <a:ext cx="889000" cy="11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86491</xdr:rowOff>
    </xdr:from>
    <xdr:ext cx="599010" cy="259045"/>
    <xdr:sp macro="" textlink="">
      <xdr:nvSpPr>
        <xdr:cNvPr id="126" name="テキスト ボックス 125"/>
        <xdr:cNvSpPr txBox="1"/>
      </xdr:nvSpPr>
      <xdr:spPr>
        <a:xfrm>
          <a:off x="2608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83381</xdr:rowOff>
    </xdr:from>
    <xdr:to>
      <xdr:col>10</xdr:col>
      <xdr:colOff>114300</xdr:colOff>
      <xdr:row>55</xdr:row>
      <xdr:rowOff>110664</xdr:rowOff>
    </xdr:to>
    <xdr:cxnSp macro="">
      <xdr:nvCxnSpPr>
        <xdr:cNvPr id="127" name="直線コネクタ 126"/>
        <xdr:cNvCxnSpPr/>
      </xdr:nvCxnSpPr>
      <xdr:spPr>
        <a:xfrm flipV="1">
          <a:off x="1130300" y="9170231"/>
          <a:ext cx="889000" cy="37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74413</xdr:rowOff>
    </xdr:from>
    <xdr:ext cx="599010" cy="259045"/>
    <xdr:sp macro="" textlink="">
      <xdr:nvSpPr>
        <xdr:cNvPr id="129" name="テキスト ボックス 128"/>
        <xdr:cNvSpPr txBox="1"/>
      </xdr:nvSpPr>
      <xdr:spPr>
        <a:xfrm>
          <a:off x="1719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6211</xdr:rowOff>
    </xdr:from>
    <xdr:ext cx="599010" cy="259045"/>
    <xdr:sp macro="" textlink="">
      <xdr:nvSpPr>
        <xdr:cNvPr id="131" name="テキスト ボックス 130"/>
        <xdr:cNvSpPr txBox="1"/>
      </xdr:nvSpPr>
      <xdr:spPr>
        <a:xfrm>
          <a:off x="830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79886</xdr:rowOff>
    </xdr:from>
    <xdr:to>
      <xdr:col>24</xdr:col>
      <xdr:colOff>114300</xdr:colOff>
      <xdr:row>52</xdr:row>
      <xdr:rowOff>10036</xdr:rowOff>
    </xdr:to>
    <xdr:sp macro="" textlink="">
      <xdr:nvSpPr>
        <xdr:cNvPr id="137" name="楕円 136"/>
        <xdr:cNvSpPr/>
      </xdr:nvSpPr>
      <xdr:spPr>
        <a:xfrm>
          <a:off x="4584700" y="88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102763</xdr:rowOff>
    </xdr:from>
    <xdr:ext cx="599010" cy="259045"/>
    <xdr:sp macro="" textlink="">
      <xdr:nvSpPr>
        <xdr:cNvPr id="138" name="総務費該当値テキスト"/>
        <xdr:cNvSpPr txBox="1"/>
      </xdr:nvSpPr>
      <xdr:spPr>
        <a:xfrm>
          <a:off x="4686300" y="867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58245</xdr:rowOff>
    </xdr:from>
    <xdr:to>
      <xdr:col>20</xdr:col>
      <xdr:colOff>38100</xdr:colOff>
      <xdr:row>54</xdr:row>
      <xdr:rowOff>159845</xdr:rowOff>
    </xdr:to>
    <xdr:sp macro="" textlink="">
      <xdr:nvSpPr>
        <xdr:cNvPr id="139" name="楕円 138"/>
        <xdr:cNvSpPr/>
      </xdr:nvSpPr>
      <xdr:spPr>
        <a:xfrm>
          <a:off x="3746500" y="93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4922</xdr:rowOff>
    </xdr:from>
    <xdr:ext cx="599010" cy="259045"/>
    <xdr:sp macro="" textlink="">
      <xdr:nvSpPr>
        <xdr:cNvPr id="140" name="テキスト ボックス 139"/>
        <xdr:cNvSpPr txBox="1"/>
      </xdr:nvSpPr>
      <xdr:spPr>
        <a:xfrm>
          <a:off x="3497795" y="909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151373</xdr:rowOff>
    </xdr:from>
    <xdr:to>
      <xdr:col>15</xdr:col>
      <xdr:colOff>101600</xdr:colOff>
      <xdr:row>54</xdr:row>
      <xdr:rowOff>81523</xdr:rowOff>
    </xdr:to>
    <xdr:sp macro="" textlink="">
      <xdr:nvSpPr>
        <xdr:cNvPr id="141" name="楕円 140"/>
        <xdr:cNvSpPr/>
      </xdr:nvSpPr>
      <xdr:spPr>
        <a:xfrm>
          <a:off x="2857500" y="923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98050</xdr:rowOff>
    </xdr:from>
    <xdr:ext cx="599010" cy="259045"/>
    <xdr:sp macro="" textlink="">
      <xdr:nvSpPr>
        <xdr:cNvPr id="142" name="テキスト ボックス 141"/>
        <xdr:cNvSpPr txBox="1"/>
      </xdr:nvSpPr>
      <xdr:spPr>
        <a:xfrm>
          <a:off x="2608795" y="901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32581</xdr:rowOff>
    </xdr:from>
    <xdr:to>
      <xdr:col>10</xdr:col>
      <xdr:colOff>165100</xdr:colOff>
      <xdr:row>53</xdr:row>
      <xdr:rowOff>134181</xdr:rowOff>
    </xdr:to>
    <xdr:sp macro="" textlink="">
      <xdr:nvSpPr>
        <xdr:cNvPr id="143" name="楕円 142"/>
        <xdr:cNvSpPr/>
      </xdr:nvSpPr>
      <xdr:spPr>
        <a:xfrm>
          <a:off x="1968500" y="91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150708</xdr:rowOff>
    </xdr:from>
    <xdr:ext cx="599010" cy="259045"/>
    <xdr:sp macro="" textlink="">
      <xdr:nvSpPr>
        <xdr:cNvPr id="144" name="テキスト ボックス 143"/>
        <xdr:cNvSpPr txBox="1"/>
      </xdr:nvSpPr>
      <xdr:spPr>
        <a:xfrm>
          <a:off x="1719795" y="889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59864</xdr:rowOff>
    </xdr:from>
    <xdr:to>
      <xdr:col>6</xdr:col>
      <xdr:colOff>38100</xdr:colOff>
      <xdr:row>55</xdr:row>
      <xdr:rowOff>161464</xdr:rowOff>
    </xdr:to>
    <xdr:sp macro="" textlink="">
      <xdr:nvSpPr>
        <xdr:cNvPr id="145" name="楕円 144"/>
        <xdr:cNvSpPr/>
      </xdr:nvSpPr>
      <xdr:spPr>
        <a:xfrm>
          <a:off x="1079500" y="94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6541</xdr:rowOff>
    </xdr:from>
    <xdr:ext cx="599010" cy="259045"/>
    <xdr:sp macro="" textlink="">
      <xdr:nvSpPr>
        <xdr:cNvPr id="146" name="テキスト ボックス 145"/>
        <xdr:cNvSpPr txBox="1"/>
      </xdr:nvSpPr>
      <xdr:spPr>
        <a:xfrm>
          <a:off x="830795" y="926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18455</xdr:rowOff>
    </xdr:from>
    <xdr:to>
      <xdr:col>24</xdr:col>
      <xdr:colOff>63500</xdr:colOff>
      <xdr:row>73</xdr:row>
      <xdr:rowOff>104082</xdr:rowOff>
    </xdr:to>
    <xdr:cxnSp macro="">
      <xdr:nvCxnSpPr>
        <xdr:cNvPr id="178" name="直線コネクタ 177"/>
        <xdr:cNvCxnSpPr/>
      </xdr:nvCxnSpPr>
      <xdr:spPr>
        <a:xfrm flipV="1">
          <a:off x="3797300" y="12362855"/>
          <a:ext cx="838200" cy="25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69798</xdr:rowOff>
    </xdr:from>
    <xdr:ext cx="599010" cy="259045"/>
    <xdr:sp macro="" textlink="">
      <xdr:nvSpPr>
        <xdr:cNvPr id="179" name="民生費平均値テキスト"/>
        <xdr:cNvSpPr txBox="1"/>
      </xdr:nvSpPr>
      <xdr:spPr>
        <a:xfrm>
          <a:off x="4686300" y="12928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139156</xdr:rowOff>
    </xdr:from>
    <xdr:to>
      <xdr:col>19</xdr:col>
      <xdr:colOff>177800</xdr:colOff>
      <xdr:row>73</xdr:row>
      <xdr:rowOff>104082</xdr:rowOff>
    </xdr:to>
    <xdr:cxnSp macro="">
      <xdr:nvCxnSpPr>
        <xdr:cNvPr id="181" name="直線コネクタ 180"/>
        <xdr:cNvCxnSpPr/>
      </xdr:nvCxnSpPr>
      <xdr:spPr>
        <a:xfrm>
          <a:off x="2908300" y="12483556"/>
          <a:ext cx="889000" cy="13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154435</xdr:rowOff>
    </xdr:from>
    <xdr:ext cx="599010" cy="259045"/>
    <xdr:sp macro="" textlink="">
      <xdr:nvSpPr>
        <xdr:cNvPr id="183" name="テキスト ボックス 182"/>
        <xdr:cNvSpPr txBox="1"/>
      </xdr:nvSpPr>
      <xdr:spPr>
        <a:xfrm>
          <a:off x="3497795" y="131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139156</xdr:rowOff>
    </xdr:from>
    <xdr:to>
      <xdr:col>15</xdr:col>
      <xdr:colOff>50800</xdr:colOff>
      <xdr:row>74</xdr:row>
      <xdr:rowOff>7504</xdr:rowOff>
    </xdr:to>
    <xdr:cxnSp macro="">
      <xdr:nvCxnSpPr>
        <xdr:cNvPr id="184" name="直線コネクタ 183"/>
        <xdr:cNvCxnSpPr/>
      </xdr:nvCxnSpPr>
      <xdr:spPr>
        <a:xfrm flipV="1">
          <a:off x="2019300" y="12483556"/>
          <a:ext cx="889000" cy="2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30859</xdr:rowOff>
    </xdr:from>
    <xdr:ext cx="599010" cy="259045"/>
    <xdr:sp macro="" textlink="">
      <xdr:nvSpPr>
        <xdr:cNvPr id="186" name="テキスト ボックス 185"/>
        <xdr:cNvSpPr txBox="1"/>
      </xdr:nvSpPr>
      <xdr:spPr>
        <a:xfrm>
          <a:off x="2608795" y="130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7504</xdr:rowOff>
    </xdr:from>
    <xdr:to>
      <xdr:col>10</xdr:col>
      <xdr:colOff>114300</xdr:colOff>
      <xdr:row>74</xdr:row>
      <xdr:rowOff>104986</xdr:rowOff>
    </xdr:to>
    <xdr:cxnSp macro="">
      <xdr:nvCxnSpPr>
        <xdr:cNvPr id="187" name="直線コネクタ 186"/>
        <xdr:cNvCxnSpPr/>
      </xdr:nvCxnSpPr>
      <xdr:spPr>
        <a:xfrm flipV="1">
          <a:off x="1130300" y="12694804"/>
          <a:ext cx="889000" cy="9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138116</xdr:rowOff>
    </xdr:from>
    <xdr:ext cx="599010" cy="259045"/>
    <xdr:sp macro="" textlink="">
      <xdr:nvSpPr>
        <xdr:cNvPr id="189" name="テキスト ボックス 188"/>
        <xdr:cNvSpPr txBox="1"/>
      </xdr:nvSpPr>
      <xdr:spPr>
        <a:xfrm>
          <a:off x="1719795" y="133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151953</xdr:rowOff>
    </xdr:from>
    <xdr:ext cx="599010" cy="259045"/>
    <xdr:sp macro="" textlink="">
      <xdr:nvSpPr>
        <xdr:cNvPr id="191" name="テキスト ボックス 190"/>
        <xdr:cNvSpPr txBox="1"/>
      </xdr:nvSpPr>
      <xdr:spPr>
        <a:xfrm>
          <a:off x="830795" y="1335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139105</xdr:rowOff>
    </xdr:from>
    <xdr:to>
      <xdr:col>24</xdr:col>
      <xdr:colOff>114300</xdr:colOff>
      <xdr:row>72</xdr:row>
      <xdr:rowOff>69255</xdr:rowOff>
    </xdr:to>
    <xdr:sp macro="" textlink="">
      <xdr:nvSpPr>
        <xdr:cNvPr id="197" name="楕円 196"/>
        <xdr:cNvSpPr/>
      </xdr:nvSpPr>
      <xdr:spPr>
        <a:xfrm>
          <a:off x="4584700" y="1231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161982</xdr:rowOff>
    </xdr:from>
    <xdr:ext cx="599010" cy="259045"/>
    <xdr:sp macro="" textlink="">
      <xdr:nvSpPr>
        <xdr:cNvPr id="198" name="民生費該当値テキスト"/>
        <xdr:cNvSpPr txBox="1"/>
      </xdr:nvSpPr>
      <xdr:spPr>
        <a:xfrm>
          <a:off x="4686300" y="1216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53282</xdr:rowOff>
    </xdr:from>
    <xdr:to>
      <xdr:col>20</xdr:col>
      <xdr:colOff>38100</xdr:colOff>
      <xdr:row>73</xdr:row>
      <xdr:rowOff>154882</xdr:rowOff>
    </xdr:to>
    <xdr:sp macro="" textlink="">
      <xdr:nvSpPr>
        <xdr:cNvPr id="199" name="楕円 198"/>
        <xdr:cNvSpPr/>
      </xdr:nvSpPr>
      <xdr:spPr>
        <a:xfrm>
          <a:off x="3746500" y="1256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171409</xdr:rowOff>
    </xdr:from>
    <xdr:ext cx="599010" cy="259045"/>
    <xdr:sp macro="" textlink="">
      <xdr:nvSpPr>
        <xdr:cNvPr id="200" name="テキスト ボックス 199"/>
        <xdr:cNvSpPr txBox="1"/>
      </xdr:nvSpPr>
      <xdr:spPr>
        <a:xfrm>
          <a:off x="3497795" y="1234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88356</xdr:rowOff>
    </xdr:from>
    <xdr:to>
      <xdr:col>15</xdr:col>
      <xdr:colOff>101600</xdr:colOff>
      <xdr:row>73</xdr:row>
      <xdr:rowOff>18506</xdr:rowOff>
    </xdr:to>
    <xdr:sp macro="" textlink="">
      <xdr:nvSpPr>
        <xdr:cNvPr id="201" name="楕円 200"/>
        <xdr:cNvSpPr/>
      </xdr:nvSpPr>
      <xdr:spPr>
        <a:xfrm>
          <a:off x="2857500" y="124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35033</xdr:rowOff>
    </xdr:from>
    <xdr:ext cx="599010" cy="259045"/>
    <xdr:sp macro="" textlink="">
      <xdr:nvSpPr>
        <xdr:cNvPr id="202" name="テキスト ボックス 201"/>
        <xdr:cNvSpPr txBox="1"/>
      </xdr:nvSpPr>
      <xdr:spPr>
        <a:xfrm>
          <a:off x="2608795" y="1220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128154</xdr:rowOff>
    </xdr:from>
    <xdr:to>
      <xdr:col>10</xdr:col>
      <xdr:colOff>165100</xdr:colOff>
      <xdr:row>74</xdr:row>
      <xdr:rowOff>58304</xdr:rowOff>
    </xdr:to>
    <xdr:sp macro="" textlink="">
      <xdr:nvSpPr>
        <xdr:cNvPr id="203" name="楕円 202"/>
        <xdr:cNvSpPr/>
      </xdr:nvSpPr>
      <xdr:spPr>
        <a:xfrm>
          <a:off x="1968500" y="126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74831</xdr:rowOff>
    </xdr:from>
    <xdr:ext cx="599010" cy="259045"/>
    <xdr:sp macro="" textlink="">
      <xdr:nvSpPr>
        <xdr:cNvPr id="204" name="テキスト ボックス 203"/>
        <xdr:cNvSpPr txBox="1"/>
      </xdr:nvSpPr>
      <xdr:spPr>
        <a:xfrm>
          <a:off x="1719795" y="124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54186</xdr:rowOff>
    </xdr:from>
    <xdr:to>
      <xdr:col>6</xdr:col>
      <xdr:colOff>38100</xdr:colOff>
      <xdr:row>74</xdr:row>
      <xdr:rowOff>155786</xdr:rowOff>
    </xdr:to>
    <xdr:sp macro="" textlink="">
      <xdr:nvSpPr>
        <xdr:cNvPr id="205" name="楕円 204"/>
        <xdr:cNvSpPr/>
      </xdr:nvSpPr>
      <xdr:spPr>
        <a:xfrm>
          <a:off x="1079500" y="1274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863</xdr:rowOff>
    </xdr:from>
    <xdr:ext cx="599010" cy="259045"/>
    <xdr:sp macro="" textlink="">
      <xdr:nvSpPr>
        <xdr:cNvPr id="206" name="テキスト ボックス 205"/>
        <xdr:cNvSpPr txBox="1"/>
      </xdr:nvSpPr>
      <xdr:spPr>
        <a:xfrm>
          <a:off x="830795" y="1251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156203</xdr:rowOff>
    </xdr:from>
    <xdr:to>
      <xdr:col>24</xdr:col>
      <xdr:colOff>63500</xdr:colOff>
      <xdr:row>96</xdr:row>
      <xdr:rowOff>83127</xdr:rowOff>
    </xdr:to>
    <xdr:cxnSp macro="">
      <xdr:nvCxnSpPr>
        <xdr:cNvPr id="238" name="直線コネクタ 237"/>
        <xdr:cNvCxnSpPr/>
      </xdr:nvCxnSpPr>
      <xdr:spPr>
        <a:xfrm>
          <a:off x="3797300" y="16443953"/>
          <a:ext cx="838200" cy="9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10014</xdr:rowOff>
    </xdr:from>
    <xdr:ext cx="534377" cy="259045"/>
    <xdr:sp macro="" textlink="">
      <xdr:nvSpPr>
        <xdr:cNvPr id="239" name="衛生費平均値テキスト"/>
        <xdr:cNvSpPr txBox="1"/>
      </xdr:nvSpPr>
      <xdr:spPr>
        <a:xfrm>
          <a:off x="4686300" y="166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156203</xdr:rowOff>
    </xdr:from>
    <xdr:to>
      <xdr:col>19</xdr:col>
      <xdr:colOff>177800</xdr:colOff>
      <xdr:row>96</xdr:row>
      <xdr:rowOff>17518</xdr:rowOff>
    </xdr:to>
    <xdr:cxnSp macro="">
      <xdr:nvCxnSpPr>
        <xdr:cNvPr id="241" name="直線コネクタ 240"/>
        <xdr:cNvCxnSpPr/>
      </xdr:nvCxnSpPr>
      <xdr:spPr>
        <a:xfrm flipV="1">
          <a:off x="2908300" y="16443953"/>
          <a:ext cx="889000" cy="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147338</xdr:rowOff>
    </xdr:from>
    <xdr:ext cx="534377" cy="259045"/>
    <xdr:sp macro="" textlink="">
      <xdr:nvSpPr>
        <xdr:cNvPr id="243" name="テキスト ボックス 242"/>
        <xdr:cNvSpPr txBox="1"/>
      </xdr:nvSpPr>
      <xdr:spPr>
        <a:xfrm>
          <a:off x="3530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17518</xdr:rowOff>
    </xdr:from>
    <xdr:to>
      <xdr:col>15</xdr:col>
      <xdr:colOff>50800</xdr:colOff>
      <xdr:row>97</xdr:row>
      <xdr:rowOff>1702</xdr:rowOff>
    </xdr:to>
    <xdr:cxnSp macro="">
      <xdr:nvCxnSpPr>
        <xdr:cNvPr id="244" name="直線コネクタ 243"/>
        <xdr:cNvCxnSpPr/>
      </xdr:nvCxnSpPr>
      <xdr:spPr>
        <a:xfrm flipV="1">
          <a:off x="2019300" y="16476718"/>
          <a:ext cx="889000" cy="15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159126</xdr:rowOff>
    </xdr:from>
    <xdr:ext cx="534377" cy="259045"/>
    <xdr:sp macro="" textlink="">
      <xdr:nvSpPr>
        <xdr:cNvPr id="246" name="テキスト ボックス 245"/>
        <xdr:cNvSpPr txBox="1"/>
      </xdr:nvSpPr>
      <xdr:spPr>
        <a:xfrm>
          <a:off x="2641111" y="167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1702</xdr:rowOff>
    </xdr:from>
    <xdr:to>
      <xdr:col>10</xdr:col>
      <xdr:colOff>114300</xdr:colOff>
      <xdr:row>97</xdr:row>
      <xdr:rowOff>98334</xdr:rowOff>
    </xdr:to>
    <xdr:cxnSp macro="">
      <xdr:nvCxnSpPr>
        <xdr:cNvPr id="247" name="直線コネクタ 246"/>
        <xdr:cNvCxnSpPr/>
      </xdr:nvCxnSpPr>
      <xdr:spPr>
        <a:xfrm flipV="1">
          <a:off x="1130300" y="16632352"/>
          <a:ext cx="889000" cy="9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78092</xdr:rowOff>
    </xdr:from>
    <xdr:ext cx="534377" cy="259045"/>
    <xdr:sp macro="" textlink="">
      <xdr:nvSpPr>
        <xdr:cNvPr id="249" name="テキスト ボックス 248"/>
        <xdr:cNvSpPr txBox="1"/>
      </xdr:nvSpPr>
      <xdr:spPr>
        <a:xfrm>
          <a:off x="1752111" y="16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103762</xdr:rowOff>
    </xdr:from>
    <xdr:ext cx="534377" cy="259045"/>
    <xdr:sp macro="" textlink="">
      <xdr:nvSpPr>
        <xdr:cNvPr id="251" name="テキスト ボックス 250"/>
        <xdr:cNvSpPr txBox="1"/>
      </xdr:nvSpPr>
      <xdr:spPr>
        <a:xfrm>
          <a:off x="863111" y="1690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32327</xdr:rowOff>
    </xdr:from>
    <xdr:to>
      <xdr:col>24</xdr:col>
      <xdr:colOff>114300</xdr:colOff>
      <xdr:row>96</xdr:row>
      <xdr:rowOff>133927</xdr:rowOff>
    </xdr:to>
    <xdr:sp macro="" textlink="">
      <xdr:nvSpPr>
        <xdr:cNvPr id="257" name="楕円 256"/>
        <xdr:cNvSpPr/>
      </xdr:nvSpPr>
      <xdr:spPr>
        <a:xfrm>
          <a:off x="4584700" y="1649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55204</xdr:rowOff>
    </xdr:from>
    <xdr:ext cx="534377" cy="259045"/>
    <xdr:sp macro="" textlink="">
      <xdr:nvSpPr>
        <xdr:cNvPr id="258" name="衛生費該当値テキスト"/>
        <xdr:cNvSpPr txBox="1"/>
      </xdr:nvSpPr>
      <xdr:spPr>
        <a:xfrm>
          <a:off x="4686300" y="16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105403</xdr:rowOff>
    </xdr:from>
    <xdr:to>
      <xdr:col>20</xdr:col>
      <xdr:colOff>38100</xdr:colOff>
      <xdr:row>96</xdr:row>
      <xdr:rowOff>35553</xdr:rowOff>
    </xdr:to>
    <xdr:sp macro="" textlink="">
      <xdr:nvSpPr>
        <xdr:cNvPr id="259" name="楕円 258"/>
        <xdr:cNvSpPr/>
      </xdr:nvSpPr>
      <xdr:spPr>
        <a:xfrm>
          <a:off x="3746500" y="1639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52080</xdr:rowOff>
    </xdr:from>
    <xdr:ext cx="534377" cy="259045"/>
    <xdr:sp macro="" textlink="">
      <xdr:nvSpPr>
        <xdr:cNvPr id="260" name="テキスト ボックス 259"/>
        <xdr:cNvSpPr txBox="1"/>
      </xdr:nvSpPr>
      <xdr:spPr>
        <a:xfrm>
          <a:off x="3530111" y="161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138168</xdr:rowOff>
    </xdr:from>
    <xdr:to>
      <xdr:col>15</xdr:col>
      <xdr:colOff>101600</xdr:colOff>
      <xdr:row>96</xdr:row>
      <xdr:rowOff>68318</xdr:rowOff>
    </xdr:to>
    <xdr:sp macro="" textlink="">
      <xdr:nvSpPr>
        <xdr:cNvPr id="261" name="楕円 260"/>
        <xdr:cNvSpPr/>
      </xdr:nvSpPr>
      <xdr:spPr>
        <a:xfrm>
          <a:off x="2857500" y="164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84845</xdr:rowOff>
    </xdr:from>
    <xdr:ext cx="534377" cy="259045"/>
    <xdr:sp macro="" textlink="">
      <xdr:nvSpPr>
        <xdr:cNvPr id="262" name="テキスト ボックス 261"/>
        <xdr:cNvSpPr txBox="1"/>
      </xdr:nvSpPr>
      <xdr:spPr>
        <a:xfrm>
          <a:off x="2641111" y="1620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122352</xdr:rowOff>
    </xdr:from>
    <xdr:to>
      <xdr:col>10</xdr:col>
      <xdr:colOff>165100</xdr:colOff>
      <xdr:row>97</xdr:row>
      <xdr:rowOff>52502</xdr:rowOff>
    </xdr:to>
    <xdr:sp macro="" textlink="">
      <xdr:nvSpPr>
        <xdr:cNvPr id="263" name="楕円 262"/>
        <xdr:cNvSpPr/>
      </xdr:nvSpPr>
      <xdr:spPr>
        <a:xfrm>
          <a:off x="1968500" y="165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69029</xdr:rowOff>
    </xdr:from>
    <xdr:ext cx="534377" cy="259045"/>
    <xdr:sp macro="" textlink="">
      <xdr:nvSpPr>
        <xdr:cNvPr id="264" name="テキスト ボックス 263"/>
        <xdr:cNvSpPr txBox="1"/>
      </xdr:nvSpPr>
      <xdr:spPr>
        <a:xfrm>
          <a:off x="1752111" y="1635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47534</xdr:rowOff>
    </xdr:from>
    <xdr:to>
      <xdr:col>6</xdr:col>
      <xdr:colOff>38100</xdr:colOff>
      <xdr:row>97</xdr:row>
      <xdr:rowOff>149134</xdr:rowOff>
    </xdr:to>
    <xdr:sp macro="" textlink="">
      <xdr:nvSpPr>
        <xdr:cNvPr id="265" name="楕円 264"/>
        <xdr:cNvSpPr/>
      </xdr:nvSpPr>
      <xdr:spPr>
        <a:xfrm>
          <a:off x="1079500" y="1667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165661</xdr:rowOff>
    </xdr:from>
    <xdr:ext cx="534377" cy="259045"/>
    <xdr:sp macro="" textlink="">
      <xdr:nvSpPr>
        <xdr:cNvPr id="266" name="テキスト ボックス 265"/>
        <xdr:cNvSpPr txBox="1"/>
      </xdr:nvSpPr>
      <xdr:spPr>
        <a:xfrm>
          <a:off x="863111" y="164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49175</xdr:rowOff>
    </xdr:from>
    <xdr:to>
      <xdr:col>55</xdr:col>
      <xdr:colOff>0</xdr:colOff>
      <xdr:row>35</xdr:row>
      <xdr:rowOff>66091</xdr:rowOff>
    </xdr:to>
    <xdr:cxnSp macro="">
      <xdr:nvCxnSpPr>
        <xdr:cNvPr id="293" name="直線コネクタ 292"/>
        <xdr:cNvCxnSpPr/>
      </xdr:nvCxnSpPr>
      <xdr:spPr>
        <a:xfrm flipV="1">
          <a:off x="9639300" y="6049925"/>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2862</xdr:rowOff>
    </xdr:from>
    <xdr:ext cx="378565" cy="259045"/>
    <xdr:sp macro="" textlink="">
      <xdr:nvSpPr>
        <xdr:cNvPr id="294" name="労働費平均値テキスト"/>
        <xdr:cNvSpPr txBox="1"/>
      </xdr:nvSpPr>
      <xdr:spPr>
        <a:xfrm>
          <a:off x="10528300" y="6346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66091</xdr:rowOff>
    </xdr:from>
    <xdr:to>
      <xdr:col>50</xdr:col>
      <xdr:colOff>114300</xdr:colOff>
      <xdr:row>35</xdr:row>
      <xdr:rowOff>78892</xdr:rowOff>
    </xdr:to>
    <xdr:cxnSp macro="">
      <xdr:nvCxnSpPr>
        <xdr:cNvPr id="296" name="直線コネクタ 295"/>
        <xdr:cNvCxnSpPr/>
      </xdr:nvCxnSpPr>
      <xdr:spPr>
        <a:xfrm flipV="1">
          <a:off x="8750300" y="6066841"/>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139107</xdr:rowOff>
    </xdr:from>
    <xdr:ext cx="378565" cy="259045"/>
    <xdr:sp macro="" textlink="">
      <xdr:nvSpPr>
        <xdr:cNvPr id="298" name="テキスト ボックス 297"/>
        <xdr:cNvSpPr txBox="1"/>
      </xdr:nvSpPr>
      <xdr:spPr>
        <a:xfrm>
          <a:off x="9450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78892</xdr:rowOff>
    </xdr:from>
    <xdr:to>
      <xdr:col>45</xdr:col>
      <xdr:colOff>177800</xdr:colOff>
      <xdr:row>35</xdr:row>
      <xdr:rowOff>89408</xdr:rowOff>
    </xdr:to>
    <xdr:cxnSp macro="">
      <xdr:nvCxnSpPr>
        <xdr:cNvPr id="299" name="直線コネクタ 298"/>
        <xdr:cNvCxnSpPr/>
      </xdr:nvCxnSpPr>
      <xdr:spPr>
        <a:xfrm flipV="1">
          <a:off x="7861300" y="6079642"/>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162882</xdr:rowOff>
    </xdr:from>
    <xdr:ext cx="378565" cy="259045"/>
    <xdr:sp macro="" textlink="">
      <xdr:nvSpPr>
        <xdr:cNvPr id="301" name="テキスト ボックス 300"/>
        <xdr:cNvSpPr txBox="1"/>
      </xdr:nvSpPr>
      <xdr:spPr>
        <a:xfrm>
          <a:off x="8561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89408</xdr:rowOff>
    </xdr:from>
    <xdr:to>
      <xdr:col>41</xdr:col>
      <xdr:colOff>50800</xdr:colOff>
      <xdr:row>35</xdr:row>
      <xdr:rowOff>101295</xdr:rowOff>
    </xdr:to>
    <xdr:cxnSp macro="">
      <xdr:nvCxnSpPr>
        <xdr:cNvPr id="302" name="直線コネクタ 301"/>
        <xdr:cNvCxnSpPr/>
      </xdr:nvCxnSpPr>
      <xdr:spPr>
        <a:xfrm flipV="1">
          <a:off x="6972300" y="609015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32580</xdr:rowOff>
    </xdr:from>
    <xdr:ext cx="378565" cy="259045"/>
    <xdr:sp macro="" textlink="">
      <xdr:nvSpPr>
        <xdr:cNvPr id="304" name="テキスト ボックス 303"/>
        <xdr:cNvSpPr txBox="1"/>
      </xdr:nvSpPr>
      <xdr:spPr>
        <a:xfrm>
          <a:off x="7672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22064</xdr:rowOff>
    </xdr:from>
    <xdr:ext cx="378565" cy="259045"/>
    <xdr:sp macro="" textlink="">
      <xdr:nvSpPr>
        <xdr:cNvPr id="306" name="テキスト ボックス 305"/>
        <xdr:cNvSpPr txBox="1"/>
      </xdr:nvSpPr>
      <xdr:spPr>
        <a:xfrm>
          <a:off x="6783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169825</xdr:rowOff>
    </xdr:from>
    <xdr:to>
      <xdr:col>55</xdr:col>
      <xdr:colOff>50800</xdr:colOff>
      <xdr:row>35</xdr:row>
      <xdr:rowOff>99975</xdr:rowOff>
    </xdr:to>
    <xdr:sp macro="" textlink="">
      <xdr:nvSpPr>
        <xdr:cNvPr id="312" name="楕円 311"/>
        <xdr:cNvSpPr/>
      </xdr:nvSpPr>
      <xdr:spPr>
        <a:xfrm>
          <a:off x="10426700" y="59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21252</xdr:rowOff>
    </xdr:from>
    <xdr:ext cx="469744" cy="259045"/>
    <xdr:sp macro="" textlink="">
      <xdr:nvSpPr>
        <xdr:cNvPr id="313" name="労働費該当値テキスト"/>
        <xdr:cNvSpPr txBox="1"/>
      </xdr:nvSpPr>
      <xdr:spPr>
        <a:xfrm>
          <a:off x="10528300" y="58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15291</xdr:rowOff>
    </xdr:from>
    <xdr:to>
      <xdr:col>50</xdr:col>
      <xdr:colOff>165100</xdr:colOff>
      <xdr:row>35</xdr:row>
      <xdr:rowOff>116891</xdr:rowOff>
    </xdr:to>
    <xdr:sp macro="" textlink="">
      <xdr:nvSpPr>
        <xdr:cNvPr id="314" name="楕円 313"/>
        <xdr:cNvSpPr/>
      </xdr:nvSpPr>
      <xdr:spPr>
        <a:xfrm>
          <a:off x="9588500" y="601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133418</xdr:rowOff>
    </xdr:from>
    <xdr:ext cx="469744" cy="259045"/>
    <xdr:sp macro="" textlink="">
      <xdr:nvSpPr>
        <xdr:cNvPr id="315" name="テキスト ボックス 314"/>
        <xdr:cNvSpPr txBox="1"/>
      </xdr:nvSpPr>
      <xdr:spPr>
        <a:xfrm>
          <a:off x="9404428"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28092</xdr:rowOff>
    </xdr:from>
    <xdr:to>
      <xdr:col>46</xdr:col>
      <xdr:colOff>38100</xdr:colOff>
      <xdr:row>35</xdr:row>
      <xdr:rowOff>129692</xdr:rowOff>
    </xdr:to>
    <xdr:sp macro="" textlink="">
      <xdr:nvSpPr>
        <xdr:cNvPr id="316" name="楕円 315"/>
        <xdr:cNvSpPr/>
      </xdr:nvSpPr>
      <xdr:spPr>
        <a:xfrm>
          <a:off x="8699500" y="60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146219</xdr:rowOff>
    </xdr:from>
    <xdr:ext cx="469744" cy="259045"/>
    <xdr:sp macro="" textlink="">
      <xdr:nvSpPr>
        <xdr:cNvPr id="317" name="テキスト ボックス 316"/>
        <xdr:cNvSpPr txBox="1"/>
      </xdr:nvSpPr>
      <xdr:spPr>
        <a:xfrm>
          <a:off x="8515428" y="58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38608</xdr:rowOff>
    </xdr:from>
    <xdr:to>
      <xdr:col>41</xdr:col>
      <xdr:colOff>101600</xdr:colOff>
      <xdr:row>35</xdr:row>
      <xdr:rowOff>140208</xdr:rowOff>
    </xdr:to>
    <xdr:sp macro="" textlink="">
      <xdr:nvSpPr>
        <xdr:cNvPr id="318" name="楕円 317"/>
        <xdr:cNvSpPr/>
      </xdr:nvSpPr>
      <xdr:spPr>
        <a:xfrm>
          <a:off x="7810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156735</xdr:rowOff>
    </xdr:from>
    <xdr:ext cx="469744" cy="259045"/>
    <xdr:sp macro="" textlink="">
      <xdr:nvSpPr>
        <xdr:cNvPr id="319" name="テキスト ボックス 318"/>
        <xdr:cNvSpPr txBox="1"/>
      </xdr:nvSpPr>
      <xdr:spPr>
        <a:xfrm>
          <a:off x="7626428" y="58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50495</xdr:rowOff>
    </xdr:from>
    <xdr:to>
      <xdr:col>36</xdr:col>
      <xdr:colOff>165100</xdr:colOff>
      <xdr:row>35</xdr:row>
      <xdr:rowOff>152095</xdr:rowOff>
    </xdr:to>
    <xdr:sp macro="" textlink="">
      <xdr:nvSpPr>
        <xdr:cNvPr id="320" name="楕円 319"/>
        <xdr:cNvSpPr/>
      </xdr:nvSpPr>
      <xdr:spPr>
        <a:xfrm>
          <a:off x="69215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168622</xdr:rowOff>
    </xdr:from>
    <xdr:ext cx="469744" cy="259045"/>
    <xdr:sp macro="" textlink="">
      <xdr:nvSpPr>
        <xdr:cNvPr id="321" name="テキスト ボックス 320"/>
        <xdr:cNvSpPr txBox="1"/>
      </xdr:nvSpPr>
      <xdr:spPr>
        <a:xfrm>
          <a:off x="6737428" y="582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23302</xdr:rowOff>
    </xdr:from>
    <xdr:to>
      <xdr:col>55</xdr:col>
      <xdr:colOff>0</xdr:colOff>
      <xdr:row>57</xdr:row>
      <xdr:rowOff>47451</xdr:rowOff>
    </xdr:to>
    <xdr:cxnSp macro="">
      <xdr:nvCxnSpPr>
        <xdr:cNvPr id="348" name="直線コネクタ 347"/>
        <xdr:cNvCxnSpPr/>
      </xdr:nvCxnSpPr>
      <xdr:spPr>
        <a:xfrm flipV="1">
          <a:off x="9639300" y="9795952"/>
          <a:ext cx="838200" cy="2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46428</xdr:rowOff>
    </xdr:from>
    <xdr:ext cx="534377" cy="259045"/>
    <xdr:sp macro="" textlink="">
      <xdr:nvSpPr>
        <xdr:cNvPr id="349" name="農林水産業費平均値テキスト"/>
        <xdr:cNvSpPr txBox="1"/>
      </xdr:nvSpPr>
      <xdr:spPr>
        <a:xfrm>
          <a:off x="10528300" y="981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15342</xdr:rowOff>
    </xdr:from>
    <xdr:to>
      <xdr:col>50</xdr:col>
      <xdr:colOff>114300</xdr:colOff>
      <xdr:row>57</xdr:row>
      <xdr:rowOff>47451</xdr:rowOff>
    </xdr:to>
    <xdr:cxnSp macro="">
      <xdr:nvCxnSpPr>
        <xdr:cNvPr id="351" name="直線コネクタ 350"/>
        <xdr:cNvCxnSpPr/>
      </xdr:nvCxnSpPr>
      <xdr:spPr>
        <a:xfrm>
          <a:off x="8750300" y="9787992"/>
          <a:ext cx="889000" cy="3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338</xdr:rowOff>
    </xdr:from>
    <xdr:ext cx="534377" cy="259045"/>
    <xdr:sp macro="" textlink="">
      <xdr:nvSpPr>
        <xdr:cNvPr id="353" name="テキスト ボックス 352"/>
        <xdr:cNvSpPr txBox="1"/>
      </xdr:nvSpPr>
      <xdr:spPr>
        <a:xfrm>
          <a:off x="9372111" y="994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15342</xdr:rowOff>
    </xdr:from>
    <xdr:to>
      <xdr:col>45</xdr:col>
      <xdr:colOff>177800</xdr:colOff>
      <xdr:row>57</xdr:row>
      <xdr:rowOff>41905</xdr:rowOff>
    </xdr:to>
    <xdr:cxnSp macro="">
      <xdr:nvCxnSpPr>
        <xdr:cNvPr id="354" name="直線コネクタ 353"/>
        <xdr:cNvCxnSpPr/>
      </xdr:nvCxnSpPr>
      <xdr:spPr>
        <a:xfrm flipV="1">
          <a:off x="7861300" y="9787992"/>
          <a:ext cx="889000" cy="2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4539</xdr:rowOff>
    </xdr:from>
    <xdr:ext cx="534377" cy="259045"/>
    <xdr:sp macro="" textlink="">
      <xdr:nvSpPr>
        <xdr:cNvPr id="356" name="テキスト ボックス 355"/>
        <xdr:cNvSpPr txBox="1"/>
      </xdr:nvSpPr>
      <xdr:spPr>
        <a:xfrm>
          <a:off x="8483111" y="99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41905</xdr:rowOff>
    </xdr:from>
    <xdr:to>
      <xdr:col>41</xdr:col>
      <xdr:colOff>50800</xdr:colOff>
      <xdr:row>57</xdr:row>
      <xdr:rowOff>74325</xdr:rowOff>
    </xdr:to>
    <xdr:cxnSp macro="">
      <xdr:nvCxnSpPr>
        <xdr:cNvPr id="357" name="直線コネクタ 356"/>
        <xdr:cNvCxnSpPr/>
      </xdr:nvCxnSpPr>
      <xdr:spPr>
        <a:xfrm flipV="1">
          <a:off x="6972300" y="9814555"/>
          <a:ext cx="889000" cy="3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14383</xdr:rowOff>
    </xdr:from>
    <xdr:ext cx="534377" cy="259045"/>
    <xdr:sp macro="" textlink="">
      <xdr:nvSpPr>
        <xdr:cNvPr id="359" name="テキスト ボックス 358"/>
        <xdr:cNvSpPr txBox="1"/>
      </xdr:nvSpPr>
      <xdr:spPr>
        <a:xfrm>
          <a:off x="7594111" y="99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7781</xdr:rowOff>
    </xdr:from>
    <xdr:ext cx="534377" cy="259045"/>
    <xdr:sp macro="" textlink="">
      <xdr:nvSpPr>
        <xdr:cNvPr id="361" name="テキスト ボックス 360"/>
        <xdr:cNvSpPr txBox="1"/>
      </xdr:nvSpPr>
      <xdr:spPr>
        <a:xfrm>
          <a:off x="6705111" y="995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143952</xdr:rowOff>
    </xdr:from>
    <xdr:to>
      <xdr:col>55</xdr:col>
      <xdr:colOff>50800</xdr:colOff>
      <xdr:row>57</xdr:row>
      <xdr:rowOff>74102</xdr:rowOff>
    </xdr:to>
    <xdr:sp macro="" textlink="">
      <xdr:nvSpPr>
        <xdr:cNvPr id="367" name="楕円 366"/>
        <xdr:cNvSpPr/>
      </xdr:nvSpPr>
      <xdr:spPr>
        <a:xfrm>
          <a:off x="10426700" y="974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166829</xdr:rowOff>
    </xdr:from>
    <xdr:ext cx="534377" cy="259045"/>
    <xdr:sp macro="" textlink="">
      <xdr:nvSpPr>
        <xdr:cNvPr id="368" name="農林水産業費該当値テキスト"/>
        <xdr:cNvSpPr txBox="1"/>
      </xdr:nvSpPr>
      <xdr:spPr>
        <a:xfrm>
          <a:off x="10528300" y="959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168101</xdr:rowOff>
    </xdr:from>
    <xdr:to>
      <xdr:col>50</xdr:col>
      <xdr:colOff>165100</xdr:colOff>
      <xdr:row>57</xdr:row>
      <xdr:rowOff>98251</xdr:rowOff>
    </xdr:to>
    <xdr:sp macro="" textlink="">
      <xdr:nvSpPr>
        <xdr:cNvPr id="369" name="楕円 368"/>
        <xdr:cNvSpPr/>
      </xdr:nvSpPr>
      <xdr:spPr>
        <a:xfrm>
          <a:off x="9588500" y="976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114778</xdr:rowOff>
    </xdr:from>
    <xdr:ext cx="534377" cy="259045"/>
    <xdr:sp macro="" textlink="">
      <xdr:nvSpPr>
        <xdr:cNvPr id="370" name="テキスト ボックス 369"/>
        <xdr:cNvSpPr txBox="1"/>
      </xdr:nvSpPr>
      <xdr:spPr>
        <a:xfrm>
          <a:off x="9372111" y="954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135992</xdr:rowOff>
    </xdr:from>
    <xdr:to>
      <xdr:col>46</xdr:col>
      <xdr:colOff>38100</xdr:colOff>
      <xdr:row>57</xdr:row>
      <xdr:rowOff>66142</xdr:rowOff>
    </xdr:to>
    <xdr:sp macro="" textlink="">
      <xdr:nvSpPr>
        <xdr:cNvPr id="371" name="楕円 370"/>
        <xdr:cNvSpPr/>
      </xdr:nvSpPr>
      <xdr:spPr>
        <a:xfrm>
          <a:off x="8699500" y="97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82669</xdr:rowOff>
    </xdr:from>
    <xdr:ext cx="534377" cy="259045"/>
    <xdr:sp macro="" textlink="">
      <xdr:nvSpPr>
        <xdr:cNvPr id="372" name="テキスト ボックス 371"/>
        <xdr:cNvSpPr txBox="1"/>
      </xdr:nvSpPr>
      <xdr:spPr>
        <a:xfrm>
          <a:off x="8483111" y="95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162555</xdr:rowOff>
    </xdr:from>
    <xdr:to>
      <xdr:col>41</xdr:col>
      <xdr:colOff>101600</xdr:colOff>
      <xdr:row>57</xdr:row>
      <xdr:rowOff>92705</xdr:rowOff>
    </xdr:to>
    <xdr:sp macro="" textlink="">
      <xdr:nvSpPr>
        <xdr:cNvPr id="373" name="楕円 372"/>
        <xdr:cNvSpPr/>
      </xdr:nvSpPr>
      <xdr:spPr>
        <a:xfrm>
          <a:off x="7810500" y="97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109232</xdr:rowOff>
    </xdr:from>
    <xdr:ext cx="534377" cy="259045"/>
    <xdr:sp macro="" textlink="">
      <xdr:nvSpPr>
        <xdr:cNvPr id="374" name="テキスト ボックス 373"/>
        <xdr:cNvSpPr txBox="1"/>
      </xdr:nvSpPr>
      <xdr:spPr>
        <a:xfrm>
          <a:off x="7594111" y="95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23525</xdr:rowOff>
    </xdr:from>
    <xdr:to>
      <xdr:col>36</xdr:col>
      <xdr:colOff>165100</xdr:colOff>
      <xdr:row>57</xdr:row>
      <xdr:rowOff>125125</xdr:rowOff>
    </xdr:to>
    <xdr:sp macro="" textlink="">
      <xdr:nvSpPr>
        <xdr:cNvPr id="375" name="楕円 374"/>
        <xdr:cNvSpPr/>
      </xdr:nvSpPr>
      <xdr:spPr>
        <a:xfrm>
          <a:off x="6921500" y="979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141652</xdr:rowOff>
    </xdr:from>
    <xdr:ext cx="534377" cy="259045"/>
    <xdr:sp macro="" textlink="">
      <xdr:nvSpPr>
        <xdr:cNvPr id="376" name="テキスト ボックス 375"/>
        <xdr:cNvSpPr txBox="1"/>
      </xdr:nvSpPr>
      <xdr:spPr>
        <a:xfrm>
          <a:off x="6705111" y="95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75692</xdr:rowOff>
    </xdr:from>
    <xdr:to>
      <xdr:col>55</xdr:col>
      <xdr:colOff>0</xdr:colOff>
      <xdr:row>78</xdr:row>
      <xdr:rowOff>164193</xdr:rowOff>
    </xdr:to>
    <xdr:cxnSp macro="">
      <xdr:nvCxnSpPr>
        <xdr:cNvPr id="407" name="直線コネクタ 406"/>
        <xdr:cNvCxnSpPr/>
      </xdr:nvCxnSpPr>
      <xdr:spPr>
        <a:xfrm>
          <a:off x="9639300" y="13448792"/>
          <a:ext cx="838200" cy="8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75692</xdr:rowOff>
    </xdr:from>
    <xdr:to>
      <xdr:col>50</xdr:col>
      <xdr:colOff>114300</xdr:colOff>
      <xdr:row>79</xdr:row>
      <xdr:rowOff>32105</xdr:rowOff>
    </xdr:to>
    <xdr:cxnSp macro="">
      <xdr:nvCxnSpPr>
        <xdr:cNvPr id="410" name="直線コネクタ 409"/>
        <xdr:cNvCxnSpPr/>
      </xdr:nvCxnSpPr>
      <xdr:spPr>
        <a:xfrm flipV="1">
          <a:off x="8750300" y="13448792"/>
          <a:ext cx="889000" cy="1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107652</xdr:rowOff>
    </xdr:from>
    <xdr:to>
      <xdr:col>45</xdr:col>
      <xdr:colOff>177800</xdr:colOff>
      <xdr:row>79</xdr:row>
      <xdr:rowOff>32105</xdr:rowOff>
    </xdr:to>
    <xdr:cxnSp macro="">
      <xdr:nvCxnSpPr>
        <xdr:cNvPr id="413" name="直線コネクタ 412"/>
        <xdr:cNvCxnSpPr/>
      </xdr:nvCxnSpPr>
      <xdr:spPr>
        <a:xfrm>
          <a:off x="7861300" y="13480752"/>
          <a:ext cx="889000" cy="9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107652</xdr:rowOff>
    </xdr:from>
    <xdr:to>
      <xdr:col>41</xdr:col>
      <xdr:colOff>50800</xdr:colOff>
      <xdr:row>78</xdr:row>
      <xdr:rowOff>168949</xdr:rowOff>
    </xdr:to>
    <xdr:cxnSp macro="">
      <xdr:nvCxnSpPr>
        <xdr:cNvPr id="416" name="直線コネクタ 415"/>
        <xdr:cNvCxnSpPr/>
      </xdr:nvCxnSpPr>
      <xdr:spPr>
        <a:xfrm flipV="1">
          <a:off x="6972300" y="13480752"/>
          <a:ext cx="889000" cy="6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169428</xdr:rowOff>
    </xdr:from>
    <xdr:ext cx="534377" cy="259045"/>
    <xdr:sp macro="" textlink="">
      <xdr:nvSpPr>
        <xdr:cNvPr id="418" name="テキスト ボックス 417"/>
        <xdr:cNvSpPr txBox="1"/>
      </xdr:nvSpPr>
      <xdr:spPr>
        <a:xfrm>
          <a:off x="7594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113393</xdr:rowOff>
    </xdr:from>
    <xdr:to>
      <xdr:col>55</xdr:col>
      <xdr:colOff>50800</xdr:colOff>
      <xdr:row>79</xdr:row>
      <xdr:rowOff>43543</xdr:rowOff>
    </xdr:to>
    <xdr:sp macro="" textlink="">
      <xdr:nvSpPr>
        <xdr:cNvPr id="426" name="楕円 425"/>
        <xdr:cNvSpPr/>
      </xdr:nvSpPr>
      <xdr:spPr>
        <a:xfrm>
          <a:off x="10426700" y="134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28320</xdr:rowOff>
    </xdr:from>
    <xdr:ext cx="469744" cy="259045"/>
    <xdr:sp macro="" textlink="">
      <xdr:nvSpPr>
        <xdr:cNvPr id="427" name="商工費該当値テキスト"/>
        <xdr:cNvSpPr txBox="1"/>
      </xdr:nvSpPr>
      <xdr:spPr>
        <a:xfrm>
          <a:off x="10528300" y="1340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24892</xdr:rowOff>
    </xdr:from>
    <xdr:to>
      <xdr:col>50</xdr:col>
      <xdr:colOff>165100</xdr:colOff>
      <xdr:row>78</xdr:row>
      <xdr:rowOff>126492</xdr:rowOff>
    </xdr:to>
    <xdr:sp macro="" textlink="">
      <xdr:nvSpPr>
        <xdr:cNvPr id="428" name="楕円 427"/>
        <xdr:cNvSpPr/>
      </xdr:nvSpPr>
      <xdr:spPr>
        <a:xfrm>
          <a:off x="9588500" y="133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117619</xdr:rowOff>
    </xdr:from>
    <xdr:ext cx="534377" cy="259045"/>
    <xdr:sp macro="" textlink="">
      <xdr:nvSpPr>
        <xdr:cNvPr id="429" name="テキスト ボックス 428"/>
        <xdr:cNvSpPr txBox="1"/>
      </xdr:nvSpPr>
      <xdr:spPr>
        <a:xfrm>
          <a:off x="9372111" y="1349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152755</xdr:rowOff>
    </xdr:from>
    <xdr:to>
      <xdr:col>46</xdr:col>
      <xdr:colOff>38100</xdr:colOff>
      <xdr:row>79</xdr:row>
      <xdr:rowOff>82905</xdr:rowOff>
    </xdr:to>
    <xdr:sp macro="" textlink="">
      <xdr:nvSpPr>
        <xdr:cNvPr id="430" name="楕円 429"/>
        <xdr:cNvSpPr/>
      </xdr:nvSpPr>
      <xdr:spPr>
        <a:xfrm>
          <a:off x="8699500" y="1352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74032</xdr:rowOff>
    </xdr:from>
    <xdr:ext cx="469744" cy="259045"/>
    <xdr:sp macro="" textlink="">
      <xdr:nvSpPr>
        <xdr:cNvPr id="431" name="テキスト ボックス 430"/>
        <xdr:cNvSpPr txBox="1"/>
      </xdr:nvSpPr>
      <xdr:spPr>
        <a:xfrm>
          <a:off x="8515428" y="136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56852</xdr:rowOff>
    </xdr:from>
    <xdr:to>
      <xdr:col>41</xdr:col>
      <xdr:colOff>101600</xdr:colOff>
      <xdr:row>78</xdr:row>
      <xdr:rowOff>158452</xdr:rowOff>
    </xdr:to>
    <xdr:sp macro="" textlink="">
      <xdr:nvSpPr>
        <xdr:cNvPr id="432" name="楕円 431"/>
        <xdr:cNvSpPr/>
      </xdr:nvSpPr>
      <xdr:spPr>
        <a:xfrm>
          <a:off x="7810500" y="134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149579</xdr:rowOff>
    </xdr:from>
    <xdr:ext cx="534377" cy="259045"/>
    <xdr:sp macro="" textlink="">
      <xdr:nvSpPr>
        <xdr:cNvPr id="433" name="テキスト ボックス 432"/>
        <xdr:cNvSpPr txBox="1"/>
      </xdr:nvSpPr>
      <xdr:spPr>
        <a:xfrm>
          <a:off x="7594111" y="1352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118149</xdr:rowOff>
    </xdr:from>
    <xdr:to>
      <xdr:col>36</xdr:col>
      <xdr:colOff>165100</xdr:colOff>
      <xdr:row>79</xdr:row>
      <xdr:rowOff>48299</xdr:rowOff>
    </xdr:to>
    <xdr:sp macro="" textlink="">
      <xdr:nvSpPr>
        <xdr:cNvPr id="434" name="楕円 433"/>
        <xdr:cNvSpPr/>
      </xdr:nvSpPr>
      <xdr:spPr>
        <a:xfrm>
          <a:off x="6921500" y="134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39426</xdr:rowOff>
    </xdr:from>
    <xdr:ext cx="469744" cy="259045"/>
    <xdr:sp macro="" textlink="">
      <xdr:nvSpPr>
        <xdr:cNvPr id="435" name="テキスト ボックス 434"/>
        <xdr:cNvSpPr txBox="1"/>
      </xdr:nvSpPr>
      <xdr:spPr>
        <a:xfrm>
          <a:off x="6737428" y="135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42011</xdr:rowOff>
    </xdr:from>
    <xdr:to>
      <xdr:col>55</xdr:col>
      <xdr:colOff>0</xdr:colOff>
      <xdr:row>97</xdr:row>
      <xdr:rowOff>119495</xdr:rowOff>
    </xdr:to>
    <xdr:cxnSp macro="">
      <xdr:nvCxnSpPr>
        <xdr:cNvPr id="464" name="直線コネクタ 463"/>
        <xdr:cNvCxnSpPr/>
      </xdr:nvCxnSpPr>
      <xdr:spPr>
        <a:xfrm>
          <a:off x="9639300" y="16672661"/>
          <a:ext cx="838200" cy="7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42011</xdr:rowOff>
    </xdr:from>
    <xdr:to>
      <xdr:col>50</xdr:col>
      <xdr:colOff>114300</xdr:colOff>
      <xdr:row>97</xdr:row>
      <xdr:rowOff>60821</xdr:rowOff>
    </xdr:to>
    <xdr:cxnSp macro="">
      <xdr:nvCxnSpPr>
        <xdr:cNvPr id="467" name="直線コネクタ 466"/>
        <xdr:cNvCxnSpPr/>
      </xdr:nvCxnSpPr>
      <xdr:spPr>
        <a:xfrm flipV="1">
          <a:off x="8750300" y="16672661"/>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120580</xdr:rowOff>
    </xdr:from>
    <xdr:ext cx="534377" cy="259045"/>
    <xdr:sp macro="" textlink="">
      <xdr:nvSpPr>
        <xdr:cNvPr id="469" name="テキスト ボックス 468"/>
        <xdr:cNvSpPr txBox="1"/>
      </xdr:nvSpPr>
      <xdr:spPr>
        <a:xfrm>
          <a:off x="9372111" y="167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60821</xdr:rowOff>
    </xdr:from>
    <xdr:to>
      <xdr:col>45</xdr:col>
      <xdr:colOff>177800</xdr:colOff>
      <xdr:row>97</xdr:row>
      <xdr:rowOff>93907</xdr:rowOff>
    </xdr:to>
    <xdr:cxnSp macro="">
      <xdr:nvCxnSpPr>
        <xdr:cNvPr id="470" name="直線コネクタ 469"/>
        <xdr:cNvCxnSpPr/>
      </xdr:nvCxnSpPr>
      <xdr:spPr>
        <a:xfrm flipV="1">
          <a:off x="7861300" y="16691471"/>
          <a:ext cx="889000" cy="3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160972</xdr:rowOff>
    </xdr:from>
    <xdr:ext cx="534377" cy="259045"/>
    <xdr:sp macro="" textlink="">
      <xdr:nvSpPr>
        <xdr:cNvPr id="472" name="テキスト ボックス 471"/>
        <xdr:cNvSpPr txBox="1"/>
      </xdr:nvSpPr>
      <xdr:spPr>
        <a:xfrm>
          <a:off x="8483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93907</xdr:rowOff>
    </xdr:from>
    <xdr:to>
      <xdr:col>41</xdr:col>
      <xdr:colOff>50800</xdr:colOff>
      <xdr:row>97</xdr:row>
      <xdr:rowOff>100003</xdr:rowOff>
    </xdr:to>
    <xdr:cxnSp macro="">
      <xdr:nvCxnSpPr>
        <xdr:cNvPr id="473" name="直線コネクタ 472"/>
        <xdr:cNvCxnSpPr/>
      </xdr:nvCxnSpPr>
      <xdr:spPr>
        <a:xfrm flipV="1">
          <a:off x="6972300" y="1672455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xdr:rowOff>
    </xdr:from>
    <xdr:ext cx="534377" cy="259045"/>
    <xdr:sp macro="" textlink="">
      <xdr:nvSpPr>
        <xdr:cNvPr id="475" name="テキスト ボックス 474"/>
        <xdr:cNvSpPr txBox="1"/>
      </xdr:nvSpPr>
      <xdr:spPr>
        <a:xfrm>
          <a:off x="7594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148922</xdr:rowOff>
    </xdr:from>
    <xdr:ext cx="534377" cy="259045"/>
    <xdr:sp macro="" textlink="">
      <xdr:nvSpPr>
        <xdr:cNvPr id="477" name="テキスト ボックス 476"/>
        <xdr:cNvSpPr txBox="1"/>
      </xdr:nvSpPr>
      <xdr:spPr>
        <a:xfrm>
          <a:off x="6705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68695</xdr:rowOff>
    </xdr:from>
    <xdr:to>
      <xdr:col>55</xdr:col>
      <xdr:colOff>50800</xdr:colOff>
      <xdr:row>97</xdr:row>
      <xdr:rowOff>170295</xdr:rowOff>
    </xdr:to>
    <xdr:sp macro="" textlink="">
      <xdr:nvSpPr>
        <xdr:cNvPr id="483" name="楕円 482"/>
        <xdr:cNvSpPr/>
      </xdr:nvSpPr>
      <xdr:spPr>
        <a:xfrm>
          <a:off x="10426700" y="166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47122</xdr:rowOff>
    </xdr:from>
    <xdr:ext cx="534377" cy="259045"/>
    <xdr:sp macro="" textlink="">
      <xdr:nvSpPr>
        <xdr:cNvPr id="484" name="土木費該当値テキスト"/>
        <xdr:cNvSpPr txBox="1"/>
      </xdr:nvSpPr>
      <xdr:spPr>
        <a:xfrm>
          <a:off x="10528300" y="1667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162661</xdr:rowOff>
    </xdr:from>
    <xdr:to>
      <xdr:col>50</xdr:col>
      <xdr:colOff>165100</xdr:colOff>
      <xdr:row>97</xdr:row>
      <xdr:rowOff>92811</xdr:rowOff>
    </xdr:to>
    <xdr:sp macro="" textlink="">
      <xdr:nvSpPr>
        <xdr:cNvPr id="485" name="楕円 484"/>
        <xdr:cNvSpPr/>
      </xdr:nvSpPr>
      <xdr:spPr>
        <a:xfrm>
          <a:off x="9588500" y="166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109338</xdr:rowOff>
    </xdr:from>
    <xdr:ext cx="534377" cy="259045"/>
    <xdr:sp macro="" textlink="">
      <xdr:nvSpPr>
        <xdr:cNvPr id="486" name="テキスト ボックス 485"/>
        <xdr:cNvSpPr txBox="1"/>
      </xdr:nvSpPr>
      <xdr:spPr>
        <a:xfrm>
          <a:off x="9372111" y="1639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10021</xdr:rowOff>
    </xdr:from>
    <xdr:to>
      <xdr:col>46</xdr:col>
      <xdr:colOff>38100</xdr:colOff>
      <xdr:row>97</xdr:row>
      <xdr:rowOff>111621</xdr:rowOff>
    </xdr:to>
    <xdr:sp macro="" textlink="">
      <xdr:nvSpPr>
        <xdr:cNvPr id="487" name="楕円 486"/>
        <xdr:cNvSpPr/>
      </xdr:nvSpPr>
      <xdr:spPr>
        <a:xfrm>
          <a:off x="8699500" y="166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128148</xdr:rowOff>
    </xdr:from>
    <xdr:ext cx="534377" cy="259045"/>
    <xdr:sp macro="" textlink="">
      <xdr:nvSpPr>
        <xdr:cNvPr id="488" name="テキスト ボックス 487"/>
        <xdr:cNvSpPr txBox="1"/>
      </xdr:nvSpPr>
      <xdr:spPr>
        <a:xfrm>
          <a:off x="8483111" y="1641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43107</xdr:rowOff>
    </xdr:from>
    <xdr:to>
      <xdr:col>41</xdr:col>
      <xdr:colOff>101600</xdr:colOff>
      <xdr:row>97</xdr:row>
      <xdr:rowOff>144707</xdr:rowOff>
    </xdr:to>
    <xdr:sp macro="" textlink="">
      <xdr:nvSpPr>
        <xdr:cNvPr id="489" name="楕円 488"/>
        <xdr:cNvSpPr/>
      </xdr:nvSpPr>
      <xdr:spPr>
        <a:xfrm>
          <a:off x="7810500" y="1667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161234</xdr:rowOff>
    </xdr:from>
    <xdr:ext cx="534377" cy="259045"/>
    <xdr:sp macro="" textlink="">
      <xdr:nvSpPr>
        <xdr:cNvPr id="490" name="テキスト ボックス 489"/>
        <xdr:cNvSpPr txBox="1"/>
      </xdr:nvSpPr>
      <xdr:spPr>
        <a:xfrm>
          <a:off x="7594111" y="1644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49203</xdr:rowOff>
    </xdr:from>
    <xdr:to>
      <xdr:col>36</xdr:col>
      <xdr:colOff>165100</xdr:colOff>
      <xdr:row>97</xdr:row>
      <xdr:rowOff>150803</xdr:rowOff>
    </xdr:to>
    <xdr:sp macro="" textlink="">
      <xdr:nvSpPr>
        <xdr:cNvPr id="491" name="楕円 490"/>
        <xdr:cNvSpPr/>
      </xdr:nvSpPr>
      <xdr:spPr>
        <a:xfrm>
          <a:off x="6921500" y="1667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167330</xdr:rowOff>
    </xdr:from>
    <xdr:ext cx="534377" cy="259045"/>
    <xdr:sp macro="" textlink="">
      <xdr:nvSpPr>
        <xdr:cNvPr id="492" name="テキスト ボックス 491"/>
        <xdr:cNvSpPr txBox="1"/>
      </xdr:nvSpPr>
      <xdr:spPr>
        <a:xfrm>
          <a:off x="6705111" y="1645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34968</xdr:rowOff>
    </xdr:from>
    <xdr:to>
      <xdr:col>85</xdr:col>
      <xdr:colOff>127000</xdr:colOff>
      <xdr:row>39</xdr:row>
      <xdr:rowOff>52114</xdr:rowOff>
    </xdr:to>
    <xdr:cxnSp macro="">
      <xdr:nvCxnSpPr>
        <xdr:cNvPr id="524" name="直線コネクタ 523"/>
        <xdr:cNvCxnSpPr/>
      </xdr:nvCxnSpPr>
      <xdr:spPr>
        <a:xfrm flipV="1">
          <a:off x="15481300" y="6721518"/>
          <a:ext cx="8382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52114</xdr:rowOff>
    </xdr:from>
    <xdr:to>
      <xdr:col>81</xdr:col>
      <xdr:colOff>50800</xdr:colOff>
      <xdr:row>39</xdr:row>
      <xdr:rowOff>54204</xdr:rowOff>
    </xdr:to>
    <xdr:cxnSp macro="">
      <xdr:nvCxnSpPr>
        <xdr:cNvPr id="527" name="直線コネクタ 526"/>
        <xdr:cNvCxnSpPr/>
      </xdr:nvCxnSpPr>
      <xdr:spPr>
        <a:xfrm flipV="1">
          <a:off x="14592300" y="6738664"/>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153808</xdr:rowOff>
    </xdr:from>
    <xdr:to>
      <xdr:col>76</xdr:col>
      <xdr:colOff>114300</xdr:colOff>
      <xdr:row>39</xdr:row>
      <xdr:rowOff>54204</xdr:rowOff>
    </xdr:to>
    <xdr:cxnSp macro="">
      <xdr:nvCxnSpPr>
        <xdr:cNvPr id="530" name="直線コネクタ 529"/>
        <xdr:cNvCxnSpPr/>
      </xdr:nvCxnSpPr>
      <xdr:spPr>
        <a:xfrm>
          <a:off x="13703300" y="666890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153808</xdr:rowOff>
    </xdr:from>
    <xdr:to>
      <xdr:col>71</xdr:col>
      <xdr:colOff>177800</xdr:colOff>
      <xdr:row>39</xdr:row>
      <xdr:rowOff>39508</xdr:rowOff>
    </xdr:to>
    <xdr:cxnSp macro="">
      <xdr:nvCxnSpPr>
        <xdr:cNvPr id="533" name="直線コネクタ 532"/>
        <xdr:cNvCxnSpPr/>
      </xdr:nvCxnSpPr>
      <xdr:spPr>
        <a:xfrm flipV="1">
          <a:off x="12814300" y="666890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155618</xdr:rowOff>
    </xdr:from>
    <xdr:to>
      <xdr:col>85</xdr:col>
      <xdr:colOff>177800</xdr:colOff>
      <xdr:row>39</xdr:row>
      <xdr:rowOff>85768</xdr:rowOff>
    </xdr:to>
    <xdr:sp macro="" textlink="">
      <xdr:nvSpPr>
        <xdr:cNvPr id="543" name="楕円 542"/>
        <xdr:cNvSpPr/>
      </xdr:nvSpPr>
      <xdr:spPr>
        <a:xfrm>
          <a:off x="16268700" y="667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70545</xdr:rowOff>
    </xdr:from>
    <xdr:ext cx="534377" cy="259045"/>
    <xdr:sp macro="" textlink="">
      <xdr:nvSpPr>
        <xdr:cNvPr id="544" name="消防費該当値テキスト"/>
        <xdr:cNvSpPr txBox="1"/>
      </xdr:nvSpPr>
      <xdr:spPr>
        <a:xfrm>
          <a:off x="16370300" y="658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1314</xdr:rowOff>
    </xdr:from>
    <xdr:to>
      <xdr:col>81</xdr:col>
      <xdr:colOff>101600</xdr:colOff>
      <xdr:row>39</xdr:row>
      <xdr:rowOff>102914</xdr:rowOff>
    </xdr:to>
    <xdr:sp macro="" textlink="">
      <xdr:nvSpPr>
        <xdr:cNvPr id="545" name="楕円 544"/>
        <xdr:cNvSpPr/>
      </xdr:nvSpPr>
      <xdr:spPr>
        <a:xfrm>
          <a:off x="15430500" y="66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94041</xdr:rowOff>
    </xdr:from>
    <xdr:ext cx="534377" cy="259045"/>
    <xdr:sp macro="" textlink="">
      <xdr:nvSpPr>
        <xdr:cNvPr id="546" name="テキスト ボックス 545"/>
        <xdr:cNvSpPr txBox="1"/>
      </xdr:nvSpPr>
      <xdr:spPr>
        <a:xfrm>
          <a:off x="15214111" y="678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3404</xdr:rowOff>
    </xdr:from>
    <xdr:to>
      <xdr:col>76</xdr:col>
      <xdr:colOff>165100</xdr:colOff>
      <xdr:row>39</xdr:row>
      <xdr:rowOff>105004</xdr:rowOff>
    </xdr:to>
    <xdr:sp macro="" textlink="">
      <xdr:nvSpPr>
        <xdr:cNvPr id="547" name="楕円 546"/>
        <xdr:cNvSpPr/>
      </xdr:nvSpPr>
      <xdr:spPr>
        <a:xfrm>
          <a:off x="14541500" y="66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96131</xdr:rowOff>
    </xdr:from>
    <xdr:ext cx="534377" cy="259045"/>
    <xdr:sp macro="" textlink="">
      <xdr:nvSpPr>
        <xdr:cNvPr id="548" name="テキスト ボックス 547"/>
        <xdr:cNvSpPr txBox="1"/>
      </xdr:nvSpPr>
      <xdr:spPr>
        <a:xfrm>
          <a:off x="14325111" y="678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103008</xdr:rowOff>
    </xdr:from>
    <xdr:to>
      <xdr:col>72</xdr:col>
      <xdr:colOff>38100</xdr:colOff>
      <xdr:row>39</xdr:row>
      <xdr:rowOff>33158</xdr:rowOff>
    </xdr:to>
    <xdr:sp macro="" textlink="">
      <xdr:nvSpPr>
        <xdr:cNvPr id="549" name="楕円 548"/>
        <xdr:cNvSpPr/>
      </xdr:nvSpPr>
      <xdr:spPr>
        <a:xfrm>
          <a:off x="13652500" y="66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24285</xdr:rowOff>
    </xdr:from>
    <xdr:ext cx="534377" cy="259045"/>
    <xdr:sp macro="" textlink="">
      <xdr:nvSpPr>
        <xdr:cNvPr id="550" name="テキスト ボックス 549"/>
        <xdr:cNvSpPr txBox="1"/>
      </xdr:nvSpPr>
      <xdr:spPr>
        <a:xfrm>
          <a:off x="13436111" y="671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160158</xdr:rowOff>
    </xdr:from>
    <xdr:to>
      <xdr:col>67</xdr:col>
      <xdr:colOff>101600</xdr:colOff>
      <xdr:row>39</xdr:row>
      <xdr:rowOff>90308</xdr:rowOff>
    </xdr:to>
    <xdr:sp macro="" textlink="">
      <xdr:nvSpPr>
        <xdr:cNvPr id="551" name="楕円 550"/>
        <xdr:cNvSpPr/>
      </xdr:nvSpPr>
      <xdr:spPr>
        <a:xfrm>
          <a:off x="12763500" y="667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81435</xdr:rowOff>
    </xdr:from>
    <xdr:ext cx="534377" cy="259045"/>
    <xdr:sp macro="" textlink="">
      <xdr:nvSpPr>
        <xdr:cNvPr id="552" name="テキスト ボックス 551"/>
        <xdr:cNvSpPr txBox="1"/>
      </xdr:nvSpPr>
      <xdr:spPr>
        <a:xfrm>
          <a:off x="12547111" y="67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154907</xdr:rowOff>
    </xdr:from>
    <xdr:to>
      <xdr:col>85</xdr:col>
      <xdr:colOff>127000</xdr:colOff>
      <xdr:row>53</xdr:row>
      <xdr:rowOff>86779</xdr:rowOff>
    </xdr:to>
    <xdr:cxnSp macro="">
      <xdr:nvCxnSpPr>
        <xdr:cNvPr id="579" name="直線コネクタ 578"/>
        <xdr:cNvCxnSpPr/>
      </xdr:nvCxnSpPr>
      <xdr:spPr>
        <a:xfrm flipV="1">
          <a:off x="15481300" y="8898857"/>
          <a:ext cx="838200" cy="27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22759</xdr:rowOff>
    </xdr:from>
    <xdr:ext cx="534377" cy="259045"/>
    <xdr:sp macro="" textlink="">
      <xdr:nvSpPr>
        <xdr:cNvPr id="580" name="教育費平均値テキスト"/>
        <xdr:cNvSpPr txBox="1"/>
      </xdr:nvSpPr>
      <xdr:spPr>
        <a:xfrm>
          <a:off x="16370300" y="9623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86779</xdr:rowOff>
    </xdr:from>
    <xdr:to>
      <xdr:col>81</xdr:col>
      <xdr:colOff>50800</xdr:colOff>
      <xdr:row>55</xdr:row>
      <xdr:rowOff>49755</xdr:rowOff>
    </xdr:to>
    <xdr:cxnSp macro="">
      <xdr:nvCxnSpPr>
        <xdr:cNvPr id="582" name="直線コネクタ 581"/>
        <xdr:cNvCxnSpPr/>
      </xdr:nvCxnSpPr>
      <xdr:spPr>
        <a:xfrm flipV="1">
          <a:off x="14592300" y="9173629"/>
          <a:ext cx="889000" cy="30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15353</xdr:rowOff>
    </xdr:from>
    <xdr:ext cx="534377" cy="259045"/>
    <xdr:sp macro="" textlink="">
      <xdr:nvSpPr>
        <xdr:cNvPr id="584" name="テキスト ボックス 583"/>
        <xdr:cNvSpPr txBox="1"/>
      </xdr:nvSpPr>
      <xdr:spPr>
        <a:xfrm>
          <a:off x="15214111" y="97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49755</xdr:rowOff>
    </xdr:from>
    <xdr:to>
      <xdr:col>76</xdr:col>
      <xdr:colOff>114300</xdr:colOff>
      <xdr:row>55</xdr:row>
      <xdr:rowOff>122299</xdr:rowOff>
    </xdr:to>
    <xdr:cxnSp macro="">
      <xdr:nvCxnSpPr>
        <xdr:cNvPr id="585" name="直線コネクタ 584"/>
        <xdr:cNvCxnSpPr/>
      </xdr:nvCxnSpPr>
      <xdr:spPr>
        <a:xfrm flipV="1">
          <a:off x="13703300" y="9479505"/>
          <a:ext cx="889000" cy="7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44887</xdr:rowOff>
    </xdr:from>
    <xdr:ext cx="534377" cy="259045"/>
    <xdr:sp macro="" textlink="">
      <xdr:nvSpPr>
        <xdr:cNvPr id="587" name="テキスト ボックス 586"/>
        <xdr:cNvSpPr txBox="1"/>
      </xdr:nvSpPr>
      <xdr:spPr>
        <a:xfrm>
          <a:off x="14325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122299</xdr:rowOff>
    </xdr:from>
    <xdr:to>
      <xdr:col>71</xdr:col>
      <xdr:colOff>177800</xdr:colOff>
      <xdr:row>57</xdr:row>
      <xdr:rowOff>1118</xdr:rowOff>
    </xdr:to>
    <xdr:cxnSp macro="">
      <xdr:nvCxnSpPr>
        <xdr:cNvPr id="588" name="直線コネクタ 587"/>
        <xdr:cNvCxnSpPr/>
      </xdr:nvCxnSpPr>
      <xdr:spPr>
        <a:xfrm flipV="1">
          <a:off x="12814300" y="9552049"/>
          <a:ext cx="889000" cy="22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23857</xdr:rowOff>
    </xdr:from>
    <xdr:ext cx="534377" cy="259045"/>
    <xdr:sp macro="" textlink="">
      <xdr:nvSpPr>
        <xdr:cNvPr id="590" name="テキスト ボックス 589"/>
        <xdr:cNvSpPr txBox="1"/>
      </xdr:nvSpPr>
      <xdr:spPr>
        <a:xfrm>
          <a:off x="13436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70591</xdr:rowOff>
    </xdr:from>
    <xdr:ext cx="534377" cy="259045"/>
    <xdr:sp macro="" textlink="">
      <xdr:nvSpPr>
        <xdr:cNvPr id="592" name="テキスト ボックス 591"/>
        <xdr:cNvSpPr txBox="1"/>
      </xdr:nvSpPr>
      <xdr:spPr>
        <a:xfrm>
          <a:off x="12547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104107</xdr:rowOff>
    </xdr:from>
    <xdr:to>
      <xdr:col>85</xdr:col>
      <xdr:colOff>177800</xdr:colOff>
      <xdr:row>52</xdr:row>
      <xdr:rowOff>34257</xdr:rowOff>
    </xdr:to>
    <xdr:sp macro="" textlink="">
      <xdr:nvSpPr>
        <xdr:cNvPr id="598" name="楕円 597"/>
        <xdr:cNvSpPr/>
      </xdr:nvSpPr>
      <xdr:spPr>
        <a:xfrm>
          <a:off x="16268700" y="88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126984</xdr:rowOff>
    </xdr:from>
    <xdr:ext cx="599010" cy="259045"/>
    <xdr:sp macro="" textlink="">
      <xdr:nvSpPr>
        <xdr:cNvPr id="599" name="教育費該当値テキスト"/>
        <xdr:cNvSpPr txBox="1"/>
      </xdr:nvSpPr>
      <xdr:spPr>
        <a:xfrm>
          <a:off x="16370300" y="869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35979</xdr:rowOff>
    </xdr:from>
    <xdr:to>
      <xdr:col>81</xdr:col>
      <xdr:colOff>101600</xdr:colOff>
      <xdr:row>53</xdr:row>
      <xdr:rowOff>137579</xdr:rowOff>
    </xdr:to>
    <xdr:sp macro="" textlink="">
      <xdr:nvSpPr>
        <xdr:cNvPr id="600" name="楕円 599"/>
        <xdr:cNvSpPr/>
      </xdr:nvSpPr>
      <xdr:spPr>
        <a:xfrm>
          <a:off x="15430500" y="91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154106</xdr:rowOff>
    </xdr:from>
    <xdr:ext cx="599010" cy="259045"/>
    <xdr:sp macro="" textlink="">
      <xdr:nvSpPr>
        <xdr:cNvPr id="601" name="テキスト ボックス 600"/>
        <xdr:cNvSpPr txBox="1"/>
      </xdr:nvSpPr>
      <xdr:spPr>
        <a:xfrm>
          <a:off x="15181795" y="88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170405</xdr:rowOff>
    </xdr:from>
    <xdr:to>
      <xdr:col>76</xdr:col>
      <xdr:colOff>165100</xdr:colOff>
      <xdr:row>55</xdr:row>
      <xdr:rowOff>100555</xdr:rowOff>
    </xdr:to>
    <xdr:sp macro="" textlink="">
      <xdr:nvSpPr>
        <xdr:cNvPr id="602" name="楕円 601"/>
        <xdr:cNvSpPr/>
      </xdr:nvSpPr>
      <xdr:spPr>
        <a:xfrm>
          <a:off x="14541500" y="942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117082</xdr:rowOff>
    </xdr:from>
    <xdr:ext cx="599010" cy="259045"/>
    <xdr:sp macro="" textlink="">
      <xdr:nvSpPr>
        <xdr:cNvPr id="603" name="テキスト ボックス 602"/>
        <xdr:cNvSpPr txBox="1"/>
      </xdr:nvSpPr>
      <xdr:spPr>
        <a:xfrm>
          <a:off x="14292795" y="9203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71499</xdr:rowOff>
    </xdr:from>
    <xdr:to>
      <xdr:col>72</xdr:col>
      <xdr:colOff>38100</xdr:colOff>
      <xdr:row>56</xdr:row>
      <xdr:rowOff>1649</xdr:rowOff>
    </xdr:to>
    <xdr:sp macro="" textlink="">
      <xdr:nvSpPr>
        <xdr:cNvPr id="604" name="楕円 603"/>
        <xdr:cNvSpPr/>
      </xdr:nvSpPr>
      <xdr:spPr>
        <a:xfrm>
          <a:off x="13652500" y="95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18176</xdr:rowOff>
    </xdr:from>
    <xdr:ext cx="599010" cy="259045"/>
    <xdr:sp macro="" textlink="">
      <xdr:nvSpPr>
        <xdr:cNvPr id="605" name="テキスト ボックス 604"/>
        <xdr:cNvSpPr txBox="1"/>
      </xdr:nvSpPr>
      <xdr:spPr>
        <a:xfrm>
          <a:off x="13403795" y="927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121768</xdr:rowOff>
    </xdr:from>
    <xdr:to>
      <xdr:col>67</xdr:col>
      <xdr:colOff>101600</xdr:colOff>
      <xdr:row>57</xdr:row>
      <xdr:rowOff>51918</xdr:rowOff>
    </xdr:to>
    <xdr:sp macro="" textlink="">
      <xdr:nvSpPr>
        <xdr:cNvPr id="606" name="楕円 605"/>
        <xdr:cNvSpPr/>
      </xdr:nvSpPr>
      <xdr:spPr>
        <a:xfrm>
          <a:off x="12763500" y="97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68445</xdr:rowOff>
    </xdr:from>
    <xdr:ext cx="534377" cy="259045"/>
    <xdr:sp macro="" textlink="">
      <xdr:nvSpPr>
        <xdr:cNvPr id="607" name="テキスト ボックス 606"/>
        <xdr:cNvSpPr txBox="1"/>
      </xdr:nvSpPr>
      <xdr:spPr>
        <a:xfrm>
          <a:off x="12547111" y="949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117644</xdr:rowOff>
    </xdr:from>
    <xdr:to>
      <xdr:col>85</xdr:col>
      <xdr:colOff>127000</xdr:colOff>
      <xdr:row>78</xdr:row>
      <xdr:rowOff>122802</xdr:rowOff>
    </xdr:to>
    <xdr:cxnSp macro="">
      <xdr:nvCxnSpPr>
        <xdr:cNvPr id="634" name="直線コネクタ 633"/>
        <xdr:cNvCxnSpPr/>
      </xdr:nvCxnSpPr>
      <xdr:spPr>
        <a:xfrm flipV="1">
          <a:off x="15481300" y="13490744"/>
          <a:ext cx="838200" cy="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106443</xdr:rowOff>
    </xdr:from>
    <xdr:to>
      <xdr:col>81</xdr:col>
      <xdr:colOff>50800</xdr:colOff>
      <xdr:row>78</xdr:row>
      <xdr:rowOff>122802</xdr:rowOff>
    </xdr:to>
    <xdr:cxnSp macro="">
      <xdr:nvCxnSpPr>
        <xdr:cNvPr id="637" name="直線コネクタ 636"/>
        <xdr:cNvCxnSpPr/>
      </xdr:nvCxnSpPr>
      <xdr:spPr>
        <a:xfrm>
          <a:off x="14592300" y="13479543"/>
          <a:ext cx="889000" cy="1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38526</xdr:rowOff>
    </xdr:from>
    <xdr:to>
      <xdr:col>76</xdr:col>
      <xdr:colOff>114300</xdr:colOff>
      <xdr:row>78</xdr:row>
      <xdr:rowOff>106443</xdr:rowOff>
    </xdr:to>
    <xdr:cxnSp macro="">
      <xdr:nvCxnSpPr>
        <xdr:cNvPr id="640" name="直線コネクタ 639"/>
        <xdr:cNvCxnSpPr/>
      </xdr:nvCxnSpPr>
      <xdr:spPr>
        <a:xfrm>
          <a:off x="13703300" y="13411626"/>
          <a:ext cx="889000" cy="6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30305</xdr:rowOff>
    </xdr:from>
    <xdr:to>
      <xdr:col>71</xdr:col>
      <xdr:colOff>177800</xdr:colOff>
      <xdr:row>78</xdr:row>
      <xdr:rowOff>38526</xdr:rowOff>
    </xdr:to>
    <xdr:cxnSp macro="">
      <xdr:nvCxnSpPr>
        <xdr:cNvPr id="643" name="直線コネクタ 642"/>
        <xdr:cNvCxnSpPr/>
      </xdr:nvCxnSpPr>
      <xdr:spPr>
        <a:xfrm>
          <a:off x="12814300" y="13231955"/>
          <a:ext cx="889000" cy="17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109979</xdr:rowOff>
    </xdr:from>
    <xdr:ext cx="534377" cy="259045"/>
    <xdr:sp macro="" textlink="">
      <xdr:nvSpPr>
        <xdr:cNvPr id="645" name="テキスト ボックス 644"/>
        <xdr:cNvSpPr txBox="1"/>
      </xdr:nvSpPr>
      <xdr:spPr>
        <a:xfrm>
          <a:off x="13436111" y="1348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119786</xdr:rowOff>
    </xdr:from>
    <xdr:ext cx="534377" cy="259045"/>
    <xdr:sp macro="" textlink="">
      <xdr:nvSpPr>
        <xdr:cNvPr id="647" name="テキスト ボックス 646"/>
        <xdr:cNvSpPr txBox="1"/>
      </xdr:nvSpPr>
      <xdr:spPr>
        <a:xfrm>
          <a:off x="12547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66844</xdr:rowOff>
    </xdr:from>
    <xdr:to>
      <xdr:col>85</xdr:col>
      <xdr:colOff>177800</xdr:colOff>
      <xdr:row>78</xdr:row>
      <xdr:rowOff>168444</xdr:rowOff>
    </xdr:to>
    <xdr:sp macro="" textlink="">
      <xdr:nvSpPr>
        <xdr:cNvPr id="653" name="楕円 652"/>
        <xdr:cNvSpPr/>
      </xdr:nvSpPr>
      <xdr:spPr>
        <a:xfrm>
          <a:off x="16268700" y="1343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35491</xdr:rowOff>
    </xdr:from>
    <xdr:ext cx="469744" cy="259045"/>
    <xdr:sp macro="" textlink="">
      <xdr:nvSpPr>
        <xdr:cNvPr id="654" name="災害復旧費該当値テキスト"/>
        <xdr:cNvSpPr txBox="1"/>
      </xdr:nvSpPr>
      <xdr:spPr>
        <a:xfrm>
          <a:off x="16370300" y="134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72002</xdr:rowOff>
    </xdr:from>
    <xdr:to>
      <xdr:col>81</xdr:col>
      <xdr:colOff>101600</xdr:colOff>
      <xdr:row>79</xdr:row>
      <xdr:rowOff>2152</xdr:rowOff>
    </xdr:to>
    <xdr:sp macro="" textlink="">
      <xdr:nvSpPr>
        <xdr:cNvPr id="655" name="楕円 654"/>
        <xdr:cNvSpPr/>
      </xdr:nvSpPr>
      <xdr:spPr>
        <a:xfrm>
          <a:off x="15430500" y="134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164729</xdr:rowOff>
    </xdr:from>
    <xdr:ext cx="469744" cy="259045"/>
    <xdr:sp macro="" textlink="">
      <xdr:nvSpPr>
        <xdr:cNvPr id="656" name="テキスト ボックス 655"/>
        <xdr:cNvSpPr txBox="1"/>
      </xdr:nvSpPr>
      <xdr:spPr>
        <a:xfrm>
          <a:off x="15246428" y="1353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55643</xdr:rowOff>
    </xdr:from>
    <xdr:to>
      <xdr:col>76</xdr:col>
      <xdr:colOff>165100</xdr:colOff>
      <xdr:row>78</xdr:row>
      <xdr:rowOff>157243</xdr:rowOff>
    </xdr:to>
    <xdr:sp macro="" textlink="">
      <xdr:nvSpPr>
        <xdr:cNvPr id="657" name="楕円 656"/>
        <xdr:cNvSpPr/>
      </xdr:nvSpPr>
      <xdr:spPr>
        <a:xfrm>
          <a:off x="14541500" y="1342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148370</xdr:rowOff>
    </xdr:from>
    <xdr:ext cx="469744" cy="259045"/>
    <xdr:sp macro="" textlink="">
      <xdr:nvSpPr>
        <xdr:cNvPr id="658" name="テキスト ボックス 657"/>
        <xdr:cNvSpPr txBox="1"/>
      </xdr:nvSpPr>
      <xdr:spPr>
        <a:xfrm>
          <a:off x="14357428" y="1352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159176</xdr:rowOff>
    </xdr:from>
    <xdr:to>
      <xdr:col>72</xdr:col>
      <xdr:colOff>38100</xdr:colOff>
      <xdr:row>78</xdr:row>
      <xdr:rowOff>89326</xdr:rowOff>
    </xdr:to>
    <xdr:sp macro="" textlink="">
      <xdr:nvSpPr>
        <xdr:cNvPr id="659" name="楕円 658"/>
        <xdr:cNvSpPr/>
      </xdr:nvSpPr>
      <xdr:spPr>
        <a:xfrm>
          <a:off x="13652500" y="133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105853</xdr:rowOff>
    </xdr:from>
    <xdr:ext cx="534377" cy="259045"/>
    <xdr:sp macro="" textlink="">
      <xdr:nvSpPr>
        <xdr:cNvPr id="660" name="テキスト ボックス 659"/>
        <xdr:cNvSpPr txBox="1"/>
      </xdr:nvSpPr>
      <xdr:spPr>
        <a:xfrm>
          <a:off x="13436111" y="131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150955</xdr:rowOff>
    </xdr:from>
    <xdr:to>
      <xdr:col>67</xdr:col>
      <xdr:colOff>101600</xdr:colOff>
      <xdr:row>77</xdr:row>
      <xdr:rowOff>81105</xdr:rowOff>
    </xdr:to>
    <xdr:sp macro="" textlink="">
      <xdr:nvSpPr>
        <xdr:cNvPr id="661" name="楕円 660"/>
        <xdr:cNvSpPr/>
      </xdr:nvSpPr>
      <xdr:spPr>
        <a:xfrm>
          <a:off x="12763500" y="131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97633</xdr:rowOff>
    </xdr:from>
    <xdr:ext cx="534377" cy="259045"/>
    <xdr:sp macro="" textlink="">
      <xdr:nvSpPr>
        <xdr:cNvPr id="662" name="テキスト ボックス 661"/>
        <xdr:cNvSpPr txBox="1"/>
      </xdr:nvSpPr>
      <xdr:spPr>
        <a:xfrm>
          <a:off x="12547111" y="1295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6742</xdr:rowOff>
    </xdr:from>
    <xdr:to>
      <xdr:col>85</xdr:col>
      <xdr:colOff>127000</xdr:colOff>
      <xdr:row>95</xdr:row>
      <xdr:rowOff>15867</xdr:rowOff>
    </xdr:to>
    <xdr:cxnSp macro="">
      <xdr:nvCxnSpPr>
        <xdr:cNvPr id="689" name="直線コネクタ 688"/>
        <xdr:cNvCxnSpPr/>
      </xdr:nvCxnSpPr>
      <xdr:spPr>
        <a:xfrm flipV="1">
          <a:off x="15481300" y="16294492"/>
          <a:ext cx="8382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102829</xdr:rowOff>
    </xdr:from>
    <xdr:ext cx="534377" cy="259045"/>
    <xdr:sp macro="" textlink="">
      <xdr:nvSpPr>
        <xdr:cNvPr id="690" name="公債費平均値テキスト"/>
        <xdr:cNvSpPr txBox="1"/>
      </xdr:nvSpPr>
      <xdr:spPr>
        <a:xfrm>
          <a:off x="16370300" y="1656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74275</xdr:rowOff>
    </xdr:from>
    <xdr:to>
      <xdr:col>81</xdr:col>
      <xdr:colOff>50800</xdr:colOff>
      <xdr:row>95</xdr:row>
      <xdr:rowOff>15867</xdr:rowOff>
    </xdr:to>
    <xdr:cxnSp macro="">
      <xdr:nvCxnSpPr>
        <xdr:cNvPr id="692" name="直線コネクタ 691"/>
        <xdr:cNvCxnSpPr/>
      </xdr:nvCxnSpPr>
      <xdr:spPr>
        <a:xfrm>
          <a:off x="14592300" y="16190575"/>
          <a:ext cx="889000" cy="1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52985</xdr:rowOff>
    </xdr:from>
    <xdr:ext cx="534377" cy="259045"/>
    <xdr:sp macro="" textlink="">
      <xdr:nvSpPr>
        <xdr:cNvPr id="694" name="テキスト ボックス 693"/>
        <xdr:cNvSpPr txBox="1"/>
      </xdr:nvSpPr>
      <xdr:spPr>
        <a:xfrm>
          <a:off x="15214111" y="1668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74275</xdr:rowOff>
    </xdr:from>
    <xdr:to>
      <xdr:col>76</xdr:col>
      <xdr:colOff>114300</xdr:colOff>
      <xdr:row>96</xdr:row>
      <xdr:rowOff>73259</xdr:rowOff>
    </xdr:to>
    <xdr:cxnSp macro="">
      <xdr:nvCxnSpPr>
        <xdr:cNvPr id="695" name="直線コネクタ 694"/>
        <xdr:cNvCxnSpPr/>
      </xdr:nvCxnSpPr>
      <xdr:spPr>
        <a:xfrm flipV="1">
          <a:off x="13703300" y="16190575"/>
          <a:ext cx="889000" cy="3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63843</xdr:rowOff>
    </xdr:from>
    <xdr:ext cx="534377" cy="259045"/>
    <xdr:sp macro="" textlink="">
      <xdr:nvSpPr>
        <xdr:cNvPr id="697" name="テキスト ボックス 696"/>
        <xdr:cNvSpPr txBox="1"/>
      </xdr:nvSpPr>
      <xdr:spPr>
        <a:xfrm>
          <a:off x="14325111" y="166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72372</xdr:rowOff>
    </xdr:from>
    <xdr:to>
      <xdr:col>71</xdr:col>
      <xdr:colOff>177800</xdr:colOff>
      <xdr:row>96</xdr:row>
      <xdr:rowOff>73259</xdr:rowOff>
    </xdr:to>
    <xdr:cxnSp macro="">
      <xdr:nvCxnSpPr>
        <xdr:cNvPr id="698" name="直線コネクタ 697"/>
        <xdr:cNvCxnSpPr/>
      </xdr:nvCxnSpPr>
      <xdr:spPr>
        <a:xfrm>
          <a:off x="12814300" y="16531572"/>
          <a:ext cx="8890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85332</xdr:rowOff>
    </xdr:from>
    <xdr:ext cx="534377" cy="259045"/>
    <xdr:sp macro="" textlink="">
      <xdr:nvSpPr>
        <xdr:cNvPr id="700" name="テキスト ボックス 699"/>
        <xdr:cNvSpPr txBox="1"/>
      </xdr:nvSpPr>
      <xdr:spPr>
        <a:xfrm>
          <a:off x="13436111" y="16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78063</xdr:rowOff>
    </xdr:from>
    <xdr:ext cx="534377" cy="259045"/>
    <xdr:sp macro="" textlink="">
      <xdr:nvSpPr>
        <xdr:cNvPr id="702" name="テキスト ボックス 701"/>
        <xdr:cNvSpPr txBox="1"/>
      </xdr:nvSpPr>
      <xdr:spPr>
        <a:xfrm>
          <a:off x="12547111" y="167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127392</xdr:rowOff>
    </xdr:from>
    <xdr:to>
      <xdr:col>85</xdr:col>
      <xdr:colOff>177800</xdr:colOff>
      <xdr:row>95</xdr:row>
      <xdr:rowOff>57542</xdr:rowOff>
    </xdr:to>
    <xdr:sp macro="" textlink="">
      <xdr:nvSpPr>
        <xdr:cNvPr id="708" name="楕円 707"/>
        <xdr:cNvSpPr/>
      </xdr:nvSpPr>
      <xdr:spPr>
        <a:xfrm>
          <a:off x="16268700" y="162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150269</xdr:rowOff>
    </xdr:from>
    <xdr:ext cx="599010" cy="259045"/>
    <xdr:sp macro="" textlink="">
      <xdr:nvSpPr>
        <xdr:cNvPr id="709" name="公債費該当値テキスト"/>
        <xdr:cNvSpPr txBox="1"/>
      </xdr:nvSpPr>
      <xdr:spPr>
        <a:xfrm>
          <a:off x="16370300" y="1609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136517</xdr:rowOff>
    </xdr:from>
    <xdr:to>
      <xdr:col>81</xdr:col>
      <xdr:colOff>101600</xdr:colOff>
      <xdr:row>95</xdr:row>
      <xdr:rowOff>66667</xdr:rowOff>
    </xdr:to>
    <xdr:sp macro="" textlink="">
      <xdr:nvSpPr>
        <xdr:cNvPr id="710" name="楕円 709"/>
        <xdr:cNvSpPr/>
      </xdr:nvSpPr>
      <xdr:spPr>
        <a:xfrm>
          <a:off x="15430500" y="1625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83194</xdr:rowOff>
    </xdr:from>
    <xdr:ext cx="599010" cy="259045"/>
    <xdr:sp macro="" textlink="">
      <xdr:nvSpPr>
        <xdr:cNvPr id="711" name="テキスト ボックス 710"/>
        <xdr:cNvSpPr txBox="1"/>
      </xdr:nvSpPr>
      <xdr:spPr>
        <a:xfrm>
          <a:off x="15181795" y="1602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23475</xdr:rowOff>
    </xdr:from>
    <xdr:to>
      <xdr:col>76</xdr:col>
      <xdr:colOff>165100</xdr:colOff>
      <xdr:row>94</xdr:row>
      <xdr:rowOff>125075</xdr:rowOff>
    </xdr:to>
    <xdr:sp macro="" textlink="">
      <xdr:nvSpPr>
        <xdr:cNvPr id="712" name="楕円 711"/>
        <xdr:cNvSpPr/>
      </xdr:nvSpPr>
      <xdr:spPr>
        <a:xfrm>
          <a:off x="14541500" y="161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141602</xdr:rowOff>
    </xdr:from>
    <xdr:ext cx="599010" cy="259045"/>
    <xdr:sp macro="" textlink="">
      <xdr:nvSpPr>
        <xdr:cNvPr id="713" name="テキスト ボックス 712"/>
        <xdr:cNvSpPr txBox="1"/>
      </xdr:nvSpPr>
      <xdr:spPr>
        <a:xfrm>
          <a:off x="14292795" y="1591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22459</xdr:rowOff>
    </xdr:from>
    <xdr:to>
      <xdr:col>72</xdr:col>
      <xdr:colOff>38100</xdr:colOff>
      <xdr:row>96</xdr:row>
      <xdr:rowOff>124059</xdr:rowOff>
    </xdr:to>
    <xdr:sp macro="" textlink="">
      <xdr:nvSpPr>
        <xdr:cNvPr id="714" name="楕円 713"/>
        <xdr:cNvSpPr/>
      </xdr:nvSpPr>
      <xdr:spPr>
        <a:xfrm>
          <a:off x="13652500" y="164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140586</xdr:rowOff>
    </xdr:from>
    <xdr:ext cx="534377" cy="259045"/>
    <xdr:sp macro="" textlink="">
      <xdr:nvSpPr>
        <xdr:cNvPr id="715" name="テキスト ボックス 714"/>
        <xdr:cNvSpPr txBox="1"/>
      </xdr:nvSpPr>
      <xdr:spPr>
        <a:xfrm>
          <a:off x="13436111" y="1625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21572</xdr:rowOff>
    </xdr:from>
    <xdr:to>
      <xdr:col>67</xdr:col>
      <xdr:colOff>101600</xdr:colOff>
      <xdr:row>96</xdr:row>
      <xdr:rowOff>123172</xdr:rowOff>
    </xdr:to>
    <xdr:sp macro="" textlink="">
      <xdr:nvSpPr>
        <xdr:cNvPr id="716" name="楕円 715"/>
        <xdr:cNvSpPr/>
      </xdr:nvSpPr>
      <xdr:spPr>
        <a:xfrm>
          <a:off x="12763500" y="164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139699</xdr:rowOff>
    </xdr:from>
    <xdr:ext cx="534377" cy="259045"/>
    <xdr:sp macro="" textlink="">
      <xdr:nvSpPr>
        <xdr:cNvPr id="717" name="テキスト ボックス 716"/>
        <xdr:cNvSpPr txBox="1"/>
      </xdr:nvSpPr>
      <xdr:spPr>
        <a:xfrm>
          <a:off x="12547111" y="1625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総務費については、</a:t>
          </a:r>
          <a:r>
            <a:rPr kumimoji="1" lang="ja-JP" altLang="en-US" sz="1100">
              <a:solidFill>
                <a:schemeClr val="dk1"/>
              </a:solidFill>
              <a:effectLst/>
              <a:latin typeface="+mn-lt"/>
              <a:ea typeface="+mn-ea"/>
              <a:cs typeface="+mn-cs"/>
            </a:rPr>
            <a:t>多世代交流拠点整備事業の影響により増加している。民生費については、価格高騰重点支援給付事業の影響により増額している。</a:t>
          </a:r>
          <a:r>
            <a:rPr kumimoji="1" lang="ja-JP" altLang="ja-JP" sz="1100">
              <a:solidFill>
                <a:schemeClr val="dk1"/>
              </a:solidFill>
              <a:effectLst/>
              <a:latin typeface="+mn-lt"/>
              <a:ea typeface="+mn-ea"/>
              <a:cs typeface="+mn-cs"/>
            </a:rPr>
            <a:t>教育費については、</a:t>
          </a:r>
          <a:r>
            <a:rPr kumimoji="1" lang="ja-JP" altLang="en-US" sz="1100">
              <a:solidFill>
                <a:schemeClr val="dk1"/>
              </a:solidFill>
              <a:effectLst/>
              <a:latin typeface="+mn-lt"/>
              <a:ea typeface="+mn-ea"/>
              <a:cs typeface="+mn-cs"/>
            </a:rPr>
            <a:t>柵原地域義務教育学校建設事業の影響により増額している。　</a:t>
          </a:r>
          <a:endParaRPr kumimoji="1" lang="en-US" altLang="ja-JP" sz="110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公債費については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繰上償還</a:t>
          </a:r>
          <a:r>
            <a:rPr lang="ja-JP" altLang="en-US" sz="1100" b="0" i="0" baseline="0">
              <a:solidFill>
                <a:schemeClr val="dk1"/>
              </a:solidFill>
              <a:effectLst/>
              <a:latin typeface="+mn-lt"/>
              <a:ea typeface="+mn-ea"/>
              <a:cs typeface="+mn-cs"/>
            </a:rPr>
            <a:t>を行っているため、</a:t>
          </a:r>
          <a:r>
            <a:rPr lang="ja-JP" altLang="ja-JP" sz="1100" b="0" i="0" baseline="0">
              <a:solidFill>
                <a:schemeClr val="dk1"/>
              </a:solidFill>
              <a:effectLst/>
              <a:latin typeface="+mn-lt"/>
              <a:ea typeface="+mn-ea"/>
              <a:cs typeface="+mn-cs"/>
            </a:rPr>
            <a:t>一昨年</a:t>
          </a:r>
          <a:r>
            <a:rPr lang="ja-JP" altLang="en-US" sz="1100" b="0" i="0" baseline="0">
              <a:solidFill>
                <a:schemeClr val="dk1"/>
              </a:solidFill>
              <a:effectLst/>
              <a:latin typeface="+mn-lt"/>
              <a:ea typeface="+mn-ea"/>
              <a:cs typeface="+mn-cs"/>
            </a:rPr>
            <a:t>から高い数値が続いている。今後も大規模事業の影響により増加が見込まれるため、</a:t>
          </a:r>
          <a:r>
            <a:rPr lang="ja-JP" altLang="ja-JP" sz="1100" b="0" i="0" baseline="0">
              <a:solidFill>
                <a:schemeClr val="dk1"/>
              </a:solidFill>
              <a:effectLst/>
              <a:latin typeface="+mn-lt"/>
              <a:ea typeface="+mn-ea"/>
              <a:cs typeface="+mn-cs"/>
            </a:rPr>
            <a:t>計画的な繰上償還を行うなど、適切な管理により公債費負担の抑制に努める。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財政調整基金については、大規模事業や公共施設等の老朽化対策等に係る経費の増大が見込まれるため、</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減少が見込まれる。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実質収支額・実質単年度収支については、次年度以降も引き続き行財政改革によるコスト削減に努め、黒字となるよう財政の健全化を図る。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住宅新築資金等貸付事業特別会計で赤字が生じているが、それ以外のすべての会計が黒字を計上しており、連結実質赤字は生じていない。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住宅新築資金等貸付事業特別会計については、貸付金元利収入不足による前年度繰上充用が継続している。このため少しでも赤字額の減少を目指して収納体制のさらなる強化を図る必要がある。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一般会計については、大幅な税収増加の見込みがない中、財政運営適正化計画に基づき、持続可能な財政運営を引き続き行う。</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その他特別会計については、独立採算を原則とし、歳入歳出の適正化を図る。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一番大きなウエートを占めている元利償還金については、繰上償還を行ったことにより減額となっている。今後は大規模事業</a:t>
          </a:r>
          <a:r>
            <a:rPr lang="ja-JP" altLang="en-US" sz="1100" b="0" i="0" baseline="0">
              <a:solidFill>
                <a:schemeClr val="dk1"/>
              </a:solidFill>
              <a:effectLst/>
              <a:latin typeface="+mn-lt"/>
              <a:ea typeface="+mn-ea"/>
              <a:cs typeface="+mn-cs"/>
            </a:rPr>
            <a:t>の影響</a:t>
          </a:r>
          <a:r>
            <a:rPr lang="ja-JP" altLang="ja-JP" sz="1100" b="0" i="0" baseline="0">
              <a:solidFill>
                <a:schemeClr val="dk1"/>
              </a:solidFill>
              <a:effectLst/>
              <a:latin typeface="+mn-lt"/>
              <a:ea typeface="+mn-ea"/>
              <a:cs typeface="+mn-cs"/>
            </a:rPr>
            <a:t>により増加が見込まれるので、地方債発行を抑制するとともに、計画的な繰上償還を行っていくなど適正な管理に努める。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元利償還金以外の分子について、公営企業債の元利償還金に対する繰入金について増加傾向になっている。上下水道事業が進捗していることから、今後も高い水準が見込まれる。また、津山圏域で構成する一部事務組合が起こした地方債の元利償還金に対する負担金が近年増加し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地方債現在高は、</a:t>
          </a:r>
          <a:r>
            <a:rPr kumimoji="1" lang="ja-JP" altLang="en-US" sz="1100">
              <a:solidFill>
                <a:schemeClr val="dk1"/>
              </a:solidFill>
              <a:effectLst/>
              <a:latin typeface="+mn-lt"/>
              <a:ea typeface="+mn-ea"/>
              <a:cs typeface="+mn-cs"/>
            </a:rPr>
            <a:t>義務教育学校建設事業</a:t>
          </a:r>
          <a:r>
            <a:rPr kumimoji="1" lang="ja-JP" altLang="ja-JP" sz="1100">
              <a:solidFill>
                <a:schemeClr val="dk1"/>
              </a:solidFill>
              <a:effectLst/>
              <a:latin typeface="+mn-lt"/>
              <a:ea typeface="+mn-ea"/>
              <a:cs typeface="+mn-cs"/>
            </a:rPr>
            <a:t>などにより増加して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lang="ja-JP" altLang="en-US" sz="1100" b="0" i="0" baseline="0">
              <a:solidFill>
                <a:schemeClr val="dk1"/>
              </a:solidFill>
              <a:effectLst/>
              <a:latin typeface="+mn-lt"/>
              <a:ea typeface="+mn-ea"/>
              <a:cs typeface="+mn-cs"/>
            </a:rPr>
            <a:t>大規模事業の影響により増加が</a:t>
          </a:r>
          <a:r>
            <a:rPr kumimoji="1" lang="ja-JP" altLang="ja-JP" sz="1100">
              <a:solidFill>
                <a:schemeClr val="dk1"/>
              </a:solidFill>
              <a:effectLst/>
              <a:latin typeface="+mn-lt"/>
              <a:ea typeface="+mn-ea"/>
              <a:cs typeface="+mn-cs"/>
            </a:rPr>
            <a:t>見込まれ、高い水準になることが想定される。</a:t>
          </a:r>
          <a:endParaRPr lang="ja-JP" altLang="ja-JP" sz="1400">
            <a:effectLst/>
          </a:endParaRPr>
        </a:p>
        <a:p>
          <a:r>
            <a:rPr kumimoji="1" lang="ja-JP" altLang="ja-JP" sz="1100">
              <a:solidFill>
                <a:schemeClr val="dk1"/>
              </a:solidFill>
              <a:effectLst/>
              <a:latin typeface="+mn-lt"/>
              <a:ea typeface="+mn-ea"/>
              <a:cs typeface="+mn-cs"/>
            </a:rPr>
            <a:t>公営企業債等繰入見込額については、継続している実施している上下水道事業の影響により、今後も大きな減少は見込めない状況である。</a:t>
          </a:r>
          <a:endParaRPr lang="ja-JP" altLang="ja-JP" sz="1400">
            <a:effectLst/>
          </a:endParaRPr>
        </a:p>
        <a:p>
          <a:r>
            <a:rPr kumimoji="1" lang="ja-JP" altLang="ja-JP" sz="1100">
              <a:solidFill>
                <a:schemeClr val="dk1"/>
              </a:solidFill>
              <a:effectLst/>
              <a:latin typeface="+mn-lt"/>
              <a:ea typeface="+mn-ea"/>
              <a:cs typeface="+mn-cs"/>
            </a:rPr>
            <a:t>充当可能基金については財政状況の許す範囲で積立を行っており、年々増加している。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岡山県美咲町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基金目的の事業実施のために取り崩しを行ったものは、減債基金、長期振興町づくり基金、元気なまちづくり基金、教育</a:t>
          </a:r>
          <a:r>
            <a:rPr lang="ja-JP" altLang="en-US" sz="1100" b="0" i="0" baseline="0">
              <a:solidFill>
                <a:schemeClr val="dk1"/>
              </a:solidFill>
              <a:effectLst/>
              <a:latin typeface="+mn-lt"/>
              <a:ea typeface="+mn-ea"/>
              <a:cs typeface="+mn-cs"/>
            </a:rPr>
            <a:t>振興</a:t>
          </a:r>
          <a:r>
            <a:rPr lang="ja-JP" altLang="ja-JP" sz="1100" b="0" i="0" baseline="0">
              <a:solidFill>
                <a:schemeClr val="dk1"/>
              </a:solidFill>
              <a:effectLst/>
              <a:latin typeface="+mn-lt"/>
              <a:ea typeface="+mn-ea"/>
              <a:cs typeface="+mn-cs"/>
            </a:rPr>
            <a:t>基金等である。その他、積み立ても行っており最終的には、８，</a:t>
          </a:r>
          <a:r>
            <a:rPr lang="ja-JP" altLang="en-US" sz="1100" b="0" i="0" baseline="0">
              <a:solidFill>
                <a:schemeClr val="dk1"/>
              </a:solidFill>
              <a:effectLst/>
              <a:latin typeface="+mn-lt"/>
              <a:ea typeface="+mn-ea"/>
              <a:cs typeface="+mn-cs"/>
            </a:rPr>
            <a:t>７３６</a:t>
          </a:r>
          <a:r>
            <a:rPr lang="ja-JP" altLang="ja-JP" sz="1100" b="0" i="0" baseline="0">
              <a:solidFill>
                <a:schemeClr val="dk1"/>
              </a:solidFill>
              <a:effectLst/>
              <a:latin typeface="+mn-lt"/>
              <a:ea typeface="+mn-ea"/>
              <a:cs typeface="+mn-cs"/>
            </a:rPr>
            <a:t>百万円の残高となった。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は大規模事業に係る基金の取り崩しの増加が見込まれる。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長期振興まちづくり基金：町民福祉向上に資する長期的な計画に基づく事業を円滑に推進するとともに、町財政の健全な運営を図ることを目的とする。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b="0" i="0" baseline="0">
              <a:solidFill>
                <a:schemeClr val="dk1"/>
              </a:solidFill>
              <a:effectLst/>
              <a:latin typeface="+mn-lt"/>
              <a:ea typeface="+mn-ea"/>
              <a:cs typeface="+mn-cs"/>
            </a:rPr>
            <a:t>元気なまちづくり基金：まち全体の元気なまちづくりを推進することを目的とする。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庁舎建設基金：美咲町庁舎建設を図ることを目的とする。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rPr>
            <a:t>教育振興基金：美咲町における教育振興に要する費用の財源に充てることを目的とする。</a:t>
          </a:r>
          <a:endParaRPr lang="ja-JP" altLang="ja-JP" sz="1100">
            <a:effectLst/>
          </a:endParaRPr>
        </a:p>
        <a:p>
          <a:r>
            <a:rPr lang="ja-JP" altLang="en-US" sz="1100" b="0" i="0" baseline="0">
              <a:solidFill>
                <a:schemeClr val="dk1"/>
              </a:solidFill>
              <a:effectLst/>
              <a:latin typeface="+mn-lt"/>
              <a:ea typeface="+mn-ea"/>
              <a:cs typeface="+mn-cs"/>
            </a:rPr>
            <a:t>学校</a:t>
          </a:r>
          <a:r>
            <a:rPr lang="ja-JP" altLang="ja-JP" sz="1100" b="0" i="0" baseline="0">
              <a:solidFill>
                <a:schemeClr val="dk1"/>
              </a:solidFill>
              <a:effectLst/>
              <a:latin typeface="+mn-lt"/>
              <a:ea typeface="+mn-ea"/>
              <a:cs typeface="+mn-cs"/>
            </a:rPr>
            <a:t>教育施設整備基金：</a:t>
          </a:r>
          <a:r>
            <a:rPr lang="ja-JP" altLang="en-US" sz="1100" b="0" i="0" baseline="0">
              <a:solidFill>
                <a:schemeClr val="dk1"/>
              </a:solidFill>
              <a:effectLst/>
              <a:latin typeface="+mn-lt"/>
              <a:ea typeface="+mn-ea"/>
              <a:cs typeface="+mn-cs"/>
            </a:rPr>
            <a:t>美咲町における学校教育施設の建設及び整備に要する費用の財源に充てることを目的とする。</a:t>
          </a:r>
          <a:endParaRPr lang="en-US" altLang="ja-JP" sz="1100" b="0" i="0" baseline="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i="0" baseline="0">
              <a:solidFill>
                <a:schemeClr val="dk1"/>
              </a:solidFill>
              <a:effectLst/>
              <a:latin typeface="+mn-lt"/>
              <a:ea typeface="+mn-ea"/>
              <a:cs typeface="+mn-cs"/>
            </a:rPr>
            <a:t>長期振興まちづくり基金：町民福祉向上に資する長期的な計画な計画に基づく事業を円滑に推進するために</a:t>
          </a:r>
          <a:r>
            <a:rPr kumimoji="1" lang="ja-JP" altLang="en-US" sz="1100" b="0" i="0" baseline="0">
              <a:solidFill>
                <a:schemeClr val="dk1"/>
              </a:solidFill>
              <a:effectLst/>
              <a:latin typeface="+mn-lt"/>
              <a:ea typeface="+mn-ea"/>
              <a:cs typeface="+mn-cs"/>
            </a:rPr>
            <a:t>２５０</a:t>
          </a:r>
          <a:r>
            <a:rPr kumimoji="1" lang="ja-JP" altLang="ja-JP" sz="1100" b="0" i="0" baseline="0">
              <a:solidFill>
                <a:schemeClr val="dk1"/>
              </a:solidFill>
              <a:effectLst/>
              <a:latin typeface="+mn-lt"/>
              <a:ea typeface="+mn-ea"/>
              <a:cs typeface="+mn-cs"/>
            </a:rPr>
            <a:t>百万円を充当し、</a:t>
          </a:r>
          <a:endParaRPr lang="ja-JP" altLang="ja-JP" sz="1400">
            <a:effectLst/>
          </a:endParaRPr>
        </a:p>
        <a:p>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４２４</a:t>
          </a:r>
          <a:r>
            <a:rPr kumimoji="1" lang="ja-JP" altLang="ja-JP" sz="1100" b="0" i="0" baseline="0">
              <a:solidFill>
                <a:schemeClr val="dk1"/>
              </a:solidFill>
              <a:effectLst/>
              <a:latin typeface="+mn-lt"/>
              <a:ea typeface="+mn-ea"/>
              <a:cs typeface="+mn-cs"/>
            </a:rPr>
            <a:t>百万円を積み立てたことにより</a:t>
          </a:r>
          <a:r>
            <a:rPr kumimoji="1" lang="ja-JP" altLang="en-US" sz="1100" b="0" i="0" baseline="0">
              <a:solidFill>
                <a:schemeClr val="dk1"/>
              </a:solidFill>
              <a:effectLst/>
              <a:latin typeface="+mn-lt"/>
              <a:ea typeface="+mn-ea"/>
              <a:cs typeface="+mn-cs"/>
            </a:rPr>
            <a:t>１７４</a:t>
          </a:r>
          <a:r>
            <a:rPr kumimoji="1" lang="ja-JP" altLang="ja-JP" sz="1100" b="0" i="0" baseline="0">
              <a:solidFill>
                <a:schemeClr val="dk1"/>
              </a:solidFill>
              <a:effectLst/>
              <a:latin typeface="+mn-lt"/>
              <a:ea typeface="+mn-ea"/>
              <a:cs typeface="+mn-cs"/>
            </a:rPr>
            <a:t>百万円の増額。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教育振興基金</a:t>
          </a:r>
          <a:r>
            <a:rPr lang="ja-JP" altLang="en-US"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教育施設整備基金</a:t>
          </a:r>
          <a:r>
            <a:rPr kumimoji="1" lang="ja-JP" altLang="en-US" sz="1100" b="0" i="0" baseline="0">
              <a:solidFill>
                <a:schemeClr val="dk1"/>
              </a:solidFill>
              <a:effectLst/>
              <a:latin typeface="+mn-lt"/>
              <a:ea typeface="+mn-ea"/>
              <a:cs typeface="+mn-cs"/>
            </a:rPr>
            <a:t>を廃止し、教育振興のための基金として</a:t>
          </a:r>
          <a:r>
            <a:rPr lang="ja-JP" altLang="en-US" sz="1100">
              <a:solidFill>
                <a:schemeClr val="dk1"/>
              </a:solidFill>
              <a:effectLst/>
              <a:latin typeface="+mn-lt"/>
              <a:ea typeface="+mn-ea"/>
              <a:cs typeface="+mn-cs"/>
            </a:rPr>
            <a:t>新設し、３５３百万円を積み立てた。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学校教育施設整備基金</a:t>
          </a:r>
          <a:r>
            <a:rPr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教育施設整備基金を廃止し</a:t>
          </a:r>
          <a:r>
            <a:rPr kumimoji="1" lang="ja-JP" altLang="en-US" sz="1100" b="0" i="0" baseline="0">
              <a:solidFill>
                <a:schemeClr val="dk1"/>
              </a:solidFill>
              <a:effectLst/>
              <a:latin typeface="+mn-lt"/>
              <a:ea typeface="+mn-ea"/>
              <a:cs typeface="+mn-cs"/>
            </a:rPr>
            <a:t>、学校</a:t>
          </a:r>
          <a:r>
            <a:rPr lang="ja-JP" altLang="en-US" sz="1100" b="0" i="0" baseline="0">
              <a:solidFill>
                <a:schemeClr val="dk1"/>
              </a:solidFill>
              <a:effectLst/>
              <a:latin typeface="+mn-lt"/>
              <a:ea typeface="+mn-ea"/>
              <a:cs typeface="+mn-cs"/>
            </a:rPr>
            <a:t>教育施設の建設及び整備のための基金として</a:t>
          </a:r>
          <a:r>
            <a:rPr lang="ja-JP" altLang="ja-JP" sz="1100">
              <a:solidFill>
                <a:schemeClr val="dk1"/>
              </a:solidFill>
              <a:effectLst/>
              <a:latin typeface="+mn-lt"/>
              <a:ea typeface="+mn-ea"/>
              <a:cs typeface="+mn-cs"/>
            </a:rPr>
            <a:t>新設</a:t>
          </a:r>
          <a:r>
            <a:rPr lang="ja-JP" altLang="en-US" sz="1100">
              <a:solidFill>
                <a:schemeClr val="dk1"/>
              </a:solidFill>
              <a:effectLst/>
              <a:latin typeface="+mn-lt"/>
              <a:ea typeface="+mn-ea"/>
              <a:cs typeface="+mn-cs"/>
            </a:rPr>
            <a:t>し、２０１百万円を積み立てた。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長期振興まちづくり基金：</a:t>
          </a:r>
          <a:r>
            <a:rPr kumimoji="1" lang="ja-JP" altLang="ja-JP" sz="1100">
              <a:solidFill>
                <a:schemeClr val="dk1"/>
              </a:solidFill>
              <a:effectLst/>
              <a:latin typeface="+mn-lt"/>
              <a:ea typeface="+mn-ea"/>
              <a:cs typeface="+mn-cs"/>
            </a:rPr>
            <a:t>町民福祉向上に資する長期的な計画に基づく事業</a:t>
          </a:r>
          <a:r>
            <a:rPr kumimoji="1" lang="ja-JP" altLang="en-US" sz="1100">
              <a:solidFill>
                <a:schemeClr val="dk1"/>
              </a:solidFill>
              <a:effectLst/>
              <a:latin typeface="+mn-lt"/>
              <a:ea typeface="+mn-ea"/>
              <a:cs typeface="+mn-cs"/>
            </a:rPr>
            <a:t>を円滑に推進するため取り崩しを行い、</a:t>
          </a:r>
          <a:r>
            <a:rPr kumimoji="1" lang="ja-JP" altLang="ja-JP" sz="1100">
              <a:solidFill>
                <a:schemeClr val="dk1"/>
              </a:solidFill>
              <a:effectLst/>
              <a:latin typeface="+mn-lt"/>
              <a:ea typeface="+mn-ea"/>
              <a:cs typeface="+mn-cs"/>
            </a:rPr>
            <a:t>基金に目的に沿って有効活用を図る。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元気なまちづくり基金：</a:t>
          </a:r>
          <a:r>
            <a:rPr kumimoji="1" lang="ja-JP" altLang="ja-JP" sz="1100">
              <a:solidFill>
                <a:schemeClr val="dk1"/>
              </a:solidFill>
              <a:effectLst/>
              <a:latin typeface="+mn-lt"/>
              <a:ea typeface="+mn-ea"/>
              <a:cs typeface="+mn-cs"/>
            </a:rPr>
            <a:t>多世代交流拠点整備事業に伴い取崩しを行い、基金に目的に沿って有効活用を図る。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庁舎建設基金：多世代交流拠点整備事業に伴い取崩しを行い、基金に目的に沿って有効活用を図る。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増減なし。</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中長期的には</a:t>
          </a:r>
          <a:r>
            <a:rPr lang="ja-JP" altLang="en-US" sz="1100" b="0" i="0" baseline="0">
              <a:solidFill>
                <a:schemeClr val="dk1"/>
              </a:solidFill>
              <a:effectLst/>
              <a:latin typeface="+mn-lt"/>
              <a:ea typeface="+mn-ea"/>
              <a:cs typeface="+mn-cs"/>
            </a:rPr>
            <a:t>大規模事業</a:t>
          </a:r>
          <a:r>
            <a:rPr lang="ja-JP" altLang="ja-JP" sz="1100" b="0" i="0" baseline="0">
              <a:solidFill>
                <a:schemeClr val="dk1"/>
              </a:solidFill>
              <a:effectLst/>
              <a:latin typeface="+mn-lt"/>
              <a:ea typeface="+mn-ea"/>
              <a:cs typeface="+mn-cs"/>
            </a:rPr>
            <a:t>などにより減少していくことが見込まれる。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今後の公債費増大に対する対策として繰上償還を見込んで積立てたことにより増加している。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地方債の償還額の増加が見込まれるので、短期的には繰上げ償還の原資として取崩しを検討している。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2"/>
      <c r="DK1" s="172"/>
      <c r="DL1" s="172"/>
      <c r="DM1" s="172"/>
      <c r="DN1" s="172"/>
      <c r="DO1" s="172"/>
    </row>
    <row r="2" spans="1:119" ht="24.75" thickBot="1" x14ac:dyDescent="0.2">
      <c r="B2" s="173" t="s">
        <v>77</v>
      </c>
      <c r="C2" s="173"/>
      <c r="D2" s="174"/>
    </row>
    <row r="3" spans="1:119" ht="18.75" customHeight="1" thickBot="1" x14ac:dyDescent="0.2">
      <c r="A3" s="172"/>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72"/>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16315525</v>
      </c>
      <c r="BO4" s="449"/>
      <c r="BP4" s="449"/>
      <c r="BQ4" s="449"/>
      <c r="BR4" s="449"/>
      <c r="BS4" s="449"/>
      <c r="BT4" s="449"/>
      <c r="BU4" s="450"/>
      <c r="BV4" s="448">
        <v>14287977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6.2</v>
      </c>
      <c r="CU4" s="589"/>
      <c r="CV4" s="589"/>
      <c r="CW4" s="589"/>
      <c r="CX4" s="589"/>
      <c r="CY4" s="589"/>
      <c r="CZ4" s="589"/>
      <c r="DA4" s="590"/>
      <c r="DB4" s="588">
        <v>5.7</v>
      </c>
      <c r="DC4" s="589"/>
      <c r="DD4" s="589"/>
      <c r="DE4" s="589"/>
      <c r="DF4" s="589"/>
      <c r="DG4" s="589"/>
      <c r="DH4" s="589"/>
      <c r="DI4" s="590"/>
    </row>
    <row r="5" spans="1:119" ht="18.75" customHeight="1" x14ac:dyDescent="0.15">
      <c r="A5" s="172"/>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15862494</v>
      </c>
      <c r="BO5" s="420"/>
      <c r="BP5" s="420"/>
      <c r="BQ5" s="420"/>
      <c r="BR5" s="420"/>
      <c r="BS5" s="420"/>
      <c r="BT5" s="420"/>
      <c r="BU5" s="421"/>
      <c r="BV5" s="419">
        <v>13876932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82.3</v>
      </c>
      <c r="CU5" s="417"/>
      <c r="CV5" s="417"/>
      <c r="CW5" s="417"/>
      <c r="CX5" s="417"/>
      <c r="CY5" s="417"/>
      <c r="CZ5" s="417"/>
      <c r="DA5" s="418"/>
      <c r="DB5" s="416">
        <v>80.900000000000006</v>
      </c>
      <c r="DC5" s="417"/>
      <c r="DD5" s="417"/>
      <c r="DE5" s="417"/>
      <c r="DF5" s="417"/>
      <c r="DG5" s="417"/>
      <c r="DH5" s="417"/>
      <c r="DI5" s="418"/>
    </row>
    <row r="6" spans="1:119" ht="18.75" customHeight="1" x14ac:dyDescent="0.15">
      <c r="A6" s="172"/>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453031</v>
      </c>
      <c r="BO6" s="420"/>
      <c r="BP6" s="420"/>
      <c r="BQ6" s="420"/>
      <c r="BR6" s="420"/>
      <c r="BS6" s="420"/>
      <c r="BT6" s="420"/>
      <c r="BU6" s="421"/>
      <c r="BV6" s="419">
        <v>411045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82.6</v>
      </c>
      <c r="CU6" s="563"/>
      <c r="CV6" s="563"/>
      <c r="CW6" s="563"/>
      <c r="CX6" s="563"/>
      <c r="CY6" s="563"/>
      <c r="CZ6" s="563"/>
      <c r="DA6" s="564"/>
      <c r="DB6" s="562">
        <v>81.599999999999994</v>
      </c>
      <c r="DC6" s="563"/>
      <c r="DD6" s="563"/>
      <c r="DE6" s="563"/>
      <c r="DF6" s="563"/>
      <c r="DG6" s="563"/>
      <c r="DH6" s="563"/>
      <c r="DI6" s="564"/>
    </row>
    <row r="7" spans="1:119" ht="18.75" customHeight="1" x14ac:dyDescent="0.15">
      <c r="A7" s="172"/>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1861</v>
      </c>
      <c r="BO7" s="420"/>
      <c r="BP7" s="420"/>
      <c r="BQ7" s="420"/>
      <c r="BR7" s="420"/>
      <c r="BS7" s="420"/>
      <c r="BT7" s="420"/>
      <c r="BU7" s="421"/>
      <c r="BV7" s="419">
        <v>391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7310866</v>
      </c>
      <c r="CU7" s="420"/>
      <c r="CV7" s="420"/>
      <c r="CW7" s="420"/>
      <c r="CX7" s="420"/>
      <c r="CY7" s="420"/>
      <c r="CZ7" s="420"/>
      <c r="DA7" s="421"/>
      <c r="DB7" s="419">
        <v>7258896</v>
      </c>
      <c r="DC7" s="420"/>
      <c r="DD7" s="420"/>
      <c r="DE7" s="420"/>
      <c r="DF7" s="420"/>
      <c r="DG7" s="420"/>
      <c r="DH7" s="420"/>
      <c r="DI7" s="421"/>
    </row>
    <row r="8" spans="1:119" ht="18.75" customHeight="1" thickBot="1" x14ac:dyDescent="0.2">
      <c r="A8" s="172"/>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451170</v>
      </c>
      <c r="BO8" s="420"/>
      <c r="BP8" s="420"/>
      <c r="BQ8" s="420"/>
      <c r="BR8" s="420"/>
      <c r="BS8" s="420"/>
      <c r="BT8" s="420"/>
      <c r="BU8" s="421"/>
      <c r="BV8" s="419">
        <v>410654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0.26</v>
      </c>
      <c r="CU8" s="523"/>
      <c r="CV8" s="523"/>
      <c r="CW8" s="523"/>
      <c r="CX8" s="523"/>
      <c r="CY8" s="523"/>
      <c r="CZ8" s="523"/>
      <c r="DA8" s="524"/>
      <c r="DB8" s="522">
        <v>0.25</v>
      </c>
      <c r="DC8" s="523"/>
      <c r="DD8" s="523"/>
      <c r="DE8" s="523"/>
      <c r="DF8" s="523"/>
      <c r="DG8" s="523"/>
      <c r="DH8" s="523"/>
      <c r="DI8" s="524"/>
    </row>
    <row r="9" spans="1:119" ht="18.75" customHeight="1" thickBot="1" x14ac:dyDescent="0.2">
      <c r="A9" s="172"/>
      <c r="B9" s="551" t="s">
        <v>106</v>
      </c>
      <c r="C9" s="552"/>
      <c r="D9" s="552"/>
      <c r="E9" s="552"/>
      <c r="F9" s="552"/>
      <c r="G9" s="552"/>
      <c r="H9" s="552"/>
      <c r="I9" s="552"/>
      <c r="J9" s="552"/>
      <c r="K9" s="470"/>
      <c r="L9" s="553" t="s">
        <v>107</v>
      </c>
      <c r="M9" s="554"/>
      <c r="N9" s="554"/>
      <c r="O9" s="554"/>
      <c r="P9" s="554"/>
      <c r="Q9" s="555"/>
      <c r="R9" s="556">
        <v>13053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40516</v>
      </c>
      <c r="BO9" s="420"/>
      <c r="BP9" s="420"/>
      <c r="BQ9" s="420"/>
      <c r="BR9" s="420"/>
      <c r="BS9" s="420"/>
      <c r="BT9" s="420"/>
      <c r="BU9" s="421"/>
      <c r="BV9" s="419">
        <v>-74166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20.3</v>
      </c>
      <c r="CU9" s="417"/>
      <c r="CV9" s="417"/>
      <c r="CW9" s="417"/>
      <c r="CX9" s="417"/>
      <c r="CY9" s="417"/>
      <c r="CZ9" s="417"/>
      <c r="DA9" s="418"/>
      <c r="DB9" s="416">
        <v>20.399999999999999</v>
      </c>
      <c r="DC9" s="417"/>
      <c r="DD9" s="417"/>
      <c r="DE9" s="417"/>
      <c r="DF9" s="417"/>
      <c r="DG9" s="417"/>
      <c r="DH9" s="417"/>
      <c r="DI9" s="418"/>
    </row>
    <row r="10" spans="1:119" ht="18.75" customHeight="1" thickBot="1" x14ac:dyDescent="0.2">
      <c r="A10" s="172"/>
      <c r="B10" s="551"/>
      <c r="C10" s="552"/>
      <c r="D10" s="552"/>
      <c r="E10" s="552"/>
      <c r="F10" s="552"/>
      <c r="G10" s="552"/>
      <c r="H10" s="552"/>
      <c r="I10" s="552"/>
      <c r="J10" s="552"/>
      <c r="K10" s="470"/>
      <c r="L10" s="375" t="s">
        <v>112</v>
      </c>
      <c r="M10" s="376"/>
      <c r="N10" s="376"/>
      <c r="O10" s="376"/>
      <c r="P10" s="376"/>
      <c r="Q10" s="377"/>
      <c r="R10" s="372">
        <v>14432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95</v>
      </c>
      <c r="BO10" s="420"/>
      <c r="BP10" s="420"/>
      <c r="BQ10" s="420"/>
      <c r="BR10" s="420"/>
      <c r="BS10" s="420"/>
      <c r="BT10" s="420"/>
      <c r="BU10" s="421"/>
      <c r="BV10" s="419">
        <v>103</v>
      </c>
      <c r="BW10" s="420"/>
      <c r="BX10" s="420"/>
      <c r="BY10" s="420"/>
      <c r="BZ10" s="420"/>
      <c r="CA10" s="420"/>
      <c r="CB10" s="420"/>
      <c r="CC10" s="421"/>
      <c r="CD10" s="175" t="s">
        <v>116</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486700</v>
      </c>
      <c r="BO11" s="420"/>
      <c r="BP11" s="420"/>
      <c r="BQ11" s="420"/>
      <c r="BR11" s="420"/>
      <c r="BS11" s="420"/>
      <c r="BT11" s="420"/>
      <c r="BU11" s="421"/>
      <c r="BV11" s="419">
        <v>478300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72"/>
      <c r="B12" s="525" t="s">
        <v>123</v>
      </c>
      <c r="C12" s="526"/>
      <c r="D12" s="526"/>
      <c r="E12" s="526"/>
      <c r="F12" s="526"/>
      <c r="G12" s="526"/>
      <c r="H12" s="526"/>
      <c r="I12" s="526"/>
      <c r="J12" s="526"/>
      <c r="K12" s="527"/>
      <c r="L12" s="534" t="s">
        <v>124</v>
      </c>
      <c r="M12" s="535"/>
      <c r="N12" s="535"/>
      <c r="O12" s="535"/>
      <c r="P12" s="535"/>
      <c r="Q12" s="536"/>
      <c r="R12" s="537">
        <v>12845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240000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72"/>
      <c r="B13" s="528"/>
      <c r="C13" s="529"/>
      <c r="D13" s="529"/>
      <c r="E13" s="529"/>
      <c r="F13" s="529"/>
      <c r="G13" s="529"/>
      <c r="H13" s="529"/>
      <c r="I13" s="529"/>
      <c r="J13" s="529"/>
      <c r="K13" s="530"/>
      <c r="L13" s="181"/>
      <c r="M13" s="503" t="s">
        <v>130</v>
      </c>
      <c r="N13" s="504"/>
      <c r="O13" s="504"/>
      <c r="P13" s="504"/>
      <c r="Q13" s="505"/>
      <c r="R13" s="506">
        <v>12683</v>
      </c>
      <c r="S13" s="507"/>
      <c r="T13" s="507"/>
      <c r="U13" s="507"/>
      <c r="V13" s="508"/>
      <c r="W13" s="509" t="s">
        <v>131</v>
      </c>
      <c r="X13" s="405"/>
      <c r="Y13" s="405"/>
      <c r="Z13" s="405"/>
      <c r="AA13" s="405"/>
      <c r="AB13" s="406"/>
      <c r="AC13" s="372">
        <v>1041</v>
      </c>
      <c r="AD13" s="373"/>
      <c r="AE13" s="373"/>
      <c r="AF13" s="373"/>
      <c r="AG13" s="374"/>
      <c r="AH13" s="372">
        <v>1183</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527311</v>
      </c>
      <c r="BO13" s="420"/>
      <c r="BP13" s="420"/>
      <c r="BQ13" s="420"/>
      <c r="BR13" s="420"/>
      <c r="BS13" s="420"/>
      <c r="BT13" s="420"/>
      <c r="BU13" s="421"/>
      <c r="BV13" s="419">
        <v>164237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9.3000000000000007</v>
      </c>
      <c r="CU13" s="417"/>
      <c r="CV13" s="417"/>
      <c r="CW13" s="417"/>
      <c r="CX13" s="417"/>
      <c r="CY13" s="417"/>
      <c r="CZ13" s="417"/>
      <c r="DA13" s="418"/>
      <c r="DB13" s="416">
        <v>9.8000000000000007</v>
      </c>
      <c r="DC13" s="417"/>
      <c r="DD13" s="417"/>
      <c r="DE13" s="417"/>
      <c r="DF13" s="417"/>
      <c r="DG13" s="417"/>
      <c r="DH13" s="417"/>
      <c r="DI13" s="418"/>
    </row>
    <row r="14" spans="1:119" ht="18.75" customHeight="1" thickBot="1" x14ac:dyDescent="0.2">
      <c r="A14" s="172"/>
      <c r="B14" s="528"/>
      <c r="C14" s="529"/>
      <c r="D14" s="529"/>
      <c r="E14" s="529"/>
      <c r="F14" s="529"/>
      <c r="G14" s="529"/>
      <c r="H14" s="529"/>
      <c r="I14" s="529"/>
      <c r="J14" s="529"/>
      <c r="K14" s="530"/>
      <c r="L14" s="493" t="s">
        <v>135</v>
      </c>
      <c r="M14" s="546"/>
      <c r="N14" s="546"/>
      <c r="O14" s="546"/>
      <c r="P14" s="546"/>
      <c r="Q14" s="547"/>
      <c r="R14" s="506">
        <v>13222</v>
      </c>
      <c r="S14" s="507"/>
      <c r="T14" s="507"/>
      <c r="U14" s="507"/>
      <c r="V14" s="508"/>
      <c r="W14" s="510"/>
      <c r="X14" s="408"/>
      <c r="Y14" s="408"/>
      <c r="Z14" s="408"/>
      <c r="AA14" s="408"/>
      <c r="AB14" s="409"/>
      <c r="AC14" s="499">
        <v>16.5</v>
      </c>
      <c r="AD14" s="500"/>
      <c r="AE14" s="500"/>
      <c r="AF14" s="500"/>
      <c r="AG14" s="501"/>
      <c r="AH14" s="499">
        <v>17.100000000000001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72"/>
      <c r="B15" s="528"/>
      <c r="C15" s="529"/>
      <c r="D15" s="529"/>
      <c r="E15" s="529"/>
      <c r="F15" s="529"/>
      <c r="G15" s="529"/>
      <c r="H15" s="529"/>
      <c r="I15" s="529"/>
      <c r="J15" s="529"/>
      <c r="K15" s="530"/>
      <c r="L15" s="181"/>
      <c r="M15" s="503" t="s">
        <v>130</v>
      </c>
      <c r="N15" s="504"/>
      <c r="O15" s="504"/>
      <c r="P15" s="504"/>
      <c r="Q15" s="505"/>
      <c r="R15" s="506">
        <v>13054</v>
      </c>
      <c r="S15" s="507"/>
      <c r="T15" s="507"/>
      <c r="U15" s="507"/>
      <c r="V15" s="508"/>
      <c r="W15" s="509" t="s">
        <v>137</v>
      </c>
      <c r="X15" s="405"/>
      <c r="Y15" s="405"/>
      <c r="Z15" s="405"/>
      <c r="AA15" s="405"/>
      <c r="AB15" s="406"/>
      <c r="AC15" s="372">
        <v>1721</v>
      </c>
      <c r="AD15" s="373"/>
      <c r="AE15" s="373"/>
      <c r="AF15" s="373"/>
      <c r="AG15" s="374"/>
      <c r="AH15" s="372">
        <v>1922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1973134</v>
      </c>
      <c r="BO15" s="449"/>
      <c r="BP15" s="449"/>
      <c r="BQ15" s="449"/>
      <c r="BR15" s="449"/>
      <c r="BS15" s="449"/>
      <c r="BT15" s="449"/>
      <c r="BU15" s="450"/>
      <c r="BV15" s="448">
        <v>1704719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27.3</v>
      </c>
      <c r="AD16" s="500"/>
      <c r="AE16" s="500"/>
      <c r="AF16" s="500"/>
      <c r="AG16" s="501"/>
      <c r="AH16" s="499">
        <v>27.8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6783491</v>
      </c>
      <c r="BO16" s="420"/>
      <c r="BP16" s="420"/>
      <c r="BQ16" s="420"/>
      <c r="BR16" s="420"/>
      <c r="BS16" s="420"/>
      <c r="BT16" s="420"/>
      <c r="BU16" s="421"/>
      <c r="BV16" s="419">
        <v>6787936</v>
      </c>
      <c r="BW16" s="420"/>
      <c r="BX16" s="420"/>
      <c r="BY16" s="420"/>
      <c r="BZ16" s="420"/>
      <c r="CA16" s="420"/>
      <c r="CB16" s="420"/>
      <c r="CC16" s="421"/>
      <c r="CD16" s="185"/>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72"/>
      <c r="B17" s="531"/>
      <c r="C17" s="532"/>
      <c r="D17" s="532"/>
      <c r="E17" s="532"/>
      <c r="F17" s="532"/>
      <c r="G17" s="532"/>
      <c r="H17" s="532"/>
      <c r="I17" s="532"/>
      <c r="J17" s="532"/>
      <c r="K17" s="533"/>
      <c r="L17" s="186"/>
      <c r="M17" s="512" t="s">
        <v>143</v>
      </c>
      <c r="N17" s="513"/>
      <c r="O17" s="513"/>
      <c r="P17" s="513"/>
      <c r="Q17" s="514"/>
      <c r="R17" s="496" t="s">
        <v>144</v>
      </c>
      <c r="S17" s="497"/>
      <c r="T17" s="497"/>
      <c r="U17" s="497"/>
      <c r="V17" s="498"/>
      <c r="W17" s="509" t="s">
        <v>145</v>
      </c>
      <c r="X17" s="405"/>
      <c r="Y17" s="405"/>
      <c r="Z17" s="405"/>
      <c r="AA17" s="405"/>
      <c r="AB17" s="406"/>
      <c r="AC17" s="372">
        <v>3540</v>
      </c>
      <c r="AD17" s="373"/>
      <c r="AE17" s="373"/>
      <c r="AF17" s="373"/>
      <c r="AG17" s="374"/>
      <c r="AH17" s="372">
        <v>3821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2458750</v>
      </c>
      <c r="BO17" s="420"/>
      <c r="BP17" s="420"/>
      <c r="BQ17" s="420"/>
      <c r="BR17" s="420"/>
      <c r="BS17" s="420"/>
      <c r="BT17" s="420"/>
      <c r="BU17" s="421"/>
      <c r="BV17" s="419">
        <v>2106256</v>
      </c>
      <c r="BW17" s="420"/>
      <c r="BX17" s="420"/>
      <c r="BY17" s="420"/>
      <c r="BZ17" s="420"/>
      <c r="CA17" s="420"/>
      <c r="CB17" s="420"/>
      <c r="CC17" s="421"/>
      <c r="CD17" s="185"/>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72"/>
      <c r="B18" s="469" t="s">
        <v>147</v>
      </c>
      <c r="C18" s="470"/>
      <c r="D18" s="470"/>
      <c r="E18" s="471"/>
      <c r="F18" s="471"/>
      <c r="G18" s="471"/>
      <c r="H18" s="471"/>
      <c r="I18" s="471"/>
      <c r="J18" s="471"/>
      <c r="K18" s="471"/>
      <c r="L18" s="472">
        <v>232.17</v>
      </c>
      <c r="M18" s="472"/>
      <c r="N18" s="472"/>
      <c r="O18" s="472"/>
      <c r="P18" s="472"/>
      <c r="Q18" s="472"/>
      <c r="R18" s="473"/>
      <c r="S18" s="473"/>
      <c r="T18" s="473"/>
      <c r="U18" s="473"/>
      <c r="V18" s="474"/>
      <c r="W18" s="490"/>
      <c r="X18" s="491"/>
      <c r="Y18" s="491"/>
      <c r="Z18" s="491"/>
      <c r="AA18" s="491"/>
      <c r="AB18" s="515"/>
      <c r="AC18" s="389">
        <v>56.2</v>
      </c>
      <c r="AD18" s="390"/>
      <c r="AE18" s="390"/>
      <c r="AF18" s="390"/>
      <c r="AG18" s="475"/>
      <c r="AH18" s="389">
        <v>55.2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5958092</v>
      </c>
      <c r="BO18" s="420"/>
      <c r="BP18" s="420"/>
      <c r="BQ18" s="420"/>
      <c r="BR18" s="420"/>
      <c r="BS18" s="420"/>
      <c r="BT18" s="420"/>
      <c r="BU18" s="421"/>
      <c r="BV18" s="419">
        <v>5962706</v>
      </c>
      <c r="BW18" s="420"/>
      <c r="BX18" s="420"/>
      <c r="BY18" s="420"/>
      <c r="BZ18" s="420"/>
      <c r="CA18" s="420"/>
      <c r="CB18" s="420"/>
      <c r="CC18" s="421"/>
      <c r="CD18" s="185"/>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72"/>
      <c r="B19" s="469" t="s">
        <v>149</v>
      </c>
      <c r="C19" s="470"/>
      <c r="D19" s="470"/>
      <c r="E19" s="471"/>
      <c r="F19" s="471"/>
      <c r="G19" s="471"/>
      <c r="H19" s="471"/>
      <c r="I19" s="471"/>
      <c r="J19" s="471"/>
      <c r="K19" s="471"/>
      <c r="L19" s="479">
        <v>56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8969483</v>
      </c>
      <c r="BO19" s="420"/>
      <c r="BP19" s="420"/>
      <c r="BQ19" s="420"/>
      <c r="BR19" s="420"/>
      <c r="BS19" s="420"/>
      <c r="BT19" s="420"/>
      <c r="BU19" s="421"/>
      <c r="BV19" s="419">
        <v>9060865</v>
      </c>
      <c r="BW19" s="420"/>
      <c r="BX19" s="420"/>
      <c r="BY19" s="420"/>
      <c r="BZ19" s="420"/>
      <c r="CA19" s="420"/>
      <c r="CB19" s="420"/>
      <c r="CC19" s="421"/>
      <c r="CD19" s="185"/>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72"/>
      <c r="B20" s="469" t="s">
        <v>151</v>
      </c>
      <c r="C20" s="470"/>
      <c r="D20" s="470"/>
      <c r="E20" s="471"/>
      <c r="F20" s="471"/>
      <c r="G20" s="471"/>
      <c r="H20" s="471"/>
      <c r="I20" s="471"/>
      <c r="J20" s="471"/>
      <c r="K20" s="471"/>
      <c r="L20" s="479">
        <v>5028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85"/>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72"/>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85"/>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72"/>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13022794</v>
      </c>
      <c r="BO22" s="449"/>
      <c r="BP22" s="449"/>
      <c r="BQ22" s="449"/>
      <c r="BR22" s="449"/>
      <c r="BS22" s="449"/>
      <c r="BT22" s="449"/>
      <c r="BU22" s="450"/>
      <c r="BV22" s="448">
        <v>11436943</v>
      </c>
      <c r="BW22" s="449"/>
      <c r="BX22" s="449"/>
      <c r="BY22" s="449"/>
      <c r="BZ22" s="449"/>
      <c r="CA22" s="449"/>
      <c r="CB22" s="449"/>
      <c r="CC22" s="450"/>
      <c r="CD22" s="185"/>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72"/>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12809319</v>
      </c>
      <c r="BO23" s="420"/>
      <c r="BP23" s="420"/>
      <c r="BQ23" s="420"/>
      <c r="BR23" s="420"/>
      <c r="BS23" s="420"/>
      <c r="BT23" s="420"/>
      <c r="BU23" s="421"/>
      <c r="BV23" s="419">
        <v>11178551</v>
      </c>
      <c r="BW23" s="420"/>
      <c r="BX23" s="420"/>
      <c r="BY23" s="420"/>
      <c r="BZ23" s="420"/>
      <c r="CA23" s="420"/>
      <c r="CB23" s="420"/>
      <c r="CC23" s="421"/>
      <c r="CD23" s="185"/>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72"/>
      <c r="B24" s="398"/>
      <c r="C24" s="399"/>
      <c r="D24" s="400"/>
      <c r="E24" s="375" t="s">
        <v>161</v>
      </c>
      <c r="F24" s="376"/>
      <c r="G24" s="376"/>
      <c r="H24" s="376"/>
      <c r="I24" s="376"/>
      <c r="J24" s="376"/>
      <c r="K24" s="377"/>
      <c r="L24" s="372">
        <v>1</v>
      </c>
      <c r="M24" s="373"/>
      <c r="N24" s="373"/>
      <c r="O24" s="373"/>
      <c r="P24" s="374"/>
      <c r="Q24" s="372">
        <v>7350</v>
      </c>
      <c r="R24" s="373"/>
      <c r="S24" s="373"/>
      <c r="T24" s="373"/>
      <c r="U24" s="373"/>
      <c r="V24" s="374"/>
      <c r="W24" s="462"/>
      <c r="X24" s="399"/>
      <c r="Y24" s="400"/>
      <c r="Z24" s="375" t="s">
        <v>162</v>
      </c>
      <c r="AA24" s="376"/>
      <c r="AB24" s="376"/>
      <c r="AC24" s="376"/>
      <c r="AD24" s="376"/>
      <c r="AE24" s="376"/>
      <c r="AF24" s="376"/>
      <c r="AG24" s="377"/>
      <c r="AH24" s="372">
        <v>194</v>
      </c>
      <c r="AI24" s="373"/>
      <c r="AJ24" s="373"/>
      <c r="AK24" s="373"/>
      <c r="AL24" s="374"/>
      <c r="AM24" s="372">
        <v>600042</v>
      </c>
      <c r="AN24" s="373"/>
      <c r="AO24" s="373"/>
      <c r="AP24" s="373"/>
      <c r="AQ24" s="373"/>
      <c r="AR24" s="374"/>
      <c r="AS24" s="372">
        <v>3093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10054243</v>
      </c>
      <c r="BO24" s="420"/>
      <c r="BP24" s="420"/>
      <c r="BQ24" s="420"/>
      <c r="BR24" s="420"/>
      <c r="BS24" s="420"/>
      <c r="BT24" s="420"/>
      <c r="BU24" s="421"/>
      <c r="BV24" s="419">
        <v>8079860</v>
      </c>
      <c r="BW24" s="420"/>
      <c r="BX24" s="420"/>
      <c r="BY24" s="420"/>
      <c r="BZ24" s="420"/>
      <c r="CA24" s="420"/>
      <c r="CB24" s="420"/>
      <c r="CC24" s="421"/>
      <c r="CD24" s="185"/>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72"/>
      <c r="B25" s="398"/>
      <c r="C25" s="399"/>
      <c r="D25" s="400"/>
      <c r="E25" s="375" t="s">
        <v>164</v>
      </c>
      <c r="F25" s="376"/>
      <c r="G25" s="376"/>
      <c r="H25" s="376"/>
      <c r="I25" s="376"/>
      <c r="J25" s="376"/>
      <c r="K25" s="377"/>
      <c r="L25" s="372">
        <v>1</v>
      </c>
      <c r="M25" s="373"/>
      <c r="N25" s="373"/>
      <c r="O25" s="373"/>
      <c r="P25" s="374"/>
      <c r="Q25" s="372">
        <v>5980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3248099</v>
      </c>
      <c r="BO25" s="449"/>
      <c r="BP25" s="449"/>
      <c r="BQ25" s="449"/>
      <c r="BR25" s="449"/>
      <c r="BS25" s="449"/>
      <c r="BT25" s="449"/>
      <c r="BU25" s="450"/>
      <c r="BV25" s="448">
        <v>5622141</v>
      </c>
      <c r="BW25" s="449"/>
      <c r="BX25" s="449"/>
      <c r="BY25" s="449"/>
      <c r="BZ25" s="449"/>
      <c r="CA25" s="449"/>
      <c r="CB25" s="449"/>
      <c r="CC25" s="450"/>
      <c r="CD25" s="185"/>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72"/>
      <c r="B26" s="398"/>
      <c r="C26" s="399"/>
      <c r="D26" s="400"/>
      <c r="E26" s="375" t="s">
        <v>167</v>
      </c>
      <c r="F26" s="376"/>
      <c r="G26" s="376"/>
      <c r="H26" s="376"/>
      <c r="I26" s="376"/>
      <c r="J26" s="376"/>
      <c r="K26" s="377"/>
      <c r="L26" s="372">
        <v>1</v>
      </c>
      <c r="M26" s="373"/>
      <c r="N26" s="373"/>
      <c r="O26" s="373"/>
      <c r="P26" s="374"/>
      <c r="Q26" s="372">
        <v>5590</v>
      </c>
      <c r="R26" s="373"/>
      <c r="S26" s="373"/>
      <c r="T26" s="373"/>
      <c r="U26" s="373"/>
      <c r="V26" s="374"/>
      <c r="W26" s="462"/>
      <c r="X26" s="399"/>
      <c r="Y26" s="400"/>
      <c r="Z26" s="375" t="s">
        <v>168</v>
      </c>
      <c r="AA26" s="430"/>
      <c r="AB26" s="430"/>
      <c r="AC26" s="430"/>
      <c r="AD26" s="430"/>
      <c r="AE26" s="430"/>
      <c r="AF26" s="430"/>
      <c r="AG26" s="431"/>
      <c r="AH26" s="372">
        <v>5</v>
      </c>
      <c r="AI26" s="373"/>
      <c r="AJ26" s="373"/>
      <c r="AK26" s="373"/>
      <c r="AL26" s="374"/>
      <c r="AM26" s="372">
        <v>14015</v>
      </c>
      <c r="AN26" s="373"/>
      <c r="AO26" s="373"/>
      <c r="AP26" s="373"/>
      <c r="AQ26" s="373"/>
      <c r="AR26" s="374"/>
      <c r="AS26" s="372">
        <v>2803</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85"/>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72"/>
      <c r="B27" s="398"/>
      <c r="C27" s="399"/>
      <c r="D27" s="400"/>
      <c r="E27" s="375" t="s">
        <v>170</v>
      </c>
      <c r="F27" s="376"/>
      <c r="G27" s="376"/>
      <c r="H27" s="376"/>
      <c r="I27" s="376"/>
      <c r="J27" s="376"/>
      <c r="K27" s="377"/>
      <c r="L27" s="372">
        <v>1</v>
      </c>
      <c r="M27" s="373"/>
      <c r="N27" s="373"/>
      <c r="O27" s="373"/>
      <c r="P27" s="374"/>
      <c r="Q27" s="372">
        <v>3150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87"/>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72"/>
      <c r="B28" s="398"/>
      <c r="C28" s="399"/>
      <c r="D28" s="400"/>
      <c r="E28" s="375" t="s">
        <v>174</v>
      </c>
      <c r="F28" s="376"/>
      <c r="G28" s="376"/>
      <c r="H28" s="376"/>
      <c r="I28" s="376"/>
      <c r="J28" s="376"/>
      <c r="K28" s="377"/>
      <c r="L28" s="372">
        <v>1</v>
      </c>
      <c r="M28" s="373"/>
      <c r="N28" s="373"/>
      <c r="O28" s="373"/>
      <c r="P28" s="374"/>
      <c r="Q28" s="372">
        <v>2620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3041259</v>
      </c>
      <c r="BO28" s="449"/>
      <c r="BP28" s="449"/>
      <c r="BQ28" s="449"/>
      <c r="BR28" s="449"/>
      <c r="BS28" s="449"/>
      <c r="BT28" s="449"/>
      <c r="BU28" s="450"/>
      <c r="BV28" s="448">
        <v>3041156</v>
      </c>
      <c r="BW28" s="449"/>
      <c r="BX28" s="449"/>
      <c r="BY28" s="449"/>
      <c r="BZ28" s="449"/>
      <c r="CA28" s="449"/>
      <c r="CB28" s="449"/>
      <c r="CC28" s="450"/>
      <c r="CD28" s="185"/>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72"/>
      <c r="B29" s="398"/>
      <c r="C29" s="399"/>
      <c r="D29" s="400"/>
      <c r="E29" s="375" t="s">
        <v>177</v>
      </c>
      <c r="F29" s="376"/>
      <c r="G29" s="376"/>
      <c r="H29" s="376"/>
      <c r="I29" s="376"/>
      <c r="J29" s="376"/>
      <c r="K29" s="377"/>
      <c r="L29" s="372">
        <v>14</v>
      </c>
      <c r="M29" s="373"/>
      <c r="N29" s="373"/>
      <c r="O29" s="373"/>
      <c r="P29" s="374"/>
      <c r="Q29" s="372">
        <v>2400</v>
      </c>
      <c r="R29" s="373"/>
      <c r="S29" s="373"/>
      <c r="T29" s="373"/>
      <c r="U29" s="373"/>
      <c r="V29" s="374"/>
      <c r="W29" s="463"/>
      <c r="X29" s="464"/>
      <c r="Y29" s="465"/>
      <c r="Z29" s="375" t="s">
        <v>178</v>
      </c>
      <c r="AA29" s="376"/>
      <c r="AB29" s="376"/>
      <c r="AC29" s="376"/>
      <c r="AD29" s="376"/>
      <c r="AE29" s="376"/>
      <c r="AF29" s="376"/>
      <c r="AG29" s="377"/>
      <c r="AH29" s="372">
        <v>195</v>
      </c>
      <c r="AI29" s="373"/>
      <c r="AJ29" s="373"/>
      <c r="AK29" s="373"/>
      <c r="AL29" s="374"/>
      <c r="AM29" s="372">
        <v>603682</v>
      </c>
      <c r="AN29" s="373"/>
      <c r="AO29" s="373"/>
      <c r="AP29" s="373"/>
      <c r="AQ29" s="373"/>
      <c r="AR29" s="374"/>
      <c r="AS29" s="372">
        <v>3096</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1092238</v>
      </c>
      <c r="BO29" s="420"/>
      <c r="BP29" s="420"/>
      <c r="BQ29" s="420"/>
      <c r="BR29" s="420"/>
      <c r="BS29" s="420"/>
      <c r="BT29" s="420"/>
      <c r="BU29" s="421"/>
      <c r="BV29" s="419">
        <v>1021924</v>
      </c>
      <c r="BW29" s="420"/>
      <c r="BX29" s="420"/>
      <c r="BY29" s="420"/>
      <c r="BZ29" s="420"/>
      <c r="CA29" s="420"/>
      <c r="CB29" s="420"/>
      <c r="CC29" s="421"/>
      <c r="CD29" s="187"/>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72"/>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95.6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4602551</v>
      </c>
      <c r="BO30" s="454"/>
      <c r="BP30" s="454"/>
      <c r="BQ30" s="454"/>
      <c r="BR30" s="454"/>
      <c r="BS30" s="454"/>
      <c r="BT30" s="454"/>
      <c r="BU30" s="455"/>
      <c r="BV30" s="453">
        <v>4619201</v>
      </c>
      <c r="BW30" s="454"/>
      <c r="BX30" s="454"/>
      <c r="BY30" s="454"/>
      <c r="BZ30" s="454"/>
      <c r="CA30" s="454"/>
      <c r="CB30" s="454"/>
      <c r="CC30" s="45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195"/>
    </row>
    <row r="33" spans="1:113" ht="13.5" customHeight="1" x14ac:dyDescent="0.15">
      <c r="A33" s="172"/>
      <c r="B33" s="196"/>
      <c r="C33" s="371" t="s">
        <v>187</v>
      </c>
      <c r="D33" s="371"/>
      <c r="E33" s="370" t="s">
        <v>188</v>
      </c>
      <c r="F33" s="370"/>
      <c r="G33" s="370"/>
      <c r="H33" s="370"/>
      <c r="I33" s="370"/>
      <c r="J33" s="370"/>
      <c r="K33" s="370"/>
      <c r="L33" s="370"/>
      <c r="M33" s="370"/>
      <c r="N33" s="370"/>
      <c r="O33" s="370"/>
      <c r="P33" s="370"/>
      <c r="Q33" s="370"/>
      <c r="R33" s="370"/>
      <c r="S33" s="370"/>
      <c r="T33" s="197"/>
      <c r="U33" s="371" t="s">
        <v>187</v>
      </c>
      <c r="V33" s="371"/>
      <c r="W33" s="370" t="s">
        <v>188</v>
      </c>
      <c r="X33" s="370"/>
      <c r="Y33" s="370"/>
      <c r="Z33" s="370"/>
      <c r="AA33" s="370"/>
      <c r="AB33" s="370"/>
      <c r="AC33" s="370"/>
      <c r="AD33" s="370"/>
      <c r="AE33" s="370"/>
      <c r="AF33" s="370"/>
      <c r="AG33" s="370"/>
      <c r="AH33" s="370"/>
      <c r="AI33" s="370"/>
      <c r="AJ33" s="370"/>
      <c r="AK33" s="370"/>
      <c r="AL33" s="197"/>
      <c r="AM33" s="371" t="s">
        <v>187</v>
      </c>
      <c r="AN33" s="371"/>
      <c r="AO33" s="370" t="s">
        <v>188</v>
      </c>
      <c r="AP33" s="370"/>
      <c r="AQ33" s="370"/>
      <c r="AR33" s="370"/>
      <c r="AS33" s="370"/>
      <c r="AT33" s="370"/>
      <c r="AU33" s="370"/>
      <c r="AV33" s="370"/>
      <c r="AW33" s="370"/>
      <c r="AX33" s="370"/>
      <c r="AY33" s="370"/>
      <c r="AZ33" s="370"/>
      <c r="BA33" s="370"/>
      <c r="BB33" s="370"/>
      <c r="BC33" s="370"/>
      <c r="BD33" s="198"/>
      <c r="BE33" s="370" t="s">
        <v>189</v>
      </c>
      <c r="BF33" s="370"/>
      <c r="BG33" s="370" t="s">
        <v>190</v>
      </c>
      <c r="BH33" s="370"/>
      <c r="BI33" s="370"/>
      <c r="BJ33" s="370"/>
      <c r="BK33" s="370"/>
      <c r="BL33" s="370"/>
      <c r="BM33" s="370"/>
      <c r="BN33" s="370"/>
      <c r="BO33" s="370"/>
      <c r="BP33" s="370"/>
      <c r="BQ33" s="370"/>
      <c r="BR33" s="370"/>
      <c r="BS33" s="370"/>
      <c r="BT33" s="370"/>
      <c r="BU33" s="370"/>
      <c r="BV33" s="198"/>
      <c r="BW33" s="371" t="s">
        <v>189</v>
      </c>
      <c r="BX33" s="371"/>
      <c r="BY33" s="370" t="s">
        <v>191</v>
      </c>
      <c r="BZ33" s="370"/>
      <c r="CA33" s="370"/>
      <c r="CB33" s="370"/>
      <c r="CC33" s="370"/>
      <c r="CD33" s="370"/>
      <c r="CE33" s="370"/>
      <c r="CF33" s="370"/>
      <c r="CG33" s="370"/>
      <c r="CH33" s="370"/>
      <c r="CI33" s="370"/>
      <c r="CJ33" s="370"/>
      <c r="CK33" s="370"/>
      <c r="CL33" s="370"/>
      <c r="CM33" s="370"/>
      <c r="CN33" s="197"/>
      <c r="CO33" s="371" t="s">
        <v>187</v>
      </c>
      <c r="CP33" s="371"/>
      <c r="CQ33" s="370" t="s">
        <v>192</v>
      </c>
      <c r="CR33" s="370"/>
      <c r="CS33" s="370"/>
      <c r="CT33" s="370"/>
      <c r="CU33" s="370"/>
      <c r="CV33" s="370"/>
      <c r="CW33" s="370"/>
      <c r="CX33" s="370"/>
      <c r="CY33" s="370"/>
      <c r="CZ33" s="370"/>
      <c r="DA33" s="370"/>
      <c r="DB33" s="370"/>
      <c r="DC33" s="370"/>
      <c r="DD33" s="370"/>
      <c r="DE33" s="370"/>
      <c r="DF33" s="197"/>
      <c r="DG33" s="369" t="s">
        <v>193</v>
      </c>
      <c r="DH33" s="369"/>
      <c r="DI33" s="199"/>
    </row>
    <row r="34" spans="1:113" ht="32.25" customHeight="1" x14ac:dyDescent="0.15">
      <c r="A34" s="172"/>
      <c r="B34" s="196"/>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2"/>
      <c r="U34" s="367">
        <f>IF(W34="","",MAX(C34:D43)+1)</f>
        <v>8</v>
      </c>
      <c r="V34" s="367"/>
      <c r="W34" s="368" t="str">
        <f>IF('各会計、関係団体の財政状況及び健全化判断比率'!B28="","",'各会計、関係団体の財政状況及び健全化判断比率'!B28)</f>
        <v>美咲町国民健康保険事業特別会計</v>
      </c>
      <c r="X34" s="368"/>
      <c r="Y34" s="368"/>
      <c r="Z34" s="368"/>
      <c r="AA34" s="368"/>
      <c r="AB34" s="368"/>
      <c r="AC34" s="368"/>
      <c r="AD34" s="368"/>
      <c r="AE34" s="368"/>
      <c r="AF34" s="368"/>
      <c r="AG34" s="368"/>
      <c r="AH34" s="368"/>
      <c r="AI34" s="368"/>
      <c r="AJ34" s="368"/>
      <c r="AK34" s="368"/>
      <c r="AL34" s="172"/>
      <c r="AM34" s="367">
        <f>IF(AO34="","",MAX(C34:D43,U34:V43)+1)</f>
        <v>13</v>
      </c>
      <c r="AN34" s="367"/>
      <c r="AO34" s="368" t="str">
        <f>IF('各会計、関係団体の財政状況及び健全化判断比率'!B33="","",'各会計、関係団体の財政状況及び健全化判断比率'!B33)</f>
        <v>美咲町水道事業会計</v>
      </c>
      <c r="AP34" s="368"/>
      <c r="AQ34" s="368"/>
      <c r="AR34" s="368"/>
      <c r="AS34" s="368"/>
      <c r="AT34" s="368"/>
      <c r="AU34" s="368"/>
      <c r="AV34" s="368"/>
      <c r="AW34" s="368"/>
      <c r="AX34" s="368"/>
      <c r="AY34" s="368"/>
      <c r="AZ34" s="368"/>
      <c r="BA34" s="368"/>
      <c r="BB34" s="368"/>
      <c r="BC34" s="368"/>
      <c r="BD34" s="172"/>
      <c r="BE34" s="367">
        <f>IF(BG34="","",MAX(C34:D43,U34:V43,AM34:AN43)+1)</f>
        <v>14</v>
      </c>
      <c r="BF34" s="367"/>
      <c r="BG34" s="368" t="str">
        <f>IF('各会計、関係団体の財政状況及び健全化判断比率'!B34="","",'各会計、関係団体の財政状況及び健全化判断比率'!B34)</f>
        <v>美咲町下水道事業特別会計</v>
      </c>
      <c r="BH34" s="368"/>
      <c r="BI34" s="368"/>
      <c r="BJ34" s="368"/>
      <c r="BK34" s="368"/>
      <c r="BL34" s="368"/>
      <c r="BM34" s="368"/>
      <c r="BN34" s="368"/>
      <c r="BO34" s="368"/>
      <c r="BP34" s="368"/>
      <c r="BQ34" s="368"/>
      <c r="BR34" s="368"/>
      <c r="BS34" s="368"/>
      <c r="BT34" s="368"/>
      <c r="BU34" s="368"/>
      <c r="BV34" s="172"/>
      <c r="BW34" s="367">
        <f>IF(BY34="","",MAX(C34:D43,U34:V43,AM34:AN43,BE34:BF43)+1)</f>
        <v>18</v>
      </c>
      <c r="BX34" s="367"/>
      <c r="BY34" s="368" t="str">
        <f>IF('各会計、関係団体の財政状況及び健全化判断比率'!B68="","",'各会計、関係団体の財政状況及び健全化判断比率'!B68)</f>
        <v>久米老人ホーム組合一般会計</v>
      </c>
      <c r="BZ34" s="368"/>
      <c r="CA34" s="368"/>
      <c r="CB34" s="368"/>
      <c r="CC34" s="368"/>
      <c r="CD34" s="368"/>
      <c r="CE34" s="368"/>
      <c r="CF34" s="368"/>
      <c r="CG34" s="368"/>
      <c r="CH34" s="368"/>
      <c r="CI34" s="368"/>
      <c r="CJ34" s="368"/>
      <c r="CK34" s="368"/>
      <c r="CL34" s="368"/>
      <c r="CM34" s="368"/>
      <c r="CN34" s="172"/>
      <c r="CO34" s="367">
        <f>IF(CQ34="","",MAX(C34:D43,U34:V43,AM34:AN43,BE34:BF43,BW34:BX43)+1)</f>
        <v>28</v>
      </c>
      <c r="CP34" s="367"/>
      <c r="CQ34" s="368" t="str">
        <f>IF('各会計、関係団体の財政状況及び健全化判断比率'!BS7="","",'各会計、関係団体の財政状況及び健全化判断比率'!BS7)</f>
        <v>財団法人　美咲町農業公社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199"/>
    </row>
    <row r="35" spans="1:113" ht="32.25" customHeight="1" x14ac:dyDescent="0.15">
      <c r="A35" s="172"/>
      <c r="B35" s="196"/>
      <c r="C35" s="367">
        <f>IF(E35="","",C34+1)</f>
        <v>2</v>
      </c>
      <c r="D35" s="367"/>
      <c r="E35" s="368" t="str">
        <f>IF('各会計、関係団体の財政状況及び健全化判断比率'!B8="","",'各会計、関係団体の財政状況及び健全化判断比率'!B8)</f>
        <v>美咲町みさきネット事業特別会計</v>
      </c>
      <c r="F35" s="368"/>
      <c r="G35" s="368"/>
      <c r="H35" s="368"/>
      <c r="I35" s="368"/>
      <c r="J35" s="368"/>
      <c r="K35" s="368"/>
      <c r="L35" s="368"/>
      <c r="M35" s="368"/>
      <c r="N35" s="368"/>
      <c r="O35" s="368"/>
      <c r="P35" s="368"/>
      <c r="Q35" s="368"/>
      <c r="R35" s="368"/>
      <c r="S35" s="368"/>
      <c r="T35" s="172"/>
      <c r="U35" s="367">
        <f>IF(W35="","",U34+1)</f>
        <v>9</v>
      </c>
      <c r="V35" s="367"/>
      <c r="W35" s="368" t="str">
        <f>IF('各会計、関係団体の財政状況及び健全化判断比率'!B29="","",'各会計、関係団体の財政状況及び健全化判断比率'!B29)</f>
        <v>美咲町介護保険事業特別会計</v>
      </c>
      <c r="X35" s="368"/>
      <c r="Y35" s="368"/>
      <c r="Z35" s="368"/>
      <c r="AA35" s="368"/>
      <c r="AB35" s="368"/>
      <c r="AC35" s="368"/>
      <c r="AD35" s="368"/>
      <c r="AE35" s="368"/>
      <c r="AF35" s="368"/>
      <c r="AG35" s="368"/>
      <c r="AH35" s="368"/>
      <c r="AI35" s="368"/>
      <c r="AJ35" s="368"/>
      <c r="AK35" s="368"/>
      <c r="AL35" s="172"/>
      <c r="AM35" s="367" t="str">
        <f t="shared" ref="AM35:AM43" si="0">IF(AO35="","",AM34+1)</f>
        <v/>
      </c>
      <c r="AN35" s="367"/>
      <c r="AO35" s="368"/>
      <c r="AP35" s="368"/>
      <c r="AQ35" s="368"/>
      <c r="AR35" s="368"/>
      <c r="AS35" s="368"/>
      <c r="AT35" s="368"/>
      <c r="AU35" s="368"/>
      <c r="AV35" s="368"/>
      <c r="AW35" s="368"/>
      <c r="AX35" s="368"/>
      <c r="AY35" s="368"/>
      <c r="AZ35" s="368"/>
      <c r="BA35" s="368"/>
      <c r="BB35" s="368"/>
      <c r="BC35" s="368"/>
      <c r="BD35" s="172"/>
      <c r="BE35" s="367">
        <f t="shared" ref="BE35:BE43" si="1">IF(BG35="","",BE34+1)</f>
        <v>15</v>
      </c>
      <c r="BF35" s="367"/>
      <c r="BG35" s="368" t="str">
        <f>IF('各会計、関係団体の財政状況及び健全化判断比率'!B35="","",'各会計、関係団体の財政状況及び健全化判断比率'!B35)</f>
        <v>美咲町柵原公共下水道事業特別会計</v>
      </c>
      <c r="BH35" s="368"/>
      <c r="BI35" s="368"/>
      <c r="BJ35" s="368"/>
      <c r="BK35" s="368"/>
      <c r="BL35" s="368"/>
      <c r="BM35" s="368"/>
      <c r="BN35" s="368"/>
      <c r="BO35" s="368"/>
      <c r="BP35" s="368"/>
      <c r="BQ35" s="368"/>
      <c r="BR35" s="368"/>
      <c r="BS35" s="368"/>
      <c r="BT35" s="368"/>
      <c r="BU35" s="368"/>
      <c r="BV35" s="172"/>
      <c r="BW35" s="367">
        <f t="shared" ref="BW35:BW43" si="2">IF(BY35="","",BW34+1)</f>
        <v>19</v>
      </c>
      <c r="BX35" s="367"/>
      <c r="BY35" s="368" t="str">
        <f>IF('各会計、関係団体の財政状況及び健全化判断比率'!B69="","",'各会計、関係団体の財政状況及び健全化判断比率'!B69)</f>
        <v>久米老人ホーム組合指定訪問介護事業特別会計</v>
      </c>
      <c r="BZ35" s="368"/>
      <c r="CA35" s="368"/>
      <c r="CB35" s="368"/>
      <c r="CC35" s="368"/>
      <c r="CD35" s="368"/>
      <c r="CE35" s="368"/>
      <c r="CF35" s="368"/>
      <c r="CG35" s="368"/>
      <c r="CH35" s="368"/>
      <c r="CI35" s="368"/>
      <c r="CJ35" s="368"/>
      <c r="CK35" s="368"/>
      <c r="CL35" s="368"/>
      <c r="CM35" s="368"/>
      <c r="CN35" s="172"/>
      <c r="CO35" s="367">
        <f t="shared" ref="CO35:CO43" si="3">IF(CQ35="","",CO34+1)</f>
        <v>29</v>
      </c>
      <c r="CP35" s="367"/>
      <c r="CQ35" s="368" t="str">
        <f>IF('各会計、関係団体の財政状況及び健全化判断比率'!BS8="","",'各会計、関係団体の財政状況及び健全化判断比率'!BS8)</f>
        <v>株式会社　美咲物産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199"/>
    </row>
    <row r="36" spans="1:113" ht="32.25" customHeight="1" x14ac:dyDescent="0.15">
      <c r="A36" s="172"/>
      <c r="B36" s="196"/>
      <c r="C36" s="367">
        <f>IF(E36="","",C35+1)</f>
        <v>3</v>
      </c>
      <c r="D36" s="367"/>
      <c r="E36" s="368" t="str">
        <f>IF('各会計、関係団体の財政状況及び健全化判断比率'!B9="","",'各会計、関係団体の財政状況及び健全化判断比率'!B9)</f>
        <v>美咲町住宅新築資金等貸付事業特別会計</v>
      </c>
      <c r="F36" s="368"/>
      <c r="G36" s="368"/>
      <c r="H36" s="368"/>
      <c r="I36" s="368"/>
      <c r="J36" s="368"/>
      <c r="K36" s="368"/>
      <c r="L36" s="368"/>
      <c r="M36" s="368"/>
      <c r="N36" s="368"/>
      <c r="O36" s="368"/>
      <c r="P36" s="368"/>
      <c r="Q36" s="368"/>
      <c r="R36" s="368"/>
      <c r="S36" s="368"/>
      <c r="T36" s="172"/>
      <c r="U36" s="367">
        <f t="shared" ref="U36:U43" si="4">IF(W36="","",U35+1)</f>
        <v>10</v>
      </c>
      <c r="V36" s="367"/>
      <c r="W36" s="368" t="str">
        <f>IF('各会計、関係団体の財政状況及び健全化判断比率'!B30="","",'各会計、関係団体の財政状況及び健全化判断比率'!B30)</f>
        <v>美咲町国民健康保険診療所事業特別会計</v>
      </c>
      <c r="X36" s="368"/>
      <c r="Y36" s="368"/>
      <c r="Z36" s="368"/>
      <c r="AA36" s="368"/>
      <c r="AB36" s="368"/>
      <c r="AC36" s="368"/>
      <c r="AD36" s="368"/>
      <c r="AE36" s="368"/>
      <c r="AF36" s="368"/>
      <c r="AG36" s="368"/>
      <c r="AH36" s="368"/>
      <c r="AI36" s="368"/>
      <c r="AJ36" s="368"/>
      <c r="AK36" s="368"/>
      <c r="AL36" s="172"/>
      <c r="AM36" s="367" t="str">
        <f t="shared" si="0"/>
        <v/>
      </c>
      <c r="AN36" s="367"/>
      <c r="AO36" s="368"/>
      <c r="AP36" s="368"/>
      <c r="AQ36" s="368"/>
      <c r="AR36" s="368"/>
      <c r="AS36" s="368"/>
      <c r="AT36" s="368"/>
      <c r="AU36" s="368"/>
      <c r="AV36" s="368"/>
      <c r="AW36" s="368"/>
      <c r="AX36" s="368"/>
      <c r="AY36" s="368"/>
      <c r="AZ36" s="368"/>
      <c r="BA36" s="368"/>
      <c r="BB36" s="368"/>
      <c r="BC36" s="368"/>
      <c r="BD36" s="172"/>
      <c r="BE36" s="367">
        <f t="shared" si="1"/>
        <v>16</v>
      </c>
      <c r="BF36" s="367"/>
      <c r="BG36" s="368" t="str">
        <f>IF('各会計、関係団体の財政状況及び健全化判断比率'!B36="","",'各会計、関係団体の財政状況及び健全化判断比率'!B36)</f>
        <v>美咲町中央公共下水道事業特別会計</v>
      </c>
      <c r="BH36" s="368"/>
      <c r="BI36" s="368"/>
      <c r="BJ36" s="368"/>
      <c r="BK36" s="368"/>
      <c r="BL36" s="368"/>
      <c r="BM36" s="368"/>
      <c r="BN36" s="368"/>
      <c r="BO36" s="368"/>
      <c r="BP36" s="368"/>
      <c r="BQ36" s="368"/>
      <c r="BR36" s="368"/>
      <c r="BS36" s="368"/>
      <c r="BT36" s="368"/>
      <c r="BU36" s="368"/>
      <c r="BV36" s="172"/>
      <c r="BW36" s="367">
        <f t="shared" si="2"/>
        <v>20</v>
      </c>
      <c r="BX36" s="367"/>
      <c r="BY36" s="368" t="str">
        <f>IF('各会計、関係団体の財政状況及び健全化判断比率'!B70="","",'各会計、関係団体の財政状況及び健全化判断比率'!B70)</f>
        <v>柵原・吉井特別養護老人ホーム組合</v>
      </c>
      <c r="BZ36" s="368"/>
      <c r="CA36" s="368"/>
      <c r="CB36" s="368"/>
      <c r="CC36" s="368"/>
      <c r="CD36" s="368"/>
      <c r="CE36" s="368"/>
      <c r="CF36" s="368"/>
      <c r="CG36" s="368"/>
      <c r="CH36" s="368"/>
      <c r="CI36" s="368"/>
      <c r="CJ36" s="368"/>
      <c r="CK36" s="368"/>
      <c r="CL36" s="368"/>
      <c r="CM36" s="368"/>
      <c r="CN36" s="172"/>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199"/>
    </row>
    <row r="37" spans="1:113" ht="32.25" customHeight="1" x14ac:dyDescent="0.15">
      <c r="A37" s="172"/>
      <c r="B37" s="196"/>
      <c r="C37" s="367">
        <f>IF(E37="","",C36+1)</f>
        <v>4</v>
      </c>
      <c r="D37" s="367"/>
      <c r="E37" s="368" t="str">
        <f>IF('各会計、関係団体の財政状況及び健全化判断比率'!B10="","",'各会計、関係団体の財政状況及び健全化判断比率'!B10)</f>
        <v>美咲町津山・柵原線共同バス運行事業特別会計</v>
      </c>
      <c r="F37" s="368"/>
      <c r="G37" s="368"/>
      <c r="H37" s="368"/>
      <c r="I37" s="368"/>
      <c r="J37" s="368"/>
      <c r="K37" s="368"/>
      <c r="L37" s="368"/>
      <c r="M37" s="368"/>
      <c r="N37" s="368"/>
      <c r="O37" s="368"/>
      <c r="P37" s="368"/>
      <c r="Q37" s="368"/>
      <c r="R37" s="368"/>
      <c r="S37" s="368"/>
      <c r="T37" s="172"/>
      <c r="U37" s="367">
        <f t="shared" si="4"/>
        <v>11</v>
      </c>
      <c r="V37" s="367"/>
      <c r="W37" s="368" t="str">
        <f>IF('各会計、関係団体の財政状況及び健全化判断比率'!B31="","",'各会計、関係団体の財政状況及び健全化判断比率'!B31)</f>
        <v>美咲町後期高齢者医療特別会計</v>
      </c>
      <c r="X37" s="368"/>
      <c r="Y37" s="368"/>
      <c r="Z37" s="368"/>
      <c r="AA37" s="368"/>
      <c r="AB37" s="368"/>
      <c r="AC37" s="368"/>
      <c r="AD37" s="368"/>
      <c r="AE37" s="368"/>
      <c r="AF37" s="368"/>
      <c r="AG37" s="368"/>
      <c r="AH37" s="368"/>
      <c r="AI37" s="368"/>
      <c r="AJ37" s="368"/>
      <c r="AK37" s="368"/>
      <c r="AL37" s="172"/>
      <c r="AM37" s="367" t="str">
        <f t="shared" si="0"/>
        <v/>
      </c>
      <c r="AN37" s="367"/>
      <c r="AO37" s="368"/>
      <c r="AP37" s="368"/>
      <c r="AQ37" s="368"/>
      <c r="AR37" s="368"/>
      <c r="AS37" s="368"/>
      <c r="AT37" s="368"/>
      <c r="AU37" s="368"/>
      <c r="AV37" s="368"/>
      <c r="AW37" s="368"/>
      <c r="AX37" s="368"/>
      <c r="AY37" s="368"/>
      <c r="AZ37" s="368"/>
      <c r="BA37" s="368"/>
      <c r="BB37" s="368"/>
      <c r="BC37" s="368"/>
      <c r="BD37" s="172"/>
      <c r="BE37" s="367">
        <f t="shared" si="1"/>
        <v>17</v>
      </c>
      <c r="BF37" s="367"/>
      <c r="BG37" s="368" t="str">
        <f>IF('各会計、関係団体の財政状況及び健全化判断比率'!B37="","",'各会計、関係団体の財政状況及び健全化判断比率'!B37)</f>
        <v>美咲町用地取得造成事業特別会計</v>
      </c>
      <c r="BH37" s="368"/>
      <c r="BI37" s="368"/>
      <c r="BJ37" s="368"/>
      <c r="BK37" s="368"/>
      <c r="BL37" s="368"/>
      <c r="BM37" s="368"/>
      <c r="BN37" s="368"/>
      <c r="BO37" s="368"/>
      <c r="BP37" s="368"/>
      <c r="BQ37" s="368"/>
      <c r="BR37" s="368"/>
      <c r="BS37" s="368"/>
      <c r="BT37" s="368"/>
      <c r="BU37" s="368"/>
      <c r="BV37" s="172"/>
      <c r="BW37" s="367">
        <f t="shared" si="2"/>
        <v>21</v>
      </c>
      <c r="BX37" s="367"/>
      <c r="BY37" s="368" t="str">
        <f>IF('各会計、関係団体の財政状況及び健全化判断比率'!B71="","",'各会計、関係団体の財政状況及び健全化判断比率'!B71)</f>
        <v>柵原・吉井・英田火葬場組合</v>
      </c>
      <c r="BZ37" s="368"/>
      <c r="CA37" s="368"/>
      <c r="CB37" s="368"/>
      <c r="CC37" s="368"/>
      <c r="CD37" s="368"/>
      <c r="CE37" s="368"/>
      <c r="CF37" s="368"/>
      <c r="CG37" s="368"/>
      <c r="CH37" s="368"/>
      <c r="CI37" s="368"/>
      <c r="CJ37" s="368"/>
      <c r="CK37" s="368"/>
      <c r="CL37" s="368"/>
      <c r="CM37" s="368"/>
      <c r="CN37" s="172"/>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199"/>
    </row>
    <row r="38" spans="1:113" ht="32.25" customHeight="1" x14ac:dyDescent="0.15">
      <c r="A38" s="172"/>
      <c r="B38" s="196"/>
      <c r="C38" s="367">
        <f t="shared" ref="C38:C43" si="5">IF(E38="","",C37+1)</f>
        <v>5</v>
      </c>
      <c r="D38" s="367"/>
      <c r="E38" s="368" t="str">
        <f>IF('各会計、関係団体の財政状況及び健全化判断比率'!B11="","",'各会計、関係団体の財政状況及び健全化判断比率'!B11)</f>
        <v>美咲町津山・西川線共同バス運行事業特別会計</v>
      </c>
      <c r="F38" s="368"/>
      <c r="G38" s="368"/>
      <c r="H38" s="368"/>
      <c r="I38" s="368"/>
      <c r="J38" s="368"/>
      <c r="K38" s="368"/>
      <c r="L38" s="368"/>
      <c r="M38" s="368"/>
      <c r="N38" s="368"/>
      <c r="O38" s="368"/>
      <c r="P38" s="368"/>
      <c r="Q38" s="368"/>
      <c r="R38" s="368"/>
      <c r="S38" s="368"/>
      <c r="T38" s="172"/>
      <c r="U38" s="367">
        <f t="shared" si="4"/>
        <v>12</v>
      </c>
      <c r="V38" s="367"/>
      <c r="W38" s="368" t="str">
        <f>IF('各会計、関係団体の財政状況及び健全化判断比率'!B32="","",'各会計、関係団体の財政状況及び健全化判断比率'!B32)</f>
        <v>久米郡介護認定審査事業特別会計</v>
      </c>
      <c r="X38" s="368"/>
      <c r="Y38" s="368"/>
      <c r="Z38" s="368"/>
      <c r="AA38" s="368"/>
      <c r="AB38" s="368"/>
      <c r="AC38" s="368"/>
      <c r="AD38" s="368"/>
      <c r="AE38" s="368"/>
      <c r="AF38" s="368"/>
      <c r="AG38" s="368"/>
      <c r="AH38" s="368"/>
      <c r="AI38" s="368"/>
      <c r="AJ38" s="368"/>
      <c r="AK38" s="368"/>
      <c r="AL38" s="172"/>
      <c r="AM38" s="367" t="str">
        <f t="shared" si="0"/>
        <v/>
      </c>
      <c r="AN38" s="367"/>
      <c r="AO38" s="368"/>
      <c r="AP38" s="368"/>
      <c r="AQ38" s="368"/>
      <c r="AR38" s="368"/>
      <c r="AS38" s="368"/>
      <c r="AT38" s="368"/>
      <c r="AU38" s="368"/>
      <c r="AV38" s="368"/>
      <c r="AW38" s="368"/>
      <c r="AX38" s="368"/>
      <c r="AY38" s="368"/>
      <c r="AZ38" s="368"/>
      <c r="BA38" s="368"/>
      <c r="BB38" s="368"/>
      <c r="BC38" s="368"/>
      <c r="BD38" s="172"/>
      <c r="BE38" s="367" t="str">
        <f t="shared" si="1"/>
        <v/>
      </c>
      <c r="BF38" s="367"/>
      <c r="BG38" s="368"/>
      <c r="BH38" s="368"/>
      <c r="BI38" s="368"/>
      <c r="BJ38" s="368"/>
      <c r="BK38" s="368"/>
      <c r="BL38" s="368"/>
      <c r="BM38" s="368"/>
      <c r="BN38" s="368"/>
      <c r="BO38" s="368"/>
      <c r="BP38" s="368"/>
      <c r="BQ38" s="368"/>
      <c r="BR38" s="368"/>
      <c r="BS38" s="368"/>
      <c r="BT38" s="368"/>
      <c r="BU38" s="368"/>
      <c r="BV38" s="172"/>
      <c r="BW38" s="367">
        <f t="shared" si="2"/>
        <v>22</v>
      </c>
      <c r="BX38" s="367"/>
      <c r="BY38" s="368" t="str">
        <f>IF('各会計、関係団体の財政状況及び健全化判断比率'!B72="","",'各会計、関係団体の財政状況及び健全化判断比率'!B72)</f>
        <v>津山広域事務組合　一般会計</v>
      </c>
      <c r="BZ38" s="368"/>
      <c r="CA38" s="368"/>
      <c r="CB38" s="368"/>
      <c r="CC38" s="368"/>
      <c r="CD38" s="368"/>
      <c r="CE38" s="368"/>
      <c r="CF38" s="368"/>
      <c r="CG38" s="368"/>
      <c r="CH38" s="368"/>
      <c r="CI38" s="368"/>
      <c r="CJ38" s="368"/>
      <c r="CK38" s="368"/>
      <c r="CL38" s="368"/>
      <c r="CM38" s="368"/>
      <c r="CN38" s="172"/>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199"/>
    </row>
    <row r="39" spans="1:113" ht="32.25" customHeight="1" x14ac:dyDescent="0.15">
      <c r="A39" s="172"/>
      <c r="B39" s="196"/>
      <c r="C39" s="367">
        <f t="shared" si="5"/>
        <v>6</v>
      </c>
      <c r="D39" s="367"/>
      <c r="E39" s="368" t="str">
        <f>IF('各会計、関係団体の財政状況及び健全化判断比率'!B12="","",'各会計、関係団体の財政状況及び健全化判断比率'!B12)</f>
        <v>美咲町旭川ダム沿線バス運行事業特別会計</v>
      </c>
      <c r="F39" s="368"/>
      <c r="G39" s="368"/>
      <c r="H39" s="368"/>
      <c r="I39" s="368"/>
      <c r="J39" s="368"/>
      <c r="K39" s="368"/>
      <c r="L39" s="368"/>
      <c r="M39" s="368"/>
      <c r="N39" s="368"/>
      <c r="O39" s="368"/>
      <c r="P39" s="368"/>
      <c r="Q39" s="368"/>
      <c r="R39" s="368"/>
      <c r="S39" s="368"/>
      <c r="T39" s="172"/>
      <c r="U39" s="367" t="str">
        <f t="shared" si="4"/>
        <v/>
      </c>
      <c r="V39" s="367"/>
      <c r="W39" s="368"/>
      <c r="X39" s="368"/>
      <c r="Y39" s="368"/>
      <c r="Z39" s="368"/>
      <c r="AA39" s="368"/>
      <c r="AB39" s="368"/>
      <c r="AC39" s="368"/>
      <c r="AD39" s="368"/>
      <c r="AE39" s="368"/>
      <c r="AF39" s="368"/>
      <c r="AG39" s="368"/>
      <c r="AH39" s="368"/>
      <c r="AI39" s="368"/>
      <c r="AJ39" s="368"/>
      <c r="AK39" s="368"/>
      <c r="AL39" s="172"/>
      <c r="AM39" s="367" t="str">
        <f t="shared" si="0"/>
        <v/>
      </c>
      <c r="AN39" s="367"/>
      <c r="AO39" s="368"/>
      <c r="AP39" s="368"/>
      <c r="AQ39" s="368"/>
      <c r="AR39" s="368"/>
      <c r="AS39" s="368"/>
      <c r="AT39" s="368"/>
      <c r="AU39" s="368"/>
      <c r="AV39" s="368"/>
      <c r="AW39" s="368"/>
      <c r="AX39" s="368"/>
      <c r="AY39" s="368"/>
      <c r="AZ39" s="368"/>
      <c r="BA39" s="368"/>
      <c r="BB39" s="368"/>
      <c r="BC39" s="368"/>
      <c r="BD39" s="172"/>
      <c r="BE39" s="367" t="str">
        <f t="shared" si="1"/>
        <v/>
      </c>
      <c r="BF39" s="367"/>
      <c r="BG39" s="368"/>
      <c r="BH39" s="368"/>
      <c r="BI39" s="368"/>
      <c r="BJ39" s="368"/>
      <c r="BK39" s="368"/>
      <c r="BL39" s="368"/>
      <c r="BM39" s="368"/>
      <c r="BN39" s="368"/>
      <c r="BO39" s="368"/>
      <c r="BP39" s="368"/>
      <c r="BQ39" s="368"/>
      <c r="BR39" s="368"/>
      <c r="BS39" s="368"/>
      <c r="BT39" s="368"/>
      <c r="BU39" s="368"/>
      <c r="BV39" s="172"/>
      <c r="BW39" s="367">
        <f t="shared" si="2"/>
        <v>23</v>
      </c>
      <c r="BX39" s="367"/>
      <c r="BY39" s="368" t="str">
        <f>IF('各会計、関係団体の財政状況及び健全化判断比率'!B73="","",'各会計、関係団体の財政状況及び健全化判断比率'!B73)</f>
        <v>津山広域事務組合　ふるさと振興事業特別会計</v>
      </c>
      <c r="BZ39" s="368"/>
      <c r="CA39" s="368"/>
      <c r="CB39" s="368"/>
      <c r="CC39" s="368"/>
      <c r="CD39" s="368"/>
      <c r="CE39" s="368"/>
      <c r="CF39" s="368"/>
      <c r="CG39" s="368"/>
      <c r="CH39" s="368"/>
      <c r="CI39" s="368"/>
      <c r="CJ39" s="368"/>
      <c r="CK39" s="368"/>
      <c r="CL39" s="368"/>
      <c r="CM39" s="368"/>
      <c r="CN39" s="172"/>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199"/>
    </row>
    <row r="40" spans="1:113" ht="32.25" customHeight="1" x14ac:dyDescent="0.15">
      <c r="A40" s="172"/>
      <c r="B40" s="196"/>
      <c r="C40" s="367">
        <f t="shared" si="5"/>
        <v>7</v>
      </c>
      <c r="D40" s="367"/>
      <c r="E40" s="368" t="str">
        <f>IF('各会計、関係団体の財政状況及び健全化判断比率'!B13="","",'各会計、関係団体の財政状況及び健全化判断比率'!B13)</f>
        <v>久米郡障害程度区分認定審査事業特別会計</v>
      </c>
      <c r="F40" s="368"/>
      <c r="G40" s="368"/>
      <c r="H40" s="368"/>
      <c r="I40" s="368"/>
      <c r="J40" s="368"/>
      <c r="K40" s="368"/>
      <c r="L40" s="368"/>
      <c r="M40" s="368"/>
      <c r="N40" s="368"/>
      <c r="O40" s="368"/>
      <c r="P40" s="368"/>
      <c r="Q40" s="368"/>
      <c r="R40" s="368"/>
      <c r="S40" s="368"/>
      <c r="T40" s="172"/>
      <c r="U40" s="367" t="str">
        <f t="shared" si="4"/>
        <v/>
      </c>
      <c r="V40" s="367"/>
      <c r="W40" s="368"/>
      <c r="X40" s="368"/>
      <c r="Y40" s="368"/>
      <c r="Z40" s="368"/>
      <c r="AA40" s="368"/>
      <c r="AB40" s="368"/>
      <c r="AC40" s="368"/>
      <c r="AD40" s="368"/>
      <c r="AE40" s="368"/>
      <c r="AF40" s="368"/>
      <c r="AG40" s="368"/>
      <c r="AH40" s="368"/>
      <c r="AI40" s="368"/>
      <c r="AJ40" s="368"/>
      <c r="AK40" s="368"/>
      <c r="AL40" s="172"/>
      <c r="AM40" s="367" t="str">
        <f t="shared" si="0"/>
        <v/>
      </c>
      <c r="AN40" s="367"/>
      <c r="AO40" s="368"/>
      <c r="AP40" s="368"/>
      <c r="AQ40" s="368"/>
      <c r="AR40" s="368"/>
      <c r="AS40" s="368"/>
      <c r="AT40" s="368"/>
      <c r="AU40" s="368"/>
      <c r="AV40" s="368"/>
      <c r="AW40" s="368"/>
      <c r="AX40" s="368"/>
      <c r="AY40" s="368"/>
      <c r="AZ40" s="368"/>
      <c r="BA40" s="368"/>
      <c r="BB40" s="368"/>
      <c r="BC40" s="368"/>
      <c r="BD40" s="172"/>
      <c r="BE40" s="367" t="str">
        <f t="shared" si="1"/>
        <v/>
      </c>
      <c r="BF40" s="367"/>
      <c r="BG40" s="368"/>
      <c r="BH40" s="368"/>
      <c r="BI40" s="368"/>
      <c r="BJ40" s="368"/>
      <c r="BK40" s="368"/>
      <c r="BL40" s="368"/>
      <c r="BM40" s="368"/>
      <c r="BN40" s="368"/>
      <c r="BO40" s="368"/>
      <c r="BP40" s="368"/>
      <c r="BQ40" s="368"/>
      <c r="BR40" s="368"/>
      <c r="BS40" s="368"/>
      <c r="BT40" s="368"/>
      <c r="BU40" s="368"/>
      <c r="BV40" s="172"/>
      <c r="BW40" s="367">
        <f t="shared" si="2"/>
        <v>24</v>
      </c>
      <c r="BX40" s="367"/>
      <c r="BY40" s="368" t="str">
        <f>IF('各会計、関係団体の財政状況及び健全化判断比率'!B74="","",'各会計、関係団体の財政状況及び健全化判断比率'!B74)</f>
        <v>津山圏域資源循環施設組合　一般会計</v>
      </c>
      <c r="BZ40" s="368"/>
      <c r="CA40" s="368"/>
      <c r="CB40" s="368"/>
      <c r="CC40" s="368"/>
      <c r="CD40" s="368"/>
      <c r="CE40" s="368"/>
      <c r="CF40" s="368"/>
      <c r="CG40" s="368"/>
      <c r="CH40" s="368"/>
      <c r="CI40" s="368"/>
      <c r="CJ40" s="368"/>
      <c r="CK40" s="368"/>
      <c r="CL40" s="368"/>
      <c r="CM40" s="368"/>
      <c r="CN40" s="172"/>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199"/>
    </row>
    <row r="41" spans="1:113" ht="32.25" customHeight="1" x14ac:dyDescent="0.15">
      <c r="A41" s="172"/>
      <c r="B41" s="196"/>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2"/>
      <c r="U41" s="367" t="str">
        <f t="shared" si="4"/>
        <v/>
      </c>
      <c r="V41" s="367"/>
      <c r="W41" s="368"/>
      <c r="X41" s="368"/>
      <c r="Y41" s="368"/>
      <c r="Z41" s="368"/>
      <c r="AA41" s="368"/>
      <c r="AB41" s="368"/>
      <c r="AC41" s="368"/>
      <c r="AD41" s="368"/>
      <c r="AE41" s="368"/>
      <c r="AF41" s="368"/>
      <c r="AG41" s="368"/>
      <c r="AH41" s="368"/>
      <c r="AI41" s="368"/>
      <c r="AJ41" s="368"/>
      <c r="AK41" s="368"/>
      <c r="AL41" s="172"/>
      <c r="AM41" s="367" t="str">
        <f t="shared" si="0"/>
        <v/>
      </c>
      <c r="AN41" s="367"/>
      <c r="AO41" s="368"/>
      <c r="AP41" s="368"/>
      <c r="AQ41" s="368"/>
      <c r="AR41" s="368"/>
      <c r="AS41" s="368"/>
      <c r="AT41" s="368"/>
      <c r="AU41" s="368"/>
      <c r="AV41" s="368"/>
      <c r="AW41" s="368"/>
      <c r="AX41" s="368"/>
      <c r="AY41" s="368"/>
      <c r="AZ41" s="368"/>
      <c r="BA41" s="368"/>
      <c r="BB41" s="368"/>
      <c r="BC41" s="368"/>
      <c r="BD41" s="172"/>
      <c r="BE41" s="367" t="str">
        <f t="shared" si="1"/>
        <v/>
      </c>
      <c r="BF41" s="367"/>
      <c r="BG41" s="368"/>
      <c r="BH41" s="368"/>
      <c r="BI41" s="368"/>
      <c r="BJ41" s="368"/>
      <c r="BK41" s="368"/>
      <c r="BL41" s="368"/>
      <c r="BM41" s="368"/>
      <c r="BN41" s="368"/>
      <c r="BO41" s="368"/>
      <c r="BP41" s="368"/>
      <c r="BQ41" s="368"/>
      <c r="BR41" s="368"/>
      <c r="BS41" s="368"/>
      <c r="BT41" s="368"/>
      <c r="BU41" s="368"/>
      <c r="BV41" s="172"/>
      <c r="BW41" s="367">
        <f t="shared" si="2"/>
        <v>25</v>
      </c>
      <c r="BX41" s="367"/>
      <c r="BY41" s="368" t="str">
        <f>IF('各会計、関係団体の財政状況及び健全化判断比率'!B75="","",'各会計、関係団体の財政状況及び健全化判断比率'!B75)</f>
        <v>津山圏域衛生処理組合　一般会計</v>
      </c>
      <c r="BZ41" s="368"/>
      <c r="CA41" s="368"/>
      <c r="CB41" s="368"/>
      <c r="CC41" s="368"/>
      <c r="CD41" s="368"/>
      <c r="CE41" s="368"/>
      <c r="CF41" s="368"/>
      <c r="CG41" s="368"/>
      <c r="CH41" s="368"/>
      <c r="CI41" s="368"/>
      <c r="CJ41" s="368"/>
      <c r="CK41" s="368"/>
      <c r="CL41" s="368"/>
      <c r="CM41" s="368"/>
      <c r="CN41" s="172"/>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199"/>
    </row>
    <row r="42" spans="1:113" ht="32.25" customHeight="1" x14ac:dyDescent="0.15">
      <c r="B42" s="196"/>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2"/>
      <c r="U42" s="367" t="str">
        <f t="shared" si="4"/>
        <v/>
      </c>
      <c r="V42" s="367"/>
      <c r="W42" s="368"/>
      <c r="X42" s="368"/>
      <c r="Y42" s="368"/>
      <c r="Z42" s="368"/>
      <c r="AA42" s="368"/>
      <c r="AB42" s="368"/>
      <c r="AC42" s="368"/>
      <c r="AD42" s="368"/>
      <c r="AE42" s="368"/>
      <c r="AF42" s="368"/>
      <c r="AG42" s="368"/>
      <c r="AH42" s="368"/>
      <c r="AI42" s="368"/>
      <c r="AJ42" s="368"/>
      <c r="AK42" s="368"/>
      <c r="AL42" s="172"/>
      <c r="AM42" s="367" t="str">
        <f t="shared" si="0"/>
        <v/>
      </c>
      <c r="AN42" s="367"/>
      <c r="AO42" s="368"/>
      <c r="AP42" s="368"/>
      <c r="AQ42" s="368"/>
      <c r="AR42" s="368"/>
      <c r="AS42" s="368"/>
      <c r="AT42" s="368"/>
      <c r="AU42" s="368"/>
      <c r="AV42" s="368"/>
      <c r="AW42" s="368"/>
      <c r="AX42" s="368"/>
      <c r="AY42" s="368"/>
      <c r="AZ42" s="368"/>
      <c r="BA42" s="368"/>
      <c r="BB42" s="368"/>
      <c r="BC42" s="368"/>
      <c r="BD42" s="172"/>
      <c r="BE42" s="367" t="str">
        <f t="shared" si="1"/>
        <v/>
      </c>
      <c r="BF42" s="367"/>
      <c r="BG42" s="368"/>
      <c r="BH42" s="368"/>
      <c r="BI42" s="368"/>
      <c r="BJ42" s="368"/>
      <c r="BK42" s="368"/>
      <c r="BL42" s="368"/>
      <c r="BM42" s="368"/>
      <c r="BN42" s="368"/>
      <c r="BO42" s="368"/>
      <c r="BP42" s="368"/>
      <c r="BQ42" s="368"/>
      <c r="BR42" s="368"/>
      <c r="BS42" s="368"/>
      <c r="BT42" s="368"/>
      <c r="BU42" s="368"/>
      <c r="BV42" s="172"/>
      <c r="BW42" s="367">
        <f t="shared" si="2"/>
        <v>26</v>
      </c>
      <c r="BX42" s="367"/>
      <c r="BY42" s="368" t="str">
        <f>IF('各会計、関係団体の財政状況及び健全化判断比率'!B76="","",'各会計、関係団体の財政状況及び健全化判断比率'!B76)</f>
        <v>津山圏域消防組合　一般会計</v>
      </c>
      <c r="BZ42" s="368"/>
      <c r="CA42" s="368"/>
      <c r="CB42" s="368"/>
      <c r="CC42" s="368"/>
      <c r="CD42" s="368"/>
      <c r="CE42" s="368"/>
      <c r="CF42" s="368"/>
      <c r="CG42" s="368"/>
      <c r="CH42" s="368"/>
      <c r="CI42" s="368"/>
      <c r="CJ42" s="368"/>
      <c r="CK42" s="368"/>
      <c r="CL42" s="368"/>
      <c r="CM42" s="368"/>
      <c r="CN42" s="172"/>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199"/>
    </row>
    <row r="43" spans="1:113" ht="32.25" customHeight="1" x14ac:dyDescent="0.15">
      <c r="B43" s="196"/>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2"/>
      <c r="U43" s="367" t="str">
        <f t="shared" si="4"/>
        <v/>
      </c>
      <c r="V43" s="367"/>
      <c r="W43" s="368"/>
      <c r="X43" s="368"/>
      <c r="Y43" s="368"/>
      <c r="Z43" s="368"/>
      <c r="AA43" s="368"/>
      <c r="AB43" s="368"/>
      <c r="AC43" s="368"/>
      <c r="AD43" s="368"/>
      <c r="AE43" s="368"/>
      <c r="AF43" s="368"/>
      <c r="AG43" s="368"/>
      <c r="AH43" s="368"/>
      <c r="AI43" s="368"/>
      <c r="AJ43" s="368"/>
      <c r="AK43" s="368"/>
      <c r="AL43" s="172"/>
      <c r="AM43" s="367" t="str">
        <f t="shared" si="0"/>
        <v/>
      </c>
      <c r="AN43" s="367"/>
      <c r="AO43" s="368"/>
      <c r="AP43" s="368"/>
      <c r="AQ43" s="368"/>
      <c r="AR43" s="368"/>
      <c r="AS43" s="368"/>
      <c r="AT43" s="368"/>
      <c r="AU43" s="368"/>
      <c r="AV43" s="368"/>
      <c r="AW43" s="368"/>
      <c r="AX43" s="368"/>
      <c r="AY43" s="368"/>
      <c r="AZ43" s="368"/>
      <c r="BA43" s="368"/>
      <c r="BB43" s="368"/>
      <c r="BC43" s="368"/>
      <c r="BD43" s="172"/>
      <c r="BE43" s="367" t="str">
        <f t="shared" si="1"/>
        <v/>
      </c>
      <c r="BF43" s="367"/>
      <c r="BG43" s="368"/>
      <c r="BH43" s="368"/>
      <c r="BI43" s="368"/>
      <c r="BJ43" s="368"/>
      <c r="BK43" s="368"/>
      <c r="BL43" s="368"/>
      <c r="BM43" s="368"/>
      <c r="BN43" s="368"/>
      <c r="BO43" s="368"/>
      <c r="BP43" s="368"/>
      <c r="BQ43" s="368"/>
      <c r="BR43" s="368"/>
      <c r="BS43" s="368"/>
      <c r="BT43" s="368"/>
      <c r="BU43" s="368"/>
      <c r="BV43" s="172"/>
      <c r="BW43" s="367">
        <f t="shared" si="2"/>
        <v>27</v>
      </c>
      <c r="BX43" s="367"/>
      <c r="BY43" s="368" t="str">
        <f>IF('各会計、関係団体の財政状況及び健全化判断比率'!B77="","",'各会計、関係団体の財政状況及び健全化判断比率'!B77)</f>
        <v>勝英衛生施設組合</v>
      </c>
      <c r="BZ43" s="368"/>
      <c r="CA43" s="368"/>
      <c r="CB43" s="368"/>
      <c r="CC43" s="368"/>
      <c r="CD43" s="368"/>
      <c r="CE43" s="368"/>
      <c r="CF43" s="368"/>
      <c r="CG43" s="368"/>
      <c r="CH43" s="368"/>
      <c r="CI43" s="368"/>
      <c r="CJ43" s="368"/>
      <c r="CK43" s="368"/>
      <c r="CL43" s="368"/>
      <c r="CM43" s="368"/>
      <c r="CN43" s="172"/>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NBWo5qIbUarW/UuLE1+wDMOIGeRB+OGjSyg9riwoW9YsA41oUxKm+Daa4SdS/M/r2zLXewpVondP/kJi5g/ZRg==" saltValue="cPZWHyjwc+dJfkpEnFV8Y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17" t="s">
        <v>203</v>
      </c>
      <c r="DI1" s="718"/>
      <c r="DJ1" s="718"/>
      <c r="DK1" s="718"/>
      <c r="DL1" s="718"/>
      <c r="DM1" s="718"/>
      <c r="DN1" s="719"/>
      <c r="DO1" s="205"/>
      <c r="DP1" s="717" t="s">
        <v>204</v>
      </c>
      <c r="DQ1" s="718"/>
      <c r="DR1" s="718"/>
      <c r="DS1" s="718"/>
      <c r="DT1" s="718"/>
      <c r="DU1" s="718"/>
      <c r="DV1" s="718"/>
      <c r="DW1" s="718"/>
      <c r="DX1" s="718"/>
      <c r="DY1" s="718"/>
      <c r="DZ1" s="718"/>
      <c r="EA1" s="718"/>
      <c r="EB1" s="718"/>
      <c r="EC1" s="719"/>
      <c r="ED1" s="204"/>
      <c r="EE1" s="204"/>
      <c r="EF1" s="204"/>
      <c r="EG1" s="204"/>
      <c r="EH1" s="204"/>
      <c r="EI1" s="204"/>
      <c r="EJ1" s="204"/>
      <c r="EK1" s="204"/>
      <c r="EL1" s="204"/>
      <c r="EM1" s="204"/>
    </row>
    <row r="2" spans="2:143" ht="22.5" customHeight="1" x14ac:dyDescent="0.15">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1784707</v>
      </c>
      <c r="S5" s="677"/>
      <c r="T5" s="677"/>
      <c r="U5" s="677"/>
      <c r="V5" s="677"/>
      <c r="W5" s="677"/>
      <c r="X5" s="677"/>
      <c r="Y5" s="702"/>
      <c r="Z5" s="715">
        <v>10.9</v>
      </c>
      <c r="AA5" s="715"/>
      <c r="AB5" s="715"/>
      <c r="AC5" s="715"/>
      <c r="AD5" s="716">
        <v>1784707</v>
      </c>
      <c r="AE5" s="716"/>
      <c r="AF5" s="716"/>
      <c r="AG5" s="716"/>
      <c r="AH5" s="716"/>
      <c r="AI5" s="716"/>
      <c r="AJ5" s="716"/>
      <c r="AK5" s="716"/>
      <c r="AL5" s="703">
        <v>24.7</v>
      </c>
      <c r="AM5" s="685"/>
      <c r="AN5" s="685"/>
      <c r="AO5" s="704"/>
      <c r="AP5" s="679" t="s">
        <v>217</v>
      </c>
      <c r="AQ5" s="680"/>
      <c r="AR5" s="680"/>
      <c r="AS5" s="680"/>
      <c r="AT5" s="680"/>
      <c r="AU5" s="680"/>
      <c r="AV5" s="680"/>
      <c r="AW5" s="680"/>
      <c r="AX5" s="680"/>
      <c r="AY5" s="680"/>
      <c r="AZ5" s="680"/>
      <c r="BA5" s="680"/>
      <c r="BB5" s="680"/>
      <c r="BC5" s="680"/>
      <c r="BD5" s="680"/>
      <c r="BE5" s="680"/>
      <c r="BF5" s="681"/>
      <c r="BG5" s="621">
        <v>1784707</v>
      </c>
      <c r="BH5" s="622"/>
      <c r="BI5" s="622"/>
      <c r="BJ5" s="622"/>
      <c r="BK5" s="622"/>
      <c r="BL5" s="622"/>
      <c r="BM5" s="622"/>
      <c r="BN5" s="623"/>
      <c r="BO5" s="659">
        <v>100</v>
      </c>
      <c r="BP5" s="659"/>
      <c r="BQ5" s="659"/>
      <c r="BR5" s="659"/>
      <c r="BS5" s="660">
        <v>29161</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215788</v>
      </c>
      <c r="S6" s="622"/>
      <c r="T6" s="622"/>
      <c r="U6" s="622"/>
      <c r="V6" s="622"/>
      <c r="W6" s="622"/>
      <c r="X6" s="622"/>
      <c r="Y6" s="623"/>
      <c r="Z6" s="659">
        <v>1.3</v>
      </c>
      <c r="AA6" s="659"/>
      <c r="AB6" s="659"/>
      <c r="AC6" s="659"/>
      <c r="AD6" s="660">
        <v>215788</v>
      </c>
      <c r="AE6" s="660"/>
      <c r="AF6" s="660"/>
      <c r="AG6" s="660"/>
      <c r="AH6" s="660"/>
      <c r="AI6" s="660"/>
      <c r="AJ6" s="660"/>
      <c r="AK6" s="660"/>
      <c r="AL6" s="624">
        <v>3</v>
      </c>
      <c r="AM6" s="625"/>
      <c r="AN6" s="625"/>
      <c r="AO6" s="661"/>
      <c r="AP6" s="618" t="s">
        <v>222</v>
      </c>
      <c r="AQ6" s="619"/>
      <c r="AR6" s="619"/>
      <c r="AS6" s="619"/>
      <c r="AT6" s="619"/>
      <c r="AU6" s="619"/>
      <c r="AV6" s="619"/>
      <c r="AW6" s="619"/>
      <c r="AX6" s="619"/>
      <c r="AY6" s="619"/>
      <c r="AZ6" s="619"/>
      <c r="BA6" s="619"/>
      <c r="BB6" s="619"/>
      <c r="BC6" s="619"/>
      <c r="BD6" s="619"/>
      <c r="BE6" s="619"/>
      <c r="BF6" s="620"/>
      <c r="BG6" s="621">
        <v>1784707</v>
      </c>
      <c r="BH6" s="622"/>
      <c r="BI6" s="622"/>
      <c r="BJ6" s="622"/>
      <c r="BK6" s="622"/>
      <c r="BL6" s="622"/>
      <c r="BM6" s="622"/>
      <c r="BN6" s="623"/>
      <c r="BO6" s="659">
        <v>100</v>
      </c>
      <c r="BP6" s="659"/>
      <c r="BQ6" s="659"/>
      <c r="BR6" s="659"/>
      <c r="BS6" s="660">
        <v>29161</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94879</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94834</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520</v>
      </c>
      <c r="S7" s="622"/>
      <c r="T7" s="622"/>
      <c r="U7" s="622"/>
      <c r="V7" s="622"/>
      <c r="W7" s="622"/>
      <c r="X7" s="622"/>
      <c r="Y7" s="623"/>
      <c r="Z7" s="659">
        <v>0</v>
      </c>
      <c r="AA7" s="659"/>
      <c r="AB7" s="659"/>
      <c r="AC7" s="659"/>
      <c r="AD7" s="660">
        <v>520</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595264</v>
      </c>
      <c r="BH7" s="622"/>
      <c r="BI7" s="622"/>
      <c r="BJ7" s="622"/>
      <c r="BK7" s="622"/>
      <c r="BL7" s="622"/>
      <c r="BM7" s="622"/>
      <c r="BN7" s="623"/>
      <c r="BO7" s="659">
        <v>33.4</v>
      </c>
      <c r="BP7" s="659"/>
      <c r="BQ7" s="659"/>
      <c r="BR7" s="659"/>
      <c r="BS7" s="660">
        <v>29161</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4333470</v>
      </c>
      <c r="CS7" s="622"/>
      <c r="CT7" s="622"/>
      <c r="CU7" s="622"/>
      <c r="CV7" s="622"/>
      <c r="CW7" s="622"/>
      <c r="CX7" s="622"/>
      <c r="CY7" s="623"/>
      <c r="CZ7" s="659">
        <v>27.3</v>
      </c>
      <c r="DA7" s="659"/>
      <c r="DB7" s="659"/>
      <c r="DC7" s="659"/>
      <c r="DD7" s="627">
        <v>1196256</v>
      </c>
      <c r="DE7" s="622"/>
      <c r="DF7" s="622"/>
      <c r="DG7" s="622"/>
      <c r="DH7" s="622"/>
      <c r="DI7" s="622"/>
      <c r="DJ7" s="622"/>
      <c r="DK7" s="622"/>
      <c r="DL7" s="622"/>
      <c r="DM7" s="622"/>
      <c r="DN7" s="622"/>
      <c r="DO7" s="622"/>
      <c r="DP7" s="623"/>
      <c r="DQ7" s="627">
        <v>1688328</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8512</v>
      </c>
      <c r="S8" s="622"/>
      <c r="T8" s="622"/>
      <c r="U8" s="622"/>
      <c r="V8" s="622"/>
      <c r="W8" s="622"/>
      <c r="X8" s="622"/>
      <c r="Y8" s="623"/>
      <c r="Z8" s="659">
        <v>0.1</v>
      </c>
      <c r="AA8" s="659"/>
      <c r="AB8" s="659"/>
      <c r="AC8" s="659"/>
      <c r="AD8" s="660">
        <v>8512</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20030</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3052454</v>
      </c>
      <c r="CS8" s="622"/>
      <c r="CT8" s="622"/>
      <c r="CU8" s="622"/>
      <c r="CV8" s="622"/>
      <c r="CW8" s="622"/>
      <c r="CX8" s="622"/>
      <c r="CY8" s="623"/>
      <c r="CZ8" s="659">
        <v>19.2</v>
      </c>
      <c r="DA8" s="659"/>
      <c r="DB8" s="659"/>
      <c r="DC8" s="659"/>
      <c r="DD8" s="627">
        <v>87146</v>
      </c>
      <c r="DE8" s="622"/>
      <c r="DF8" s="622"/>
      <c r="DG8" s="622"/>
      <c r="DH8" s="622"/>
      <c r="DI8" s="622"/>
      <c r="DJ8" s="622"/>
      <c r="DK8" s="622"/>
      <c r="DL8" s="622"/>
      <c r="DM8" s="622"/>
      <c r="DN8" s="622"/>
      <c r="DO8" s="622"/>
      <c r="DP8" s="623"/>
      <c r="DQ8" s="627">
        <v>1979690</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9255</v>
      </c>
      <c r="S9" s="622"/>
      <c r="T9" s="622"/>
      <c r="U9" s="622"/>
      <c r="V9" s="622"/>
      <c r="W9" s="622"/>
      <c r="X9" s="622"/>
      <c r="Y9" s="623"/>
      <c r="Z9" s="659">
        <v>0.1</v>
      </c>
      <c r="AA9" s="659"/>
      <c r="AB9" s="659"/>
      <c r="AC9" s="659"/>
      <c r="AD9" s="660">
        <v>9255</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439217</v>
      </c>
      <c r="BH9" s="622"/>
      <c r="BI9" s="622"/>
      <c r="BJ9" s="622"/>
      <c r="BK9" s="622"/>
      <c r="BL9" s="622"/>
      <c r="BM9" s="622"/>
      <c r="BN9" s="623"/>
      <c r="BO9" s="659">
        <v>24.6</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1010869</v>
      </c>
      <c r="CS9" s="622"/>
      <c r="CT9" s="622"/>
      <c r="CU9" s="622"/>
      <c r="CV9" s="622"/>
      <c r="CW9" s="622"/>
      <c r="CX9" s="622"/>
      <c r="CY9" s="623"/>
      <c r="CZ9" s="659">
        <v>6.4</v>
      </c>
      <c r="DA9" s="659"/>
      <c r="DB9" s="659"/>
      <c r="DC9" s="659"/>
      <c r="DD9" s="627">
        <v>8204</v>
      </c>
      <c r="DE9" s="622"/>
      <c r="DF9" s="622"/>
      <c r="DG9" s="622"/>
      <c r="DH9" s="622"/>
      <c r="DI9" s="622"/>
      <c r="DJ9" s="622"/>
      <c r="DK9" s="622"/>
      <c r="DL9" s="622"/>
      <c r="DM9" s="622"/>
      <c r="DN9" s="622"/>
      <c r="DO9" s="622"/>
      <c r="DP9" s="623"/>
      <c r="DQ9" s="627">
        <v>872955</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33949</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17000</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304258</v>
      </c>
      <c r="S11" s="622"/>
      <c r="T11" s="622"/>
      <c r="U11" s="622"/>
      <c r="V11" s="622"/>
      <c r="W11" s="622"/>
      <c r="X11" s="622"/>
      <c r="Y11" s="623"/>
      <c r="Z11" s="624">
        <v>1.9</v>
      </c>
      <c r="AA11" s="625"/>
      <c r="AB11" s="625"/>
      <c r="AC11" s="626"/>
      <c r="AD11" s="627">
        <v>304258</v>
      </c>
      <c r="AE11" s="622"/>
      <c r="AF11" s="622"/>
      <c r="AG11" s="622"/>
      <c r="AH11" s="622"/>
      <c r="AI11" s="622"/>
      <c r="AJ11" s="622"/>
      <c r="AK11" s="623"/>
      <c r="AL11" s="624">
        <v>4.2</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102068</v>
      </c>
      <c r="BH11" s="622"/>
      <c r="BI11" s="622"/>
      <c r="BJ11" s="622"/>
      <c r="BK11" s="622"/>
      <c r="BL11" s="622"/>
      <c r="BM11" s="622"/>
      <c r="BN11" s="623"/>
      <c r="BO11" s="659">
        <v>5.7</v>
      </c>
      <c r="BP11" s="659"/>
      <c r="BQ11" s="659"/>
      <c r="BR11" s="659"/>
      <c r="BS11" s="660">
        <v>29161</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808710</v>
      </c>
      <c r="CS11" s="622"/>
      <c r="CT11" s="622"/>
      <c r="CU11" s="622"/>
      <c r="CV11" s="622"/>
      <c r="CW11" s="622"/>
      <c r="CX11" s="622"/>
      <c r="CY11" s="623"/>
      <c r="CZ11" s="659">
        <v>5.0999999999999996</v>
      </c>
      <c r="DA11" s="659"/>
      <c r="DB11" s="659"/>
      <c r="DC11" s="659"/>
      <c r="DD11" s="627">
        <v>68570</v>
      </c>
      <c r="DE11" s="622"/>
      <c r="DF11" s="622"/>
      <c r="DG11" s="622"/>
      <c r="DH11" s="622"/>
      <c r="DI11" s="622"/>
      <c r="DJ11" s="622"/>
      <c r="DK11" s="622"/>
      <c r="DL11" s="622"/>
      <c r="DM11" s="622"/>
      <c r="DN11" s="622"/>
      <c r="DO11" s="622"/>
      <c r="DP11" s="623"/>
      <c r="DQ11" s="627">
        <v>430449</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7011</v>
      </c>
      <c r="S12" s="622"/>
      <c r="T12" s="622"/>
      <c r="U12" s="622"/>
      <c r="V12" s="622"/>
      <c r="W12" s="622"/>
      <c r="X12" s="622"/>
      <c r="Y12" s="623"/>
      <c r="Z12" s="659">
        <v>0</v>
      </c>
      <c r="AA12" s="659"/>
      <c r="AB12" s="659"/>
      <c r="AC12" s="659"/>
      <c r="AD12" s="660">
        <v>7011</v>
      </c>
      <c r="AE12" s="660"/>
      <c r="AF12" s="660"/>
      <c r="AG12" s="660"/>
      <c r="AH12" s="660"/>
      <c r="AI12" s="660"/>
      <c r="AJ12" s="660"/>
      <c r="AK12" s="660"/>
      <c r="AL12" s="624">
        <v>0.1</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1060893</v>
      </c>
      <c r="BH12" s="622"/>
      <c r="BI12" s="622"/>
      <c r="BJ12" s="622"/>
      <c r="BK12" s="622"/>
      <c r="BL12" s="622"/>
      <c r="BM12" s="622"/>
      <c r="BN12" s="623"/>
      <c r="BO12" s="659">
        <v>59.4</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125240</v>
      </c>
      <c r="CS12" s="622"/>
      <c r="CT12" s="622"/>
      <c r="CU12" s="622"/>
      <c r="CV12" s="622"/>
      <c r="CW12" s="622"/>
      <c r="CX12" s="622"/>
      <c r="CY12" s="623"/>
      <c r="CZ12" s="659">
        <v>0.8</v>
      </c>
      <c r="DA12" s="659"/>
      <c r="DB12" s="659"/>
      <c r="DC12" s="659"/>
      <c r="DD12" s="627">
        <v>1925</v>
      </c>
      <c r="DE12" s="622"/>
      <c r="DF12" s="622"/>
      <c r="DG12" s="622"/>
      <c r="DH12" s="622"/>
      <c r="DI12" s="622"/>
      <c r="DJ12" s="622"/>
      <c r="DK12" s="622"/>
      <c r="DL12" s="622"/>
      <c r="DM12" s="622"/>
      <c r="DN12" s="622"/>
      <c r="DO12" s="622"/>
      <c r="DP12" s="623"/>
      <c r="DQ12" s="627">
        <v>97911</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1057135</v>
      </c>
      <c r="BH13" s="622"/>
      <c r="BI13" s="622"/>
      <c r="BJ13" s="622"/>
      <c r="BK13" s="622"/>
      <c r="BL13" s="622"/>
      <c r="BM13" s="622"/>
      <c r="BN13" s="623"/>
      <c r="BO13" s="659">
        <v>59.2</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903036</v>
      </c>
      <c r="CS13" s="622"/>
      <c r="CT13" s="622"/>
      <c r="CU13" s="622"/>
      <c r="CV13" s="622"/>
      <c r="CW13" s="622"/>
      <c r="CX13" s="622"/>
      <c r="CY13" s="623"/>
      <c r="CZ13" s="659">
        <v>5.7</v>
      </c>
      <c r="DA13" s="659"/>
      <c r="DB13" s="659"/>
      <c r="DC13" s="659"/>
      <c r="DD13" s="627">
        <v>375014</v>
      </c>
      <c r="DE13" s="622"/>
      <c r="DF13" s="622"/>
      <c r="DG13" s="622"/>
      <c r="DH13" s="622"/>
      <c r="DI13" s="622"/>
      <c r="DJ13" s="622"/>
      <c r="DK13" s="622"/>
      <c r="DL13" s="622"/>
      <c r="DM13" s="622"/>
      <c r="DN13" s="622"/>
      <c r="DO13" s="622"/>
      <c r="DP13" s="623"/>
      <c r="DQ13" s="627">
        <v>590659</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1747</v>
      </c>
      <c r="S14" s="622"/>
      <c r="T14" s="622"/>
      <c r="U14" s="622"/>
      <c r="V14" s="622"/>
      <c r="W14" s="622"/>
      <c r="X14" s="622"/>
      <c r="Y14" s="623"/>
      <c r="Z14" s="659">
        <v>0</v>
      </c>
      <c r="AA14" s="659"/>
      <c r="AB14" s="659"/>
      <c r="AC14" s="659"/>
      <c r="AD14" s="660">
        <v>1747</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69817</v>
      </c>
      <c r="BH14" s="622"/>
      <c r="BI14" s="622"/>
      <c r="BJ14" s="622"/>
      <c r="BK14" s="622"/>
      <c r="BL14" s="622"/>
      <c r="BM14" s="622"/>
      <c r="BN14" s="623"/>
      <c r="BO14" s="659">
        <v>3.9</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307171</v>
      </c>
      <c r="CS14" s="622"/>
      <c r="CT14" s="622"/>
      <c r="CU14" s="622"/>
      <c r="CV14" s="622"/>
      <c r="CW14" s="622"/>
      <c r="CX14" s="622"/>
      <c r="CY14" s="623"/>
      <c r="CZ14" s="659">
        <v>1.9</v>
      </c>
      <c r="DA14" s="659"/>
      <c r="DB14" s="659"/>
      <c r="DC14" s="659"/>
      <c r="DD14" s="627">
        <v>29140</v>
      </c>
      <c r="DE14" s="622"/>
      <c r="DF14" s="622"/>
      <c r="DG14" s="622"/>
      <c r="DH14" s="622"/>
      <c r="DI14" s="622"/>
      <c r="DJ14" s="622"/>
      <c r="DK14" s="622"/>
      <c r="DL14" s="622"/>
      <c r="DM14" s="622"/>
      <c r="DN14" s="622"/>
      <c r="DO14" s="622"/>
      <c r="DP14" s="623"/>
      <c r="DQ14" s="627">
        <v>276994</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58733</v>
      </c>
      <c r="BH15" s="622"/>
      <c r="BI15" s="622"/>
      <c r="BJ15" s="622"/>
      <c r="BK15" s="622"/>
      <c r="BL15" s="622"/>
      <c r="BM15" s="622"/>
      <c r="BN15" s="623"/>
      <c r="BO15" s="659">
        <v>3.3</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3329090</v>
      </c>
      <c r="CS15" s="622"/>
      <c r="CT15" s="622"/>
      <c r="CU15" s="622"/>
      <c r="CV15" s="622"/>
      <c r="CW15" s="622"/>
      <c r="CX15" s="622"/>
      <c r="CY15" s="623"/>
      <c r="CZ15" s="659">
        <v>21</v>
      </c>
      <c r="DA15" s="659"/>
      <c r="DB15" s="659"/>
      <c r="DC15" s="659"/>
      <c r="DD15" s="627">
        <v>2597271</v>
      </c>
      <c r="DE15" s="622"/>
      <c r="DF15" s="622"/>
      <c r="DG15" s="622"/>
      <c r="DH15" s="622"/>
      <c r="DI15" s="622"/>
      <c r="DJ15" s="622"/>
      <c r="DK15" s="622"/>
      <c r="DL15" s="622"/>
      <c r="DM15" s="622"/>
      <c r="DN15" s="622"/>
      <c r="DO15" s="622"/>
      <c r="DP15" s="623"/>
      <c r="DQ15" s="627">
        <v>649383</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21470</v>
      </c>
      <c r="S16" s="622"/>
      <c r="T16" s="622"/>
      <c r="U16" s="622"/>
      <c r="V16" s="622"/>
      <c r="W16" s="622"/>
      <c r="X16" s="622"/>
      <c r="Y16" s="623"/>
      <c r="Z16" s="659">
        <v>0.1</v>
      </c>
      <c r="AA16" s="659"/>
      <c r="AB16" s="659"/>
      <c r="AC16" s="659"/>
      <c r="AD16" s="660">
        <v>21470</v>
      </c>
      <c r="AE16" s="660"/>
      <c r="AF16" s="660"/>
      <c r="AG16" s="660"/>
      <c r="AH16" s="660"/>
      <c r="AI16" s="660"/>
      <c r="AJ16" s="660"/>
      <c r="AK16" s="660"/>
      <c r="AL16" s="624">
        <v>0.3</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61963</v>
      </c>
      <c r="CS16" s="622"/>
      <c r="CT16" s="622"/>
      <c r="CU16" s="622"/>
      <c r="CV16" s="622"/>
      <c r="CW16" s="622"/>
      <c r="CX16" s="622"/>
      <c r="CY16" s="623"/>
      <c r="CZ16" s="659">
        <v>0.4</v>
      </c>
      <c r="DA16" s="659"/>
      <c r="DB16" s="659"/>
      <c r="DC16" s="659"/>
      <c r="DD16" s="627" t="s">
        <v>122</v>
      </c>
      <c r="DE16" s="622"/>
      <c r="DF16" s="622"/>
      <c r="DG16" s="622"/>
      <c r="DH16" s="622"/>
      <c r="DI16" s="622"/>
      <c r="DJ16" s="622"/>
      <c r="DK16" s="622"/>
      <c r="DL16" s="622"/>
      <c r="DM16" s="622"/>
      <c r="DN16" s="622"/>
      <c r="DO16" s="622"/>
      <c r="DP16" s="623"/>
      <c r="DQ16" s="627">
        <v>17357</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23909</v>
      </c>
      <c r="S17" s="622"/>
      <c r="T17" s="622"/>
      <c r="U17" s="622"/>
      <c r="V17" s="622"/>
      <c r="W17" s="622"/>
      <c r="X17" s="622"/>
      <c r="Y17" s="623"/>
      <c r="Z17" s="659">
        <v>0.1</v>
      </c>
      <c r="AA17" s="659"/>
      <c r="AB17" s="659"/>
      <c r="AC17" s="659"/>
      <c r="AD17" s="660">
        <v>23909</v>
      </c>
      <c r="AE17" s="660"/>
      <c r="AF17" s="660"/>
      <c r="AG17" s="660"/>
      <c r="AH17" s="660"/>
      <c r="AI17" s="660"/>
      <c r="AJ17" s="660"/>
      <c r="AK17" s="660"/>
      <c r="AL17" s="624">
        <v>0.3</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1818612</v>
      </c>
      <c r="CS17" s="622"/>
      <c r="CT17" s="622"/>
      <c r="CU17" s="622"/>
      <c r="CV17" s="622"/>
      <c r="CW17" s="622"/>
      <c r="CX17" s="622"/>
      <c r="CY17" s="623"/>
      <c r="CZ17" s="659">
        <v>11.5</v>
      </c>
      <c r="DA17" s="659"/>
      <c r="DB17" s="659"/>
      <c r="DC17" s="659"/>
      <c r="DD17" s="627" t="s">
        <v>122</v>
      </c>
      <c r="DE17" s="622"/>
      <c r="DF17" s="622"/>
      <c r="DG17" s="622"/>
      <c r="DH17" s="622"/>
      <c r="DI17" s="622"/>
      <c r="DJ17" s="622"/>
      <c r="DK17" s="622"/>
      <c r="DL17" s="622"/>
      <c r="DM17" s="622"/>
      <c r="DN17" s="622"/>
      <c r="DO17" s="622"/>
      <c r="DP17" s="623"/>
      <c r="DQ17" s="627">
        <v>1817892</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11332</v>
      </c>
      <c r="S18" s="622"/>
      <c r="T18" s="622"/>
      <c r="U18" s="622"/>
      <c r="V18" s="622"/>
      <c r="W18" s="622"/>
      <c r="X18" s="622"/>
      <c r="Y18" s="623"/>
      <c r="Z18" s="659">
        <v>0.1</v>
      </c>
      <c r="AA18" s="659"/>
      <c r="AB18" s="659"/>
      <c r="AC18" s="659"/>
      <c r="AD18" s="660">
        <v>11332</v>
      </c>
      <c r="AE18" s="660"/>
      <c r="AF18" s="660"/>
      <c r="AG18" s="660"/>
      <c r="AH18" s="660"/>
      <c r="AI18" s="660"/>
      <c r="AJ18" s="660"/>
      <c r="AK18" s="660"/>
      <c r="AL18" s="624">
        <v>0.2</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8985</v>
      </c>
      <c r="S19" s="622"/>
      <c r="T19" s="622"/>
      <c r="U19" s="622"/>
      <c r="V19" s="622"/>
      <c r="W19" s="622"/>
      <c r="X19" s="622"/>
      <c r="Y19" s="623"/>
      <c r="Z19" s="659">
        <v>0.1</v>
      </c>
      <c r="AA19" s="659"/>
      <c r="AB19" s="659"/>
      <c r="AC19" s="659"/>
      <c r="AD19" s="660">
        <v>8985</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2347</v>
      </c>
      <c r="S20" s="622"/>
      <c r="T20" s="622"/>
      <c r="U20" s="622"/>
      <c r="V20" s="622"/>
      <c r="W20" s="622"/>
      <c r="X20" s="622"/>
      <c r="Y20" s="623"/>
      <c r="Z20" s="659">
        <v>0</v>
      </c>
      <c r="AA20" s="659"/>
      <c r="AB20" s="659"/>
      <c r="AC20" s="659"/>
      <c r="AD20" s="660">
        <v>2347</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15862494</v>
      </c>
      <c r="CS20" s="622"/>
      <c r="CT20" s="622"/>
      <c r="CU20" s="622"/>
      <c r="CV20" s="622"/>
      <c r="CW20" s="622"/>
      <c r="CX20" s="622"/>
      <c r="CY20" s="623"/>
      <c r="CZ20" s="659">
        <v>100</v>
      </c>
      <c r="DA20" s="659"/>
      <c r="DB20" s="659"/>
      <c r="DC20" s="659"/>
      <c r="DD20" s="627">
        <v>4363526</v>
      </c>
      <c r="DE20" s="622"/>
      <c r="DF20" s="622"/>
      <c r="DG20" s="622"/>
      <c r="DH20" s="622"/>
      <c r="DI20" s="622"/>
      <c r="DJ20" s="622"/>
      <c r="DK20" s="622"/>
      <c r="DL20" s="622"/>
      <c r="DM20" s="622"/>
      <c r="DN20" s="622"/>
      <c r="DO20" s="622"/>
      <c r="DP20" s="623"/>
      <c r="DQ20" s="627">
        <v>8516452</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5286447</v>
      </c>
      <c r="S21" s="622"/>
      <c r="T21" s="622"/>
      <c r="U21" s="622"/>
      <c r="V21" s="622"/>
      <c r="W21" s="622"/>
      <c r="X21" s="622"/>
      <c r="Y21" s="623"/>
      <c r="Z21" s="659">
        <v>32.4</v>
      </c>
      <c r="AA21" s="659"/>
      <c r="AB21" s="659"/>
      <c r="AC21" s="659"/>
      <c r="AD21" s="660">
        <v>4822580</v>
      </c>
      <c r="AE21" s="660"/>
      <c r="AF21" s="660"/>
      <c r="AG21" s="660"/>
      <c r="AH21" s="660"/>
      <c r="AI21" s="660"/>
      <c r="AJ21" s="660"/>
      <c r="AK21" s="660"/>
      <c r="AL21" s="624">
        <v>66.900000000000006</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4822580</v>
      </c>
      <c r="S22" s="622"/>
      <c r="T22" s="622"/>
      <c r="U22" s="622"/>
      <c r="V22" s="622"/>
      <c r="W22" s="622"/>
      <c r="X22" s="622"/>
      <c r="Y22" s="623"/>
      <c r="Z22" s="659">
        <v>29.6</v>
      </c>
      <c r="AA22" s="659"/>
      <c r="AB22" s="659"/>
      <c r="AC22" s="659"/>
      <c r="AD22" s="660">
        <v>4822580</v>
      </c>
      <c r="AE22" s="660"/>
      <c r="AF22" s="660"/>
      <c r="AG22" s="660"/>
      <c r="AH22" s="660"/>
      <c r="AI22" s="660"/>
      <c r="AJ22" s="660"/>
      <c r="AK22" s="660"/>
      <c r="AL22" s="624">
        <v>66.900000000000006</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463867</v>
      </c>
      <c r="S23" s="622"/>
      <c r="T23" s="622"/>
      <c r="U23" s="622"/>
      <c r="V23" s="622"/>
      <c r="W23" s="622"/>
      <c r="X23" s="622"/>
      <c r="Y23" s="623"/>
      <c r="Z23" s="659">
        <v>2.8</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4977958</v>
      </c>
      <c r="CS24" s="677"/>
      <c r="CT24" s="677"/>
      <c r="CU24" s="677"/>
      <c r="CV24" s="677"/>
      <c r="CW24" s="677"/>
      <c r="CX24" s="677"/>
      <c r="CY24" s="702"/>
      <c r="CZ24" s="703">
        <v>31.4</v>
      </c>
      <c r="DA24" s="685"/>
      <c r="DB24" s="685"/>
      <c r="DC24" s="705"/>
      <c r="DD24" s="701">
        <v>4051153</v>
      </c>
      <c r="DE24" s="677"/>
      <c r="DF24" s="677"/>
      <c r="DG24" s="677"/>
      <c r="DH24" s="677"/>
      <c r="DI24" s="677"/>
      <c r="DJ24" s="677"/>
      <c r="DK24" s="702"/>
      <c r="DL24" s="701">
        <v>3246130</v>
      </c>
      <c r="DM24" s="677"/>
      <c r="DN24" s="677"/>
      <c r="DO24" s="677"/>
      <c r="DP24" s="677"/>
      <c r="DQ24" s="677"/>
      <c r="DR24" s="677"/>
      <c r="DS24" s="677"/>
      <c r="DT24" s="677"/>
      <c r="DU24" s="677"/>
      <c r="DV24" s="702"/>
      <c r="DW24" s="703">
        <v>44.8</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7674956</v>
      </c>
      <c r="S25" s="622"/>
      <c r="T25" s="622"/>
      <c r="U25" s="622"/>
      <c r="V25" s="622"/>
      <c r="W25" s="622"/>
      <c r="X25" s="622"/>
      <c r="Y25" s="623"/>
      <c r="Z25" s="659">
        <v>47</v>
      </c>
      <c r="AA25" s="659"/>
      <c r="AB25" s="659"/>
      <c r="AC25" s="659"/>
      <c r="AD25" s="660">
        <v>7211089</v>
      </c>
      <c r="AE25" s="660"/>
      <c r="AF25" s="660"/>
      <c r="AG25" s="660"/>
      <c r="AH25" s="660"/>
      <c r="AI25" s="660"/>
      <c r="AJ25" s="660"/>
      <c r="AK25" s="660"/>
      <c r="AL25" s="624">
        <v>100</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1890694</v>
      </c>
      <c r="CS25" s="634"/>
      <c r="CT25" s="634"/>
      <c r="CU25" s="634"/>
      <c r="CV25" s="634"/>
      <c r="CW25" s="634"/>
      <c r="CX25" s="634"/>
      <c r="CY25" s="635"/>
      <c r="CZ25" s="624">
        <v>11.9</v>
      </c>
      <c r="DA25" s="636"/>
      <c r="DB25" s="636"/>
      <c r="DC25" s="637"/>
      <c r="DD25" s="627">
        <v>1727936</v>
      </c>
      <c r="DE25" s="634"/>
      <c r="DF25" s="634"/>
      <c r="DG25" s="634"/>
      <c r="DH25" s="634"/>
      <c r="DI25" s="634"/>
      <c r="DJ25" s="634"/>
      <c r="DK25" s="635"/>
      <c r="DL25" s="627">
        <v>1644845</v>
      </c>
      <c r="DM25" s="634"/>
      <c r="DN25" s="634"/>
      <c r="DO25" s="634"/>
      <c r="DP25" s="634"/>
      <c r="DQ25" s="634"/>
      <c r="DR25" s="634"/>
      <c r="DS25" s="634"/>
      <c r="DT25" s="634"/>
      <c r="DU25" s="634"/>
      <c r="DV25" s="635"/>
      <c r="DW25" s="624">
        <v>22.7</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1470</v>
      </c>
      <c r="S26" s="622"/>
      <c r="T26" s="622"/>
      <c r="U26" s="622"/>
      <c r="V26" s="622"/>
      <c r="W26" s="622"/>
      <c r="X26" s="622"/>
      <c r="Y26" s="623"/>
      <c r="Z26" s="659">
        <v>0</v>
      </c>
      <c r="AA26" s="659"/>
      <c r="AB26" s="659"/>
      <c r="AC26" s="659"/>
      <c r="AD26" s="660">
        <v>1470</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1007076</v>
      </c>
      <c r="CS26" s="622"/>
      <c r="CT26" s="622"/>
      <c r="CU26" s="622"/>
      <c r="CV26" s="622"/>
      <c r="CW26" s="622"/>
      <c r="CX26" s="622"/>
      <c r="CY26" s="623"/>
      <c r="CZ26" s="624">
        <v>6.3</v>
      </c>
      <c r="DA26" s="636"/>
      <c r="DB26" s="636"/>
      <c r="DC26" s="637"/>
      <c r="DD26" s="627">
        <v>886182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64706</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1784707</v>
      </c>
      <c r="BH27" s="622"/>
      <c r="BI27" s="622"/>
      <c r="BJ27" s="622"/>
      <c r="BK27" s="622"/>
      <c r="BL27" s="622"/>
      <c r="BM27" s="622"/>
      <c r="BN27" s="623"/>
      <c r="BO27" s="659">
        <v>100</v>
      </c>
      <c r="BP27" s="659"/>
      <c r="BQ27" s="659"/>
      <c r="BR27" s="659"/>
      <c r="BS27" s="660">
        <v>29161</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1268652</v>
      </c>
      <c r="CS27" s="634"/>
      <c r="CT27" s="634"/>
      <c r="CU27" s="634"/>
      <c r="CV27" s="634"/>
      <c r="CW27" s="634"/>
      <c r="CX27" s="634"/>
      <c r="CY27" s="635"/>
      <c r="CZ27" s="624">
        <v>8</v>
      </c>
      <c r="DA27" s="636"/>
      <c r="DB27" s="636"/>
      <c r="DC27" s="637"/>
      <c r="DD27" s="627">
        <v>505325</v>
      </c>
      <c r="DE27" s="634"/>
      <c r="DF27" s="634"/>
      <c r="DG27" s="634"/>
      <c r="DH27" s="634"/>
      <c r="DI27" s="634"/>
      <c r="DJ27" s="634"/>
      <c r="DK27" s="635"/>
      <c r="DL27" s="627">
        <v>270157</v>
      </c>
      <c r="DM27" s="634"/>
      <c r="DN27" s="634"/>
      <c r="DO27" s="634"/>
      <c r="DP27" s="634"/>
      <c r="DQ27" s="634"/>
      <c r="DR27" s="634"/>
      <c r="DS27" s="634"/>
      <c r="DT27" s="634"/>
      <c r="DU27" s="634"/>
      <c r="DV27" s="635"/>
      <c r="DW27" s="624">
        <v>3.7</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196626</v>
      </c>
      <c r="S28" s="622"/>
      <c r="T28" s="622"/>
      <c r="U28" s="622"/>
      <c r="V28" s="622"/>
      <c r="W28" s="622"/>
      <c r="X28" s="622"/>
      <c r="Y28" s="623"/>
      <c r="Z28" s="659">
        <v>1.2</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1818612</v>
      </c>
      <c r="CS28" s="622"/>
      <c r="CT28" s="622"/>
      <c r="CU28" s="622"/>
      <c r="CV28" s="622"/>
      <c r="CW28" s="622"/>
      <c r="CX28" s="622"/>
      <c r="CY28" s="623"/>
      <c r="CZ28" s="624">
        <v>11.5</v>
      </c>
      <c r="DA28" s="636"/>
      <c r="DB28" s="636"/>
      <c r="DC28" s="637"/>
      <c r="DD28" s="627">
        <v>1817892</v>
      </c>
      <c r="DE28" s="622"/>
      <c r="DF28" s="622"/>
      <c r="DG28" s="622"/>
      <c r="DH28" s="622"/>
      <c r="DI28" s="622"/>
      <c r="DJ28" s="622"/>
      <c r="DK28" s="623"/>
      <c r="DL28" s="627">
        <v>1331128</v>
      </c>
      <c r="DM28" s="622"/>
      <c r="DN28" s="622"/>
      <c r="DO28" s="622"/>
      <c r="DP28" s="622"/>
      <c r="DQ28" s="622"/>
      <c r="DR28" s="622"/>
      <c r="DS28" s="622"/>
      <c r="DT28" s="622"/>
      <c r="DU28" s="622"/>
      <c r="DV28" s="623"/>
      <c r="DW28" s="624">
        <v>18.399999999999999</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18546</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1818603</v>
      </c>
      <c r="CS29" s="634"/>
      <c r="CT29" s="634"/>
      <c r="CU29" s="634"/>
      <c r="CV29" s="634"/>
      <c r="CW29" s="634"/>
      <c r="CX29" s="634"/>
      <c r="CY29" s="635"/>
      <c r="CZ29" s="624">
        <v>11.5</v>
      </c>
      <c r="DA29" s="636"/>
      <c r="DB29" s="636"/>
      <c r="DC29" s="637"/>
      <c r="DD29" s="627">
        <v>1817883</v>
      </c>
      <c r="DE29" s="634"/>
      <c r="DF29" s="634"/>
      <c r="DG29" s="634"/>
      <c r="DH29" s="634"/>
      <c r="DI29" s="634"/>
      <c r="DJ29" s="634"/>
      <c r="DK29" s="635"/>
      <c r="DL29" s="627">
        <v>1331119</v>
      </c>
      <c r="DM29" s="634"/>
      <c r="DN29" s="634"/>
      <c r="DO29" s="634"/>
      <c r="DP29" s="634"/>
      <c r="DQ29" s="634"/>
      <c r="DR29" s="634"/>
      <c r="DS29" s="634"/>
      <c r="DT29" s="634"/>
      <c r="DU29" s="634"/>
      <c r="DV29" s="635"/>
      <c r="DW29" s="624">
        <v>18.399999999999999</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1888138</v>
      </c>
      <c r="S30" s="622"/>
      <c r="T30" s="622"/>
      <c r="U30" s="622"/>
      <c r="V30" s="622"/>
      <c r="W30" s="622"/>
      <c r="X30" s="622"/>
      <c r="Y30" s="623"/>
      <c r="Z30" s="659">
        <v>11.6</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1780887</v>
      </c>
      <c r="CS30" s="622"/>
      <c r="CT30" s="622"/>
      <c r="CU30" s="622"/>
      <c r="CV30" s="622"/>
      <c r="CW30" s="622"/>
      <c r="CX30" s="622"/>
      <c r="CY30" s="623"/>
      <c r="CZ30" s="624">
        <v>11.2</v>
      </c>
      <c r="DA30" s="636"/>
      <c r="DB30" s="636"/>
      <c r="DC30" s="637"/>
      <c r="DD30" s="627">
        <v>1780167</v>
      </c>
      <c r="DE30" s="622"/>
      <c r="DF30" s="622"/>
      <c r="DG30" s="622"/>
      <c r="DH30" s="622"/>
      <c r="DI30" s="622"/>
      <c r="DJ30" s="622"/>
      <c r="DK30" s="623"/>
      <c r="DL30" s="627">
        <v>1293467</v>
      </c>
      <c r="DM30" s="622"/>
      <c r="DN30" s="622"/>
      <c r="DO30" s="622"/>
      <c r="DP30" s="622"/>
      <c r="DQ30" s="622"/>
      <c r="DR30" s="622"/>
      <c r="DS30" s="622"/>
      <c r="DT30" s="622"/>
      <c r="DU30" s="622"/>
      <c r="DV30" s="623"/>
      <c r="DW30" s="624">
        <v>17.899999999999999</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09"/>
      <c r="AV31" s="209"/>
      <c r="AW31" s="209"/>
      <c r="AX31" s="679" t="s">
        <v>178</v>
      </c>
      <c r="AY31" s="680"/>
      <c r="AZ31" s="680"/>
      <c r="BA31" s="680"/>
      <c r="BB31" s="680"/>
      <c r="BC31" s="680"/>
      <c r="BD31" s="680"/>
      <c r="BE31" s="680"/>
      <c r="BF31" s="681"/>
      <c r="BG31" s="683">
        <v>99.4</v>
      </c>
      <c r="BH31" s="684"/>
      <c r="BI31" s="684"/>
      <c r="BJ31" s="684"/>
      <c r="BK31" s="684"/>
      <c r="BL31" s="684"/>
      <c r="BM31" s="685">
        <v>98.1</v>
      </c>
      <c r="BN31" s="684"/>
      <c r="BO31" s="684"/>
      <c r="BP31" s="684"/>
      <c r="BQ31" s="686"/>
      <c r="BR31" s="683">
        <v>99.4</v>
      </c>
      <c r="BS31" s="684"/>
      <c r="BT31" s="684"/>
      <c r="BU31" s="684"/>
      <c r="BV31" s="684"/>
      <c r="BW31" s="684"/>
      <c r="BX31" s="685">
        <v>98.1</v>
      </c>
      <c r="BY31" s="684"/>
      <c r="BZ31" s="684"/>
      <c r="CA31" s="684"/>
      <c r="CB31" s="686"/>
      <c r="CD31" s="642"/>
      <c r="CE31" s="643"/>
      <c r="CF31" s="618" t="s">
        <v>301</v>
      </c>
      <c r="CG31" s="619"/>
      <c r="CH31" s="619"/>
      <c r="CI31" s="619"/>
      <c r="CJ31" s="619"/>
      <c r="CK31" s="619"/>
      <c r="CL31" s="619"/>
      <c r="CM31" s="619"/>
      <c r="CN31" s="619"/>
      <c r="CO31" s="619"/>
      <c r="CP31" s="619"/>
      <c r="CQ31" s="620"/>
      <c r="CR31" s="621">
        <v>37716</v>
      </c>
      <c r="CS31" s="634"/>
      <c r="CT31" s="634"/>
      <c r="CU31" s="634"/>
      <c r="CV31" s="634"/>
      <c r="CW31" s="634"/>
      <c r="CX31" s="634"/>
      <c r="CY31" s="635"/>
      <c r="CZ31" s="624">
        <v>0.2</v>
      </c>
      <c r="DA31" s="636"/>
      <c r="DB31" s="636"/>
      <c r="DC31" s="637"/>
      <c r="DD31" s="627">
        <v>37716</v>
      </c>
      <c r="DE31" s="634"/>
      <c r="DF31" s="634"/>
      <c r="DG31" s="634"/>
      <c r="DH31" s="634"/>
      <c r="DI31" s="634"/>
      <c r="DJ31" s="634"/>
      <c r="DK31" s="635"/>
      <c r="DL31" s="627">
        <v>37652</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747378</v>
      </c>
      <c r="S32" s="622"/>
      <c r="T32" s="622"/>
      <c r="U32" s="622"/>
      <c r="V32" s="622"/>
      <c r="W32" s="622"/>
      <c r="X32" s="622"/>
      <c r="Y32" s="623"/>
      <c r="Z32" s="659">
        <v>4.5999999999999996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05" t="s">
        <v>303</v>
      </c>
      <c r="AX32" s="618" t="s">
        <v>304</v>
      </c>
      <c r="AY32" s="619"/>
      <c r="AZ32" s="619"/>
      <c r="BA32" s="619"/>
      <c r="BB32" s="619"/>
      <c r="BC32" s="619"/>
      <c r="BD32" s="619"/>
      <c r="BE32" s="619"/>
      <c r="BF32" s="620"/>
      <c r="BG32" s="687">
        <v>99.3</v>
      </c>
      <c r="BH32" s="634"/>
      <c r="BI32" s="634"/>
      <c r="BJ32" s="634"/>
      <c r="BK32" s="634"/>
      <c r="BL32" s="634"/>
      <c r="BM32" s="625">
        <v>97.9</v>
      </c>
      <c r="BN32" s="634"/>
      <c r="BO32" s="634"/>
      <c r="BP32" s="634"/>
      <c r="BQ32" s="657"/>
      <c r="BR32" s="687">
        <v>99.5</v>
      </c>
      <c r="BS32" s="634"/>
      <c r="BT32" s="634"/>
      <c r="BU32" s="634"/>
      <c r="BV32" s="634"/>
      <c r="BW32" s="634"/>
      <c r="BX32" s="625">
        <v>98.5</v>
      </c>
      <c r="BY32" s="634"/>
      <c r="BZ32" s="634"/>
      <c r="CA32" s="634"/>
      <c r="CB32" s="657"/>
      <c r="CD32" s="644"/>
      <c r="CE32" s="645"/>
      <c r="CF32" s="618" t="s">
        <v>305</v>
      </c>
      <c r="CG32" s="619"/>
      <c r="CH32" s="619"/>
      <c r="CI32" s="619"/>
      <c r="CJ32" s="619"/>
      <c r="CK32" s="619"/>
      <c r="CL32" s="619"/>
      <c r="CM32" s="619"/>
      <c r="CN32" s="619"/>
      <c r="CO32" s="619"/>
      <c r="CP32" s="619"/>
      <c r="CQ32" s="620"/>
      <c r="CR32" s="621">
        <v>9</v>
      </c>
      <c r="CS32" s="622"/>
      <c r="CT32" s="622"/>
      <c r="CU32" s="622"/>
      <c r="CV32" s="622"/>
      <c r="CW32" s="622"/>
      <c r="CX32" s="622"/>
      <c r="CY32" s="623"/>
      <c r="CZ32" s="624">
        <v>0</v>
      </c>
      <c r="DA32" s="636"/>
      <c r="DB32" s="636"/>
      <c r="DC32" s="637"/>
      <c r="DD32" s="627">
        <v>9</v>
      </c>
      <c r="DE32" s="622"/>
      <c r="DF32" s="622"/>
      <c r="DG32" s="622"/>
      <c r="DH32" s="622"/>
      <c r="DI32" s="622"/>
      <c r="DJ32" s="622"/>
      <c r="DK32" s="623"/>
      <c r="DL32" s="627">
        <v>9</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40068</v>
      </c>
      <c r="S33" s="622"/>
      <c r="T33" s="622"/>
      <c r="U33" s="622"/>
      <c r="V33" s="622"/>
      <c r="W33" s="622"/>
      <c r="X33" s="622"/>
      <c r="Y33" s="623"/>
      <c r="Z33" s="659">
        <v>0.2</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0"/>
      <c r="AV33" s="210"/>
      <c r="AW33" s="210"/>
      <c r="AX33" s="602" t="s">
        <v>307</v>
      </c>
      <c r="AY33" s="603"/>
      <c r="AZ33" s="603"/>
      <c r="BA33" s="603"/>
      <c r="BB33" s="603"/>
      <c r="BC33" s="603"/>
      <c r="BD33" s="603"/>
      <c r="BE33" s="603"/>
      <c r="BF33" s="604"/>
      <c r="BG33" s="682">
        <v>99.5</v>
      </c>
      <c r="BH33" s="606"/>
      <c r="BI33" s="606"/>
      <c r="BJ33" s="606"/>
      <c r="BK33" s="606"/>
      <c r="BL33" s="606"/>
      <c r="BM33" s="652">
        <v>98.2</v>
      </c>
      <c r="BN33" s="606"/>
      <c r="BO33" s="606"/>
      <c r="BP33" s="606"/>
      <c r="BQ33" s="669"/>
      <c r="BR33" s="682">
        <v>99.3</v>
      </c>
      <c r="BS33" s="606"/>
      <c r="BT33" s="606"/>
      <c r="BU33" s="606"/>
      <c r="BV33" s="606"/>
      <c r="BW33" s="606"/>
      <c r="BX33" s="652">
        <v>97.8</v>
      </c>
      <c r="BY33" s="606"/>
      <c r="BZ33" s="606"/>
      <c r="CA33" s="606"/>
      <c r="CB33" s="669"/>
      <c r="CD33" s="618" t="s">
        <v>308</v>
      </c>
      <c r="CE33" s="619"/>
      <c r="CF33" s="619"/>
      <c r="CG33" s="619"/>
      <c r="CH33" s="619"/>
      <c r="CI33" s="619"/>
      <c r="CJ33" s="619"/>
      <c r="CK33" s="619"/>
      <c r="CL33" s="619"/>
      <c r="CM33" s="619"/>
      <c r="CN33" s="619"/>
      <c r="CO33" s="619"/>
      <c r="CP33" s="619"/>
      <c r="CQ33" s="620"/>
      <c r="CR33" s="621">
        <v>6459047</v>
      </c>
      <c r="CS33" s="634"/>
      <c r="CT33" s="634"/>
      <c r="CU33" s="634"/>
      <c r="CV33" s="634"/>
      <c r="CW33" s="634"/>
      <c r="CX33" s="634"/>
      <c r="CY33" s="635"/>
      <c r="CZ33" s="624">
        <v>40.700000000000003</v>
      </c>
      <c r="DA33" s="636"/>
      <c r="DB33" s="636"/>
      <c r="DC33" s="637"/>
      <c r="DD33" s="627">
        <v>4290648</v>
      </c>
      <c r="DE33" s="634"/>
      <c r="DF33" s="634"/>
      <c r="DG33" s="634"/>
      <c r="DH33" s="634"/>
      <c r="DI33" s="634"/>
      <c r="DJ33" s="634"/>
      <c r="DK33" s="635"/>
      <c r="DL33" s="627">
        <v>2711962</v>
      </c>
      <c r="DM33" s="634"/>
      <c r="DN33" s="634"/>
      <c r="DO33" s="634"/>
      <c r="DP33" s="634"/>
      <c r="DQ33" s="634"/>
      <c r="DR33" s="634"/>
      <c r="DS33" s="634"/>
      <c r="DT33" s="634"/>
      <c r="DU33" s="634"/>
      <c r="DV33" s="635"/>
      <c r="DW33" s="624">
        <v>37.4</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123170</v>
      </c>
      <c r="S34" s="622"/>
      <c r="T34" s="622"/>
      <c r="U34" s="622"/>
      <c r="V34" s="622"/>
      <c r="W34" s="622"/>
      <c r="X34" s="622"/>
      <c r="Y34" s="623"/>
      <c r="Z34" s="659">
        <v>0.8</v>
      </c>
      <c r="AA34" s="659"/>
      <c r="AB34" s="659"/>
      <c r="AC34" s="659"/>
      <c r="AD34" s="660" t="s">
        <v>122</v>
      </c>
      <c r="AE34" s="660"/>
      <c r="AF34" s="660"/>
      <c r="AG34" s="660"/>
      <c r="AH34" s="660"/>
      <c r="AI34" s="660"/>
      <c r="AJ34" s="660"/>
      <c r="AK34" s="660"/>
      <c r="AL34" s="624" t="s">
        <v>122</v>
      </c>
      <c r="AM34" s="625"/>
      <c r="AN34" s="625"/>
      <c r="AO34" s="661"/>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18" t="s">
        <v>310</v>
      </c>
      <c r="CE34" s="619"/>
      <c r="CF34" s="619"/>
      <c r="CG34" s="619"/>
      <c r="CH34" s="619"/>
      <c r="CI34" s="619"/>
      <c r="CJ34" s="619"/>
      <c r="CK34" s="619"/>
      <c r="CL34" s="619"/>
      <c r="CM34" s="619"/>
      <c r="CN34" s="619"/>
      <c r="CO34" s="619"/>
      <c r="CP34" s="619"/>
      <c r="CQ34" s="620"/>
      <c r="CR34" s="621">
        <v>1793880</v>
      </c>
      <c r="CS34" s="622"/>
      <c r="CT34" s="622"/>
      <c r="CU34" s="622"/>
      <c r="CV34" s="622"/>
      <c r="CW34" s="622"/>
      <c r="CX34" s="622"/>
      <c r="CY34" s="623"/>
      <c r="CZ34" s="624">
        <v>11.3</v>
      </c>
      <c r="DA34" s="636"/>
      <c r="DB34" s="636"/>
      <c r="DC34" s="637"/>
      <c r="DD34" s="627">
        <v>1085123</v>
      </c>
      <c r="DE34" s="622"/>
      <c r="DF34" s="622"/>
      <c r="DG34" s="622"/>
      <c r="DH34" s="622"/>
      <c r="DI34" s="622"/>
      <c r="DJ34" s="622"/>
      <c r="DK34" s="623"/>
      <c r="DL34" s="627">
        <v>898565</v>
      </c>
      <c r="DM34" s="622"/>
      <c r="DN34" s="622"/>
      <c r="DO34" s="622"/>
      <c r="DP34" s="622"/>
      <c r="DQ34" s="622"/>
      <c r="DR34" s="622"/>
      <c r="DS34" s="622"/>
      <c r="DT34" s="622"/>
      <c r="DU34" s="622"/>
      <c r="DV34" s="623"/>
      <c r="DW34" s="624">
        <v>12.4</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1664673</v>
      </c>
      <c r="S35" s="622"/>
      <c r="T35" s="622"/>
      <c r="U35" s="622"/>
      <c r="V35" s="622"/>
      <c r="W35" s="622"/>
      <c r="X35" s="622"/>
      <c r="Y35" s="623"/>
      <c r="Z35" s="659">
        <v>10.199999999999999</v>
      </c>
      <c r="AA35" s="659"/>
      <c r="AB35" s="659"/>
      <c r="AC35" s="659"/>
      <c r="AD35" s="660" t="s">
        <v>122</v>
      </c>
      <c r="AE35" s="660"/>
      <c r="AF35" s="660"/>
      <c r="AG35" s="660"/>
      <c r="AH35" s="660"/>
      <c r="AI35" s="660"/>
      <c r="AJ35" s="660"/>
      <c r="AK35" s="660"/>
      <c r="AL35" s="624" t="s">
        <v>122</v>
      </c>
      <c r="AM35" s="625"/>
      <c r="AN35" s="625"/>
      <c r="AO35" s="661"/>
      <c r="AP35" s="213"/>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33062</v>
      </c>
      <c r="CS35" s="634"/>
      <c r="CT35" s="634"/>
      <c r="CU35" s="634"/>
      <c r="CV35" s="634"/>
      <c r="CW35" s="634"/>
      <c r="CX35" s="634"/>
      <c r="CY35" s="635"/>
      <c r="CZ35" s="624">
        <v>0.2</v>
      </c>
      <c r="DA35" s="636"/>
      <c r="DB35" s="636"/>
      <c r="DC35" s="637"/>
      <c r="DD35" s="627">
        <v>18240</v>
      </c>
      <c r="DE35" s="634"/>
      <c r="DF35" s="634"/>
      <c r="DG35" s="634"/>
      <c r="DH35" s="634"/>
      <c r="DI35" s="634"/>
      <c r="DJ35" s="634"/>
      <c r="DK35" s="635"/>
      <c r="DL35" s="627">
        <v>12930</v>
      </c>
      <c r="DM35" s="634"/>
      <c r="DN35" s="634"/>
      <c r="DO35" s="634"/>
      <c r="DP35" s="634"/>
      <c r="DQ35" s="634"/>
      <c r="DR35" s="634"/>
      <c r="DS35" s="634"/>
      <c r="DT35" s="634"/>
      <c r="DU35" s="634"/>
      <c r="DV35" s="635"/>
      <c r="DW35" s="624">
        <v>0.2</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411045</v>
      </c>
      <c r="S36" s="622"/>
      <c r="T36" s="622"/>
      <c r="U36" s="622"/>
      <c r="V36" s="622"/>
      <c r="W36" s="622"/>
      <c r="X36" s="622"/>
      <c r="Y36" s="623"/>
      <c r="Z36" s="659">
        <v>2.5</v>
      </c>
      <c r="AA36" s="659"/>
      <c r="AB36" s="659"/>
      <c r="AC36" s="659"/>
      <c r="AD36" s="660" t="s">
        <v>122</v>
      </c>
      <c r="AE36" s="660"/>
      <c r="AF36" s="660"/>
      <c r="AG36" s="660"/>
      <c r="AH36" s="660"/>
      <c r="AI36" s="660"/>
      <c r="AJ36" s="660"/>
      <c r="AK36" s="660"/>
      <c r="AL36" s="624" t="s">
        <v>122</v>
      </c>
      <c r="AM36" s="625"/>
      <c r="AN36" s="625"/>
      <c r="AO36" s="661"/>
      <c r="AP36" s="213"/>
      <c r="AQ36" s="670" t="s">
        <v>316</v>
      </c>
      <c r="AR36" s="671"/>
      <c r="AS36" s="671"/>
      <c r="AT36" s="671"/>
      <c r="AU36" s="671"/>
      <c r="AV36" s="671"/>
      <c r="AW36" s="671"/>
      <c r="AX36" s="671"/>
      <c r="AY36" s="672"/>
      <c r="AZ36" s="676">
        <v>1561640</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12969</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1532370</v>
      </c>
      <c r="CS36" s="622"/>
      <c r="CT36" s="622"/>
      <c r="CU36" s="622"/>
      <c r="CV36" s="622"/>
      <c r="CW36" s="622"/>
      <c r="CX36" s="622"/>
      <c r="CY36" s="623"/>
      <c r="CZ36" s="624">
        <v>9.6999999999999993</v>
      </c>
      <c r="DA36" s="636"/>
      <c r="DB36" s="636"/>
      <c r="DC36" s="637"/>
      <c r="DD36" s="627">
        <v>1117237</v>
      </c>
      <c r="DE36" s="622"/>
      <c r="DF36" s="622"/>
      <c r="DG36" s="622"/>
      <c r="DH36" s="622"/>
      <c r="DI36" s="622"/>
      <c r="DJ36" s="622"/>
      <c r="DK36" s="623"/>
      <c r="DL36" s="627">
        <v>838273</v>
      </c>
      <c r="DM36" s="622"/>
      <c r="DN36" s="622"/>
      <c r="DO36" s="622"/>
      <c r="DP36" s="622"/>
      <c r="DQ36" s="622"/>
      <c r="DR36" s="622"/>
      <c r="DS36" s="622"/>
      <c r="DT36" s="622"/>
      <c r="DU36" s="622"/>
      <c r="DV36" s="623"/>
      <c r="DW36" s="624">
        <v>11.6</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118013</v>
      </c>
      <c r="S37" s="622"/>
      <c r="T37" s="622"/>
      <c r="U37" s="622"/>
      <c r="V37" s="622"/>
      <c r="W37" s="622"/>
      <c r="X37" s="622"/>
      <c r="Y37" s="623"/>
      <c r="Z37" s="659">
        <v>0.7</v>
      </c>
      <c r="AA37" s="659"/>
      <c r="AB37" s="659"/>
      <c r="AC37" s="659"/>
      <c r="AD37" s="660">
        <v>20</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436300</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-20132</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422578</v>
      </c>
      <c r="CS37" s="634"/>
      <c r="CT37" s="634"/>
      <c r="CU37" s="634"/>
      <c r="CV37" s="634"/>
      <c r="CW37" s="634"/>
      <c r="CX37" s="634"/>
      <c r="CY37" s="635"/>
      <c r="CZ37" s="624">
        <v>2.7</v>
      </c>
      <c r="DA37" s="636"/>
      <c r="DB37" s="636"/>
      <c r="DC37" s="637"/>
      <c r="DD37" s="627">
        <v>420578</v>
      </c>
      <c r="DE37" s="634"/>
      <c r="DF37" s="634"/>
      <c r="DG37" s="634"/>
      <c r="DH37" s="634"/>
      <c r="DI37" s="634"/>
      <c r="DJ37" s="634"/>
      <c r="DK37" s="635"/>
      <c r="DL37" s="627">
        <v>413549</v>
      </c>
      <c r="DM37" s="634"/>
      <c r="DN37" s="634"/>
      <c r="DO37" s="634"/>
      <c r="DP37" s="634"/>
      <c r="DQ37" s="634"/>
      <c r="DR37" s="634"/>
      <c r="DS37" s="634"/>
      <c r="DT37" s="634"/>
      <c r="DU37" s="634"/>
      <c r="DV37" s="635"/>
      <c r="DW37" s="624">
        <v>5.7</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3366736</v>
      </c>
      <c r="S38" s="622"/>
      <c r="T38" s="622"/>
      <c r="U38" s="622"/>
      <c r="V38" s="622"/>
      <c r="W38" s="622"/>
      <c r="X38" s="622"/>
      <c r="Y38" s="623"/>
      <c r="Z38" s="659">
        <v>20.6</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320802</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1817</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1240838</v>
      </c>
      <c r="CS38" s="622"/>
      <c r="CT38" s="622"/>
      <c r="CU38" s="622"/>
      <c r="CV38" s="622"/>
      <c r="CW38" s="622"/>
      <c r="CX38" s="622"/>
      <c r="CY38" s="623"/>
      <c r="CZ38" s="624">
        <v>7.8</v>
      </c>
      <c r="DA38" s="636"/>
      <c r="DB38" s="636"/>
      <c r="DC38" s="637"/>
      <c r="DD38" s="627">
        <v>1102279</v>
      </c>
      <c r="DE38" s="622"/>
      <c r="DF38" s="622"/>
      <c r="DG38" s="622"/>
      <c r="DH38" s="622"/>
      <c r="DI38" s="622"/>
      <c r="DJ38" s="622"/>
      <c r="DK38" s="623"/>
      <c r="DL38" s="627">
        <v>843971</v>
      </c>
      <c r="DM38" s="622"/>
      <c r="DN38" s="622"/>
      <c r="DO38" s="622"/>
      <c r="DP38" s="622"/>
      <c r="DQ38" s="622"/>
      <c r="DR38" s="622"/>
      <c r="DS38" s="622"/>
      <c r="DT38" s="622"/>
      <c r="DU38" s="622"/>
      <c r="DV38" s="623"/>
      <c r="DW38" s="624">
        <v>11.7</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28806</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2561</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1718431</v>
      </c>
      <c r="CS39" s="634"/>
      <c r="CT39" s="634"/>
      <c r="CU39" s="634"/>
      <c r="CV39" s="634"/>
      <c r="CW39" s="634"/>
      <c r="CX39" s="634"/>
      <c r="CY39" s="635"/>
      <c r="CZ39" s="624">
        <v>10.8</v>
      </c>
      <c r="DA39" s="636"/>
      <c r="DB39" s="636"/>
      <c r="DC39" s="637"/>
      <c r="DD39" s="627">
        <v>849503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29536</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4906</v>
      </c>
      <c r="BA40" s="622"/>
      <c r="BB40" s="622"/>
      <c r="BC40" s="622"/>
      <c r="BD40" s="634"/>
      <c r="BE40" s="634"/>
      <c r="BF40" s="657"/>
      <c r="BG40" s="662" t="s">
        <v>333</v>
      </c>
      <c r="BH40" s="663"/>
      <c r="BI40" s="663"/>
      <c r="BJ40" s="663"/>
      <c r="BK40" s="663"/>
      <c r="BL40" s="214"/>
      <c r="BM40" s="619" t="s">
        <v>334</v>
      </c>
      <c r="BN40" s="619"/>
      <c r="BO40" s="619"/>
      <c r="BP40" s="619"/>
      <c r="BQ40" s="619"/>
      <c r="BR40" s="619"/>
      <c r="BS40" s="619"/>
      <c r="BT40" s="619"/>
      <c r="BU40" s="620"/>
      <c r="BV40" s="621">
        <v>78</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140466</v>
      </c>
      <c r="CS40" s="622"/>
      <c r="CT40" s="622"/>
      <c r="CU40" s="622"/>
      <c r="CV40" s="622"/>
      <c r="CW40" s="622"/>
      <c r="CX40" s="622"/>
      <c r="CY40" s="623"/>
      <c r="CZ40" s="624">
        <v>0.9</v>
      </c>
      <c r="DA40" s="636"/>
      <c r="DB40" s="636"/>
      <c r="DC40" s="637"/>
      <c r="DD40" s="627">
        <v>118266</v>
      </c>
      <c r="DE40" s="622"/>
      <c r="DF40" s="622"/>
      <c r="DG40" s="622"/>
      <c r="DH40" s="622"/>
      <c r="DI40" s="622"/>
      <c r="DJ40" s="622"/>
      <c r="DK40" s="623"/>
      <c r="DL40" s="627">
        <v>118223</v>
      </c>
      <c r="DM40" s="622"/>
      <c r="DN40" s="622"/>
      <c r="DO40" s="622"/>
      <c r="DP40" s="622"/>
      <c r="DQ40" s="622"/>
      <c r="DR40" s="622"/>
      <c r="DS40" s="622"/>
      <c r="DT40" s="622"/>
      <c r="DU40" s="622"/>
      <c r="DV40" s="623"/>
      <c r="DW40" s="624">
        <v>1.6</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16315525</v>
      </c>
      <c r="S41" s="646"/>
      <c r="T41" s="646"/>
      <c r="U41" s="646"/>
      <c r="V41" s="646"/>
      <c r="W41" s="646"/>
      <c r="X41" s="646"/>
      <c r="Y41" s="649"/>
      <c r="Z41" s="650">
        <v>100</v>
      </c>
      <c r="AA41" s="650"/>
      <c r="AB41" s="650"/>
      <c r="AC41" s="650"/>
      <c r="AD41" s="651">
        <v>7212579</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150794</v>
      </c>
      <c r="BA41" s="622"/>
      <c r="BB41" s="622"/>
      <c r="BC41" s="622"/>
      <c r="BD41" s="634"/>
      <c r="BE41" s="634"/>
      <c r="BF41" s="657"/>
      <c r="BG41" s="662"/>
      <c r="BH41" s="663"/>
      <c r="BI41" s="663"/>
      <c r="BJ41" s="663"/>
      <c r="BK41" s="663"/>
      <c r="BL41" s="214"/>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620032</v>
      </c>
      <c r="BA42" s="646"/>
      <c r="BB42" s="646"/>
      <c r="BC42" s="646"/>
      <c r="BD42" s="606"/>
      <c r="BE42" s="606"/>
      <c r="BF42" s="669"/>
      <c r="BG42" s="664"/>
      <c r="BH42" s="665"/>
      <c r="BI42" s="665"/>
      <c r="BJ42" s="665"/>
      <c r="BK42" s="665"/>
      <c r="BL42" s="215"/>
      <c r="BM42" s="603" t="s">
        <v>341</v>
      </c>
      <c r="BN42" s="603"/>
      <c r="BO42" s="603"/>
      <c r="BP42" s="603"/>
      <c r="BQ42" s="603"/>
      <c r="BR42" s="603"/>
      <c r="BS42" s="603"/>
      <c r="BT42" s="603"/>
      <c r="BU42" s="604"/>
      <c r="BV42" s="605">
        <v>466</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4425489</v>
      </c>
      <c r="CS42" s="634"/>
      <c r="CT42" s="634"/>
      <c r="CU42" s="634"/>
      <c r="CV42" s="634"/>
      <c r="CW42" s="634"/>
      <c r="CX42" s="634"/>
      <c r="CY42" s="635"/>
      <c r="CZ42" s="624">
        <v>27.9</v>
      </c>
      <c r="DA42" s="636"/>
      <c r="DB42" s="636"/>
      <c r="DC42" s="637"/>
      <c r="DD42" s="627">
        <v>174651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05" t="s">
        <v>343</v>
      </c>
      <c r="CD43" s="618" t="s">
        <v>344</v>
      </c>
      <c r="CE43" s="619"/>
      <c r="CF43" s="619"/>
      <c r="CG43" s="619"/>
      <c r="CH43" s="619"/>
      <c r="CI43" s="619"/>
      <c r="CJ43" s="619"/>
      <c r="CK43" s="619"/>
      <c r="CL43" s="619"/>
      <c r="CM43" s="619"/>
      <c r="CN43" s="619"/>
      <c r="CO43" s="619"/>
      <c r="CP43" s="619"/>
      <c r="CQ43" s="620"/>
      <c r="CR43" s="621">
        <v>73506</v>
      </c>
      <c r="CS43" s="634"/>
      <c r="CT43" s="634"/>
      <c r="CU43" s="634"/>
      <c r="CV43" s="634"/>
      <c r="CW43" s="634"/>
      <c r="CX43" s="634"/>
      <c r="CY43" s="635"/>
      <c r="CZ43" s="624">
        <v>0.5</v>
      </c>
      <c r="DA43" s="636"/>
      <c r="DB43" s="636"/>
      <c r="DC43" s="637"/>
      <c r="DD43" s="627">
        <v>44461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4363526</v>
      </c>
      <c r="CS44" s="622"/>
      <c r="CT44" s="622"/>
      <c r="CU44" s="622"/>
      <c r="CV44" s="622"/>
      <c r="CW44" s="622"/>
      <c r="CX44" s="622"/>
      <c r="CY44" s="623"/>
      <c r="CZ44" s="624">
        <v>27.5</v>
      </c>
      <c r="DA44" s="625"/>
      <c r="DB44" s="625"/>
      <c r="DC44" s="626"/>
      <c r="DD44" s="627">
        <v>157294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3007030</v>
      </c>
      <c r="CS45" s="634"/>
      <c r="CT45" s="634"/>
      <c r="CU45" s="634"/>
      <c r="CV45" s="634"/>
      <c r="CW45" s="634"/>
      <c r="CX45" s="634"/>
      <c r="CY45" s="635"/>
      <c r="CZ45" s="624">
        <v>19</v>
      </c>
      <c r="DA45" s="636"/>
      <c r="DB45" s="636"/>
      <c r="DC45" s="637"/>
      <c r="DD45" s="627">
        <v>15514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16"/>
      <c r="CD46" s="642"/>
      <c r="CE46" s="643"/>
      <c r="CF46" s="618" t="s">
        <v>349</v>
      </c>
      <c r="CG46" s="619"/>
      <c r="CH46" s="619"/>
      <c r="CI46" s="619"/>
      <c r="CJ46" s="619"/>
      <c r="CK46" s="619"/>
      <c r="CL46" s="619"/>
      <c r="CM46" s="619"/>
      <c r="CN46" s="619"/>
      <c r="CO46" s="619"/>
      <c r="CP46" s="619"/>
      <c r="CQ46" s="620"/>
      <c r="CR46" s="621">
        <v>1302977</v>
      </c>
      <c r="CS46" s="622"/>
      <c r="CT46" s="622"/>
      <c r="CU46" s="622"/>
      <c r="CV46" s="622"/>
      <c r="CW46" s="622"/>
      <c r="CX46" s="622"/>
      <c r="CY46" s="623"/>
      <c r="CZ46" s="624">
        <v>8.1999999999999993</v>
      </c>
      <c r="DA46" s="625"/>
      <c r="DB46" s="625"/>
      <c r="DC46" s="626"/>
      <c r="DD46" s="627">
        <v>88261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16"/>
      <c r="CD47" s="642"/>
      <c r="CE47" s="643"/>
      <c r="CF47" s="618" t="s">
        <v>350</v>
      </c>
      <c r="CG47" s="619"/>
      <c r="CH47" s="619"/>
      <c r="CI47" s="619"/>
      <c r="CJ47" s="619"/>
      <c r="CK47" s="619"/>
      <c r="CL47" s="619"/>
      <c r="CM47" s="619"/>
      <c r="CN47" s="619"/>
      <c r="CO47" s="619"/>
      <c r="CP47" s="619"/>
      <c r="CQ47" s="620"/>
      <c r="CR47" s="621">
        <v>61963</v>
      </c>
      <c r="CS47" s="634"/>
      <c r="CT47" s="634"/>
      <c r="CU47" s="634"/>
      <c r="CV47" s="634"/>
      <c r="CW47" s="634"/>
      <c r="CX47" s="634"/>
      <c r="CY47" s="635"/>
      <c r="CZ47" s="624">
        <v>0.4</v>
      </c>
      <c r="DA47" s="636"/>
      <c r="DB47" s="636"/>
      <c r="DC47" s="637"/>
      <c r="DD47" s="627">
        <v>17357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16"/>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16"/>
      <c r="CD49" s="602" t="s">
        <v>352</v>
      </c>
      <c r="CE49" s="603"/>
      <c r="CF49" s="603"/>
      <c r="CG49" s="603"/>
      <c r="CH49" s="603"/>
      <c r="CI49" s="603"/>
      <c r="CJ49" s="603"/>
      <c r="CK49" s="603"/>
      <c r="CL49" s="603"/>
      <c r="CM49" s="603"/>
      <c r="CN49" s="603"/>
      <c r="CO49" s="603"/>
      <c r="CP49" s="603"/>
      <c r="CQ49" s="604"/>
      <c r="CR49" s="605">
        <v>15862494</v>
      </c>
      <c r="CS49" s="606"/>
      <c r="CT49" s="606"/>
      <c r="CU49" s="606"/>
      <c r="CV49" s="606"/>
      <c r="CW49" s="606"/>
      <c r="CX49" s="606"/>
      <c r="CY49" s="607"/>
      <c r="CZ49" s="608">
        <v>100</v>
      </c>
      <c r="DA49" s="609"/>
      <c r="DB49" s="609"/>
      <c r="DC49" s="610"/>
      <c r="DD49" s="611">
        <v>8516452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Y522raaN6QUXKvLV7fJ1gRQ00HXL6mxrOvw40Bp8i0QmTxHkEYzU0Fjmz4CLLtwJZ9mAqzbOIceL3N9saXdMQ==" saltValue="9rTMcAP58Qh+AyUEupXAN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91" t="s">
        <v>354</v>
      </c>
      <c r="DK2" s="1092"/>
      <c r="DL2" s="1092"/>
      <c r="DM2" s="1092"/>
      <c r="DN2" s="1092"/>
      <c r="DO2" s="1093"/>
      <c r="DP2" s="219"/>
      <c r="DQ2" s="1091" t="s">
        <v>355</v>
      </c>
      <c r="DR2" s="1092"/>
      <c r="DS2" s="1092"/>
      <c r="DT2" s="1092"/>
      <c r="DU2" s="1092"/>
      <c r="DV2" s="1092"/>
      <c r="DW2" s="1092"/>
      <c r="DX2" s="1092"/>
      <c r="DY2" s="1092"/>
      <c r="DZ2" s="1093"/>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23"/>
      <c r="BA4" s="223"/>
      <c r="BB4" s="223"/>
      <c r="BC4" s="223"/>
      <c r="BD4" s="223"/>
      <c r="BE4" s="224"/>
      <c r="BF4" s="224"/>
      <c r="BG4" s="224"/>
      <c r="BH4" s="224"/>
      <c r="BI4" s="224"/>
      <c r="BJ4" s="224"/>
      <c r="BK4" s="224"/>
      <c r="BL4" s="224"/>
      <c r="BM4" s="224"/>
      <c r="BN4" s="224"/>
      <c r="BO4" s="224"/>
      <c r="BP4" s="224"/>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25"/>
    </row>
    <row r="5" spans="1:131" s="226"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23"/>
      <c r="BA5" s="223"/>
      <c r="BB5" s="223"/>
      <c r="BC5" s="223"/>
      <c r="BD5" s="223"/>
      <c r="BE5" s="224"/>
      <c r="BF5" s="224"/>
      <c r="BG5" s="224"/>
      <c r="BH5" s="224"/>
      <c r="BI5" s="224"/>
      <c r="BJ5" s="224"/>
      <c r="BK5" s="224"/>
      <c r="BL5" s="224"/>
      <c r="BM5" s="224"/>
      <c r="BN5" s="224"/>
      <c r="BO5" s="224"/>
      <c r="BP5" s="224"/>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25"/>
    </row>
    <row r="6" spans="1:131" s="226"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23"/>
      <c r="BA6" s="223"/>
      <c r="BB6" s="223"/>
      <c r="BC6" s="223"/>
      <c r="BD6" s="223"/>
      <c r="BE6" s="224"/>
      <c r="BF6" s="224"/>
      <c r="BG6" s="224"/>
      <c r="BH6" s="224"/>
      <c r="BI6" s="224"/>
      <c r="BJ6" s="224"/>
      <c r="BK6" s="224"/>
      <c r="BL6" s="224"/>
      <c r="BM6" s="224"/>
      <c r="BN6" s="224"/>
      <c r="BO6" s="224"/>
      <c r="BP6" s="224"/>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25"/>
    </row>
    <row r="7" spans="1:131" s="226" customFormat="1" ht="26.25" customHeight="1" thickTop="1" x14ac:dyDescent="0.15">
      <c r="A7" s="227">
        <v>1</v>
      </c>
      <c r="B7" s="1047" t="s">
        <v>375</v>
      </c>
      <c r="C7" s="1048"/>
      <c r="D7" s="1048"/>
      <c r="E7" s="1048"/>
      <c r="F7" s="1048"/>
      <c r="G7" s="1048"/>
      <c r="H7" s="1048"/>
      <c r="I7" s="1048"/>
      <c r="J7" s="1048"/>
      <c r="K7" s="1048"/>
      <c r="L7" s="1048"/>
      <c r="M7" s="1048"/>
      <c r="N7" s="1048"/>
      <c r="O7" s="1048"/>
      <c r="P7" s="1049"/>
      <c r="Q7" s="1102">
        <v>16186</v>
      </c>
      <c r="R7" s="1103"/>
      <c r="S7" s="1103"/>
      <c r="T7" s="1103"/>
      <c r="U7" s="1103"/>
      <c r="V7" s="1103">
        <v>15728</v>
      </c>
      <c r="W7" s="1103"/>
      <c r="X7" s="1103"/>
      <c r="Y7" s="1103"/>
      <c r="Z7" s="1103"/>
      <c r="AA7" s="1103">
        <v>458</v>
      </c>
      <c r="AB7" s="1103"/>
      <c r="AC7" s="1103"/>
      <c r="AD7" s="1103"/>
      <c r="AE7" s="1104"/>
      <c r="AF7" s="1105">
        <v>456</v>
      </c>
      <c r="AG7" s="1106"/>
      <c r="AH7" s="1106"/>
      <c r="AI7" s="1106"/>
      <c r="AJ7" s="1107"/>
      <c r="AK7" s="1108" t="s">
        <v>564</v>
      </c>
      <c r="AL7" s="1109"/>
      <c r="AM7" s="1109"/>
      <c r="AN7" s="1109"/>
      <c r="AO7" s="1109"/>
      <c r="AP7" s="1109">
        <v>12577</v>
      </c>
      <c r="AQ7" s="1109"/>
      <c r="AR7" s="1109"/>
      <c r="AS7" s="1109"/>
      <c r="AT7" s="1109"/>
      <c r="AU7" s="1110"/>
      <c r="AV7" s="1110"/>
      <c r="AW7" s="1110"/>
      <c r="AX7" s="1110"/>
      <c r="AY7" s="1111"/>
      <c r="AZ7" s="223"/>
      <c r="BA7" s="223"/>
      <c r="BB7" s="223"/>
      <c r="BC7" s="223"/>
      <c r="BD7" s="223"/>
      <c r="BE7" s="224"/>
      <c r="BF7" s="224"/>
      <c r="BG7" s="224"/>
      <c r="BH7" s="224"/>
      <c r="BI7" s="224"/>
      <c r="BJ7" s="224"/>
      <c r="BK7" s="224"/>
      <c r="BL7" s="224"/>
      <c r="BM7" s="224"/>
      <c r="BN7" s="224"/>
      <c r="BO7" s="224"/>
      <c r="BP7" s="224"/>
      <c r="BQ7" s="227">
        <v>1</v>
      </c>
      <c r="BR7" s="228"/>
      <c r="BS7" s="1099" t="s">
        <v>582</v>
      </c>
      <c r="BT7" s="1100"/>
      <c r="BU7" s="1100"/>
      <c r="BV7" s="1100"/>
      <c r="BW7" s="1100"/>
      <c r="BX7" s="1100"/>
      <c r="BY7" s="1100"/>
      <c r="BZ7" s="1100"/>
      <c r="CA7" s="1100"/>
      <c r="CB7" s="1100"/>
      <c r="CC7" s="1100"/>
      <c r="CD7" s="1100"/>
      <c r="CE7" s="1100"/>
      <c r="CF7" s="1100"/>
      <c r="CG7" s="1112"/>
      <c r="CH7" s="1096">
        <v>0</v>
      </c>
      <c r="CI7" s="1097"/>
      <c r="CJ7" s="1097"/>
      <c r="CK7" s="1097"/>
      <c r="CL7" s="1098"/>
      <c r="CM7" s="1096">
        <v>119</v>
      </c>
      <c r="CN7" s="1097"/>
      <c r="CO7" s="1097"/>
      <c r="CP7" s="1097"/>
      <c r="CQ7" s="1098"/>
      <c r="CR7" s="1096">
        <v>70</v>
      </c>
      <c r="CS7" s="1097"/>
      <c r="CT7" s="1097"/>
      <c r="CU7" s="1097"/>
      <c r="CV7" s="1098"/>
      <c r="CW7" s="1096">
        <v>10</v>
      </c>
      <c r="CX7" s="1097"/>
      <c r="CY7" s="1097"/>
      <c r="CZ7" s="1097"/>
      <c r="DA7" s="1098"/>
      <c r="DB7" s="1096" t="s">
        <v>564</v>
      </c>
      <c r="DC7" s="1097"/>
      <c r="DD7" s="1097"/>
      <c r="DE7" s="1097"/>
      <c r="DF7" s="1098"/>
      <c r="DG7" s="1096" t="s">
        <v>564</v>
      </c>
      <c r="DH7" s="1097"/>
      <c r="DI7" s="1097"/>
      <c r="DJ7" s="1097"/>
      <c r="DK7" s="1098"/>
      <c r="DL7" s="1096" t="s">
        <v>564</v>
      </c>
      <c r="DM7" s="1097"/>
      <c r="DN7" s="1097"/>
      <c r="DO7" s="1097"/>
      <c r="DP7" s="1098"/>
      <c r="DQ7" s="1096" t="s">
        <v>564</v>
      </c>
      <c r="DR7" s="1097"/>
      <c r="DS7" s="1097"/>
      <c r="DT7" s="1097"/>
      <c r="DU7" s="1098"/>
      <c r="DV7" s="1099"/>
      <c r="DW7" s="1100"/>
      <c r="DX7" s="1100"/>
      <c r="DY7" s="1100"/>
      <c r="DZ7" s="1101"/>
      <c r="EA7" s="225"/>
    </row>
    <row r="8" spans="1:131" s="226" customFormat="1" ht="26.25" customHeight="1" x14ac:dyDescent="0.15">
      <c r="A8" s="229">
        <v>2</v>
      </c>
      <c r="B8" s="1030" t="s">
        <v>376</v>
      </c>
      <c r="C8" s="1031"/>
      <c r="D8" s="1031"/>
      <c r="E8" s="1031"/>
      <c r="F8" s="1031"/>
      <c r="G8" s="1031"/>
      <c r="H8" s="1031"/>
      <c r="I8" s="1031"/>
      <c r="J8" s="1031"/>
      <c r="K8" s="1031"/>
      <c r="L8" s="1031"/>
      <c r="M8" s="1031"/>
      <c r="N8" s="1031"/>
      <c r="O8" s="1031"/>
      <c r="P8" s="1032"/>
      <c r="Q8" s="1038">
        <v>381</v>
      </c>
      <c r="R8" s="1039"/>
      <c r="S8" s="1039"/>
      <c r="T8" s="1039"/>
      <c r="U8" s="1039"/>
      <c r="V8" s="1039">
        <v>375</v>
      </c>
      <c r="W8" s="1039"/>
      <c r="X8" s="1039"/>
      <c r="Y8" s="1039"/>
      <c r="Z8" s="1039"/>
      <c r="AA8" s="1039">
        <v>6</v>
      </c>
      <c r="AB8" s="1039"/>
      <c r="AC8" s="1039"/>
      <c r="AD8" s="1039"/>
      <c r="AE8" s="1040"/>
      <c r="AF8" s="1035">
        <v>6</v>
      </c>
      <c r="AG8" s="1036"/>
      <c r="AH8" s="1036"/>
      <c r="AI8" s="1036"/>
      <c r="AJ8" s="1037"/>
      <c r="AK8" s="1080">
        <v>226</v>
      </c>
      <c r="AL8" s="1081"/>
      <c r="AM8" s="1081"/>
      <c r="AN8" s="1081"/>
      <c r="AO8" s="1081"/>
      <c r="AP8" s="1081">
        <v>425</v>
      </c>
      <c r="AQ8" s="1081"/>
      <c r="AR8" s="1081"/>
      <c r="AS8" s="1081"/>
      <c r="AT8" s="1081"/>
      <c r="AU8" s="1082"/>
      <c r="AV8" s="1082"/>
      <c r="AW8" s="1082"/>
      <c r="AX8" s="1082"/>
      <c r="AY8" s="1083"/>
      <c r="AZ8" s="223"/>
      <c r="BA8" s="223"/>
      <c r="BB8" s="223"/>
      <c r="BC8" s="223"/>
      <c r="BD8" s="223"/>
      <c r="BE8" s="224"/>
      <c r="BF8" s="224"/>
      <c r="BG8" s="224"/>
      <c r="BH8" s="224"/>
      <c r="BI8" s="224"/>
      <c r="BJ8" s="224"/>
      <c r="BK8" s="224"/>
      <c r="BL8" s="224"/>
      <c r="BM8" s="224"/>
      <c r="BN8" s="224"/>
      <c r="BO8" s="224"/>
      <c r="BP8" s="224"/>
      <c r="BQ8" s="229">
        <v>2</v>
      </c>
      <c r="BR8" s="230"/>
      <c r="BS8" s="992" t="s">
        <v>583</v>
      </c>
      <c r="BT8" s="993"/>
      <c r="BU8" s="993"/>
      <c r="BV8" s="993"/>
      <c r="BW8" s="993"/>
      <c r="BX8" s="993"/>
      <c r="BY8" s="993"/>
      <c r="BZ8" s="993"/>
      <c r="CA8" s="993"/>
      <c r="CB8" s="993"/>
      <c r="CC8" s="993"/>
      <c r="CD8" s="993"/>
      <c r="CE8" s="993"/>
      <c r="CF8" s="993"/>
      <c r="CG8" s="1014"/>
      <c r="CH8" s="989">
        <v>-4</v>
      </c>
      <c r="CI8" s="990"/>
      <c r="CJ8" s="990"/>
      <c r="CK8" s="990"/>
      <c r="CL8" s="991"/>
      <c r="CM8" s="989">
        <v>-2</v>
      </c>
      <c r="CN8" s="990"/>
      <c r="CO8" s="990"/>
      <c r="CP8" s="990"/>
      <c r="CQ8" s="991"/>
      <c r="CR8" s="989">
        <v>8</v>
      </c>
      <c r="CS8" s="990"/>
      <c r="CT8" s="990"/>
      <c r="CU8" s="990"/>
      <c r="CV8" s="991"/>
      <c r="CW8" s="989" t="s">
        <v>564</v>
      </c>
      <c r="CX8" s="990"/>
      <c r="CY8" s="990"/>
      <c r="CZ8" s="990"/>
      <c r="DA8" s="991"/>
      <c r="DB8" s="989" t="s">
        <v>564</v>
      </c>
      <c r="DC8" s="990"/>
      <c r="DD8" s="990"/>
      <c r="DE8" s="990"/>
      <c r="DF8" s="991"/>
      <c r="DG8" s="989" t="s">
        <v>564</v>
      </c>
      <c r="DH8" s="990"/>
      <c r="DI8" s="990"/>
      <c r="DJ8" s="990"/>
      <c r="DK8" s="991"/>
      <c r="DL8" s="989" t="s">
        <v>564</v>
      </c>
      <c r="DM8" s="990"/>
      <c r="DN8" s="990"/>
      <c r="DO8" s="990"/>
      <c r="DP8" s="991"/>
      <c r="DQ8" s="989" t="s">
        <v>564</v>
      </c>
      <c r="DR8" s="990"/>
      <c r="DS8" s="990"/>
      <c r="DT8" s="990"/>
      <c r="DU8" s="991"/>
      <c r="DV8" s="992"/>
      <c r="DW8" s="993"/>
      <c r="DX8" s="993"/>
      <c r="DY8" s="993"/>
      <c r="DZ8" s="994"/>
      <c r="EA8" s="225"/>
    </row>
    <row r="9" spans="1:131" s="226" customFormat="1" ht="26.25" customHeight="1" x14ac:dyDescent="0.15">
      <c r="A9" s="229">
        <v>3</v>
      </c>
      <c r="B9" s="1030" t="s">
        <v>377</v>
      </c>
      <c r="C9" s="1031"/>
      <c r="D9" s="1031"/>
      <c r="E9" s="1031"/>
      <c r="F9" s="1031"/>
      <c r="G9" s="1031"/>
      <c r="H9" s="1031"/>
      <c r="I9" s="1031"/>
      <c r="J9" s="1031"/>
      <c r="K9" s="1031"/>
      <c r="L9" s="1031"/>
      <c r="M9" s="1031"/>
      <c r="N9" s="1031"/>
      <c r="O9" s="1031"/>
      <c r="P9" s="1032"/>
      <c r="Q9" s="1038">
        <v>3</v>
      </c>
      <c r="R9" s="1039"/>
      <c r="S9" s="1039"/>
      <c r="T9" s="1039"/>
      <c r="U9" s="1039"/>
      <c r="V9" s="1039">
        <v>16</v>
      </c>
      <c r="W9" s="1039"/>
      <c r="X9" s="1039"/>
      <c r="Y9" s="1039"/>
      <c r="Z9" s="1039"/>
      <c r="AA9" s="1039">
        <v>-13</v>
      </c>
      <c r="AB9" s="1039"/>
      <c r="AC9" s="1039"/>
      <c r="AD9" s="1039"/>
      <c r="AE9" s="1040"/>
      <c r="AF9" s="1035">
        <v>-13</v>
      </c>
      <c r="AG9" s="1036"/>
      <c r="AH9" s="1036"/>
      <c r="AI9" s="1036"/>
      <c r="AJ9" s="1037"/>
      <c r="AK9" s="1080" t="s">
        <v>564</v>
      </c>
      <c r="AL9" s="1081"/>
      <c r="AM9" s="1081"/>
      <c r="AN9" s="1081"/>
      <c r="AO9" s="1081"/>
      <c r="AP9" s="1081" t="s">
        <v>564</v>
      </c>
      <c r="AQ9" s="1081"/>
      <c r="AR9" s="1081"/>
      <c r="AS9" s="1081"/>
      <c r="AT9" s="1081"/>
      <c r="AU9" s="1082"/>
      <c r="AV9" s="1082"/>
      <c r="AW9" s="1082"/>
      <c r="AX9" s="1082"/>
      <c r="AY9" s="1083"/>
      <c r="AZ9" s="223"/>
      <c r="BA9" s="223"/>
      <c r="BB9" s="223"/>
      <c r="BC9" s="223"/>
      <c r="BD9" s="223"/>
      <c r="BE9" s="224"/>
      <c r="BF9" s="224"/>
      <c r="BG9" s="224"/>
      <c r="BH9" s="224"/>
      <c r="BI9" s="224"/>
      <c r="BJ9" s="224"/>
      <c r="BK9" s="224"/>
      <c r="BL9" s="224"/>
      <c r="BM9" s="224"/>
      <c r="BN9" s="224"/>
      <c r="BO9" s="224"/>
      <c r="BP9" s="224"/>
      <c r="BQ9" s="229">
        <v>3</v>
      </c>
      <c r="BR9" s="230"/>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25"/>
    </row>
    <row r="10" spans="1:131" s="226" customFormat="1" ht="26.25" customHeight="1" x14ac:dyDescent="0.15">
      <c r="A10" s="229">
        <v>4</v>
      </c>
      <c r="B10" s="1030" t="s">
        <v>378</v>
      </c>
      <c r="C10" s="1031"/>
      <c r="D10" s="1031"/>
      <c r="E10" s="1031"/>
      <c r="F10" s="1031"/>
      <c r="G10" s="1031"/>
      <c r="H10" s="1031"/>
      <c r="I10" s="1031"/>
      <c r="J10" s="1031"/>
      <c r="K10" s="1031"/>
      <c r="L10" s="1031"/>
      <c r="M10" s="1031"/>
      <c r="N10" s="1031"/>
      <c r="O10" s="1031"/>
      <c r="P10" s="1032"/>
      <c r="Q10" s="1038">
        <v>24</v>
      </c>
      <c r="R10" s="1039"/>
      <c r="S10" s="1039"/>
      <c r="T10" s="1039"/>
      <c r="U10" s="1039"/>
      <c r="V10" s="1039">
        <v>23</v>
      </c>
      <c r="W10" s="1039"/>
      <c r="X10" s="1039"/>
      <c r="Y10" s="1039"/>
      <c r="Z10" s="1039"/>
      <c r="AA10" s="1039">
        <v>1</v>
      </c>
      <c r="AB10" s="1039"/>
      <c r="AC10" s="1039"/>
      <c r="AD10" s="1039"/>
      <c r="AE10" s="1040"/>
      <c r="AF10" s="1035">
        <v>1</v>
      </c>
      <c r="AG10" s="1036"/>
      <c r="AH10" s="1036"/>
      <c r="AI10" s="1036"/>
      <c r="AJ10" s="1037"/>
      <c r="AK10" s="1080">
        <v>11</v>
      </c>
      <c r="AL10" s="1081"/>
      <c r="AM10" s="1081"/>
      <c r="AN10" s="1081"/>
      <c r="AO10" s="1081"/>
      <c r="AP10" s="1081">
        <v>8</v>
      </c>
      <c r="AQ10" s="1081"/>
      <c r="AR10" s="1081"/>
      <c r="AS10" s="1081"/>
      <c r="AT10" s="1081"/>
      <c r="AU10" s="1082"/>
      <c r="AV10" s="1082"/>
      <c r="AW10" s="1082"/>
      <c r="AX10" s="1082"/>
      <c r="AY10" s="1083"/>
      <c r="AZ10" s="223"/>
      <c r="BA10" s="223"/>
      <c r="BB10" s="223"/>
      <c r="BC10" s="223"/>
      <c r="BD10" s="223"/>
      <c r="BE10" s="224"/>
      <c r="BF10" s="224"/>
      <c r="BG10" s="224"/>
      <c r="BH10" s="224"/>
      <c r="BI10" s="224"/>
      <c r="BJ10" s="224"/>
      <c r="BK10" s="224"/>
      <c r="BL10" s="224"/>
      <c r="BM10" s="224"/>
      <c r="BN10" s="224"/>
      <c r="BO10" s="224"/>
      <c r="BP10" s="224"/>
      <c r="BQ10" s="229">
        <v>4</v>
      </c>
      <c r="BR10" s="230"/>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25"/>
    </row>
    <row r="11" spans="1:131" s="226" customFormat="1" ht="26.25" customHeight="1" x14ac:dyDescent="0.15">
      <c r="A11" s="229">
        <v>5</v>
      </c>
      <c r="B11" s="1030" t="s">
        <v>379</v>
      </c>
      <c r="C11" s="1031"/>
      <c r="D11" s="1031"/>
      <c r="E11" s="1031"/>
      <c r="F11" s="1031"/>
      <c r="G11" s="1031"/>
      <c r="H11" s="1031"/>
      <c r="I11" s="1031"/>
      <c r="J11" s="1031"/>
      <c r="K11" s="1031"/>
      <c r="L11" s="1031"/>
      <c r="M11" s="1031"/>
      <c r="N11" s="1031"/>
      <c r="O11" s="1031"/>
      <c r="P11" s="1032"/>
      <c r="Q11" s="1038">
        <v>18</v>
      </c>
      <c r="R11" s="1039"/>
      <c r="S11" s="1039"/>
      <c r="T11" s="1039"/>
      <c r="U11" s="1039"/>
      <c r="V11" s="1039">
        <v>17</v>
      </c>
      <c r="W11" s="1039"/>
      <c r="X11" s="1039"/>
      <c r="Y11" s="1039"/>
      <c r="Z11" s="1039"/>
      <c r="AA11" s="1039">
        <v>1</v>
      </c>
      <c r="AB11" s="1039"/>
      <c r="AC11" s="1039"/>
      <c r="AD11" s="1039"/>
      <c r="AE11" s="1040"/>
      <c r="AF11" s="1035">
        <v>1</v>
      </c>
      <c r="AG11" s="1036"/>
      <c r="AH11" s="1036"/>
      <c r="AI11" s="1036"/>
      <c r="AJ11" s="1037"/>
      <c r="AK11" s="1080">
        <v>7</v>
      </c>
      <c r="AL11" s="1081"/>
      <c r="AM11" s="1081"/>
      <c r="AN11" s="1081"/>
      <c r="AO11" s="1081"/>
      <c r="AP11" s="1081">
        <v>13</v>
      </c>
      <c r="AQ11" s="1081"/>
      <c r="AR11" s="1081"/>
      <c r="AS11" s="1081"/>
      <c r="AT11" s="1081"/>
      <c r="AU11" s="1082"/>
      <c r="AV11" s="1082"/>
      <c r="AW11" s="1082"/>
      <c r="AX11" s="1082"/>
      <c r="AY11" s="1083"/>
      <c r="AZ11" s="223"/>
      <c r="BA11" s="223"/>
      <c r="BB11" s="223"/>
      <c r="BC11" s="223"/>
      <c r="BD11" s="223"/>
      <c r="BE11" s="224"/>
      <c r="BF11" s="224"/>
      <c r="BG11" s="224"/>
      <c r="BH11" s="224"/>
      <c r="BI11" s="224"/>
      <c r="BJ11" s="224"/>
      <c r="BK11" s="224"/>
      <c r="BL11" s="224"/>
      <c r="BM11" s="224"/>
      <c r="BN11" s="224"/>
      <c r="BO11" s="224"/>
      <c r="BP11" s="224"/>
      <c r="BQ11" s="229">
        <v>5</v>
      </c>
      <c r="BR11" s="230"/>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25"/>
    </row>
    <row r="12" spans="1:131" s="226" customFormat="1" ht="26.25" customHeight="1" x14ac:dyDescent="0.15">
      <c r="A12" s="229">
        <v>6</v>
      </c>
      <c r="B12" s="1030" t="s">
        <v>380</v>
      </c>
      <c r="C12" s="1031"/>
      <c r="D12" s="1031"/>
      <c r="E12" s="1031"/>
      <c r="F12" s="1031"/>
      <c r="G12" s="1031"/>
      <c r="H12" s="1031"/>
      <c r="I12" s="1031"/>
      <c r="J12" s="1031"/>
      <c r="K12" s="1031"/>
      <c r="L12" s="1031"/>
      <c r="M12" s="1031"/>
      <c r="N12" s="1031"/>
      <c r="O12" s="1031"/>
      <c r="P12" s="1032"/>
      <c r="Q12" s="1038">
        <v>16</v>
      </c>
      <c r="R12" s="1039"/>
      <c r="S12" s="1039"/>
      <c r="T12" s="1039"/>
      <c r="U12" s="1039"/>
      <c r="V12" s="1039">
        <v>16</v>
      </c>
      <c r="W12" s="1039"/>
      <c r="X12" s="1039"/>
      <c r="Y12" s="1039"/>
      <c r="Z12" s="1039"/>
      <c r="AA12" s="1039" t="s">
        <v>563</v>
      </c>
      <c r="AB12" s="1039"/>
      <c r="AC12" s="1039"/>
      <c r="AD12" s="1039"/>
      <c r="AE12" s="1040"/>
      <c r="AF12" s="1035" t="s">
        <v>122</v>
      </c>
      <c r="AG12" s="1036"/>
      <c r="AH12" s="1036"/>
      <c r="AI12" s="1036"/>
      <c r="AJ12" s="1037"/>
      <c r="AK12" s="1080">
        <v>8</v>
      </c>
      <c r="AL12" s="1081"/>
      <c r="AM12" s="1081"/>
      <c r="AN12" s="1081"/>
      <c r="AO12" s="1081"/>
      <c r="AP12" s="1081" t="s">
        <v>564</v>
      </c>
      <c r="AQ12" s="1081"/>
      <c r="AR12" s="1081"/>
      <c r="AS12" s="1081"/>
      <c r="AT12" s="1081"/>
      <c r="AU12" s="1082"/>
      <c r="AV12" s="1082"/>
      <c r="AW12" s="1082"/>
      <c r="AX12" s="1082"/>
      <c r="AY12" s="1083"/>
      <c r="AZ12" s="223"/>
      <c r="BA12" s="223"/>
      <c r="BB12" s="223"/>
      <c r="BC12" s="223"/>
      <c r="BD12" s="223"/>
      <c r="BE12" s="224"/>
      <c r="BF12" s="224"/>
      <c r="BG12" s="224"/>
      <c r="BH12" s="224"/>
      <c r="BI12" s="224"/>
      <c r="BJ12" s="224"/>
      <c r="BK12" s="224"/>
      <c r="BL12" s="224"/>
      <c r="BM12" s="224"/>
      <c r="BN12" s="224"/>
      <c r="BO12" s="224"/>
      <c r="BP12" s="224"/>
      <c r="BQ12" s="229">
        <v>6</v>
      </c>
      <c r="BR12" s="230"/>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25"/>
    </row>
    <row r="13" spans="1:131" s="226" customFormat="1" ht="26.25" customHeight="1" x14ac:dyDescent="0.15">
      <c r="A13" s="229">
        <v>7</v>
      </c>
      <c r="B13" s="1030" t="s">
        <v>381</v>
      </c>
      <c r="C13" s="1031"/>
      <c r="D13" s="1031"/>
      <c r="E13" s="1031"/>
      <c r="F13" s="1031"/>
      <c r="G13" s="1031"/>
      <c r="H13" s="1031"/>
      <c r="I13" s="1031"/>
      <c r="J13" s="1031"/>
      <c r="K13" s="1031"/>
      <c r="L13" s="1031"/>
      <c r="M13" s="1031"/>
      <c r="N13" s="1031"/>
      <c r="O13" s="1031"/>
      <c r="P13" s="1032"/>
      <c r="Q13" s="1038">
        <v>1</v>
      </c>
      <c r="R13" s="1039"/>
      <c r="S13" s="1039"/>
      <c r="T13" s="1039"/>
      <c r="U13" s="1039"/>
      <c r="V13" s="1039">
        <v>1</v>
      </c>
      <c r="W13" s="1039"/>
      <c r="X13" s="1039"/>
      <c r="Y13" s="1039"/>
      <c r="Z13" s="1039"/>
      <c r="AA13" s="1039" t="s">
        <v>563</v>
      </c>
      <c r="AB13" s="1039"/>
      <c r="AC13" s="1039"/>
      <c r="AD13" s="1039"/>
      <c r="AE13" s="1040"/>
      <c r="AF13" s="1035" t="s">
        <v>122</v>
      </c>
      <c r="AG13" s="1036"/>
      <c r="AH13" s="1036"/>
      <c r="AI13" s="1036"/>
      <c r="AJ13" s="1037"/>
      <c r="AK13" s="1080">
        <v>1</v>
      </c>
      <c r="AL13" s="1081"/>
      <c r="AM13" s="1081"/>
      <c r="AN13" s="1081"/>
      <c r="AO13" s="1081"/>
      <c r="AP13" s="1081" t="s">
        <v>564</v>
      </c>
      <c r="AQ13" s="1081"/>
      <c r="AR13" s="1081"/>
      <c r="AS13" s="1081"/>
      <c r="AT13" s="1081"/>
      <c r="AU13" s="1082"/>
      <c r="AV13" s="1082"/>
      <c r="AW13" s="1082"/>
      <c r="AX13" s="1082"/>
      <c r="AY13" s="1083"/>
      <c r="AZ13" s="223"/>
      <c r="BA13" s="223"/>
      <c r="BB13" s="223"/>
      <c r="BC13" s="223"/>
      <c r="BD13" s="223"/>
      <c r="BE13" s="224"/>
      <c r="BF13" s="224"/>
      <c r="BG13" s="224"/>
      <c r="BH13" s="224"/>
      <c r="BI13" s="224"/>
      <c r="BJ13" s="224"/>
      <c r="BK13" s="224"/>
      <c r="BL13" s="224"/>
      <c r="BM13" s="224"/>
      <c r="BN13" s="224"/>
      <c r="BO13" s="224"/>
      <c r="BP13" s="224"/>
      <c r="BQ13" s="229">
        <v>7</v>
      </c>
      <c r="BR13" s="230"/>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25"/>
    </row>
    <row r="14" spans="1:131" s="226" customFormat="1" ht="26.25" customHeight="1" x14ac:dyDescent="0.15">
      <c r="A14" s="229">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23"/>
      <c r="BA14" s="223"/>
      <c r="BB14" s="223"/>
      <c r="BC14" s="223"/>
      <c r="BD14" s="223"/>
      <c r="BE14" s="224"/>
      <c r="BF14" s="224"/>
      <c r="BG14" s="224"/>
      <c r="BH14" s="224"/>
      <c r="BI14" s="224"/>
      <c r="BJ14" s="224"/>
      <c r="BK14" s="224"/>
      <c r="BL14" s="224"/>
      <c r="BM14" s="224"/>
      <c r="BN14" s="224"/>
      <c r="BO14" s="224"/>
      <c r="BP14" s="224"/>
      <c r="BQ14" s="229">
        <v>8</v>
      </c>
      <c r="BR14" s="230"/>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25"/>
    </row>
    <row r="15" spans="1:131" s="226" customFormat="1" ht="26.25" customHeight="1" x14ac:dyDescent="0.15">
      <c r="A15" s="229">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23"/>
      <c r="BA15" s="223"/>
      <c r="BB15" s="223"/>
      <c r="BC15" s="223"/>
      <c r="BD15" s="223"/>
      <c r="BE15" s="224"/>
      <c r="BF15" s="224"/>
      <c r="BG15" s="224"/>
      <c r="BH15" s="224"/>
      <c r="BI15" s="224"/>
      <c r="BJ15" s="224"/>
      <c r="BK15" s="224"/>
      <c r="BL15" s="224"/>
      <c r="BM15" s="224"/>
      <c r="BN15" s="224"/>
      <c r="BO15" s="224"/>
      <c r="BP15" s="224"/>
      <c r="BQ15" s="229">
        <v>9</v>
      </c>
      <c r="BR15" s="230"/>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25"/>
    </row>
    <row r="16" spans="1:131" s="226" customFormat="1" ht="26.25" customHeight="1" x14ac:dyDescent="0.15">
      <c r="A16" s="229">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23"/>
      <c r="BA16" s="223"/>
      <c r="BB16" s="223"/>
      <c r="BC16" s="223"/>
      <c r="BD16" s="223"/>
      <c r="BE16" s="224"/>
      <c r="BF16" s="224"/>
      <c r="BG16" s="224"/>
      <c r="BH16" s="224"/>
      <c r="BI16" s="224"/>
      <c r="BJ16" s="224"/>
      <c r="BK16" s="224"/>
      <c r="BL16" s="224"/>
      <c r="BM16" s="224"/>
      <c r="BN16" s="224"/>
      <c r="BO16" s="224"/>
      <c r="BP16" s="224"/>
      <c r="BQ16" s="229">
        <v>10</v>
      </c>
      <c r="BR16" s="230"/>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25"/>
    </row>
    <row r="17" spans="1:131" s="226" customFormat="1" ht="26.25" customHeight="1" x14ac:dyDescent="0.15">
      <c r="A17" s="229">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23"/>
      <c r="BA17" s="223"/>
      <c r="BB17" s="223"/>
      <c r="BC17" s="223"/>
      <c r="BD17" s="223"/>
      <c r="BE17" s="224"/>
      <c r="BF17" s="224"/>
      <c r="BG17" s="224"/>
      <c r="BH17" s="224"/>
      <c r="BI17" s="224"/>
      <c r="BJ17" s="224"/>
      <c r="BK17" s="224"/>
      <c r="BL17" s="224"/>
      <c r="BM17" s="224"/>
      <c r="BN17" s="224"/>
      <c r="BO17" s="224"/>
      <c r="BP17" s="224"/>
      <c r="BQ17" s="229">
        <v>11</v>
      </c>
      <c r="BR17" s="230"/>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25"/>
    </row>
    <row r="18" spans="1:131" s="226" customFormat="1" ht="26.25" customHeight="1" x14ac:dyDescent="0.15">
      <c r="A18" s="229">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23"/>
      <c r="BA18" s="223"/>
      <c r="BB18" s="223"/>
      <c r="BC18" s="223"/>
      <c r="BD18" s="223"/>
      <c r="BE18" s="224"/>
      <c r="BF18" s="224"/>
      <c r="BG18" s="224"/>
      <c r="BH18" s="224"/>
      <c r="BI18" s="224"/>
      <c r="BJ18" s="224"/>
      <c r="BK18" s="224"/>
      <c r="BL18" s="224"/>
      <c r="BM18" s="224"/>
      <c r="BN18" s="224"/>
      <c r="BO18" s="224"/>
      <c r="BP18" s="224"/>
      <c r="BQ18" s="229">
        <v>12</v>
      </c>
      <c r="BR18" s="230"/>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25"/>
    </row>
    <row r="19" spans="1:131" s="226" customFormat="1" ht="26.25" customHeight="1" x14ac:dyDescent="0.15">
      <c r="A19" s="229">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23"/>
      <c r="BA19" s="223"/>
      <c r="BB19" s="223"/>
      <c r="BC19" s="223"/>
      <c r="BD19" s="223"/>
      <c r="BE19" s="224"/>
      <c r="BF19" s="224"/>
      <c r="BG19" s="224"/>
      <c r="BH19" s="224"/>
      <c r="BI19" s="224"/>
      <c r="BJ19" s="224"/>
      <c r="BK19" s="224"/>
      <c r="BL19" s="224"/>
      <c r="BM19" s="224"/>
      <c r="BN19" s="224"/>
      <c r="BO19" s="224"/>
      <c r="BP19" s="224"/>
      <c r="BQ19" s="229">
        <v>13</v>
      </c>
      <c r="BR19" s="230"/>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25"/>
    </row>
    <row r="20" spans="1:131" s="226" customFormat="1" ht="26.25" customHeight="1" x14ac:dyDescent="0.15">
      <c r="A20" s="229">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23"/>
      <c r="BA20" s="223"/>
      <c r="BB20" s="223"/>
      <c r="BC20" s="223"/>
      <c r="BD20" s="223"/>
      <c r="BE20" s="224"/>
      <c r="BF20" s="224"/>
      <c r="BG20" s="224"/>
      <c r="BH20" s="224"/>
      <c r="BI20" s="224"/>
      <c r="BJ20" s="224"/>
      <c r="BK20" s="224"/>
      <c r="BL20" s="224"/>
      <c r="BM20" s="224"/>
      <c r="BN20" s="224"/>
      <c r="BO20" s="224"/>
      <c r="BP20" s="224"/>
      <c r="BQ20" s="229">
        <v>14</v>
      </c>
      <c r="BR20" s="230"/>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25"/>
    </row>
    <row r="21" spans="1:131" s="226" customFormat="1" ht="26.25" customHeight="1" thickBot="1" x14ac:dyDescent="0.2">
      <c r="A21" s="229">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23"/>
      <c r="BA21" s="223"/>
      <c r="BB21" s="223"/>
      <c r="BC21" s="223"/>
      <c r="BD21" s="223"/>
      <c r="BE21" s="224"/>
      <c r="BF21" s="224"/>
      <c r="BG21" s="224"/>
      <c r="BH21" s="224"/>
      <c r="BI21" s="224"/>
      <c r="BJ21" s="224"/>
      <c r="BK21" s="224"/>
      <c r="BL21" s="224"/>
      <c r="BM21" s="224"/>
      <c r="BN21" s="224"/>
      <c r="BO21" s="224"/>
      <c r="BP21" s="224"/>
      <c r="BQ21" s="229">
        <v>15</v>
      </c>
      <c r="BR21" s="230"/>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25"/>
    </row>
    <row r="22" spans="1:131" s="226" customFormat="1" ht="26.25" customHeight="1" x14ac:dyDescent="0.15">
      <c r="A22" s="229">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382</v>
      </c>
      <c r="BA22" s="1028"/>
      <c r="BB22" s="1028"/>
      <c r="BC22" s="1028"/>
      <c r="BD22" s="1029"/>
      <c r="BE22" s="224"/>
      <c r="BF22" s="224"/>
      <c r="BG22" s="224"/>
      <c r="BH22" s="224"/>
      <c r="BI22" s="224"/>
      <c r="BJ22" s="224"/>
      <c r="BK22" s="224"/>
      <c r="BL22" s="224"/>
      <c r="BM22" s="224"/>
      <c r="BN22" s="224"/>
      <c r="BO22" s="224"/>
      <c r="BP22" s="224"/>
      <c r="BQ22" s="229">
        <v>16</v>
      </c>
      <c r="BR22" s="230"/>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25"/>
    </row>
    <row r="23" spans="1:131" s="226" customFormat="1" ht="26.25" customHeight="1" thickBot="1" x14ac:dyDescent="0.2">
      <c r="A23" s="231" t="s">
        <v>383</v>
      </c>
      <c r="B23" s="937" t="s">
        <v>384</v>
      </c>
      <c r="C23" s="938"/>
      <c r="D23" s="938"/>
      <c r="E23" s="938"/>
      <c r="F23" s="938"/>
      <c r="G23" s="938"/>
      <c r="H23" s="938"/>
      <c r="I23" s="938"/>
      <c r="J23" s="938"/>
      <c r="K23" s="938"/>
      <c r="L23" s="938"/>
      <c r="M23" s="938"/>
      <c r="N23" s="938"/>
      <c r="O23" s="938"/>
      <c r="P23" s="948"/>
      <c r="Q23" s="1067">
        <v>16375</v>
      </c>
      <c r="R23" s="1061"/>
      <c r="S23" s="1061"/>
      <c r="T23" s="1061"/>
      <c r="U23" s="1061"/>
      <c r="V23" s="1061">
        <v>15922</v>
      </c>
      <c r="W23" s="1061"/>
      <c r="X23" s="1061"/>
      <c r="Y23" s="1061"/>
      <c r="Z23" s="1061"/>
      <c r="AA23" s="1061">
        <v>453</v>
      </c>
      <c r="AB23" s="1061"/>
      <c r="AC23" s="1061"/>
      <c r="AD23" s="1061"/>
      <c r="AE23" s="1068"/>
      <c r="AF23" s="1069">
        <v>451</v>
      </c>
      <c r="AG23" s="1061"/>
      <c r="AH23" s="1061"/>
      <c r="AI23" s="1061"/>
      <c r="AJ23" s="1070"/>
      <c r="AK23" s="1071"/>
      <c r="AL23" s="1072"/>
      <c r="AM23" s="1072"/>
      <c r="AN23" s="1072"/>
      <c r="AO23" s="1072"/>
      <c r="AP23" s="1061">
        <v>13023</v>
      </c>
      <c r="AQ23" s="1061"/>
      <c r="AR23" s="1061"/>
      <c r="AS23" s="1061"/>
      <c r="AT23" s="1061"/>
      <c r="AU23" s="1062"/>
      <c r="AV23" s="1062"/>
      <c r="AW23" s="1062"/>
      <c r="AX23" s="1062"/>
      <c r="AY23" s="1063"/>
      <c r="AZ23" s="1064" t="s">
        <v>122</v>
      </c>
      <c r="BA23" s="1065"/>
      <c r="BB23" s="1065"/>
      <c r="BC23" s="1065"/>
      <c r="BD23" s="1066"/>
      <c r="BE23" s="224"/>
      <c r="BF23" s="224"/>
      <c r="BG23" s="224"/>
      <c r="BH23" s="224"/>
      <c r="BI23" s="224"/>
      <c r="BJ23" s="224"/>
      <c r="BK23" s="224"/>
      <c r="BL23" s="224"/>
      <c r="BM23" s="224"/>
      <c r="BN23" s="224"/>
      <c r="BO23" s="224"/>
      <c r="BP23" s="224"/>
      <c r="BQ23" s="229">
        <v>17</v>
      </c>
      <c r="BR23" s="230"/>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25"/>
    </row>
    <row r="24" spans="1:131" s="226" customFormat="1" ht="26.25" customHeight="1" x14ac:dyDescent="0.15">
      <c r="A24" s="1060" t="s">
        <v>385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23"/>
      <c r="BA24" s="223"/>
      <c r="BB24" s="223"/>
      <c r="BC24" s="223"/>
      <c r="BD24" s="223"/>
      <c r="BE24" s="224"/>
      <c r="BF24" s="224"/>
      <c r="BG24" s="224"/>
      <c r="BH24" s="224"/>
      <c r="BI24" s="224"/>
      <c r="BJ24" s="224"/>
      <c r="BK24" s="224"/>
      <c r="BL24" s="224"/>
      <c r="BM24" s="224"/>
      <c r="BN24" s="224"/>
      <c r="BO24" s="224"/>
      <c r="BP24" s="224"/>
      <c r="BQ24" s="229">
        <v>18</v>
      </c>
      <c r="BR24" s="230"/>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25"/>
    </row>
    <row r="25" spans="1:131" ht="26.25" customHeight="1" thickBot="1" x14ac:dyDescent="0.2">
      <c r="A25" s="1059" t="s">
        <v>386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23"/>
      <c r="BK25" s="223"/>
      <c r="BL25" s="223"/>
      <c r="BM25" s="223"/>
      <c r="BN25" s="223"/>
      <c r="BO25" s="232"/>
      <c r="BP25" s="232"/>
      <c r="BQ25" s="229">
        <v>19</v>
      </c>
      <c r="BR25" s="230"/>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1"/>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387</v>
      </c>
      <c r="R26" s="1002"/>
      <c r="S26" s="1002"/>
      <c r="T26" s="1002"/>
      <c r="U26" s="1003"/>
      <c r="V26" s="1001" t="s">
        <v>388</v>
      </c>
      <c r="W26" s="1002"/>
      <c r="X26" s="1002"/>
      <c r="Y26" s="1002"/>
      <c r="Z26" s="1003"/>
      <c r="AA26" s="1001" t="s">
        <v>389</v>
      </c>
      <c r="AB26" s="1002"/>
      <c r="AC26" s="1002"/>
      <c r="AD26" s="1002"/>
      <c r="AE26" s="1002"/>
      <c r="AF26" s="1055" t="s">
        <v>390</v>
      </c>
      <c r="AG26" s="1008"/>
      <c r="AH26" s="1008"/>
      <c r="AI26" s="1008"/>
      <c r="AJ26" s="1056"/>
      <c r="AK26" s="1002" t="s">
        <v>391</v>
      </c>
      <c r="AL26" s="1002"/>
      <c r="AM26" s="1002"/>
      <c r="AN26" s="1002"/>
      <c r="AO26" s="1003"/>
      <c r="AP26" s="1001" t="s">
        <v>392</v>
      </c>
      <c r="AQ26" s="1002"/>
      <c r="AR26" s="1002"/>
      <c r="AS26" s="1002"/>
      <c r="AT26" s="1003"/>
      <c r="AU26" s="1001" t="s">
        <v>393</v>
      </c>
      <c r="AV26" s="1002"/>
      <c r="AW26" s="1002"/>
      <c r="AX26" s="1002"/>
      <c r="AY26" s="1003"/>
      <c r="AZ26" s="1001" t="s">
        <v>394</v>
      </c>
      <c r="BA26" s="1002"/>
      <c r="BB26" s="1002"/>
      <c r="BC26" s="1002"/>
      <c r="BD26" s="1003"/>
      <c r="BE26" s="1001" t="s">
        <v>365</v>
      </c>
      <c r="BF26" s="1002"/>
      <c r="BG26" s="1002"/>
      <c r="BH26" s="1002"/>
      <c r="BI26" s="1015"/>
      <c r="BJ26" s="223"/>
      <c r="BK26" s="223"/>
      <c r="BL26" s="223"/>
      <c r="BM26" s="223"/>
      <c r="BN26" s="223"/>
      <c r="BO26" s="232"/>
      <c r="BP26" s="232"/>
      <c r="BQ26" s="229">
        <v>20</v>
      </c>
      <c r="BR26" s="230"/>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1"/>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23"/>
      <c r="BK27" s="223"/>
      <c r="BL27" s="223"/>
      <c r="BM27" s="223"/>
      <c r="BN27" s="223"/>
      <c r="BO27" s="232"/>
      <c r="BP27" s="232"/>
      <c r="BQ27" s="229">
        <v>21</v>
      </c>
      <c r="BR27" s="230"/>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1"/>
    </row>
    <row r="28" spans="1:131" ht="26.25" customHeight="1" thickTop="1" x14ac:dyDescent="0.15">
      <c r="A28" s="233">
        <v>1</v>
      </c>
      <c r="B28" s="1047" t="s">
        <v>395</v>
      </c>
      <c r="C28" s="1048"/>
      <c r="D28" s="1048"/>
      <c r="E28" s="1048"/>
      <c r="F28" s="1048"/>
      <c r="G28" s="1048"/>
      <c r="H28" s="1048"/>
      <c r="I28" s="1048"/>
      <c r="J28" s="1048"/>
      <c r="K28" s="1048"/>
      <c r="L28" s="1048"/>
      <c r="M28" s="1048"/>
      <c r="N28" s="1048"/>
      <c r="O28" s="1048"/>
      <c r="P28" s="1049"/>
      <c r="Q28" s="1050">
        <v>1606</v>
      </c>
      <c r="R28" s="1051"/>
      <c r="S28" s="1051"/>
      <c r="T28" s="1051"/>
      <c r="U28" s="1051"/>
      <c r="V28" s="1051">
        <v>1593</v>
      </c>
      <c r="W28" s="1051"/>
      <c r="X28" s="1051"/>
      <c r="Y28" s="1051"/>
      <c r="Z28" s="1051"/>
      <c r="AA28" s="1051">
        <v>13</v>
      </c>
      <c r="AB28" s="1051"/>
      <c r="AC28" s="1051"/>
      <c r="AD28" s="1051"/>
      <c r="AE28" s="1052"/>
      <c r="AF28" s="1053">
        <v>13</v>
      </c>
      <c r="AG28" s="1051"/>
      <c r="AH28" s="1051"/>
      <c r="AI28" s="1051"/>
      <c r="AJ28" s="1054"/>
      <c r="AK28" s="1042">
        <v>181</v>
      </c>
      <c r="AL28" s="1043"/>
      <c r="AM28" s="1043"/>
      <c r="AN28" s="1043"/>
      <c r="AO28" s="1043"/>
      <c r="AP28" s="1043" t="s">
        <v>564</v>
      </c>
      <c r="AQ28" s="1043"/>
      <c r="AR28" s="1043"/>
      <c r="AS28" s="1043"/>
      <c r="AT28" s="1043"/>
      <c r="AU28" s="1043" t="s">
        <v>564</v>
      </c>
      <c r="AV28" s="1043"/>
      <c r="AW28" s="1043"/>
      <c r="AX28" s="1043"/>
      <c r="AY28" s="1043"/>
      <c r="AZ28" s="1044" t="s">
        <v>564</v>
      </c>
      <c r="BA28" s="1044"/>
      <c r="BB28" s="1044"/>
      <c r="BC28" s="1044"/>
      <c r="BD28" s="1044"/>
      <c r="BE28" s="1045"/>
      <c r="BF28" s="1045"/>
      <c r="BG28" s="1045"/>
      <c r="BH28" s="1045"/>
      <c r="BI28" s="1046"/>
      <c r="BJ28" s="223"/>
      <c r="BK28" s="223"/>
      <c r="BL28" s="223"/>
      <c r="BM28" s="223"/>
      <c r="BN28" s="223"/>
      <c r="BO28" s="232"/>
      <c r="BP28" s="232"/>
      <c r="BQ28" s="229">
        <v>22</v>
      </c>
      <c r="BR28" s="230"/>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1"/>
    </row>
    <row r="29" spans="1:131" ht="26.25" customHeight="1" x14ac:dyDescent="0.15">
      <c r="A29" s="233">
        <v>2</v>
      </c>
      <c r="B29" s="1030" t="s">
        <v>396</v>
      </c>
      <c r="C29" s="1031"/>
      <c r="D29" s="1031"/>
      <c r="E29" s="1031"/>
      <c r="F29" s="1031"/>
      <c r="G29" s="1031"/>
      <c r="H29" s="1031"/>
      <c r="I29" s="1031"/>
      <c r="J29" s="1031"/>
      <c r="K29" s="1031"/>
      <c r="L29" s="1031"/>
      <c r="M29" s="1031"/>
      <c r="N29" s="1031"/>
      <c r="O29" s="1031"/>
      <c r="P29" s="1032"/>
      <c r="Q29" s="1038">
        <v>2496</v>
      </c>
      <c r="R29" s="1039"/>
      <c r="S29" s="1039"/>
      <c r="T29" s="1039"/>
      <c r="U29" s="1039"/>
      <c r="V29" s="1039">
        <v>2310</v>
      </c>
      <c r="W29" s="1039"/>
      <c r="X29" s="1039"/>
      <c r="Y29" s="1039"/>
      <c r="Z29" s="1039"/>
      <c r="AA29" s="1039">
        <v>186</v>
      </c>
      <c r="AB29" s="1039"/>
      <c r="AC29" s="1039"/>
      <c r="AD29" s="1039"/>
      <c r="AE29" s="1040"/>
      <c r="AF29" s="1035">
        <v>186</v>
      </c>
      <c r="AG29" s="1036"/>
      <c r="AH29" s="1036"/>
      <c r="AI29" s="1036"/>
      <c r="AJ29" s="1037"/>
      <c r="AK29" s="980">
        <v>393</v>
      </c>
      <c r="AL29" s="971"/>
      <c r="AM29" s="971"/>
      <c r="AN29" s="971"/>
      <c r="AO29" s="971"/>
      <c r="AP29" s="971" t="s">
        <v>564</v>
      </c>
      <c r="AQ29" s="971"/>
      <c r="AR29" s="971"/>
      <c r="AS29" s="971"/>
      <c r="AT29" s="971"/>
      <c r="AU29" s="971" t="s">
        <v>564</v>
      </c>
      <c r="AV29" s="971"/>
      <c r="AW29" s="971"/>
      <c r="AX29" s="971"/>
      <c r="AY29" s="971"/>
      <c r="AZ29" s="971" t="s">
        <v>564</v>
      </c>
      <c r="BA29" s="971"/>
      <c r="BB29" s="971"/>
      <c r="BC29" s="971"/>
      <c r="BD29" s="971"/>
      <c r="BE29" s="972"/>
      <c r="BF29" s="972"/>
      <c r="BG29" s="972"/>
      <c r="BH29" s="972"/>
      <c r="BI29" s="973"/>
      <c r="BJ29" s="223"/>
      <c r="BK29" s="223"/>
      <c r="BL29" s="223"/>
      <c r="BM29" s="223"/>
      <c r="BN29" s="223"/>
      <c r="BO29" s="232"/>
      <c r="BP29" s="232"/>
      <c r="BQ29" s="229">
        <v>23</v>
      </c>
      <c r="BR29" s="230"/>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1"/>
    </row>
    <row r="30" spans="1:131" ht="26.25" customHeight="1" x14ac:dyDescent="0.15">
      <c r="A30" s="233">
        <v>3</v>
      </c>
      <c r="B30" s="1030" t="s">
        <v>397</v>
      </c>
      <c r="C30" s="1031"/>
      <c r="D30" s="1031"/>
      <c r="E30" s="1031"/>
      <c r="F30" s="1031"/>
      <c r="G30" s="1031"/>
      <c r="H30" s="1031"/>
      <c r="I30" s="1031"/>
      <c r="J30" s="1031"/>
      <c r="K30" s="1031"/>
      <c r="L30" s="1031"/>
      <c r="M30" s="1031"/>
      <c r="N30" s="1031"/>
      <c r="O30" s="1031"/>
      <c r="P30" s="1032"/>
      <c r="Q30" s="1038">
        <v>17</v>
      </c>
      <c r="R30" s="1039"/>
      <c r="S30" s="1039"/>
      <c r="T30" s="1039"/>
      <c r="U30" s="1039"/>
      <c r="V30" s="1039">
        <v>16</v>
      </c>
      <c r="W30" s="1039"/>
      <c r="X30" s="1039"/>
      <c r="Y30" s="1039"/>
      <c r="Z30" s="1039"/>
      <c r="AA30" s="1039">
        <v>1</v>
      </c>
      <c r="AB30" s="1039"/>
      <c r="AC30" s="1039"/>
      <c r="AD30" s="1039"/>
      <c r="AE30" s="1040"/>
      <c r="AF30" s="1035">
        <v>1</v>
      </c>
      <c r="AG30" s="1036"/>
      <c r="AH30" s="1036"/>
      <c r="AI30" s="1036"/>
      <c r="AJ30" s="1037"/>
      <c r="AK30" s="980">
        <v>16</v>
      </c>
      <c r="AL30" s="971"/>
      <c r="AM30" s="971"/>
      <c r="AN30" s="971"/>
      <c r="AO30" s="971"/>
      <c r="AP30" s="971" t="s">
        <v>564</v>
      </c>
      <c r="AQ30" s="971"/>
      <c r="AR30" s="971"/>
      <c r="AS30" s="971"/>
      <c r="AT30" s="971"/>
      <c r="AU30" s="971" t="s">
        <v>564</v>
      </c>
      <c r="AV30" s="971"/>
      <c r="AW30" s="971"/>
      <c r="AX30" s="971"/>
      <c r="AY30" s="971"/>
      <c r="AZ30" s="971" t="s">
        <v>564</v>
      </c>
      <c r="BA30" s="971"/>
      <c r="BB30" s="971"/>
      <c r="BC30" s="971"/>
      <c r="BD30" s="971"/>
      <c r="BE30" s="972"/>
      <c r="BF30" s="972"/>
      <c r="BG30" s="972"/>
      <c r="BH30" s="972"/>
      <c r="BI30" s="973"/>
      <c r="BJ30" s="223"/>
      <c r="BK30" s="223"/>
      <c r="BL30" s="223"/>
      <c r="BM30" s="223"/>
      <c r="BN30" s="223"/>
      <c r="BO30" s="232"/>
      <c r="BP30" s="232"/>
      <c r="BQ30" s="229">
        <v>24</v>
      </c>
      <c r="BR30" s="230"/>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1"/>
    </row>
    <row r="31" spans="1:131" ht="26.25" customHeight="1" x14ac:dyDescent="0.15">
      <c r="A31" s="233">
        <v>4</v>
      </c>
      <c r="B31" s="1030" t="s">
        <v>398</v>
      </c>
      <c r="C31" s="1031"/>
      <c r="D31" s="1031"/>
      <c r="E31" s="1031"/>
      <c r="F31" s="1031"/>
      <c r="G31" s="1031"/>
      <c r="H31" s="1031"/>
      <c r="I31" s="1031"/>
      <c r="J31" s="1031"/>
      <c r="K31" s="1031"/>
      <c r="L31" s="1031"/>
      <c r="M31" s="1031"/>
      <c r="N31" s="1031"/>
      <c r="O31" s="1031"/>
      <c r="P31" s="1032"/>
      <c r="Q31" s="1038">
        <v>235</v>
      </c>
      <c r="R31" s="1039"/>
      <c r="S31" s="1039"/>
      <c r="T31" s="1039"/>
      <c r="U31" s="1039"/>
      <c r="V31" s="1039">
        <v>232</v>
      </c>
      <c r="W31" s="1039"/>
      <c r="X31" s="1039"/>
      <c r="Y31" s="1039"/>
      <c r="Z31" s="1039"/>
      <c r="AA31" s="1039">
        <v>3</v>
      </c>
      <c r="AB31" s="1039"/>
      <c r="AC31" s="1039"/>
      <c r="AD31" s="1039"/>
      <c r="AE31" s="1040"/>
      <c r="AF31" s="1035">
        <v>3</v>
      </c>
      <c r="AG31" s="1036"/>
      <c r="AH31" s="1036"/>
      <c r="AI31" s="1036"/>
      <c r="AJ31" s="1037"/>
      <c r="AK31" s="980">
        <v>69</v>
      </c>
      <c r="AL31" s="971"/>
      <c r="AM31" s="971"/>
      <c r="AN31" s="971"/>
      <c r="AO31" s="971"/>
      <c r="AP31" s="971" t="s">
        <v>564</v>
      </c>
      <c r="AQ31" s="971"/>
      <c r="AR31" s="971"/>
      <c r="AS31" s="971"/>
      <c r="AT31" s="971"/>
      <c r="AU31" s="971" t="s">
        <v>564</v>
      </c>
      <c r="AV31" s="971"/>
      <c r="AW31" s="971"/>
      <c r="AX31" s="971"/>
      <c r="AY31" s="971"/>
      <c r="AZ31" s="971" t="s">
        <v>564</v>
      </c>
      <c r="BA31" s="971"/>
      <c r="BB31" s="971"/>
      <c r="BC31" s="971"/>
      <c r="BD31" s="971"/>
      <c r="BE31" s="972"/>
      <c r="BF31" s="972"/>
      <c r="BG31" s="972"/>
      <c r="BH31" s="972"/>
      <c r="BI31" s="973"/>
      <c r="BJ31" s="223"/>
      <c r="BK31" s="223"/>
      <c r="BL31" s="223"/>
      <c r="BM31" s="223"/>
      <c r="BN31" s="223"/>
      <c r="BO31" s="232"/>
      <c r="BP31" s="232"/>
      <c r="BQ31" s="229">
        <v>25</v>
      </c>
      <c r="BR31" s="230"/>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1"/>
    </row>
    <row r="32" spans="1:131" ht="26.25" customHeight="1" x14ac:dyDescent="0.15">
      <c r="A32" s="233">
        <v>5</v>
      </c>
      <c r="B32" s="1030" t="s">
        <v>399</v>
      </c>
      <c r="C32" s="1031"/>
      <c r="D32" s="1031"/>
      <c r="E32" s="1031"/>
      <c r="F32" s="1031"/>
      <c r="G32" s="1031"/>
      <c r="H32" s="1031"/>
      <c r="I32" s="1031"/>
      <c r="J32" s="1031"/>
      <c r="K32" s="1031"/>
      <c r="L32" s="1031"/>
      <c r="M32" s="1031"/>
      <c r="N32" s="1031"/>
      <c r="O32" s="1031"/>
      <c r="P32" s="1032"/>
      <c r="Q32" s="1038">
        <v>8</v>
      </c>
      <c r="R32" s="1039"/>
      <c r="S32" s="1039"/>
      <c r="T32" s="1039"/>
      <c r="U32" s="1039"/>
      <c r="V32" s="1039">
        <v>8</v>
      </c>
      <c r="W32" s="1039"/>
      <c r="X32" s="1039"/>
      <c r="Y32" s="1039"/>
      <c r="Z32" s="1039"/>
      <c r="AA32" s="1039">
        <v>0</v>
      </c>
      <c r="AB32" s="1039"/>
      <c r="AC32" s="1039"/>
      <c r="AD32" s="1039"/>
      <c r="AE32" s="1040"/>
      <c r="AF32" s="1035">
        <v>0</v>
      </c>
      <c r="AG32" s="1036"/>
      <c r="AH32" s="1036"/>
      <c r="AI32" s="1036"/>
      <c r="AJ32" s="1037"/>
      <c r="AK32" s="980" t="s">
        <v>564</v>
      </c>
      <c r="AL32" s="971"/>
      <c r="AM32" s="971"/>
      <c r="AN32" s="971"/>
      <c r="AO32" s="971"/>
      <c r="AP32" s="971" t="s">
        <v>564</v>
      </c>
      <c r="AQ32" s="971"/>
      <c r="AR32" s="971"/>
      <c r="AS32" s="971"/>
      <c r="AT32" s="971"/>
      <c r="AU32" s="971" t="s">
        <v>564</v>
      </c>
      <c r="AV32" s="971"/>
      <c r="AW32" s="971"/>
      <c r="AX32" s="971"/>
      <c r="AY32" s="971"/>
      <c r="AZ32" s="971" t="s">
        <v>564</v>
      </c>
      <c r="BA32" s="971"/>
      <c r="BB32" s="971"/>
      <c r="BC32" s="971"/>
      <c r="BD32" s="971"/>
      <c r="BE32" s="972"/>
      <c r="BF32" s="972"/>
      <c r="BG32" s="972"/>
      <c r="BH32" s="972"/>
      <c r="BI32" s="973"/>
      <c r="BJ32" s="223"/>
      <c r="BK32" s="223"/>
      <c r="BL32" s="223"/>
      <c r="BM32" s="223"/>
      <c r="BN32" s="223"/>
      <c r="BO32" s="232"/>
      <c r="BP32" s="232"/>
      <c r="BQ32" s="229">
        <v>26</v>
      </c>
      <c r="BR32" s="230"/>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1"/>
    </row>
    <row r="33" spans="1:131" ht="26.25" customHeight="1" x14ac:dyDescent="0.15">
      <c r="A33" s="233">
        <v>6</v>
      </c>
      <c r="B33" s="1030" t="s">
        <v>400</v>
      </c>
      <c r="C33" s="1031"/>
      <c r="D33" s="1031"/>
      <c r="E33" s="1031"/>
      <c r="F33" s="1031"/>
      <c r="G33" s="1031"/>
      <c r="H33" s="1031"/>
      <c r="I33" s="1031"/>
      <c r="J33" s="1031"/>
      <c r="K33" s="1031"/>
      <c r="L33" s="1031"/>
      <c r="M33" s="1031"/>
      <c r="N33" s="1031"/>
      <c r="O33" s="1031"/>
      <c r="P33" s="1032"/>
      <c r="Q33" s="1038">
        <v>578</v>
      </c>
      <c r="R33" s="1039"/>
      <c r="S33" s="1039"/>
      <c r="T33" s="1039"/>
      <c r="U33" s="1039"/>
      <c r="V33" s="1039">
        <v>566</v>
      </c>
      <c r="W33" s="1039"/>
      <c r="X33" s="1039"/>
      <c r="Y33" s="1039"/>
      <c r="Z33" s="1039"/>
      <c r="AA33" s="1039">
        <v>12</v>
      </c>
      <c r="AB33" s="1039"/>
      <c r="AC33" s="1039"/>
      <c r="AD33" s="1039"/>
      <c r="AE33" s="1040"/>
      <c r="AF33" s="1035">
        <v>689</v>
      </c>
      <c r="AG33" s="1036"/>
      <c r="AH33" s="1036"/>
      <c r="AI33" s="1036"/>
      <c r="AJ33" s="1037"/>
      <c r="AK33" s="980">
        <v>315</v>
      </c>
      <c r="AL33" s="971"/>
      <c r="AM33" s="971"/>
      <c r="AN33" s="971"/>
      <c r="AO33" s="971"/>
      <c r="AP33" s="971">
        <v>1723</v>
      </c>
      <c r="AQ33" s="971"/>
      <c r="AR33" s="971"/>
      <c r="AS33" s="971"/>
      <c r="AT33" s="971"/>
      <c r="AU33" s="971">
        <v>1130</v>
      </c>
      <c r="AV33" s="971"/>
      <c r="AW33" s="971"/>
      <c r="AX33" s="971"/>
      <c r="AY33" s="971"/>
      <c r="AZ33" s="971" t="s">
        <v>564</v>
      </c>
      <c r="BA33" s="971"/>
      <c r="BB33" s="971"/>
      <c r="BC33" s="971"/>
      <c r="BD33" s="971"/>
      <c r="BE33" s="972" t="s">
        <v>401</v>
      </c>
      <c r="BF33" s="972"/>
      <c r="BG33" s="972"/>
      <c r="BH33" s="972"/>
      <c r="BI33" s="973"/>
      <c r="BJ33" s="223"/>
      <c r="BK33" s="223"/>
      <c r="BL33" s="223"/>
      <c r="BM33" s="223"/>
      <c r="BN33" s="223"/>
      <c r="BO33" s="232"/>
      <c r="BP33" s="232"/>
      <c r="BQ33" s="229">
        <v>27</v>
      </c>
      <c r="BR33" s="230"/>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1"/>
    </row>
    <row r="34" spans="1:131" ht="26.25" customHeight="1" x14ac:dyDescent="0.15">
      <c r="A34" s="233">
        <v>7</v>
      </c>
      <c r="B34" s="1030" t="s">
        <v>402</v>
      </c>
      <c r="C34" s="1031"/>
      <c r="D34" s="1031"/>
      <c r="E34" s="1031"/>
      <c r="F34" s="1031"/>
      <c r="G34" s="1031"/>
      <c r="H34" s="1031"/>
      <c r="I34" s="1031"/>
      <c r="J34" s="1031"/>
      <c r="K34" s="1031"/>
      <c r="L34" s="1031"/>
      <c r="M34" s="1031"/>
      <c r="N34" s="1031"/>
      <c r="O34" s="1031"/>
      <c r="P34" s="1032"/>
      <c r="Q34" s="1038">
        <v>222</v>
      </c>
      <c r="R34" s="1039"/>
      <c r="S34" s="1039"/>
      <c r="T34" s="1039"/>
      <c r="U34" s="1039"/>
      <c r="V34" s="1039">
        <v>170</v>
      </c>
      <c r="W34" s="1039"/>
      <c r="X34" s="1039"/>
      <c r="Y34" s="1039"/>
      <c r="Z34" s="1039"/>
      <c r="AA34" s="1039">
        <v>52</v>
      </c>
      <c r="AB34" s="1039"/>
      <c r="AC34" s="1039"/>
      <c r="AD34" s="1039"/>
      <c r="AE34" s="1040"/>
      <c r="AF34" s="1035">
        <v>52</v>
      </c>
      <c r="AG34" s="1036"/>
      <c r="AH34" s="1036"/>
      <c r="AI34" s="1036"/>
      <c r="AJ34" s="1037"/>
      <c r="AK34" s="980">
        <v>188</v>
      </c>
      <c r="AL34" s="971"/>
      <c r="AM34" s="971"/>
      <c r="AN34" s="971"/>
      <c r="AO34" s="971"/>
      <c r="AP34" s="971">
        <v>367</v>
      </c>
      <c r="AQ34" s="971"/>
      <c r="AR34" s="971"/>
      <c r="AS34" s="971"/>
      <c r="AT34" s="971"/>
      <c r="AU34" s="971">
        <v>303</v>
      </c>
      <c r="AV34" s="971"/>
      <c r="AW34" s="971"/>
      <c r="AX34" s="971"/>
      <c r="AY34" s="971"/>
      <c r="AZ34" s="971" t="s">
        <v>564</v>
      </c>
      <c r="BA34" s="971"/>
      <c r="BB34" s="971"/>
      <c r="BC34" s="971"/>
      <c r="BD34" s="971"/>
      <c r="BE34" s="972" t="s">
        <v>403</v>
      </c>
      <c r="BF34" s="972"/>
      <c r="BG34" s="972"/>
      <c r="BH34" s="972"/>
      <c r="BI34" s="973"/>
      <c r="BJ34" s="223"/>
      <c r="BK34" s="223"/>
      <c r="BL34" s="223"/>
      <c r="BM34" s="223"/>
      <c r="BN34" s="223"/>
      <c r="BO34" s="232"/>
      <c r="BP34" s="232"/>
      <c r="BQ34" s="229">
        <v>28</v>
      </c>
      <c r="BR34" s="230"/>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1"/>
    </row>
    <row r="35" spans="1:131" ht="26.25" customHeight="1" x14ac:dyDescent="0.15">
      <c r="A35" s="233">
        <v>8</v>
      </c>
      <c r="B35" s="1030" t="s">
        <v>404</v>
      </c>
      <c r="C35" s="1031"/>
      <c r="D35" s="1031"/>
      <c r="E35" s="1031"/>
      <c r="F35" s="1031"/>
      <c r="G35" s="1031"/>
      <c r="H35" s="1031"/>
      <c r="I35" s="1031"/>
      <c r="J35" s="1031"/>
      <c r="K35" s="1031"/>
      <c r="L35" s="1031"/>
      <c r="M35" s="1031"/>
      <c r="N35" s="1031"/>
      <c r="O35" s="1031"/>
      <c r="P35" s="1032"/>
      <c r="Q35" s="1038">
        <v>343</v>
      </c>
      <c r="R35" s="1039"/>
      <c r="S35" s="1039"/>
      <c r="T35" s="1039"/>
      <c r="U35" s="1039"/>
      <c r="V35" s="1039">
        <v>223</v>
      </c>
      <c r="W35" s="1039"/>
      <c r="X35" s="1039"/>
      <c r="Y35" s="1039"/>
      <c r="Z35" s="1039"/>
      <c r="AA35" s="1039">
        <v>120</v>
      </c>
      <c r="AB35" s="1039"/>
      <c r="AC35" s="1039"/>
      <c r="AD35" s="1039"/>
      <c r="AE35" s="1040"/>
      <c r="AF35" s="1035">
        <v>120</v>
      </c>
      <c r="AG35" s="1036"/>
      <c r="AH35" s="1036"/>
      <c r="AI35" s="1036"/>
      <c r="AJ35" s="1037"/>
      <c r="AK35" s="980">
        <v>181</v>
      </c>
      <c r="AL35" s="971"/>
      <c r="AM35" s="971"/>
      <c r="AN35" s="971"/>
      <c r="AO35" s="971"/>
      <c r="AP35" s="971">
        <v>1375</v>
      </c>
      <c r="AQ35" s="971"/>
      <c r="AR35" s="971"/>
      <c r="AS35" s="971"/>
      <c r="AT35" s="971"/>
      <c r="AU35" s="971">
        <v>1333</v>
      </c>
      <c r="AV35" s="971"/>
      <c r="AW35" s="971"/>
      <c r="AX35" s="971"/>
      <c r="AY35" s="971"/>
      <c r="AZ35" s="971" t="s">
        <v>564</v>
      </c>
      <c r="BA35" s="971"/>
      <c r="BB35" s="971"/>
      <c r="BC35" s="971"/>
      <c r="BD35" s="971"/>
      <c r="BE35" s="972" t="s">
        <v>403</v>
      </c>
      <c r="BF35" s="972"/>
      <c r="BG35" s="972"/>
      <c r="BH35" s="972"/>
      <c r="BI35" s="973"/>
      <c r="BJ35" s="223"/>
      <c r="BK35" s="223"/>
      <c r="BL35" s="223"/>
      <c r="BM35" s="223"/>
      <c r="BN35" s="223"/>
      <c r="BO35" s="232"/>
      <c r="BP35" s="232"/>
      <c r="BQ35" s="229">
        <v>29</v>
      </c>
      <c r="BR35" s="230"/>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1"/>
    </row>
    <row r="36" spans="1:131" ht="26.25" customHeight="1" x14ac:dyDescent="0.15">
      <c r="A36" s="233">
        <v>9</v>
      </c>
      <c r="B36" s="1030" t="s">
        <v>405</v>
      </c>
      <c r="C36" s="1031"/>
      <c r="D36" s="1031"/>
      <c r="E36" s="1031"/>
      <c r="F36" s="1031"/>
      <c r="G36" s="1031"/>
      <c r="H36" s="1031"/>
      <c r="I36" s="1031"/>
      <c r="J36" s="1031"/>
      <c r="K36" s="1031"/>
      <c r="L36" s="1031"/>
      <c r="M36" s="1031"/>
      <c r="N36" s="1031"/>
      <c r="O36" s="1031"/>
      <c r="P36" s="1032"/>
      <c r="Q36" s="1038">
        <v>328</v>
      </c>
      <c r="R36" s="1039"/>
      <c r="S36" s="1039"/>
      <c r="T36" s="1039"/>
      <c r="U36" s="1039"/>
      <c r="V36" s="1039">
        <v>268</v>
      </c>
      <c r="W36" s="1039"/>
      <c r="X36" s="1039"/>
      <c r="Y36" s="1039"/>
      <c r="Z36" s="1039"/>
      <c r="AA36" s="1039">
        <v>60</v>
      </c>
      <c r="AB36" s="1039"/>
      <c r="AC36" s="1039"/>
      <c r="AD36" s="1039"/>
      <c r="AE36" s="1040"/>
      <c r="AF36" s="1035">
        <v>60</v>
      </c>
      <c r="AG36" s="1036"/>
      <c r="AH36" s="1036"/>
      <c r="AI36" s="1036"/>
      <c r="AJ36" s="1037"/>
      <c r="AK36" s="980">
        <v>222</v>
      </c>
      <c r="AL36" s="971"/>
      <c r="AM36" s="971"/>
      <c r="AN36" s="971"/>
      <c r="AO36" s="971"/>
      <c r="AP36" s="971">
        <v>1294</v>
      </c>
      <c r="AQ36" s="971"/>
      <c r="AR36" s="971"/>
      <c r="AS36" s="971"/>
      <c r="AT36" s="971"/>
      <c r="AU36" s="971">
        <v>1186</v>
      </c>
      <c r="AV36" s="971"/>
      <c r="AW36" s="971"/>
      <c r="AX36" s="971"/>
      <c r="AY36" s="971"/>
      <c r="AZ36" s="971" t="s">
        <v>564</v>
      </c>
      <c r="BA36" s="971"/>
      <c r="BB36" s="971"/>
      <c r="BC36" s="971"/>
      <c r="BD36" s="971"/>
      <c r="BE36" s="972" t="s">
        <v>403</v>
      </c>
      <c r="BF36" s="972"/>
      <c r="BG36" s="972"/>
      <c r="BH36" s="972"/>
      <c r="BI36" s="973"/>
      <c r="BJ36" s="223"/>
      <c r="BK36" s="223"/>
      <c r="BL36" s="223"/>
      <c r="BM36" s="223"/>
      <c r="BN36" s="223"/>
      <c r="BO36" s="232"/>
      <c r="BP36" s="232"/>
      <c r="BQ36" s="229">
        <v>30</v>
      </c>
      <c r="BR36" s="230"/>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1"/>
    </row>
    <row r="37" spans="1:131" ht="26.25" customHeight="1" x14ac:dyDescent="0.15">
      <c r="A37" s="233">
        <v>10</v>
      </c>
      <c r="B37" s="1030" t="s">
        <v>406</v>
      </c>
      <c r="C37" s="1031"/>
      <c r="D37" s="1031"/>
      <c r="E37" s="1031"/>
      <c r="F37" s="1031"/>
      <c r="G37" s="1031"/>
      <c r="H37" s="1031"/>
      <c r="I37" s="1031"/>
      <c r="J37" s="1031"/>
      <c r="K37" s="1031"/>
      <c r="L37" s="1031"/>
      <c r="M37" s="1031"/>
      <c r="N37" s="1031"/>
      <c r="O37" s="1031"/>
      <c r="P37" s="1032"/>
      <c r="Q37" s="1038">
        <v>5</v>
      </c>
      <c r="R37" s="1039"/>
      <c r="S37" s="1039"/>
      <c r="T37" s="1039"/>
      <c r="U37" s="1039"/>
      <c r="V37" s="1039">
        <v>5</v>
      </c>
      <c r="W37" s="1039"/>
      <c r="X37" s="1039"/>
      <c r="Y37" s="1039"/>
      <c r="Z37" s="1039"/>
      <c r="AA37" s="1039">
        <v>0</v>
      </c>
      <c r="AB37" s="1039"/>
      <c r="AC37" s="1039"/>
      <c r="AD37" s="1039"/>
      <c r="AE37" s="1040"/>
      <c r="AF37" s="1035">
        <v>0</v>
      </c>
      <c r="AG37" s="1036"/>
      <c r="AH37" s="1036"/>
      <c r="AI37" s="1036"/>
      <c r="AJ37" s="1037"/>
      <c r="AK37" s="980">
        <v>5</v>
      </c>
      <c r="AL37" s="971"/>
      <c r="AM37" s="971"/>
      <c r="AN37" s="971"/>
      <c r="AO37" s="971"/>
      <c r="AP37" s="971">
        <v>2</v>
      </c>
      <c r="AQ37" s="971"/>
      <c r="AR37" s="971"/>
      <c r="AS37" s="971"/>
      <c r="AT37" s="971"/>
      <c r="AU37" s="971" t="s">
        <v>584</v>
      </c>
      <c r="AV37" s="971"/>
      <c r="AW37" s="971"/>
      <c r="AX37" s="971"/>
      <c r="AY37" s="971"/>
      <c r="AZ37" s="971" t="s">
        <v>564</v>
      </c>
      <c r="BA37" s="971"/>
      <c r="BB37" s="971"/>
      <c r="BC37" s="971"/>
      <c r="BD37" s="971"/>
      <c r="BE37" s="972" t="s">
        <v>403</v>
      </c>
      <c r="BF37" s="972"/>
      <c r="BG37" s="972"/>
      <c r="BH37" s="972"/>
      <c r="BI37" s="973"/>
      <c r="BJ37" s="223"/>
      <c r="BK37" s="223"/>
      <c r="BL37" s="223"/>
      <c r="BM37" s="223"/>
      <c r="BN37" s="223"/>
      <c r="BO37" s="232"/>
      <c r="BP37" s="232"/>
      <c r="BQ37" s="229">
        <v>31</v>
      </c>
      <c r="BR37" s="230"/>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1"/>
    </row>
    <row r="38" spans="1:131" ht="26.25" customHeight="1" x14ac:dyDescent="0.15">
      <c r="A38" s="233">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23"/>
      <c r="BK38" s="223"/>
      <c r="BL38" s="223"/>
      <c r="BM38" s="223"/>
      <c r="BN38" s="223"/>
      <c r="BO38" s="232"/>
      <c r="BP38" s="232"/>
      <c r="BQ38" s="229">
        <v>32</v>
      </c>
      <c r="BR38" s="230"/>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1"/>
    </row>
    <row r="39" spans="1:131" ht="26.25" customHeight="1" x14ac:dyDescent="0.15">
      <c r="A39" s="233">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23"/>
      <c r="BK39" s="223"/>
      <c r="BL39" s="223"/>
      <c r="BM39" s="223"/>
      <c r="BN39" s="223"/>
      <c r="BO39" s="232"/>
      <c r="BP39" s="232"/>
      <c r="BQ39" s="229">
        <v>33</v>
      </c>
      <c r="BR39" s="230"/>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1"/>
    </row>
    <row r="40" spans="1:131" ht="26.25" customHeight="1" x14ac:dyDescent="0.15">
      <c r="A40" s="229">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23"/>
      <c r="BK40" s="223"/>
      <c r="BL40" s="223"/>
      <c r="BM40" s="223"/>
      <c r="BN40" s="223"/>
      <c r="BO40" s="232"/>
      <c r="BP40" s="232"/>
      <c r="BQ40" s="229">
        <v>34</v>
      </c>
      <c r="BR40" s="230"/>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1"/>
    </row>
    <row r="41" spans="1:131" ht="26.25" customHeight="1" x14ac:dyDescent="0.15">
      <c r="A41" s="229">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23"/>
      <c r="BK41" s="223"/>
      <c r="BL41" s="223"/>
      <c r="BM41" s="223"/>
      <c r="BN41" s="223"/>
      <c r="BO41" s="232"/>
      <c r="BP41" s="232"/>
      <c r="BQ41" s="229">
        <v>35</v>
      </c>
      <c r="BR41" s="230"/>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1"/>
    </row>
    <row r="42" spans="1:131" ht="26.25" customHeight="1" x14ac:dyDescent="0.15">
      <c r="A42" s="229">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23"/>
      <c r="BK42" s="223"/>
      <c r="BL42" s="223"/>
      <c r="BM42" s="223"/>
      <c r="BN42" s="223"/>
      <c r="BO42" s="232"/>
      <c r="BP42" s="232"/>
      <c r="BQ42" s="229">
        <v>36</v>
      </c>
      <c r="BR42" s="230"/>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1"/>
    </row>
    <row r="43" spans="1:131" ht="26.25" customHeight="1" x14ac:dyDescent="0.15">
      <c r="A43" s="229">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23"/>
      <c r="BK43" s="223"/>
      <c r="BL43" s="223"/>
      <c r="BM43" s="223"/>
      <c r="BN43" s="223"/>
      <c r="BO43" s="232"/>
      <c r="BP43" s="232"/>
      <c r="BQ43" s="229">
        <v>37</v>
      </c>
      <c r="BR43" s="230"/>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1"/>
    </row>
    <row r="44" spans="1:131" ht="26.25" customHeight="1" x14ac:dyDescent="0.15">
      <c r="A44" s="229">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23"/>
      <c r="BK44" s="223"/>
      <c r="BL44" s="223"/>
      <c r="BM44" s="223"/>
      <c r="BN44" s="223"/>
      <c r="BO44" s="232"/>
      <c r="BP44" s="232"/>
      <c r="BQ44" s="229">
        <v>38</v>
      </c>
      <c r="BR44" s="230"/>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1"/>
    </row>
    <row r="45" spans="1:131" ht="26.25" customHeight="1" x14ac:dyDescent="0.15">
      <c r="A45" s="229">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23"/>
      <c r="BK45" s="223"/>
      <c r="BL45" s="223"/>
      <c r="BM45" s="223"/>
      <c r="BN45" s="223"/>
      <c r="BO45" s="232"/>
      <c r="BP45" s="232"/>
      <c r="BQ45" s="229">
        <v>39</v>
      </c>
      <c r="BR45" s="230"/>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1"/>
    </row>
    <row r="46" spans="1:131" ht="26.25" customHeight="1" x14ac:dyDescent="0.15">
      <c r="A46" s="229">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23"/>
      <c r="BK46" s="223"/>
      <c r="BL46" s="223"/>
      <c r="BM46" s="223"/>
      <c r="BN46" s="223"/>
      <c r="BO46" s="232"/>
      <c r="BP46" s="232"/>
      <c r="BQ46" s="229">
        <v>40</v>
      </c>
      <c r="BR46" s="230"/>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1"/>
    </row>
    <row r="47" spans="1:131" ht="26.25" customHeight="1" x14ac:dyDescent="0.15">
      <c r="A47" s="229">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23"/>
      <c r="BK47" s="223"/>
      <c r="BL47" s="223"/>
      <c r="BM47" s="223"/>
      <c r="BN47" s="223"/>
      <c r="BO47" s="232"/>
      <c r="BP47" s="232"/>
      <c r="BQ47" s="229">
        <v>41</v>
      </c>
      <c r="BR47" s="230"/>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1"/>
    </row>
    <row r="48" spans="1:131" ht="26.25" customHeight="1" x14ac:dyDescent="0.15">
      <c r="A48" s="229">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23"/>
      <c r="BK48" s="223"/>
      <c r="BL48" s="223"/>
      <c r="BM48" s="223"/>
      <c r="BN48" s="223"/>
      <c r="BO48" s="232"/>
      <c r="BP48" s="232"/>
      <c r="BQ48" s="229">
        <v>42</v>
      </c>
      <c r="BR48" s="230"/>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1"/>
    </row>
    <row r="49" spans="1:131" ht="26.25" customHeight="1" x14ac:dyDescent="0.15">
      <c r="A49" s="229">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23"/>
      <c r="BK49" s="223"/>
      <c r="BL49" s="223"/>
      <c r="BM49" s="223"/>
      <c r="BN49" s="223"/>
      <c r="BO49" s="232"/>
      <c r="BP49" s="232"/>
      <c r="BQ49" s="229">
        <v>43</v>
      </c>
      <c r="BR49" s="230"/>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1"/>
    </row>
    <row r="50" spans="1:131" ht="26.25" customHeight="1" x14ac:dyDescent="0.15">
      <c r="A50" s="229">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23"/>
      <c r="BK50" s="223"/>
      <c r="BL50" s="223"/>
      <c r="BM50" s="223"/>
      <c r="BN50" s="223"/>
      <c r="BO50" s="232"/>
      <c r="BP50" s="232"/>
      <c r="BQ50" s="229">
        <v>44</v>
      </c>
      <c r="BR50" s="230"/>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1"/>
    </row>
    <row r="51" spans="1:131" ht="26.25" customHeight="1" x14ac:dyDescent="0.15">
      <c r="A51" s="229">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23"/>
      <c r="BK51" s="223"/>
      <c r="BL51" s="223"/>
      <c r="BM51" s="223"/>
      <c r="BN51" s="223"/>
      <c r="BO51" s="232"/>
      <c r="BP51" s="232"/>
      <c r="BQ51" s="229">
        <v>45</v>
      </c>
      <c r="BR51" s="230"/>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1"/>
    </row>
    <row r="52" spans="1:131" ht="26.25" customHeight="1" x14ac:dyDescent="0.15">
      <c r="A52" s="229">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23"/>
      <c r="BK52" s="223"/>
      <c r="BL52" s="223"/>
      <c r="BM52" s="223"/>
      <c r="BN52" s="223"/>
      <c r="BO52" s="232"/>
      <c r="BP52" s="232"/>
      <c r="BQ52" s="229">
        <v>46</v>
      </c>
      <c r="BR52" s="230"/>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1"/>
    </row>
    <row r="53" spans="1:131" ht="26.25" customHeight="1" x14ac:dyDescent="0.15">
      <c r="A53" s="229">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23"/>
      <c r="BK53" s="223"/>
      <c r="BL53" s="223"/>
      <c r="BM53" s="223"/>
      <c r="BN53" s="223"/>
      <c r="BO53" s="232"/>
      <c r="BP53" s="232"/>
      <c r="BQ53" s="229">
        <v>47</v>
      </c>
      <c r="BR53" s="230"/>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1"/>
    </row>
    <row r="54" spans="1:131" ht="26.25" customHeight="1" x14ac:dyDescent="0.15">
      <c r="A54" s="229">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23"/>
      <c r="BK54" s="223"/>
      <c r="BL54" s="223"/>
      <c r="BM54" s="223"/>
      <c r="BN54" s="223"/>
      <c r="BO54" s="232"/>
      <c r="BP54" s="232"/>
      <c r="BQ54" s="229">
        <v>48</v>
      </c>
      <c r="BR54" s="230"/>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1"/>
    </row>
    <row r="55" spans="1:131" ht="26.25" customHeight="1" x14ac:dyDescent="0.15">
      <c r="A55" s="229">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23"/>
      <c r="BK55" s="223"/>
      <c r="BL55" s="223"/>
      <c r="BM55" s="223"/>
      <c r="BN55" s="223"/>
      <c r="BO55" s="232"/>
      <c r="BP55" s="232"/>
      <c r="BQ55" s="229">
        <v>49</v>
      </c>
      <c r="BR55" s="230"/>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1"/>
    </row>
    <row r="56" spans="1:131" ht="26.25" customHeight="1" x14ac:dyDescent="0.15">
      <c r="A56" s="229">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23"/>
      <c r="BK56" s="223"/>
      <c r="BL56" s="223"/>
      <c r="BM56" s="223"/>
      <c r="BN56" s="223"/>
      <c r="BO56" s="232"/>
      <c r="BP56" s="232"/>
      <c r="BQ56" s="229">
        <v>50</v>
      </c>
      <c r="BR56" s="230"/>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1"/>
    </row>
    <row r="57" spans="1:131" ht="26.25" customHeight="1" x14ac:dyDescent="0.15">
      <c r="A57" s="229">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23"/>
      <c r="BK57" s="223"/>
      <c r="BL57" s="223"/>
      <c r="BM57" s="223"/>
      <c r="BN57" s="223"/>
      <c r="BO57" s="232"/>
      <c r="BP57" s="232"/>
      <c r="BQ57" s="229">
        <v>51</v>
      </c>
      <c r="BR57" s="230"/>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1"/>
    </row>
    <row r="58" spans="1:131" ht="26.25" customHeight="1" x14ac:dyDescent="0.15">
      <c r="A58" s="229">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23"/>
      <c r="BK58" s="223"/>
      <c r="BL58" s="223"/>
      <c r="BM58" s="223"/>
      <c r="BN58" s="223"/>
      <c r="BO58" s="232"/>
      <c r="BP58" s="232"/>
      <c r="BQ58" s="229">
        <v>52</v>
      </c>
      <c r="BR58" s="230"/>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1"/>
    </row>
    <row r="59" spans="1:131" ht="26.25" customHeight="1" x14ac:dyDescent="0.15">
      <c r="A59" s="229">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23"/>
      <c r="BK59" s="223"/>
      <c r="BL59" s="223"/>
      <c r="BM59" s="223"/>
      <c r="BN59" s="223"/>
      <c r="BO59" s="232"/>
      <c r="BP59" s="232"/>
      <c r="BQ59" s="229">
        <v>53</v>
      </c>
      <c r="BR59" s="230"/>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1"/>
    </row>
    <row r="60" spans="1:131" ht="26.25" customHeight="1" x14ac:dyDescent="0.15">
      <c r="A60" s="229">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23"/>
      <c r="BK60" s="223"/>
      <c r="BL60" s="223"/>
      <c r="BM60" s="223"/>
      <c r="BN60" s="223"/>
      <c r="BO60" s="232"/>
      <c r="BP60" s="232"/>
      <c r="BQ60" s="229">
        <v>54</v>
      </c>
      <c r="BR60" s="230"/>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1"/>
    </row>
    <row r="61" spans="1:131" ht="26.25" customHeight="1" thickBot="1" x14ac:dyDescent="0.2">
      <c r="A61" s="229">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23"/>
      <c r="BK61" s="223"/>
      <c r="BL61" s="223"/>
      <c r="BM61" s="223"/>
      <c r="BN61" s="223"/>
      <c r="BO61" s="232"/>
      <c r="BP61" s="232"/>
      <c r="BQ61" s="229">
        <v>55</v>
      </c>
      <c r="BR61" s="230"/>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1"/>
    </row>
    <row r="62" spans="1:131" ht="26.25" customHeight="1" x14ac:dyDescent="0.15">
      <c r="A62" s="229">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407</v>
      </c>
      <c r="BK62" s="1028"/>
      <c r="BL62" s="1028"/>
      <c r="BM62" s="1028"/>
      <c r="BN62" s="1029"/>
      <c r="BO62" s="232"/>
      <c r="BP62" s="232"/>
      <c r="BQ62" s="229">
        <v>56</v>
      </c>
      <c r="BR62" s="230"/>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1"/>
    </row>
    <row r="63" spans="1:131" ht="26.25" customHeight="1" thickBot="1" x14ac:dyDescent="0.2">
      <c r="A63" s="231" t="s">
        <v>383</v>
      </c>
      <c r="B63" s="937" t="s">
        <v>408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1125</v>
      </c>
      <c r="AG63" s="959"/>
      <c r="AH63" s="959"/>
      <c r="AI63" s="959"/>
      <c r="AJ63" s="1022"/>
      <c r="AK63" s="1023"/>
      <c r="AL63" s="963"/>
      <c r="AM63" s="963"/>
      <c r="AN63" s="963"/>
      <c r="AO63" s="963"/>
      <c r="AP63" s="959">
        <v>4761</v>
      </c>
      <c r="AQ63" s="959"/>
      <c r="AR63" s="959"/>
      <c r="AS63" s="959"/>
      <c r="AT63" s="959"/>
      <c r="AU63" s="959">
        <v>3952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32"/>
      <c r="BP63" s="232"/>
      <c r="BQ63" s="229">
        <v>57</v>
      </c>
      <c r="BR63" s="230"/>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1"/>
    </row>
    <row r="65" spans="1:131" ht="26.25" customHeight="1" thickBot="1" x14ac:dyDescent="0.2">
      <c r="A65" s="223" t="s">
        <v>409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1"/>
    </row>
    <row r="66" spans="1:131" ht="26.25" customHeight="1" x14ac:dyDescent="0.15">
      <c r="A66" s="995" t="s">
        <v>410</v>
      </c>
      <c r="B66" s="996"/>
      <c r="C66" s="996"/>
      <c r="D66" s="996"/>
      <c r="E66" s="996"/>
      <c r="F66" s="996"/>
      <c r="G66" s="996"/>
      <c r="H66" s="996"/>
      <c r="I66" s="996"/>
      <c r="J66" s="996"/>
      <c r="K66" s="996"/>
      <c r="L66" s="996"/>
      <c r="M66" s="996"/>
      <c r="N66" s="996"/>
      <c r="O66" s="996"/>
      <c r="P66" s="997"/>
      <c r="Q66" s="1001" t="s">
        <v>387</v>
      </c>
      <c r="R66" s="1002"/>
      <c r="S66" s="1002"/>
      <c r="T66" s="1002"/>
      <c r="U66" s="1003"/>
      <c r="V66" s="1001" t="s">
        <v>388</v>
      </c>
      <c r="W66" s="1002"/>
      <c r="X66" s="1002"/>
      <c r="Y66" s="1002"/>
      <c r="Z66" s="1003"/>
      <c r="AA66" s="1001" t="s">
        <v>389</v>
      </c>
      <c r="AB66" s="1002"/>
      <c r="AC66" s="1002"/>
      <c r="AD66" s="1002"/>
      <c r="AE66" s="1003"/>
      <c r="AF66" s="1007" t="s">
        <v>390</v>
      </c>
      <c r="AG66" s="1008"/>
      <c r="AH66" s="1008"/>
      <c r="AI66" s="1008"/>
      <c r="AJ66" s="1009"/>
      <c r="AK66" s="1001" t="s">
        <v>391</v>
      </c>
      <c r="AL66" s="996"/>
      <c r="AM66" s="996"/>
      <c r="AN66" s="996"/>
      <c r="AO66" s="997"/>
      <c r="AP66" s="1001" t="s">
        <v>392</v>
      </c>
      <c r="AQ66" s="1002"/>
      <c r="AR66" s="1002"/>
      <c r="AS66" s="1002"/>
      <c r="AT66" s="1003"/>
      <c r="AU66" s="1001" t="s">
        <v>411</v>
      </c>
      <c r="AV66" s="1002"/>
      <c r="AW66" s="1002"/>
      <c r="AX66" s="1002"/>
      <c r="AY66" s="1003"/>
      <c r="AZ66" s="1001" t="s">
        <v>365</v>
      </c>
      <c r="BA66" s="1002"/>
      <c r="BB66" s="1002"/>
      <c r="BC66" s="1002"/>
      <c r="BD66" s="1015"/>
      <c r="BE66" s="232"/>
      <c r="BF66" s="232"/>
      <c r="BG66" s="232"/>
      <c r="BH66" s="232"/>
      <c r="BI66" s="232"/>
      <c r="BJ66" s="232"/>
      <c r="BK66" s="232"/>
      <c r="BL66" s="232"/>
      <c r="BM66" s="232"/>
      <c r="BN66" s="232"/>
      <c r="BO66" s="232"/>
      <c r="BP66" s="232"/>
      <c r="BQ66" s="229">
        <v>60</v>
      </c>
      <c r="BR66" s="234"/>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1"/>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2"/>
      <c r="BF67" s="232"/>
      <c r="BG67" s="232"/>
      <c r="BH67" s="232"/>
      <c r="BI67" s="232"/>
      <c r="BJ67" s="232"/>
      <c r="BK67" s="232"/>
      <c r="BL67" s="232"/>
      <c r="BM67" s="232"/>
      <c r="BN67" s="232"/>
      <c r="BO67" s="232"/>
      <c r="BP67" s="232"/>
      <c r="BQ67" s="229">
        <v>61</v>
      </c>
      <c r="BR67" s="234"/>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1"/>
    </row>
    <row r="68" spans="1:131" ht="26.25" customHeight="1" thickTop="1" x14ac:dyDescent="0.15">
      <c r="A68" s="227">
        <v>1</v>
      </c>
      <c r="B68" s="985" t="s">
        <v>565</v>
      </c>
      <c r="C68" s="986"/>
      <c r="D68" s="986"/>
      <c r="E68" s="986"/>
      <c r="F68" s="986"/>
      <c r="G68" s="986"/>
      <c r="H68" s="986"/>
      <c r="I68" s="986"/>
      <c r="J68" s="986"/>
      <c r="K68" s="986"/>
      <c r="L68" s="986"/>
      <c r="M68" s="986"/>
      <c r="N68" s="986"/>
      <c r="O68" s="986"/>
      <c r="P68" s="987"/>
      <c r="Q68" s="988">
        <v>167</v>
      </c>
      <c r="R68" s="982"/>
      <c r="S68" s="982"/>
      <c r="T68" s="982"/>
      <c r="U68" s="982"/>
      <c r="V68" s="982">
        <v>154</v>
      </c>
      <c r="W68" s="982"/>
      <c r="X68" s="982"/>
      <c r="Y68" s="982"/>
      <c r="Z68" s="982"/>
      <c r="AA68" s="982">
        <v>13</v>
      </c>
      <c r="AB68" s="982"/>
      <c r="AC68" s="982"/>
      <c r="AD68" s="982"/>
      <c r="AE68" s="982"/>
      <c r="AF68" s="982">
        <v>13</v>
      </c>
      <c r="AG68" s="982"/>
      <c r="AH68" s="982"/>
      <c r="AI68" s="982"/>
      <c r="AJ68" s="982"/>
      <c r="AK68" s="982" t="s">
        <v>564</v>
      </c>
      <c r="AL68" s="982"/>
      <c r="AM68" s="982"/>
      <c r="AN68" s="982"/>
      <c r="AO68" s="982"/>
      <c r="AP68" s="982" t="s">
        <v>564</v>
      </c>
      <c r="AQ68" s="982"/>
      <c r="AR68" s="982"/>
      <c r="AS68" s="982"/>
      <c r="AT68" s="982"/>
      <c r="AU68" s="982" t="s">
        <v>564</v>
      </c>
      <c r="AV68" s="982"/>
      <c r="AW68" s="982"/>
      <c r="AX68" s="982"/>
      <c r="AY68" s="982"/>
      <c r="AZ68" s="983"/>
      <c r="BA68" s="983"/>
      <c r="BB68" s="983"/>
      <c r="BC68" s="983"/>
      <c r="BD68" s="984"/>
      <c r="BE68" s="232"/>
      <c r="BF68" s="232"/>
      <c r="BG68" s="232"/>
      <c r="BH68" s="232"/>
      <c r="BI68" s="232"/>
      <c r="BJ68" s="232"/>
      <c r="BK68" s="232"/>
      <c r="BL68" s="232"/>
      <c r="BM68" s="232"/>
      <c r="BN68" s="232"/>
      <c r="BO68" s="232"/>
      <c r="BP68" s="232"/>
      <c r="BQ68" s="229">
        <v>62</v>
      </c>
      <c r="BR68" s="234"/>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1"/>
    </row>
    <row r="69" spans="1:131" ht="26.25" customHeight="1" x14ac:dyDescent="0.15">
      <c r="A69" s="229">
        <v>2</v>
      </c>
      <c r="B69" s="974" t="s">
        <v>566</v>
      </c>
      <c r="C69" s="975"/>
      <c r="D69" s="975"/>
      <c r="E69" s="975"/>
      <c r="F69" s="975"/>
      <c r="G69" s="975"/>
      <c r="H69" s="975"/>
      <c r="I69" s="975"/>
      <c r="J69" s="975"/>
      <c r="K69" s="975"/>
      <c r="L69" s="975"/>
      <c r="M69" s="975"/>
      <c r="N69" s="975"/>
      <c r="O69" s="975"/>
      <c r="P69" s="976"/>
      <c r="Q69" s="977">
        <v>17</v>
      </c>
      <c r="R69" s="971"/>
      <c r="S69" s="971"/>
      <c r="T69" s="971"/>
      <c r="U69" s="971"/>
      <c r="V69" s="971">
        <v>16</v>
      </c>
      <c r="W69" s="971"/>
      <c r="X69" s="971"/>
      <c r="Y69" s="971"/>
      <c r="Z69" s="971"/>
      <c r="AA69" s="971">
        <v>1</v>
      </c>
      <c r="AB69" s="971"/>
      <c r="AC69" s="971"/>
      <c r="AD69" s="971"/>
      <c r="AE69" s="971"/>
      <c r="AF69" s="971">
        <v>1</v>
      </c>
      <c r="AG69" s="971"/>
      <c r="AH69" s="971"/>
      <c r="AI69" s="971"/>
      <c r="AJ69" s="971"/>
      <c r="AK69" s="971" t="s">
        <v>564</v>
      </c>
      <c r="AL69" s="971"/>
      <c r="AM69" s="971"/>
      <c r="AN69" s="971"/>
      <c r="AO69" s="971"/>
      <c r="AP69" s="971" t="s">
        <v>564</v>
      </c>
      <c r="AQ69" s="971"/>
      <c r="AR69" s="971"/>
      <c r="AS69" s="971"/>
      <c r="AT69" s="971"/>
      <c r="AU69" s="971" t="s">
        <v>564</v>
      </c>
      <c r="AV69" s="971"/>
      <c r="AW69" s="971"/>
      <c r="AX69" s="971"/>
      <c r="AY69" s="971"/>
      <c r="AZ69" s="972"/>
      <c r="BA69" s="972"/>
      <c r="BB69" s="972"/>
      <c r="BC69" s="972"/>
      <c r="BD69" s="973"/>
      <c r="BE69" s="232"/>
      <c r="BF69" s="232"/>
      <c r="BG69" s="232"/>
      <c r="BH69" s="232"/>
      <c r="BI69" s="232"/>
      <c r="BJ69" s="232"/>
      <c r="BK69" s="232"/>
      <c r="BL69" s="232"/>
      <c r="BM69" s="232"/>
      <c r="BN69" s="232"/>
      <c r="BO69" s="232"/>
      <c r="BP69" s="232"/>
      <c r="BQ69" s="229">
        <v>63</v>
      </c>
      <c r="BR69" s="234"/>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1"/>
    </row>
    <row r="70" spans="1:131" ht="26.25" customHeight="1" x14ac:dyDescent="0.15">
      <c r="A70" s="229">
        <v>3</v>
      </c>
      <c r="B70" s="974" t="s">
        <v>567</v>
      </c>
      <c r="C70" s="975"/>
      <c r="D70" s="975"/>
      <c r="E70" s="975"/>
      <c r="F70" s="975"/>
      <c r="G70" s="975"/>
      <c r="H70" s="975"/>
      <c r="I70" s="975"/>
      <c r="J70" s="975"/>
      <c r="K70" s="975"/>
      <c r="L70" s="975"/>
      <c r="M70" s="975"/>
      <c r="N70" s="975"/>
      <c r="O70" s="975"/>
      <c r="P70" s="976"/>
      <c r="Q70" s="977">
        <v>409</v>
      </c>
      <c r="R70" s="971"/>
      <c r="S70" s="971"/>
      <c r="T70" s="971"/>
      <c r="U70" s="971"/>
      <c r="V70" s="971">
        <v>368</v>
      </c>
      <c r="W70" s="971"/>
      <c r="X70" s="971"/>
      <c r="Y70" s="971"/>
      <c r="Z70" s="971"/>
      <c r="AA70" s="971">
        <v>40</v>
      </c>
      <c r="AB70" s="971"/>
      <c r="AC70" s="971"/>
      <c r="AD70" s="971"/>
      <c r="AE70" s="971"/>
      <c r="AF70" s="971">
        <v>40</v>
      </c>
      <c r="AG70" s="971"/>
      <c r="AH70" s="971"/>
      <c r="AI70" s="971"/>
      <c r="AJ70" s="971"/>
      <c r="AK70" s="971" t="s">
        <v>564</v>
      </c>
      <c r="AL70" s="971"/>
      <c r="AM70" s="971"/>
      <c r="AN70" s="971"/>
      <c r="AO70" s="971"/>
      <c r="AP70" s="971" t="s">
        <v>564</v>
      </c>
      <c r="AQ70" s="971"/>
      <c r="AR70" s="971"/>
      <c r="AS70" s="971"/>
      <c r="AT70" s="971"/>
      <c r="AU70" s="971" t="s">
        <v>564</v>
      </c>
      <c r="AV70" s="971"/>
      <c r="AW70" s="971"/>
      <c r="AX70" s="971"/>
      <c r="AY70" s="971"/>
      <c r="AZ70" s="972"/>
      <c r="BA70" s="972"/>
      <c r="BB70" s="972"/>
      <c r="BC70" s="972"/>
      <c r="BD70" s="973"/>
      <c r="BE70" s="232"/>
      <c r="BF70" s="232"/>
      <c r="BG70" s="232"/>
      <c r="BH70" s="232"/>
      <c r="BI70" s="232"/>
      <c r="BJ70" s="232"/>
      <c r="BK70" s="232"/>
      <c r="BL70" s="232"/>
      <c r="BM70" s="232"/>
      <c r="BN70" s="232"/>
      <c r="BO70" s="232"/>
      <c r="BP70" s="232"/>
      <c r="BQ70" s="229">
        <v>64</v>
      </c>
      <c r="BR70" s="234"/>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1"/>
    </row>
    <row r="71" spans="1:131" ht="26.25" customHeight="1" x14ac:dyDescent="0.15">
      <c r="A71" s="229">
        <v>4</v>
      </c>
      <c r="B71" s="974" t="s">
        <v>568</v>
      </c>
      <c r="C71" s="975"/>
      <c r="D71" s="975"/>
      <c r="E71" s="975"/>
      <c r="F71" s="975"/>
      <c r="G71" s="975"/>
      <c r="H71" s="975"/>
      <c r="I71" s="975"/>
      <c r="J71" s="975"/>
      <c r="K71" s="975"/>
      <c r="L71" s="975"/>
      <c r="M71" s="975"/>
      <c r="N71" s="975"/>
      <c r="O71" s="975"/>
      <c r="P71" s="976"/>
      <c r="Q71" s="977">
        <v>18</v>
      </c>
      <c r="R71" s="971"/>
      <c r="S71" s="971"/>
      <c r="T71" s="971"/>
      <c r="U71" s="971"/>
      <c r="V71" s="971">
        <v>14</v>
      </c>
      <c r="W71" s="971"/>
      <c r="X71" s="971"/>
      <c r="Y71" s="971"/>
      <c r="Z71" s="971"/>
      <c r="AA71" s="971">
        <v>4</v>
      </c>
      <c r="AB71" s="971"/>
      <c r="AC71" s="971"/>
      <c r="AD71" s="971"/>
      <c r="AE71" s="971"/>
      <c r="AF71" s="971">
        <v>4</v>
      </c>
      <c r="AG71" s="971"/>
      <c r="AH71" s="971"/>
      <c r="AI71" s="971"/>
      <c r="AJ71" s="971"/>
      <c r="AK71" s="971" t="s">
        <v>564</v>
      </c>
      <c r="AL71" s="971"/>
      <c r="AM71" s="971"/>
      <c r="AN71" s="971"/>
      <c r="AO71" s="971"/>
      <c r="AP71" s="971" t="s">
        <v>564</v>
      </c>
      <c r="AQ71" s="971"/>
      <c r="AR71" s="971"/>
      <c r="AS71" s="971"/>
      <c r="AT71" s="971"/>
      <c r="AU71" s="971" t="s">
        <v>564</v>
      </c>
      <c r="AV71" s="971"/>
      <c r="AW71" s="971"/>
      <c r="AX71" s="971"/>
      <c r="AY71" s="971"/>
      <c r="AZ71" s="972"/>
      <c r="BA71" s="972"/>
      <c r="BB71" s="972"/>
      <c r="BC71" s="972"/>
      <c r="BD71" s="973"/>
      <c r="BE71" s="232"/>
      <c r="BF71" s="232"/>
      <c r="BG71" s="232"/>
      <c r="BH71" s="232"/>
      <c r="BI71" s="232"/>
      <c r="BJ71" s="232"/>
      <c r="BK71" s="232"/>
      <c r="BL71" s="232"/>
      <c r="BM71" s="232"/>
      <c r="BN71" s="232"/>
      <c r="BO71" s="232"/>
      <c r="BP71" s="232"/>
      <c r="BQ71" s="229">
        <v>65</v>
      </c>
      <c r="BR71" s="234"/>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1"/>
    </row>
    <row r="72" spans="1:131" ht="26.25" customHeight="1" x14ac:dyDescent="0.15">
      <c r="A72" s="229">
        <v>5</v>
      </c>
      <c r="B72" s="974" t="s">
        <v>569</v>
      </c>
      <c r="C72" s="975"/>
      <c r="D72" s="975"/>
      <c r="E72" s="975"/>
      <c r="F72" s="975"/>
      <c r="G72" s="975"/>
      <c r="H72" s="975"/>
      <c r="I72" s="975"/>
      <c r="J72" s="975"/>
      <c r="K72" s="975"/>
      <c r="L72" s="975"/>
      <c r="M72" s="975"/>
      <c r="N72" s="975"/>
      <c r="O72" s="975"/>
      <c r="P72" s="976"/>
      <c r="Q72" s="977">
        <v>37</v>
      </c>
      <c r="R72" s="971"/>
      <c r="S72" s="971"/>
      <c r="T72" s="971"/>
      <c r="U72" s="971"/>
      <c r="V72" s="971">
        <v>33</v>
      </c>
      <c r="W72" s="971"/>
      <c r="X72" s="971"/>
      <c r="Y72" s="971"/>
      <c r="Z72" s="971"/>
      <c r="AA72" s="971">
        <v>4</v>
      </c>
      <c r="AB72" s="971"/>
      <c r="AC72" s="971"/>
      <c r="AD72" s="971"/>
      <c r="AE72" s="971"/>
      <c r="AF72" s="971">
        <v>4</v>
      </c>
      <c r="AG72" s="971"/>
      <c r="AH72" s="971"/>
      <c r="AI72" s="971"/>
      <c r="AJ72" s="971"/>
      <c r="AK72" s="971" t="s">
        <v>563</v>
      </c>
      <c r="AL72" s="971"/>
      <c r="AM72" s="971"/>
      <c r="AN72" s="971"/>
      <c r="AO72" s="971"/>
      <c r="AP72" s="971" t="s">
        <v>563</v>
      </c>
      <c r="AQ72" s="971"/>
      <c r="AR72" s="971"/>
      <c r="AS72" s="971"/>
      <c r="AT72" s="971"/>
      <c r="AU72" s="971" t="s">
        <v>563</v>
      </c>
      <c r="AV72" s="971"/>
      <c r="AW72" s="971"/>
      <c r="AX72" s="971"/>
      <c r="AY72" s="971"/>
      <c r="AZ72" s="972"/>
      <c r="BA72" s="972"/>
      <c r="BB72" s="972"/>
      <c r="BC72" s="972"/>
      <c r="BD72" s="973"/>
      <c r="BE72" s="232"/>
      <c r="BF72" s="232"/>
      <c r="BG72" s="232"/>
      <c r="BH72" s="232"/>
      <c r="BI72" s="232"/>
      <c r="BJ72" s="232"/>
      <c r="BK72" s="232"/>
      <c r="BL72" s="232"/>
      <c r="BM72" s="232"/>
      <c r="BN72" s="232"/>
      <c r="BO72" s="232"/>
      <c r="BP72" s="232"/>
      <c r="BQ72" s="229">
        <v>66</v>
      </c>
      <c r="BR72" s="234"/>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1"/>
    </row>
    <row r="73" spans="1:131" ht="26.25" customHeight="1" x14ac:dyDescent="0.15">
      <c r="A73" s="229">
        <v>6</v>
      </c>
      <c r="B73" s="974" t="s">
        <v>570</v>
      </c>
      <c r="C73" s="975"/>
      <c r="D73" s="975"/>
      <c r="E73" s="975"/>
      <c r="F73" s="975"/>
      <c r="G73" s="975"/>
      <c r="H73" s="975"/>
      <c r="I73" s="975"/>
      <c r="J73" s="975"/>
      <c r="K73" s="975"/>
      <c r="L73" s="975"/>
      <c r="M73" s="975"/>
      <c r="N73" s="975"/>
      <c r="O73" s="975"/>
      <c r="P73" s="976"/>
      <c r="Q73" s="977">
        <v>13</v>
      </c>
      <c r="R73" s="971"/>
      <c r="S73" s="971"/>
      <c r="T73" s="971"/>
      <c r="U73" s="971"/>
      <c r="V73" s="971">
        <v>6</v>
      </c>
      <c r="W73" s="971"/>
      <c r="X73" s="971"/>
      <c r="Y73" s="971"/>
      <c r="Z73" s="971"/>
      <c r="AA73" s="971">
        <v>7</v>
      </c>
      <c r="AB73" s="971"/>
      <c r="AC73" s="971"/>
      <c r="AD73" s="971"/>
      <c r="AE73" s="971"/>
      <c r="AF73" s="971">
        <v>7</v>
      </c>
      <c r="AG73" s="971"/>
      <c r="AH73" s="971"/>
      <c r="AI73" s="971"/>
      <c r="AJ73" s="971"/>
      <c r="AK73" s="971" t="s">
        <v>563</v>
      </c>
      <c r="AL73" s="971"/>
      <c r="AM73" s="971"/>
      <c r="AN73" s="971"/>
      <c r="AO73" s="971"/>
      <c r="AP73" s="971" t="s">
        <v>563</v>
      </c>
      <c r="AQ73" s="971"/>
      <c r="AR73" s="971"/>
      <c r="AS73" s="971"/>
      <c r="AT73" s="971"/>
      <c r="AU73" s="971" t="s">
        <v>563</v>
      </c>
      <c r="AV73" s="971"/>
      <c r="AW73" s="971"/>
      <c r="AX73" s="971"/>
      <c r="AY73" s="971"/>
      <c r="AZ73" s="972"/>
      <c r="BA73" s="972"/>
      <c r="BB73" s="972"/>
      <c r="BC73" s="972"/>
      <c r="BD73" s="973"/>
      <c r="BE73" s="232"/>
      <c r="BF73" s="232"/>
      <c r="BG73" s="232"/>
      <c r="BH73" s="232"/>
      <c r="BI73" s="232"/>
      <c r="BJ73" s="232"/>
      <c r="BK73" s="232"/>
      <c r="BL73" s="232"/>
      <c r="BM73" s="232"/>
      <c r="BN73" s="232"/>
      <c r="BO73" s="232"/>
      <c r="BP73" s="232"/>
      <c r="BQ73" s="229">
        <v>67</v>
      </c>
      <c r="BR73" s="234"/>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1"/>
    </row>
    <row r="74" spans="1:131" ht="26.25" customHeight="1" x14ac:dyDescent="0.15">
      <c r="A74" s="229">
        <v>7</v>
      </c>
      <c r="B74" s="974" t="s">
        <v>571</v>
      </c>
      <c r="C74" s="975"/>
      <c r="D74" s="975"/>
      <c r="E74" s="975"/>
      <c r="F74" s="975"/>
      <c r="G74" s="975"/>
      <c r="H74" s="975"/>
      <c r="I74" s="975"/>
      <c r="J74" s="975"/>
      <c r="K74" s="975"/>
      <c r="L74" s="975"/>
      <c r="M74" s="975"/>
      <c r="N74" s="975"/>
      <c r="O74" s="975"/>
      <c r="P74" s="976"/>
      <c r="Q74" s="977">
        <v>1858</v>
      </c>
      <c r="R74" s="971"/>
      <c r="S74" s="971"/>
      <c r="T74" s="971"/>
      <c r="U74" s="971"/>
      <c r="V74" s="971">
        <v>1645</v>
      </c>
      <c r="W74" s="971"/>
      <c r="X74" s="971"/>
      <c r="Y74" s="971"/>
      <c r="Z74" s="971"/>
      <c r="AA74" s="971">
        <v>213</v>
      </c>
      <c r="AB74" s="971"/>
      <c r="AC74" s="971"/>
      <c r="AD74" s="971"/>
      <c r="AE74" s="971"/>
      <c r="AF74" s="971">
        <v>213</v>
      </c>
      <c r="AG74" s="971"/>
      <c r="AH74" s="971"/>
      <c r="AI74" s="971"/>
      <c r="AJ74" s="971"/>
      <c r="AK74" s="971" t="s">
        <v>563</v>
      </c>
      <c r="AL74" s="971"/>
      <c r="AM74" s="971"/>
      <c r="AN74" s="971"/>
      <c r="AO74" s="971"/>
      <c r="AP74" s="971">
        <v>4797</v>
      </c>
      <c r="AQ74" s="971"/>
      <c r="AR74" s="971"/>
      <c r="AS74" s="971"/>
      <c r="AT74" s="971"/>
      <c r="AU74" s="971">
        <v>442</v>
      </c>
      <c r="AV74" s="971"/>
      <c r="AW74" s="971"/>
      <c r="AX74" s="971"/>
      <c r="AY74" s="971"/>
      <c r="AZ74" s="972"/>
      <c r="BA74" s="972"/>
      <c r="BB74" s="972"/>
      <c r="BC74" s="972"/>
      <c r="BD74" s="973"/>
      <c r="BE74" s="232"/>
      <c r="BF74" s="232"/>
      <c r="BG74" s="232"/>
      <c r="BH74" s="232"/>
      <c r="BI74" s="232"/>
      <c r="BJ74" s="232"/>
      <c r="BK74" s="232"/>
      <c r="BL74" s="232"/>
      <c r="BM74" s="232"/>
      <c r="BN74" s="232"/>
      <c r="BO74" s="232"/>
      <c r="BP74" s="232"/>
      <c r="BQ74" s="229">
        <v>68</v>
      </c>
      <c r="BR74" s="234"/>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1"/>
    </row>
    <row r="75" spans="1:131" ht="26.25" customHeight="1" x14ac:dyDescent="0.15">
      <c r="A75" s="229">
        <v>8</v>
      </c>
      <c r="B75" s="974" t="s">
        <v>572</v>
      </c>
      <c r="C75" s="975"/>
      <c r="D75" s="975"/>
      <c r="E75" s="975"/>
      <c r="F75" s="975"/>
      <c r="G75" s="975"/>
      <c r="H75" s="975"/>
      <c r="I75" s="975"/>
      <c r="J75" s="975"/>
      <c r="K75" s="975"/>
      <c r="L75" s="975"/>
      <c r="M75" s="975"/>
      <c r="N75" s="975"/>
      <c r="O75" s="975"/>
      <c r="P75" s="976"/>
      <c r="Q75" s="981">
        <v>552</v>
      </c>
      <c r="R75" s="979"/>
      <c r="S75" s="979"/>
      <c r="T75" s="979"/>
      <c r="U75" s="980"/>
      <c r="V75" s="978">
        <v>526</v>
      </c>
      <c r="W75" s="979"/>
      <c r="X75" s="979"/>
      <c r="Y75" s="979"/>
      <c r="Z75" s="980"/>
      <c r="AA75" s="978">
        <v>26</v>
      </c>
      <c r="AB75" s="979"/>
      <c r="AC75" s="979"/>
      <c r="AD75" s="979"/>
      <c r="AE75" s="980"/>
      <c r="AF75" s="978">
        <v>26</v>
      </c>
      <c r="AG75" s="979"/>
      <c r="AH75" s="979"/>
      <c r="AI75" s="979"/>
      <c r="AJ75" s="980"/>
      <c r="AK75" s="971" t="s">
        <v>563</v>
      </c>
      <c r="AL75" s="971"/>
      <c r="AM75" s="971"/>
      <c r="AN75" s="971"/>
      <c r="AO75" s="971"/>
      <c r="AP75" s="978">
        <v>1840</v>
      </c>
      <c r="AQ75" s="979"/>
      <c r="AR75" s="979"/>
      <c r="AS75" s="979"/>
      <c r="AT75" s="980"/>
      <c r="AU75" s="971">
        <v>94</v>
      </c>
      <c r="AV75" s="971"/>
      <c r="AW75" s="971"/>
      <c r="AX75" s="971"/>
      <c r="AY75" s="971"/>
      <c r="AZ75" s="972"/>
      <c r="BA75" s="972"/>
      <c r="BB75" s="972"/>
      <c r="BC75" s="972"/>
      <c r="BD75" s="973"/>
      <c r="BE75" s="232"/>
      <c r="BF75" s="232"/>
      <c r="BG75" s="232"/>
      <c r="BH75" s="232"/>
      <c r="BI75" s="232"/>
      <c r="BJ75" s="232"/>
      <c r="BK75" s="232"/>
      <c r="BL75" s="232"/>
      <c r="BM75" s="232"/>
      <c r="BN75" s="232"/>
      <c r="BO75" s="232"/>
      <c r="BP75" s="232"/>
      <c r="BQ75" s="229">
        <v>69</v>
      </c>
      <c r="BR75" s="234"/>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1"/>
    </row>
    <row r="76" spans="1:131" ht="26.25" customHeight="1" x14ac:dyDescent="0.15">
      <c r="A76" s="229">
        <v>9</v>
      </c>
      <c r="B76" s="974" t="s">
        <v>573</v>
      </c>
      <c r="C76" s="975"/>
      <c r="D76" s="975"/>
      <c r="E76" s="975"/>
      <c r="F76" s="975"/>
      <c r="G76" s="975"/>
      <c r="H76" s="975"/>
      <c r="I76" s="975"/>
      <c r="J76" s="975"/>
      <c r="K76" s="975"/>
      <c r="L76" s="975"/>
      <c r="M76" s="975"/>
      <c r="N76" s="975"/>
      <c r="O76" s="975"/>
      <c r="P76" s="976"/>
      <c r="Q76" s="981">
        <v>2596</v>
      </c>
      <c r="R76" s="979"/>
      <c r="S76" s="979"/>
      <c r="T76" s="979"/>
      <c r="U76" s="980"/>
      <c r="V76" s="978">
        <v>2477</v>
      </c>
      <c r="W76" s="979"/>
      <c r="X76" s="979"/>
      <c r="Y76" s="979"/>
      <c r="Z76" s="980"/>
      <c r="AA76" s="978">
        <v>119</v>
      </c>
      <c r="AB76" s="979"/>
      <c r="AC76" s="979"/>
      <c r="AD76" s="979"/>
      <c r="AE76" s="980"/>
      <c r="AF76" s="978">
        <v>119</v>
      </c>
      <c r="AG76" s="979"/>
      <c r="AH76" s="979"/>
      <c r="AI76" s="979"/>
      <c r="AJ76" s="980"/>
      <c r="AK76" s="971" t="s">
        <v>563</v>
      </c>
      <c r="AL76" s="971"/>
      <c r="AM76" s="971"/>
      <c r="AN76" s="971"/>
      <c r="AO76" s="971"/>
      <c r="AP76" s="978">
        <v>1539</v>
      </c>
      <c r="AQ76" s="979"/>
      <c r="AR76" s="979"/>
      <c r="AS76" s="979"/>
      <c r="AT76" s="980"/>
      <c r="AU76" s="971">
        <v>129</v>
      </c>
      <c r="AV76" s="971"/>
      <c r="AW76" s="971"/>
      <c r="AX76" s="971"/>
      <c r="AY76" s="971"/>
      <c r="AZ76" s="972"/>
      <c r="BA76" s="972"/>
      <c r="BB76" s="972"/>
      <c r="BC76" s="972"/>
      <c r="BD76" s="973"/>
      <c r="BE76" s="232"/>
      <c r="BF76" s="232"/>
      <c r="BG76" s="232"/>
      <c r="BH76" s="232"/>
      <c r="BI76" s="232"/>
      <c r="BJ76" s="232"/>
      <c r="BK76" s="232"/>
      <c r="BL76" s="232"/>
      <c r="BM76" s="232"/>
      <c r="BN76" s="232"/>
      <c r="BO76" s="232"/>
      <c r="BP76" s="232"/>
      <c r="BQ76" s="229">
        <v>70</v>
      </c>
      <c r="BR76" s="234"/>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1"/>
    </row>
    <row r="77" spans="1:131" ht="26.25" customHeight="1" x14ac:dyDescent="0.15">
      <c r="A77" s="229">
        <v>10</v>
      </c>
      <c r="B77" s="974" t="s">
        <v>574</v>
      </c>
      <c r="C77" s="975"/>
      <c r="D77" s="975"/>
      <c r="E77" s="975"/>
      <c r="F77" s="975"/>
      <c r="G77" s="975"/>
      <c r="H77" s="975"/>
      <c r="I77" s="975"/>
      <c r="J77" s="975"/>
      <c r="K77" s="975"/>
      <c r="L77" s="975"/>
      <c r="M77" s="975"/>
      <c r="N77" s="975"/>
      <c r="O77" s="975"/>
      <c r="P77" s="976"/>
      <c r="Q77" s="981">
        <v>112</v>
      </c>
      <c r="R77" s="979"/>
      <c r="S77" s="979"/>
      <c r="T77" s="979"/>
      <c r="U77" s="980"/>
      <c r="V77" s="978">
        <v>94</v>
      </c>
      <c r="W77" s="979"/>
      <c r="X77" s="979"/>
      <c r="Y77" s="979"/>
      <c r="Z77" s="980"/>
      <c r="AA77" s="978">
        <v>18</v>
      </c>
      <c r="AB77" s="979"/>
      <c r="AC77" s="979"/>
      <c r="AD77" s="979"/>
      <c r="AE77" s="980"/>
      <c r="AF77" s="978">
        <v>18</v>
      </c>
      <c r="AG77" s="979"/>
      <c r="AH77" s="979"/>
      <c r="AI77" s="979"/>
      <c r="AJ77" s="980"/>
      <c r="AK77" s="978" t="s">
        <v>564</v>
      </c>
      <c r="AL77" s="979"/>
      <c r="AM77" s="979"/>
      <c r="AN77" s="979"/>
      <c r="AO77" s="980"/>
      <c r="AP77" s="978" t="s">
        <v>564</v>
      </c>
      <c r="AQ77" s="979"/>
      <c r="AR77" s="979"/>
      <c r="AS77" s="979"/>
      <c r="AT77" s="980"/>
      <c r="AU77" s="971" t="s">
        <v>563</v>
      </c>
      <c r="AV77" s="971"/>
      <c r="AW77" s="971"/>
      <c r="AX77" s="971"/>
      <c r="AY77" s="971"/>
      <c r="AZ77" s="972"/>
      <c r="BA77" s="972"/>
      <c r="BB77" s="972"/>
      <c r="BC77" s="972"/>
      <c r="BD77" s="973"/>
      <c r="BE77" s="232"/>
      <c r="BF77" s="232"/>
      <c r="BG77" s="232"/>
      <c r="BH77" s="232"/>
      <c r="BI77" s="232"/>
      <c r="BJ77" s="232"/>
      <c r="BK77" s="232"/>
      <c r="BL77" s="232"/>
      <c r="BM77" s="232"/>
      <c r="BN77" s="232"/>
      <c r="BO77" s="232"/>
      <c r="BP77" s="232"/>
      <c r="BQ77" s="229">
        <v>71</v>
      </c>
      <c r="BR77" s="234"/>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1"/>
    </row>
    <row r="78" spans="1:131" ht="26.25" customHeight="1" x14ac:dyDescent="0.15">
      <c r="A78" s="229">
        <v>11</v>
      </c>
      <c r="B78" s="974" t="s">
        <v>581</v>
      </c>
      <c r="C78" s="975"/>
      <c r="D78" s="975"/>
      <c r="E78" s="975"/>
      <c r="F78" s="975"/>
      <c r="G78" s="975"/>
      <c r="H78" s="975"/>
      <c r="I78" s="975"/>
      <c r="J78" s="975"/>
      <c r="K78" s="975"/>
      <c r="L78" s="975"/>
      <c r="M78" s="975"/>
      <c r="N78" s="975"/>
      <c r="O78" s="975"/>
      <c r="P78" s="976"/>
      <c r="Q78" s="977">
        <v>330</v>
      </c>
      <c r="R78" s="971"/>
      <c r="S78" s="971"/>
      <c r="T78" s="971"/>
      <c r="U78" s="971"/>
      <c r="V78" s="971">
        <v>290</v>
      </c>
      <c r="W78" s="971"/>
      <c r="X78" s="971"/>
      <c r="Y78" s="971"/>
      <c r="Z78" s="971"/>
      <c r="AA78" s="971">
        <v>40</v>
      </c>
      <c r="AB78" s="971"/>
      <c r="AC78" s="971"/>
      <c r="AD78" s="971"/>
      <c r="AE78" s="971"/>
      <c r="AF78" s="971">
        <v>40</v>
      </c>
      <c r="AG78" s="971"/>
      <c r="AH78" s="971"/>
      <c r="AI78" s="971"/>
      <c r="AJ78" s="971"/>
      <c r="AK78" s="971" t="s">
        <v>564</v>
      </c>
      <c r="AL78" s="971"/>
      <c r="AM78" s="971"/>
      <c r="AN78" s="971"/>
      <c r="AO78" s="971"/>
      <c r="AP78" s="971" t="s">
        <v>564</v>
      </c>
      <c r="AQ78" s="971"/>
      <c r="AR78" s="971"/>
      <c r="AS78" s="971"/>
      <c r="AT78" s="971"/>
      <c r="AU78" s="971" t="s">
        <v>564</v>
      </c>
      <c r="AV78" s="971"/>
      <c r="AW78" s="971"/>
      <c r="AX78" s="971"/>
      <c r="AY78" s="971"/>
      <c r="AZ78" s="972"/>
      <c r="BA78" s="972"/>
      <c r="BB78" s="972"/>
      <c r="BC78" s="972"/>
      <c r="BD78" s="973"/>
      <c r="BE78" s="232"/>
      <c r="BF78" s="232"/>
      <c r="BG78" s="232"/>
      <c r="BH78" s="232"/>
      <c r="BI78" s="232"/>
      <c r="BJ78" s="221"/>
      <c r="BK78" s="221"/>
      <c r="BL78" s="221"/>
      <c r="BM78" s="221"/>
      <c r="BN78" s="221"/>
      <c r="BO78" s="232"/>
      <c r="BP78" s="232"/>
      <c r="BQ78" s="229">
        <v>72</v>
      </c>
      <c r="BR78" s="234"/>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1"/>
    </row>
    <row r="79" spans="1:131" ht="26.25" customHeight="1" x14ac:dyDescent="0.15">
      <c r="A79" s="229">
        <v>12</v>
      </c>
      <c r="B79" s="974" t="s">
        <v>575</v>
      </c>
      <c r="C79" s="975"/>
      <c r="D79" s="975"/>
      <c r="E79" s="975"/>
      <c r="F79" s="975"/>
      <c r="G79" s="975"/>
      <c r="H79" s="975"/>
      <c r="I79" s="975"/>
      <c r="J79" s="975"/>
      <c r="K79" s="975"/>
      <c r="L79" s="975"/>
      <c r="M79" s="975"/>
      <c r="N79" s="975"/>
      <c r="O79" s="975"/>
      <c r="P79" s="976"/>
      <c r="Q79" s="981">
        <v>6322</v>
      </c>
      <c r="R79" s="979"/>
      <c r="S79" s="979"/>
      <c r="T79" s="979"/>
      <c r="U79" s="980"/>
      <c r="V79" s="978">
        <v>6688</v>
      </c>
      <c r="W79" s="979"/>
      <c r="X79" s="979"/>
      <c r="Y79" s="979"/>
      <c r="Z79" s="980"/>
      <c r="AA79" s="978">
        <v>-366</v>
      </c>
      <c r="AB79" s="979"/>
      <c r="AC79" s="979"/>
      <c r="AD79" s="979"/>
      <c r="AE79" s="980"/>
      <c r="AF79" s="978">
        <v>3512</v>
      </c>
      <c r="AG79" s="979"/>
      <c r="AH79" s="979"/>
      <c r="AI79" s="979"/>
      <c r="AJ79" s="980"/>
      <c r="AK79" s="978" t="s">
        <v>564</v>
      </c>
      <c r="AL79" s="979"/>
      <c r="AM79" s="979"/>
      <c r="AN79" s="979"/>
      <c r="AO79" s="980"/>
      <c r="AP79" s="978">
        <v>15424</v>
      </c>
      <c r="AQ79" s="979"/>
      <c r="AR79" s="979"/>
      <c r="AS79" s="979"/>
      <c r="AT79" s="980"/>
      <c r="AU79" s="971" t="s">
        <v>563</v>
      </c>
      <c r="AV79" s="971"/>
      <c r="AW79" s="971"/>
      <c r="AX79" s="971"/>
      <c r="AY79" s="971"/>
      <c r="AZ79" s="972"/>
      <c r="BA79" s="972"/>
      <c r="BB79" s="972"/>
      <c r="BC79" s="972"/>
      <c r="BD79" s="973"/>
      <c r="BE79" s="232"/>
      <c r="BF79" s="232"/>
      <c r="BG79" s="232"/>
      <c r="BH79" s="232"/>
      <c r="BI79" s="232"/>
      <c r="BJ79" s="221"/>
      <c r="BK79" s="221"/>
      <c r="BL79" s="221"/>
      <c r="BM79" s="221"/>
      <c r="BN79" s="221"/>
      <c r="BO79" s="232"/>
      <c r="BP79" s="232"/>
      <c r="BQ79" s="229">
        <v>73</v>
      </c>
      <c r="BR79" s="234"/>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1"/>
    </row>
    <row r="80" spans="1:131" ht="26.25" customHeight="1" x14ac:dyDescent="0.15">
      <c r="A80" s="229">
        <v>13</v>
      </c>
      <c r="B80" s="974" t="s">
        <v>576</v>
      </c>
      <c r="C80" s="975"/>
      <c r="D80" s="975"/>
      <c r="E80" s="975"/>
      <c r="F80" s="975"/>
      <c r="G80" s="975"/>
      <c r="H80" s="975"/>
      <c r="I80" s="975"/>
      <c r="J80" s="975"/>
      <c r="K80" s="975"/>
      <c r="L80" s="975"/>
      <c r="M80" s="975"/>
      <c r="N80" s="975"/>
      <c r="O80" s="975"/>
      <c r="P80" s="976"/>
      <c r="Q80" s="981">
        <v>911</v>
      </c>
      <c r="R80" s="979"/>
      <c r="S80" s="979"/>
      <c r="T80" s="979"/>
      <c r="U80" s="980"/>
      <c r="V80" s="978">
        <v>909</v>
      </c>
      <c r="W80" s="979"/>
      <c r="X80" s="979"/>
      <c r="Y80" s="979"/>
      <c r="Z80" s="980"/>
      <c r="AA80" s="978">
        <v>2</v>
      </c>
      <c r="AB80" s="979"/>
      <c r="AC80" s="979"/>
      <c r="AD80" s="979"/>
      <c r="AE80" s="980"/>
      <c r="AF80" s="978">
        <v>2</v>
      </c>
      <c r="AG80" s="979"/>
      <c r="AH80" s="979"/>
      <c r="AI80" s="979"/>
      <c r="AJ80" s="980"/>
      <c r="AK80" s="978" t="s">
        <v>564</v>
      </c>
      <c r="AL80" s="979"/>
      <c r="AM80" s="979"/>
      <c r="AN80" s="979"/>
      <c r="AO80" s="980"/>
      <c r="AP80" s="978" t="s">
        <v>564</v>
      </c>
      <c r="AQ80" s="979"/>
      <c r="AR80" s="979"/>
      <c r="AS80" s="979"/>
      <c r="AT80" s="980"/>
      <c r="AU80" s="978" t="s">
        <v>564</v>
      </c>
      <c r="AV80" s="979"/>
      <c r="AW80" s="979"/>
      <c r="AX80" s="979"/>
      <c r="AY80" s="980"/>
      <c r="AZ80" s="972"/>
      <c r="BA80" s="972"/>
      <c r="BB80" s="972"/>
      <c r="BC80" s="972"/>
      <c r="BD80" s="973"/>
      <c r="BE80" s="232"/>
      <c r="BF80" s="232"/>
      <c r="BG80" s="232"/>
      <c r="BH80" s="232"/>
      <c r="BI80" s="232"/>
      <c r="BJ80" s="232"/>
      <c r="BK80" s="232"/>
      <c r="BL80" s="232"/>
      <c r="BM80" s="232"/>
      <c r="BN80" s="232"/>
      <c r="BO80" s="232"/>
      <c r="BP80" s="232"/>
      <c r="BQ80" s="229">
        <v>74</v>
      </c>
      <c r="BR80" s="234"/>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1"/>
    </row>
    <row r="81" spans="1:131" ht="26.25" customHeight="1" x14ac:dyDescent="0.15">
      <c r="A81" s="229">
        <v>14</v>
      </c>
      <c r="B81" s="974" t="s">
        <v>577</v>
      </c>
      <c r="C81" s="975"/>
      <c r="D81" s="975"/>
      <c r="E81" s="975"/>
      <c r="F81" s="975"/>
      <c r="G81" s="975"/>
      <c r="H81" s="975"/>
      <c r="I81" s="975"/>
      <c r="J81" s="975"/>
      <c r="K81" s="975"/>
      <c r="L81" s="975"/>
      <c r="M81" s="975"/>
      <c r="N81" s="975"/>
      <c r="O81" s="975"/>
      <c r="P81" s="976"/>
      <c r="Q81" s="981">
        <v>303798</v>
      </c>
      <c r="R81" s="979"/>
      <c r="S81" s="979"/>
      <c r="T81" s="979"/>
      <c r="U81" s="980"/>
      <c r="V81" s="978">
        <v>300652</v>
      </c>
      <c r="W81" s="979"/>
      <c r="X81" s="979"/>
      <c r="Y81" s="979"/>
      <c r="Z81" s="980"/>
      <c r="AA81" s="978">
        <v>3146</v>
      </c>
      <c r="AB81" s="979"/>
      <c r="AC81" s="979"/>
      <c r="AD81" s="979"/>
      <c r="AE81" s="980"/>
      <c r="AF81" s="978">
        <v>3146</v>
      </c>
      <c r="AG81" s="979"/>
      <c r="AH81" s="979"/>
      <c r="AI81" s="979"/>
      <c r="AJ81" s="980"/>
      <c r="AK81" s="978">
        <v>5678</v>
      </c>
      <c r="AL81" s="979"/>
      <c r="AM81" s="979"/>
      <c r="AN81" s="979"/>
      <c r="AO81" s="980"/>
      <c r="AP81" s="978" t="s">
        <v>564</v>
      </c>
      <c r="AQ81" s="979"/>
      <c r="AR81" s="979"/>
      <c r="AS81" s="979"/>
      <c r="AT81" s="980"/>
      <c r="AU81" s="978" t="s">
        <v>564</v>
      </c>
      <c r="AV81" s="979"/>
      <c r="AW81" s="979"/>
      <c r="AX81" s="979"/>
      <c r="AY81" s="980"/>
      <c r="AZ81" s="972"/>
      <c r="BA81" s="972"/>
      <c r="BB81" s="972"/>
      <c r="BC81" s="972"/>
      <c r="BD81" s="973"/>
      <c r="BE81" s="232"/>
      <c r="BF81" s="232"/>
      <c r="BG81" s="232"/>
      <c r="BH81" s="232"/>
      <c r="BI81" s="232"/>
      <c r="BJ81" s="232"/>
      <c r="BK81" s="232"/>
      <c r="BL81" s="232"/>
      <c r="BM81" s="232"/>
      <c r="BN81" s="232"/>
      <c r="BO81" s="232"/>
      <c r="BP81" s="232"/>
      <c r="BQ81" s="229">
        <v>75</v>
      </c>
      <c r="BR81" s="234"/>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1"/>
    </row>
    <row r="82" spans="1:131" ht="26.25" customHeight="1" x14ac:dyDescent="0.15">
      <c r="A82" s="229">
        <v>15</v>
      </c>
      <c r="B82" s="974" t="s">
        <v>578</v>
      </c>
      <c r="C82" s="975"/>
      <c r="D82" s="975"/>
      <c r="E82" s="975"/>
      <c r="F82" s="975"/>
      <c r="G82" s="975"/>
      <c r="H82" s="975"/>
      <c r="I82" s="975"/>
      <c r="J82" s="975"/>
      <c r="K82" s="975"/>
      <c r="L82" s="975"/>
      <c r="M82" s="975"/>
      <c r="N82" s="975"/>
      <c r="O82" s="975"/>
      <c r="P82" s="976"/>
      <c r="Q82" s="981">
        <v>5106</v>
      </c>
      <c r="R82" s="979"/>
      <c r="S82" s="979"/>
      <c r="T82" s="979"/>
      <c r="U82" s="980"/>
      <c r="V82" s="978">
        <v>4768</v>
      </c>
      <c r="W82" s="979"/>
      <c r="X82" s="979"/>
      <c r="Y82" s="979"/>
      <c r="Z82" s="980"/>
      <c r="AA82" s="978">
        <v>338</v>
      </c>
      <c r="AB82" s="979"/>
      <c r="AC82" s="979"/>
      <c r="AD82" s="979"/>
      <c r="AE82" s="980"/>
      <c r="AF82" s="978">
        <v>338</v>
      </c>
      <c r="AG82" s="979"/>
      <c r="AH82" s="979"/>
      <c r="AI82" s="979"/>
      <c r="AJ82" s="980"/>
      <c r="AK82" s="978">
        <v>240</v>
      </c>
      <c r="AL82" s="979"/>
      <c r="AM82" s="979"/>
      <c r="AN82" s="979"/>
      <c r="AO82" s="980"/>
      <c r="AP82" s="978" t="s">
        <v>564</v>
      </c>
      <c r="AQ82" s="979"/>
      <c r="AR82" s="979"/>
      <c r="AS82" s="979"/>
      <c r="AT82" s="980"/>
      <c r="AU82" s="978" t="s">
        <v>564</v>
      </c>
      <c r="AV82" s="979"/>
      <c r="AW82" s="979"/>
      <c r="AX82" s="979"/>
      <c r="AY82" s="980"/>
      <c r="AZ82" s="972"/>
      <c r="BA82" s="972"/>
      <c r="BB82" s="972"/>
      <c r="BC82" s="972"/>
      <c r="BD82" s="973"/>
      <c r="BE82" s="232"/>
      <c r="BF82" s="232"/>
      <c r="BG82" s="232"/>
      <c r="BH82" s="232"/>
      <c r="BI82" s="232"/>
      <c r="BJ82" s="232"/>
      <c r="BK82" s="232"/>
      <c r="BL82" s="232"/>
      <c r="BM82" s="232"/>
      <c r="BN82" s="232"/>
      <c r="BO82" s="232"/>
      <c r="BP82" s="232"/>
      <c r="BQ82" s="229">
        <v>76</v>
      </c>
      <c r="BR82" s="234"/>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1"/>
    </row>
    <row r="83" spans="1:131" ht="26.25" customHeight="1" x14ac:dyDescent="0.15">
      <c r="A83" s="229">
        <v>16</v>
      </c>
      <c r="B83" s="974" t="s">
        <v>579</v>
      </c>
      <c r="C83" s="975"/>
      <c r="D83" s="975"/>
      <c r="E83" s="975"/>
      <c r="F83" s="975"/>
      <c r="G83" s="975"/>
      <c r="H83" s="975"/>
      <c r="I83" s="975"/>
      <c r="J83" s="975"/>
      <c r="K83" s="975"/>
      <c r="L83" s="975"/>
      <c r="M83" s="975"/>
      <c r="N83" s="975"/>
      <c r="O83" s="975"/>
      <c r="P83" s="976"/>
      <c r="Q83" s="981">
        <v>940</v>
      </c>
      <c r="R83" s="979"/>
      <c r="S83" s="979"/>
      <c r="T83" s="979"/>
      <c r="U83" s="980"/>
      <c r="V83" s="978">
        <v>691</v>
      </c>
      <c r="W83" s="979"/>
      <c r="X83" s="979"/>
      <c r="Y83" s="979"/>
      <c r="Z83" s="980"/>
      <c r="AA83" s="978">
        <v>249</v>
      </c>
      <c r="AB83" s="979"/>
      <c r="AC83" s="979"/>
      <c r="AD83" s="979"/>
      <c r="AE83" s="980"/>
      <c r="AF83" s="978">
        <v>249</v>
      </c>
      <c r="AG83" s="979"/>
      <c r="AH83" s="979"/>
      <c r="AI83" s="979"/>
      <c r="AJ83" s="980"/>
      <c r="AK83" s="978" t="s">
        <v>564</v>
      </c>
      <c r="AL83" s="979"/>
      <c r="AM83" s="979"/>
      <c r="AN83" s="979"/>
      <c r="AO83" s="980"/>
      <c r="AP83" s="978" t="s">
        <v>564</v>
      </c>
      <c r="AQ83" s="979"/>
      <c r="AR83" s="979"/>
      <c r="AS83" s="979"/>
      <c r="AT83" s="980"/>
      <c r="AU83" s="978" t="s">
        <v>564</v>
      </c>
      <c r="AV83" s="979"/>
      <c r="AW83" s="979"/>
      <c r="AX83" s="979"/>
      <c r="AY83" s="980"/>
      <c r="AZ83" s="972"/>
      <c r="BA83" s="972"/>
      <c r="BB83" s="972"/>
      <c r="BC83" s="972"/>
      <c r="BD83" s="973"/>
      <c r="BE83" s="232"/>
      <c r="BF83" s="232"/>
      <c r="BG83" s="232"/>
      <c r="BH83" s="232"/>
      <c r="BI83" s="232"/>
      <c r="BJ83" s="232"/>
      <c r="BK83" s="232"/>
      <c r="BL83" s="232"/>
      <c r="BM83" s="232"/>
      <c r="BN83" s="232"/>
      <c r="BO83" s="232"/>
      <c r="BP83" s="232"/>
      <c r="BQ83" s="229">
        <v>77</v>
      </c>
      <c r="BR83" s="234"/>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1"/>
    </row>
    <row r="84" spans="1:131" ht="26.25" customHeight="1" x14ac:dyDescent="0.15">
      <c r="A84" s="229">
        <v>17</v>
      </c>
      <c r="B84" s="974" t="s">
        <v>580</v>
      </c>
      <c r="C84" s="975"/>
      <c r="D84" s="975"/>
      <c r="E84" s="975"/>
      <c r="F84" s="975"/>
      <c r="G84" s="975"/>
      <c r="H84" s="975"/>
      <c r="I84" s="975"/>
      <c r="J84" s="975"/>
      <c r="K84" s="975"/>
      <c r="L84" s="975"/>
      <c r="M84" s="975"/>
      <c r="N84" s="975"/>
      <c r="O84" s="975"/>
      <c r="P84" s="976"/>
      <c r="Q84" s="981">
        <v>245</v>
      </c>
      <c r="R84" s="979"/>
      <c r="S84" s="979"/>
      <c r="T84" s="979"/>
      <c r="U84" s="980"/>
      <c r="V84" s="978">
        <v>236</v>
      </c>
      <c r="W84" s="979"/>
      <c r="X84" s="979"/>
      <c r="Y84" s="979"/>
      <c r="Z84" s="980"/>
      <c r="AA84" s="978">
        <v>9</v>
      </c>
      <c r="AB84" s="979"/>
      <c r="AC84" s="979"/>
      <c r="AD84" s="979"/>
      <c r="AE84" s="980"/>
      <c r="AF84" s="978">
        <v>9</v>
      </c>
      <c r="AG84" s="979"/>
      <c r="AH84" s="979"/>
      <c r="AI84" s="979"/>
      <c r="AJ84" s="980"/>
      <c r="AK84" s="978">
        <v>238</v>
      </c>
      <c r="AL84" s="979"/>
      <c r="AM84" s="979"/>
      <c r="AN84" s="979"/>
      <c r="AO84" s="980"/>
      <c r="AP84" s="978" t="s">
        <v>564</v>
      </c>
      <c r="AQ84" s="979"/>
      <c r="AR84" s="979"/>
      <c r="AS84" s="979"/>
      <c r="AT84" s="980"/>
      <c r="AU84" s="978" t="s">
        <v>564</v>
      </c>
      <c r="AV84" s="979"/>
      <c r="AW84" s="979"/>
      <c r="AX84" s="979"/>
      <c r="AY84" s="980"/>
      <c r="AZ84" s="972"/>
      <c r="BA84" s="972"/>
      <c r="BB84" s="972"/>
      <c r="BC84" s="972"/>
      <c r="BD84" s="973"/>
      <c r="BE84" s="232"/>
      <c r="BF84" s="232"/>
      <c r="BG84" s="232"/>
      <c r="BH84" s="232"/>
      <c r="BI84" s="232"/>
      <c r="BJ84" s="232"/>
      <c r="BK84" s="232"/>
      <c r="BL84" s="232"/>
      <c r="BM84" s="232"/>
      <c r="BN84" s="232"/>
      <c r="BO84" s="232"/>
      <c r="BP84" s="232"/>
      <c r="BQ84" s="229">
        <v>78</v>
      </c>
      <c r="BR84" s="234"/>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1"/>
    </row>
    <row r="85" spans="1:131" ht="26.25" customHeight="1" x14ac:dyDescent="0.15">
      <c r="A85" s="229">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2"/>
      <c r="BF85" s="232"/>
      <c r="BG85" s="232"/>
      <c r="BH85" s="232"/>
      <c r="BI85" s="232"/>
      <c r="BJ85" s="232"/>
      <c r="BK85" s="232"/>
      <c r="BL85" s="232"/>
      <c r="BM85" s="232"/>
      <c r="BN85" s="232"/>
      <c r="BO85" s="232"/>
      <c r="BP85" s="232"/>
      <c r="BQ85" s="229">
        <v>79</v>
      </c>
      <c r="BR85" s="234"/>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1"/>
    </row>
    <row r="86" spans="1:131" ht="26.25" customHeight="1" x14ac:dyDescent="0.15">
      <c r="A86" s="229">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2"/>
      <c r="BF86" s="232"/>
      <c r="BG86" s="232"/>
      <c r="BH86" s="232"/>
      <c r="BI86" s="232"/>
      <c r="BJ86" s="232"/>
      <c r="BK86" s="232"/>
      <c r="BL86" s="232"/>
      <c r="BM86" s="232"/>
      <c r="BN86" s="232"/>
      <c r="BO86" s="232"/>
      <c r="BP86" s="232"/>
      <c r="BQ86" s="229">
        <v>80</v>
      </c>
      <c r="BR86" s="234"/>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1"/>
    </row>
    <row r="87" spans="1:131" ht="26.25" customHeight="1" x14ac:dyDescent="0.15">
      <c r="A87" s="235">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2"/>
      <c r="BF87" s="232"/>
      <c r="BG87" s="232"/>
      <c r="BH87" s="232"/>
      <c r="BI87" s="232"/>
      <c r="BJ87" s="232"/>
      <c r="BK87" s="232"/>
      <c r="BL87" s="232"/>
      <c r="BM87" s="232"/>
      <c r="BN87" s="232"/>
      <c r="BO87" s="232"/>
      <c r="BP87" s="232"/>
      <c r="BQ87" s="229">
        <v>81</v>
      </c>
      <c r="BR87" s="234"/>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1"/>
    </row>
    <row r="88" spans="1:131" ht="26.25" customHeight="1" thickBot="1" x14ac:dyDescent="0.2">
      <c r="A88" s="231" t="s">
        <v>383</v>
      </c>
      <c r="B88" s="937" t="s">
        <v>412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7741</v>
      </c>
      <c r="AG88" s="959"/>
      <c r="AH88" s="959"/>
      <c r="AI88" s="959"/>
      <c r="AJ88" s="959"/>
      <c r="AK88" s="963"/>
      <c r="AL88" s="963"/>
      <c r="AM88" s="963"/>
      <c r="AN88" s="963"/>
      <c r="AO88" s="963"/>
      <c r="AP88" s="959">
        <v>23600</v>
      </c>
      <c r="AQ88" s="959"/>
      <c r="AR88" s="959"/>
      <c r="AS88" s="959"/>
      <c r="AT88" s="959"/>
      <c r="AU88" s="959">
        <v>665</v>
      </c>
      <c r="AV88" s="959"/>
      <c r="AW88" s="959"/>
      <c r="AX88" s="959"/>
      <c r="AY88" s="959"/>
      <c r="AZ88" s="960"/>
      <c r="BA88" s="960"/>
      <c r="BB88" s="960"/>
      <c r="BC88" s="960"/>
      <c r="BD88" s="961"/>
      <c r="BE88" s="232"/>
      <c r="BF88" s="232"/>
      <c r="BG88" s="232"/>
      <c r="BH88" s="232"/>
      <c r="BI88" s="232"/>
      <c r="BJ88" s="232"/>
      <c r="BK88" s="232"/>
      <c r="BL88" s="232"/>
      <c r="BM88" s="232"/>
      <c r="BN88" s="232"/>
      <c r="BO88" s="232"/>
      <c r="BP88" s="232"/>
      <c r="BQ88" s="229">
        <v>82</v>
      </c>
      <c r="BR88" s="234"/>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383</v>
      </c>
      <c r="BR102" s="937" t="s">
        <v>413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0" t="s">
        <v>414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1" t="s">
        <v>415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416</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417</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42" t="s">
        <v>418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1" customFormat="1" ht="26.25" customHeight="1" x14ac:dyDescent="0.15">
      <c r="A109" s="895" t="s">
        <v>420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421</v>
      </c>
      <c r="AB109" s="896"/>
      <c r="AC109" s="896"/>
      <c r="AD109" s="896"/>
      <c r="AE109" s="897"/>
      <c r="AF109" s="898" t="s">
        <v>422</v>
      </c>
      <c r="AG109" s="896"/>
      <c r="AH109" s="896"/>
      <c r="AI109" s="896"/>
      <c r="AJ109" s="897"/>
      <c r="AK109" s="898" t="s">
        <v>295</v>
      </c>
      <c r="AL109" s="896"/>
      <c r="AM109" s="896"/>
      <c r="AN109" s="896"/>
      <c r="AO109" s="897"/>
      <c r="AP109" s="898" t="s">
        <v>423</v>
      </c>
      <c r="AQ109" s="896"/>
      <c r="AR109" s="896"/>
      <c r="AS109" s="896"/>
      <c r="AT109" s="929"/>
      <c r="AU109" s="895" t="s">
        <v>420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421</v>
      </c>
      <c r="BR109" s="896"/>
      <c r="BS109" s="896"/>
      <c r="BT109" s="896"/>
      <c r="BU109" s="897"/>
      <c r="BV109" s="898" t="s">
        <v>422</v>
      </c>
      <c r="BW109" s="896"/>
      <c r="BX109" s="896"/>
      <c r="BY109" s="896"/>
      <c r="BZ109" s="897"/>
      <c r="CA109" s="898" t="s">
        <v>295</v>
      </c>
      <c r="CB109" s="896"/>
      <c r="CC109" s="896"/>
      <c r="CD109" s="896"/>
      <c r="CE109" s="897"/>
      <c r="CF109" s="936" t="s">
        <v>423</v>
      </c>
      <c r="CG109" s="936"/>
      <c r="CH109" s="936"/>
      <c r="CI109" s="936"/>
      <c r="CJ109" s="936"/>
      <c r="CK109" s="898" t="s">
        <v>424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421</v>
      </c>
      <c r="DH109" s="896"/>
      <c r="DI109" s="896"/>
      <c r="DJ109" s="896"/>
      <c r="DK109" s="897"/>
      <c r="DL109" s="898" t="s">
        <v>422</v>
      </c>
      <c r="DM109" s="896"/>
      <c r="DN109" s="896"/>
      <c r="DO109" s="896"/>
      <c r="DP109" s="897"/>
      <c r="DQ109" s="898" t="s">
        <v>295</v>
      </c>
      <c r="DR109" s="896"/>
      <c r="DS109" s="896"/>
      <c r="DT109" s="896"/>
      <c r="DU109" s="897"/>
      <c r="DV109" s="898" t="s">
        <v>423</v>
      </c>
      <c r="DW109" s="896"/>
      <c r="DX109" s="896"/>
      <c r="DY109" s="896"/>
      <c r="DZ109" s="929"/>
    </row>
    <row r="110" spans="1:131" s="221" customFormat="1" ht="26.25" customHeight="1" x14ac:dyDescent="0.15">
      <c r="A110" s="807" t="s">
        <v>425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1468151</v>
      </c>
      <c r="AB110" s="889"/>
      <c r="AC110" s="889"/>
      <c r="AD110" s="889"/>
      <c r="AE110" s="890"/>
      <c r="AF110" s="891">
        <v>1367297</v>
      </c>
      <c r="AG110" s="889"/>
      <c r="AH110" s="889"/>
      <c r="AI110" s="889"/>
      <c r="AJ110" s="890"/>
      <c r="AK110" s="891">
        <v>1331903</v>
      </c>
      <c r="AL110" s="889"/>
      <c r="AM110" s="889"/>
      <c r="AN110" s="889"/>
      <c r="AO110" s="890"/>
      <c r="AP110" s="892">
        <v>22.6</v>
      </c>
      <c r="AQ110" s="893"/>
      <c r="AR110" s="893"/>
      <c r="AS110" s="893"/>
      <c r="AT110" s="894"/>
      <c r="AU110" s="930" t="s">
        <v>69</v>
      </c>
      <c r="AV110" s="931"/>
      <c r="AW110" s="931"/>
      <c r="AX110" s="931"/>
      <c r="AY110" s="931"/>
      <c r="AZ110" s="860" t="s">
        <v>426</v>
      </c>
      <c r="BA110" s="808"/>
      <c r="BB110" s="808"/>
      <c r="BC110" s="808"/>
      <c r="BD110" s="808"/>
      <c r="BE110" s="808"/>
      <c r="BF110" s="808"/>
      <c r="BG110" s="808"/>
      <c r="BH110" s="808"/>
      <c r="BI110" s="808"/>
      <c r="BJ110" s="808"/>
      <c r="BK110" s="808"/>
      <c r="BL110" s="808"/>
      <c r="BM110" s="808"/>
      <c r="BN110" s="808"/>
      <c r="BO110" s="808"/>
      <c r="BP110" s="809"/>
      <c r="BQ110" s="861">
        <v>11281870</v>
      </c>
      <c r="BR110" s="842"/>
      <c r="BS110" s="842"/>
      <c r="BT110" s="842"/>
      <c r="BU110" s="842"/>
      <c r="BV110" s="842">
        <v>11436945</v>
      </c>
      <c r="BW110" s="842"/>
      <c r="BX110" s="842"/>
      <c r="BY110" s="842"/>
      <c r="BZ110" s="842"/>
      <c r="CA110" s="842">
        <v>13022794</v>
      </c>
      <c r="CB110" s="842"/>
      <c r="CC110" s="842"/>
      <c r="CD110" s="842"/>
      <c r="CE110" s="842"/>
      <c r="CF110" s="866">
        <v>221.3</v>
      </c>
      <c r="CG110" s="867"/>
      <c r="CH110" s="867"/>
      <c r="CI110" s="867"/>
      <c r="CJ110" s="867"/>
      <c r="CK110" s="926" t="s">
        <v>427</v>
      </c>
      <c r="CL110" s="819"/>
      <c r="CM110" s="860" t="s">
        <v>428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21" customFormat="1" ht="26.25" customHeight="1" x14ac:dyDescent="0.15">
      <c r="A111" s="774" t="s">
        <v>429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430</v>
      </c>
      <c r="BA111" s="752"/>
      <c r="BB111" s="752"/>
      <c r="BC111" s="752"/>
      <c r="BD111" s="752"/>
      <c r="BE111" s="752"/>
      <c r="BF111" s="752"/>
      <c r="BG111" s="752"/>
      <c r="BH111" s="752"/>
      <c r="BI111" s="752"/>
      <c r="BJ111" s="752"/>
      <c r="BK111" s="752"/>
      <c r="BL111" s="752"/>
      <c r="BM111" s="752"/>
      <c r="BN111" s="752"/>
      <c r="BO111" s="752"/>
      <c r="BP111" s="753"/>
      <c r="BQ111" s="816">
        <v>34469</v>
      </c>
      <c r="BR111" s="817"/>
      <c r="BS111" s="817"/>
      <c r="BT111" s="817"/>
      <c r="BU111" s="817"/>
      <c r="BV111" s="817">
        <v>26782</v>
      </c>
      <c r="BW111" s="817"/>
      <c r="BX111" s="817"/>
      <c r="BY111" s="817"/>
      <c r="BZ111" s="817"/>
      <c r="CA111" s="817">
        <v>20159</v>
      </c>
      <c r="CB111" s="817"/>
      <c r="CC111" s="817"/>
      <c r="CD111" s="817"/>
      <c r="CE111" s="817"/>
      <c r="CF111" s="875">
        <v>0.3</v>
      </c>
      <c r="CG111" s="876"/>
      <c r="CH111" s="876"/>
      <c r="CI111" s="876"/>
      <c r="CJ111" s="876"/>
      <c r="CK111" s="927"/>
      <c r="CL111" s="821"/>
      <c r="CM111" s="815" t="s">
        <v>431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21" customFormat="1" ht="26.25" customHeight="1" x14ac:dyDescent="0.15">
      <c r="A112" s="912" t="s">
        <v>432</v>
      </c>
      <c r="B112" s="913"/>
      <c r="C112" s="752" t="s">
        <v>433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434</v>
      </c>
      <c r="BA112" s="752"/>
      <c r="BB112" s="752"/>
      <c r="BC112" s="752"/>
      <c r="BD112" s="752"/>
      <c r="BE112" s="752"/>
      <c r="BF112" s="752"/>
      <c r="BG112" s="752"/>
      <c r="BH112" s="752"/>
      <c r="BI112" s="752"/>
      <c r="BJ112" s="752"/>
      <c r="BK112" s="752"/>
      <c r="BL112" s="752"/>
      <c r="BM112" s="752"/>
      <c r="BN112" s="752"/>
      <c r="BO112" s="752"/>
      <c r="BP112" s="753"/>
      <c r="BQ112" s="816">
        <v>4214003</v>
      </c>
      <c r="BR112" s="817"/>
      <c r="BS112" s="817"/>
      <c r="BT112" s="817"/>
      <c r="BU112" s="817"/>
      <c r="BV112" s="817">
        <v>4181260</v>
      </c>
      <c r="BW112" s="817"/>
      <c r="BX112" s="817"/>
      <c r="BY112" s="817"/>
      <c r="BZ112" s="817"/>
      <c r="CA112" s="817">
        <v>3952078</v>
      </c>
      <c r="CB112" s="817"/>
      <c r="CC112" s="817"/>
      <c r="CD112" s="817"/>
      <c r="CE112" s="817"/>
      <c r="CF112" s="875">
        <v>67.2</v>
      </c>
      <c r="CG112" s="876"/>
      <c r="CH112" s="876"/>
      <c r="CI112" s="876"/>
      <c r="CJ112" s="876"/>
      <c r="CK112" s="927"/>
      <c r="CL112" s="821"/>
      <c r="CM112" s="815" t="s">
        <v>435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21" customFormat="1" ht="26.25" customHeight="1" x14ac:dyDescent="0.15">
      <c r="A113" s="914"/>
      <c r="B113" s="915"/>
      <c r="C113" s="752" t="s">
        <v>436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529374</v>
      </c>
      <c r="AB113" s="919"/>
      <c r="AC113" s="919"/>
      <c r="AD113" s="919"/>
      <c r="AE113" s="920"/>
      <c r="AF113" s="921">
        <v>504540</v>
      </c>
      <c r="AG113" s="919"/>
      <c r="AH113" s="919"/>
      <c r="AI113" s="919"/>
      <c r="AJ113" s="920"/>
      <c r="AK113" s="921">
        <v>464011</v>
      </c>
      <c r="AL113" s="919"/>
      <c r="AM113" s="919"/>
      <c r="AN113" s="919"/>
      <c r="AO113" s="920"/>
      <c r="AP113" s="922">
        <v>7.9</v>
      </c>
      <c r="AQ113" s="923"/>
      <c r="AR113" s="923"/>
      <c r="AS113" s="923"/>
      <c r="AT113" s="924"/>
      <c r="AU113" s="932"/>
      <c r="AV113" s="933"/>
      <c r="AW113" s="933"/>
      <c r="AX113" s="933"/>
      <c r="AY113" s="933"/>
      <c r="AZ113" s="815" t="s">
        <v>437</v>
      </c>
      <c r="BA113" s="752"/>
      <c r="BB113" s="752"/>
      <c r="BC113" s="752"/>
      <c r="BD113" s="752"/>
      <c r="BE113" s="752"/>
      <c r="BF113" s="752"/>
      <c r="BG113" s="752"/>
      <c r="BH113" s="752"/>
      <c r="BI113" s="752"/>
      <c r="BJ113" s="752"/>
      <c r="BK113" s="752"/>
      <c r="BL113" s="752"/>
      <c r="BM113" s="752"/>
      <c r="BN113" s="752"/>
      <c r="BO113" s="752"/>
      <c r="BP113" s="753"/>
      <c r="BQ113" s="816">
        <v>906758</v>
      </c>
      <c r="BR113" s="817"/>
      <c r="BS113" s="817"/>
      <c r="BT113" s="817"/>
      <c r="BU113" s="817"/>
      <c r="BV113" s="817">
        <v>769784</v>
      </c>
      <c r="BW113" s="817"/>
      <c r="BX113" s="817"/>
      <c r="BY113" s="817"/>
      <c r="BZ113" s="817"/>
      <c r="CA113" s="817">
        <v>665370</v>
      </c>
      <c r="CB113" s="817"/>
      <c r="CC113" s="817"/>
      <c r="CD113" s="817"/>
      <c r="CE113" s="817"/>
      <c r="CF113" s="875">
        <v>11.3</v>
      </c>
      <c r="CG113" s="876"/>
      <c r="CH113" s="876"/>
      <c r="CI113" s="876"/>
      <c r="CJ113" s="876"/>
      <c r="CK113" s="927"/>
      <c r="CL113" s="821"/>
      <c r="CM113" s="815" t="s">
        <v>438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21" customFormat="1" ht="26.25" customHeight="1" x14ac:dyDescent="0.15">
      <c r="A114" s="914"/>
      <c r="B114" s="915"/>
      <c r="C114" s="752" t="s">
        <v>439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122998</v>
      </c>
      <c r="AB114" s="780"/>
      <c r="AC114" s="780"/>
      <c r="AD114" s="780"/>
      <c r="AE114" s="781"/>
      <c r="AF114" s="782">
        <v>124949</v>
      </c>
      <c r="AG114" s="780"/>
      <c r="AH114" s="780"/>
      <c r="AI114" s="780"/>
      <c r="AJ114" s="781"/>
      <c r="AK114" s="782">
        <v>128955</v>
      </c>
      <c r="AL114" s="780"/>
      <c r="AM114" s="780"/>
      <c r="AN114" s="780"/>
      <c r="AO114" s="781"/>
      <c r="AP114" s="824">
        <v>2.2000000000000002</v>
      </c>
      <c r="AQ114" s="825"/>
      <c r="AR114" s="825"/>
      <c r="AS114" s="825"/>
      <c r="AT114" s="826"/>
      <c r="AU114" s="932"/>
      <c r="AV114" s="933"/>
      <c r="AW114" s="933"/>
      <c r="AX114" s="933"/>
      <c r="AY114" s="933"/>
      <c r="AZ114" s="815" t="s">
        <v>440</v>
      </c>
      <c r="BA114" s="752"/>
      <c r="BB114" s="752"/>
      <c r="BC114" s="752"/>
      <c r="BD114" s="752"/>
      <c r="BE114" s="752"/>
      <c r="BF114" s="752"/>
      <c r="BG114" s="752"/>
      <c r="BH114" s="752"/>
      <c r="BI114" s="752"/>
      <c r="BJ114" s="752"/>
      <c r="BK114" s="752"/>
      <c r="BL114" s="752"/>
      <c r="BM114" s="752"/>
      <c r="BN114" s="752"/>
      <c r="BO114" s="752"/>
      <c r="BP114" s="753"/>
      <c r="BQ114" s="816">
        <v>2354487</v>
      </c>
      <c r="BR114" s="817"/>
      <c r="BS114" s="817"/>
      <c r="BT114" s="817"/>
      <c r="BU114" s="817"/>
      <c r="BV114" s="817">
        <v>1411338</v>
      </c>
      <c r="BW114" s="817"/>
      <c r="BX114" s="817"/>
      <c r="BY114" s="817"/>
      <c r="BZ114" s="817"/>
      <c r="CA114" s="817">
        <v>1496992</v>
      </c>
      <c r="CB114" s="817"/>
      <c r="CC114" s="817"/>
      <c r="CD114" s="817"/>
      <c r="CE114" s="817"/>
      <c r="CF114" s="875">
        <v>25.4</v>
      </c>
      <c r="CG114" s="876"/>
      <c r="CH114" s="876"/>
      <c r="CI114" s="876"/>
      <c r="CJ114" s="876"/>
      <c r="CK114" s="927"/>
      <c r="CL114" s="821"/>
      <c r="CM114" s="815" t="s">
        <v>441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21" customFormat="1" ht="26.25" customHeight="1" x14ac:dyDescent="0.15">
      <c r="A115" s="914"/>
      <c r="B115" s="915"/>
      <c r="C115" s="752" t="s">
        <v>442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1869</v>
      </c>
      <c r="AB115" s="919"/>
      <c r="AC115" s="919"/>
      <c r="AD115" s="919"/>
      <c r="AE115" s="920"/>
      <c r="AF115" s="921">
        <v>1790</v>
      </c>
      <c r="AG115" s="919"/>
      <c r="AH115" s="919"/>
      <c r="AI115" s="919"/>
      <c r="AJ115" s="920"/>
      <c r="AK115" s="921">
        <v>1790</v>
      </c>
      <c r="AL115" s="919"/>
      <c r="AM115" s="919"/>
      <c r="AN115" s="919"/>
      <c r="AO115" s="920"/>
      <c r="AP115" s="922">
        <v>0</v>
      </c>
      <c r="AQ115" s="923"/>
      <c r="AR115" s="923"/>
      <c r="AS115" s="923"/>
      <c r="AT115" s="924"/>
      <c r="AU115" s="932"/>
      <c r="AV115" s="933"/>
      <c r="AW115" s="933"/>
      <c r="AX115" s="933"/>
      <c r="AY115" s="933"/>
      <c r="AZ115" s="815" t="s">
        <v>443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444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21" customFormat="1" ht="26.25" customHeight="1" x14ac:dyDescent="0.15">
      <c r="A116" s="916"/>
      <c r="B116" s="917"/>
      <c r="C116" s="839" t="s">
        <v>445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126</v>
      </c>
      <c r="AB116" s="780"/>
      <c r="AC116" s="780"/>
      <c r="AD116" s="780"/>
      <c r="AE116" s="781"/>
      <c r="AF116" s="782">
        <v>242</v>
      </c>
      <c r="AG116" s="780"/>
      <c r="AH116" s="780"/>
      <c r="AI116" s="780"/>
      <c r="AJ116" s="781"/>
      <c r="AK116" s="782">
        <v>169</v>
      </c>
      <c r="AL116" s="780"/>
      <c r="AM116" s="780"/>
      <c r="AN116" s="780"/>
      <c r="AO116" s="781"/>
      <c r="AP116" s="824">
        <v>0</v>
      </c>
      <c r="AQ116" s="825"/>
      <c r="AR116" s="825"/>
      <c r="AS116" s="825"/>
      <c r="AT116" s="826"/>
      <c r="AU116" s="932"/>
      <c r="AV116" s="933"/>
      <c r="AW116" s="933"/>
      <c r="AX116" s="933"/>
      <c r="AY116" s="933"/>
      <c r="AZ116" s="909" t="s">
        <v>446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21"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448</v>
      </c>
      <c r="Z117" s="897"/>
      <c r="AA117" s="902">
        <v>2122518</v>
      </c>
      <c r="AB117" s="903"/>
      <c r="AC117" s="903"/>
      <c r="AD117" s="903"/>
      <c r="AE117" s="904"/>
      <c r="AF117" s="905">
        <v>1998818</v>
      </c>
      <c r="AG117" s="903"/>
      <c r="AH117" s="903"/>
      <c r="AI117" s="903"/>
      <c r="AJ117" s="904"/>
      <c r="AK117" s="905">
        <v>1926828</v>
      </c>
      <c r="AL117" s="903"/>
      <c r="AM117" s="903"/>
      <c r="AN117" s="903"/>
      <c r="AO117" s="904"/>
      <c r="AP117" s="906"/>
      <c r="AQ117" s="907"/>
      <c r="AR117" s="907"/>
      <c r="AS117" s="907"/>
      <c r="AT117" s="908"/>
      <c r="AU117" s="932"/>
      <c r="AV117" s="933"/>
      <c r="AW117" s="933"/>
      <c r="AX117" s="933"/>
      <c r="AY117" s="933"/>
      <c r="AZ117" s="863" t="s">
        <v>449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450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21" customFormat="1" ht="26.25" customHeight="1" x14ac:dyDescent="0.15">
      <c r="A118" s="895" t="s">
        <v>424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421</v>
      </c>
      <c r="AB118" s="896"/>
      <c r="AC118" s="896"/>
      <c r="AD118" s="896"/>
      <c r="AE118" s="897"/>
      <c r="AF118" s="898" t="s">
        <v>422</v>
      </c>
      <c r="AG118" s="896"/>
      <c r="AH118" s="896"/>
      <c r="AI118" s="896"/>
      <c r="AJ118" s="897"/>
      <c r="AK118" s="898" t="s">
        <v>295</v>
      </c>
      <c r="AL118" s="896"/>
      <c r="AM118" s="896"/>
      <c r="AN118" s="896"/>
      <c r="AO118" s="897"/>
      <c r="AP118" s="899" t="s">
        <v>423</v>
      </c>
      <c r="AQ118" s="900"/>
      <c r="AR118" s="900"/>
      <c r="AS118" s="900"/>
      <c r="AT118" s="901"/>
      <c r="AU118" s="932"/>
      <c r="AV118" s="933"/>
      <c r="AW118" s="933"/>
      <c r="AX118" s="933"/>
      <c r="AY118" s="933"/>
      <c r="AZ118" s="838" t="s">
        <v>451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452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21" customFormat="1" ht="26.25" customHeight="1" x14ac:dyDescent="0.15">
      <c r="A119" s="818" t="s">
        <v>427</v>
      </c>
      <c r="B119" s="819"/>
      <c r="C119" s="860" t="s">
        <v>428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42" t="s">
        <v>178</v>
      </c>
      <c r="BA119" s="242"/>
      <c r="BB119" s="242"/>
      <c r="BC119" s="242"/>
      <c r="BD119" s="242"/>
      <c r="BE119" s="242"/>
      <c r="BF119" s="242"/>
      <c r="BG119" s="242"/>
      <c r="BH119" s="242"/>
      <c r="BI119" s="242"/>
      <c r="BJ119" s="242"/>
      <c r="BK119" s="242"/>
      <c r="BL119" s="242"/>
      <c r="BM119" s="242"/>
      <c r="BN119" s="242"/>
      <c r="BO119" s="877" t="s">
        <v>453</v>
      </c>
      <c r="BP119" s="878"/>
      <c r="BQ119" s="879">
        <v>18791587</v>
      </c>
      <c r="BR119" s="845"/>
      <c r="BS119" s="845"/>
      <c r="BT119" s="845"/>
      <c r="BU119" s="845"/>
      <c r="BV119" s="845">
        <v>17826109</v>
      </c>
      <c r="BW119" s="845"/>
      <c r="BX119" s="845"/>
      <c r="BY119" s="845"/>
      <c r="BZ119" s="845"/>
      <c r="CA119" s="845">
        <v>19157393</v>
      </c>
      <c r="CB119" s="845"/>
      <c r="CC119" s="845"/>
      <c r="CD119" s="845"/>
      <c r="CE119" s="845"/>
      <c r="CF119" s="748"/>
      <c r="CG119" s="749"/>
      <c r="CH119" s="749"/>
      <c r="CI119" s="749"/>
      <c r="CJ119" s="834"/>
      <c r="CK119" s="928"/>
      <c r="CL119" s="823"/>
      <c r="CM119" s="838" t="s">
        <v>454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34469</v>
      </c>
      <c r="DH119" s="764"/>
      <c r="DI119" s="764"/>
      <c r="DJ119" s="764"/>
      <c r="DK119" s="765"/>
      <c r="DL119" s="766">
        <v>26782</v>
      </c>
      <c r="DM119" s="764"/>
      <c r="DN119" s="764"/>
      <c r="DO119" s="764"/>
      <c r="DP119" s="765"/>
      <c r="DQ119" s="766">
        <v>20159</v>
      </c>
      <c r="DR119" s="764"/>
      <c r="DS119" s="764"/>
      <c r="DT119" s="764"/>
      <c r="DU119" s="765"/>
      <c r="DV119" s="848">
        <v>0.3</v>
      </c>
      <c r="DW119" s="849"/>
      <c r="DX119" s="849"/>
      <c r="DY119" s="849"/>
      <c r="DZ119" s="850"/>
    </row>
    <row r="120" spans="1:130" s="221" customFormat="1" ht="26.25" customHeight="1" x14ac:dyDescent="0.15">
      <c r="A120" s="820"/>
      <c r="B120" s="821"/>
      <c r="C120" s="815" t="s">
        <v>431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455</v>
      </c>
      <c r="AV120" s="881"/>
      <c r="AW120" s="881"/>
      <c r="AX120" s="881"/>
      <c r="AY120" s="882"/>
      <c r="AZ120" s="860" t="s">
        <v>456</v>
      </c>
      <c r="BA120" s="808"/>
      <c r="BB120" s="808"/>
      <c r="BC120" s="808"/>
      <c r="BD120" s="808"/>
      <c r="BE120" s="808"/>
      <c r="BF120" s="808"/>
      <c r="BG120" s="808"/>
      <c r="BH120" s="808"/>
      <c r="BI120" s="808"/>
      <c r="BJ120" s="808"/>
      <c r="BK120" s="808"/>
      <c r="BL120" s="808"/>
      <c r="BM120" s="808"/>
      <c r="BN120" s="808"/>
      <c r="BO120" s="808"/>
      <c r="BP120" s="809"/>
      <c r="BQ120" s="861">
        <v>6830722</v>
      </c>
      <c r="BR120" s="842"/>
      <c r="BS120" s="842"/>
      <c r="BT120" s="842"/>
      <c r="BU120" s="842"/>
      <c r="BV120" s="842">
        <v>7089903</v>
      </c>
      <c r="BW120" s="842"/>
      <c r="BX120" s="842"/>
      <c r="BY120" s="842"/>
      <c r="BZ120" s="842"/>
      <c r="CA120" s="842">
        <v>7219670</v>
      </c>
      <c r="CB120" s="842"/>
      <c r="CC120" s="842"/>
      <c r="CD120" s="842"/>
      <c r="CE120" s="842"/>
      <c r="CF120" s="866">
        <v>122.7</v>
      </c>
      <c r="CG120" s="867"/>
      <c r="CH120" s="867"/>
      <c r="CI120" s="867"/>
      <c r="CJ120" s="867"/>
      <c r="CK120" s="868" t="s">
        <v>457</v>
      </c>
      <c r="CL120" s="852"/>
      <c r="CM120" s="852"/>
      <c r="CN120" s="852"/>
      <c r="CO120" s="853"/>
      <c r="CP120" s="872" t="s">
        <v>400</v>
      </c>
      <c r="CQ120" s="873"/>
      <c r="CR120" s="873"/>
      <c r="CS120" s="873"/>
      <c r="CT120" s="873"/>
      <c r="CU120" s="873"/>
      <c r="CV120" s="873"/>
      <c r="CW120" s="873"/>
      <c r="CX120" s="873"/>
      <c r="CY120" s="873"/>
      <c r="CZ120" s="873"/>
      <c r="DA120" s="873"/>
      <c r="DB120" s="873"/>
      <c r="DC120" s="873"/>
      <c r="DD120" s="873"/>
      <c r="DE120" s="873"/>
      <c r="DF120" s="874"/>
      <c r="DG120" s="861">
        <v>1327258</v>
      </c>
      <c r="DH120" s="842"/>
      <c r="DI120" s="842"/>
      <c r="DJ120" s="842"/>
      <c r="DK120" s="842"/>
      <c r="DL120" s="842">
        <v>1237684</v>
      </c>
      <c r="DM120" s="842"/>
      <c r="DN120" s="842"/>
      <c r="DO120" s="842"/>
      <c r="DP120" s="842"/>
      <c r="DQ120" s="842">
        <v>1130230</v>
      </c>
      <c r="DR120" s="842"/>
      <c r="DS120" s="842"/>
      <c r="DT120" s="842"/>
      <c r="DU120" s="842"/>
      <c r="DV120" s="843">
        <v>19.2</v>
      </c>
      <c r="DW120" s="843"/>
      <c r="DX120" s="843"/>
      <c r="DY120" s="843"/>
      <c r="DZ120" s="844"/>
    </row>
    <row r="121" spans="1:130" s="221" customFormat="1" ht="26.25" customHeight="1" x14ac:dyDescent="0.15">
      <c r="A121" s="820"/>
      <c r="B121" s="821"/>
      <c r="C121" s="863" t="s">
        <v>458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459</v>
      </c>
      <c r="BA121" s="752"/>
      <c r="BB121" s="752"/>
      <c r="BC121" s="752"/>
      <c r="BD121" s="752"/>
      <c r="BE121" s="752"/>
      <c r="BF121" s="752"/>
      <c r="BG121" s="752"/>
      <c r="BH121" s="752"/>
      <c r="BI121" s="752"/>
      <c r="BJ121" s="752"/>
      <c r="BK121" s="752"/>
      <c r="BL121" s="752"/>
      <c r="BM121" s="752"/>
      <c r="BN121" s="752"/>
      <c r="BO121" s="752"/>
      <c r="BP121" s="753"/>
      <c r="BQ121" s="816">
        <v>21977</v>
      </c>
      <c r="BR121" s="817"/>
      <c r="BS121" s="817"/>
      <c r="BT121" s="817"/>
      <c r="BU121" s="817"/>
      <c r="BV121" s="817">
        <v>16348</v>
      </c>
      <c r="BW121" s="817"/>
      <c r="BX121" s="817"/>
      <c r="BY121" s="817"/>
      <c r="BZ121" s="817"/>
      <c r="CA121" s="817">
        <v>12247</v>
      </c>
      <c r="CB121" s="817"/>
      <c r="CC121" s="817"/>
      <c r="CD121" s="817"/>
      <c r="CE121" s="817"/>
      <c r="CF121" s="875">
        <v>0.2</v>
      </c>
      <c r="CG121" s="876"/>
      <c r="CH121" s="876"/>
      <c r="CI121" s="876"/>
      <c r="CJ121" s="876"/>
      <c r="CK121" s="869"/>
      <c r="CL121" s="855"/>
      <c r="CM121" s="855"/>
      <c r="CN121" s="855"/>
      <c r="CO121" s="856"/>
      <c r="CP121" s="835" t="s">
        <v>399</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21" customFormat="1" ht="26.25" customHeight="1" x14ac:dyDescent="0.15">
      <c r="A122" s="820"/>
      <c r="B122" s="821"/>
      <c r="C122" s="815" t="s">
        <v>441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460</v>
      </c>
      <c r="BA122" s="839"/>
      <c r="BB122" s="839"/>
      <c r="BC122" s="839"/>
      <c r="BD122" s="839"/>
      <c r="BE122" s="839"/>
      <c r="BF122" s="839"/>
      <c r="BG122" s="839"/>
      <c r="BH122" s="839"/>
      <c r="BI122" s="839"/>
      <c r="BJ122" s="839"/>
      <c r="BK122" s="839"/>
      <c r="BL122" s="839"/>
      <c r="BM122" s="839"/>
      <c r="BN122" s="839"/>
      <c r="BO122" s="839"/>
      <c r="BP122" s="840"/>
      <c r="BQ122" s="879">
        <v>11061239</v>
      </c>
      <c r="BR122" s="845"/>
      <c r="BS122" s="845"/>
      <c r="BT122" s="845"/>
      <c r="BU122" s="845"/>
      <c r="BV122" s="845">
        <v>10898568</v>
      </c>
      <c r="BW122" s="845"/>
      <c r="BX122" s="845"/>
      <c r="BY122" s="845"/>
      <c r="BZ122" s="845"/>
      <c r="CA122" s="845">
        <v>11965514</v>
      </c>
      <c r="CB122" s="845"/>
      <c r="CC122" s="845"/>
      <c r="CD122" s="845"/>
      <c r="CE122" s="845"/>
      <c r="CF122" s="846">
        <v>203.3</v>
      </c>
      <c r="CG122" s="847"/>
      <c r="CH122" s="847"/>
      <c r="CI122" s="847"/>
      <c r="CJ122" s="847"/>
      <c r="CK122" s="869"/>
      <c r="CL122" s="855"/>
      <c r="CM122" s="855"/>
      <c r="CN122" s="855"/>
      <c r="CO122" s="856"/>
      <c r="CP122" s="835" t="s">
        <v>402</v>
      </c>
      <c r="CQ122" s="836"/>
      <c r="CR122" s="836"/>
      <c r="CS122" s="836"/>
      <c r="CT122" s="836"/>
      <c r="CU122" s="836"/>
      <c r="CV122" s="836"/>
      <c r="CW122" s="836"/>
      <c r="CX122" s="836"/>
      <c r="CY122" s="836"/>
      <c r="CZ122" s="836"/>
      <c r="DA122" s="836"/>
      <c r="DB122" s="836"/>
      <c r="DC122" s="836"/>
      <c r="DD122" s="836"/>
      <c r="DE122" s="836"/>
      <c r="DF122" s="837"/>
      <c r="DG122" s="816">
        <v>397549</v>
      </c>
      <c r="DH122" s="817"/>
      <c r="DI122" s="817"/>
      <c r="DJ122" s="817"/>
      <c r="DK122" s="817"/>
      <c r="DL122" s="817">
        <v>353626</v>
      </c>
      <c r="DM122" s="817"/>
      <c r="DN122" s="817"/>
      <c r="DO122" s="817"/>
      <c r="DP122" s="817"/>
      <c r="DQ122" s="817" t="s">
        <v>122</v>
      </c>
      <c r="DR122" s="817"/>
      <c r="DS122" s="817"/>
      <c r="DT122" s="817"/>
      <c r="DU122" s="817"/>
      <c r="DV122" s="794" t="s">
        <v>122</v>
      </c>
      <c r="DW122" s="794"/>
      <c r="DX122" s="794"/>
      <c r="DY122" s="794"/>
      <c r="DZ122" s="795"/>
    </row>
    <row r="123" spans="1:130" s="221" customFormat="1" ht="26.25" customHeight="1" x14ac:dyDescent="0.15">
      <c r="A123" s="820"/>
      <c r="B123" s="821"/>
      <c r="C123" s="815" t="s">
        <v>447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42" t="s">
        <v>178</v>
      </c>
      <c r="BA123" s="242"/>
      <c r="BB123" s="242"/>
      <c r="BC123" s="242"/>
      <c r="BD123" s="242"/>
      <c r="BE123" s="242"/>
      <c r="BF123" s="242"/>
      <c r="BG123" s="242"/>
      <c r="BH123" s="242"/>
      <c r="BI123" s="242"/>
      <c r="BJ123" s="242"/>
      <c r="BK123" s="242"/>
      <c r="BL123" s="242"/>
      <c r="BM123" s="242"/>
      <c r="BN123" s="242"/>
      <c r="BO123" s="877" t="s">
        <v>461</v>
      </c>
      <c r="BP123" s="878"/>
      <c r="BQ123" s="832">
        <v>17913938</v>
      </c>
      <c r="BR123" s="833"/>
      <c r="BS123" s="833"/>
      <c r="BT123" s="833"/>
      <c r="BU123" s="833"/>
      <c r="BV123" s="833">
        <v>18004819</v>
      </c>
      <c r="BW123" s="833"/>
      <c r="BX123" s="833"/>
      <c r="BY123" s="833"/>
      <c r="BZ123" s="833"/>
      <c r="CA123" s="833">
        <v>19197431</v>
      </c>
      <c r="CB123" s="833"/>
      <c r="CC123" s="833"/>
      <c r="CD123" s="833"/>
      <c r="CE123" s="833"/>
      <c r="CF123" s="748"/>
      <c r="CG123" s="749"/>
      <c r="CH123" s="749"/>
      <c r="CI123" s="749"/>
      <c r="CJ123" s="834"/>
      <c r="CK123" s="869"/>
      <c r="CL123" s="855"/>
      <c r="CM123" s="855"/>
      <c r="CN123" s="855"/>
      <c r="CO123" s="856"/>
      <c r="CP123" s="835" t="s">
        <v>396</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21" customFormat="1" ht="26.25" customHeight="1" thickBot="1" x14ac:dyDescent="0.2">
      <c r="A124" s="820"/>
      <c r="B124" s="821"/>
      <c r="C124" s="815" t="s">
        <v>450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462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14.6</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463</v>
      </c>
      <c r="CQ124" s="836"/>
      <c r="CR124" s="836"/>
      <c r="CS124" s="836"/>
      <c r="CT124" s="836"/>
      <c r="CU124" s="836"/>
      <c r="CV124" s="836"/>
      <c r="CW124" s="836"/>
      <c r="CX124" s="836"/>
      <c r="CY124" s="836"/>
      <c r="CZ124" s="836"/>
      <c r="DA124" s="836"/>
      <c r="DB124" s="836"/>
      <c r="DC124" s="836"/>
      <c r="DD124" s="836"/>
      <c r="DE124" s="836"/>
      <c r="DF124" s="837"/>
      <c r="DG124" s="763">
        <v>2489196</v>
      </c>
      <c r="DH124" s="764"/>
      <c r="DI124" s="764"/>
      <c r="DJ124" s="764"/>
      <c r="DK124" s="765"/>
      <c r="DL124" s="766">
        <v>2589950</v>
      </c>
      <c r="DM124" s="764"/>
      <c r="DN124" s="764"/>
      <c r="DO124" s="764"/>
      <c r="DP124" s="765"/>
      <c r="DQ124" s="766" t="s">
        <v>122</v>
      </c>
      <c r="DR124" s="764"/>
      <c r="DS124" s="764"/>
      <c r="DT124" s="764"/>
      <c r="DU124" s="765"/>
      <c r="DV124" s="848" t="s">
        <v>122</v>
      </c>
      <c r="DW124" s="849"/>
      <c r="DX124" s="849"/>
      <c r="DY124" s="849"/>
      <c r="DZ124" s="850"/>
    </row>
    <row r="125" spans="1:130" s="221" customFormat="1" ht="26.25" customHeight="1" x14ac:dyDescent="0.15">
      <c r="A125" s="820"/>
      <c r="B125" s="821"/>
      <c r="C125" s="815" t="s">
        <v>452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51" t="s">
        <v>464</v>
      </c>
      <c r="CL125" s="852"/>
      <c r="CM125" s="852"/>
      <c r="CN125" s="852"/>
      <c r="CO125" s="853"/>
      <c r="CP125" s="860" t="s">
        <v>465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21" customFormat="1" ht="26.25" customHeight="1" thickBot="1" x14ac:dyDescent="0.2">
      <c r="A126" s="820"/>
      <c r="B126" s="821"/>
      <c r="C126" s="815" t="s">
        <v>454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4"/>
      <c r="CL126" s="855"/>
      <c r="CM126" s="855"/>
      <c r="CN126" s="855"/>
      <c r="CO126" s="856"/>
      <c r="CP126" s="815" t="s">
        <v>466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21" customFormat="1" ht="26.25" customHeight="1" x14ac:dyDescent="0.15">
      <c r="A127" s="822"/>
      <c r="B127" s="823"/>
      <c r="C127" s="838" t="s">
        <v>467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1869</v>
      </c>
      <c r="AB127" s="780"/>
      <c r="AC127" s="780"/>
      <c r="AD127" s="780"/>
      <c r="AE127" s="781"/>
      <c r="AF127" s="782">
        <v>1790</v>
      </c>
      <c r="AG127" s="780"/>
      <c r="AH127" s="780"/>
      <c r="AI127" s="780"/>
      <c r="AJ127" s="781"/>
      <c r="AK127" s="782">
        <v>1790</v>
      </c>
      <c r="AL127" s="780"/>
      <c r="AM127" s="780"/>
      <c r="AN127" s="780"/>
      <c r="AO127" s="781"/>
      <c r="AP127" s="824">
        <v>0</v>
      </c>
      <c r="AQ127" s="825"/>
      <c r="AR127" s="825"/>
      <c r="AS127" s="825"/>
      <c r="AT127" s="826"/>
      <c r="AU127" s="223"/>
      <c r="AV127" s="223"/>
      <c r="AW127" s="223"/>
      <c r="AX127" s="841" t="s">
        <v>468</v>
      </c>
      <c r="AY127" s="812"/>
      <c r="AZ127" s="812"/>
      <c r="BA127" s="812"/>
      <c r="BB127" s="812"/>
      <c r="BC127" s="812"/>
      <c r="BD127" s="812"/>
      <c r="BE127" s="813"/>
      <c r="BF127" s="811" t="s">
        <v>469</v>
      </c>
      <c r="BG127" s="812"/>
      <c r="BH127" s="812"/>
      <c r="BI127" s="812"/>
      <c r="BJ127" s="812"/>
      <c r="BK127" s="812"/>
      <c r="BL127" s="813"/>
      <c r="BM127" s="811" t="s">
        <v>470</v>
      </c>
      <c r="BN127" s="812"/>
      <c r="BO127" s="812"/>
      <c r="BP127" s="812"/>
      <c r="BQ127" s="812"/>
      <c r="BR127" s="812"/>
      <c r="BS127" s="813"/>
      <c r="BT127" s="811" t="s">
        <v>471</v>
      </c>
      <c r="BU127" s="812"/>
      <c r="BV127" s="812"/>
      <c r="BW127" s="812"/>
      <c r="BX127" s="812"/>
      <c r="BY127" s="812"/>
      <c r="BZ127" s="814"/>
      <c r="CA127" s="223"/>
      <c r="CB127" s="223"/>
      <c r="CC127" s="223"/>
      <c r="CD127" s="246"/>
      <c r="CE127" s="246"/>
      <c r="CF127" s="246"/>
      <c r="CG127" s="223"/>
      <c r="CH127" s="223"/>
      <c r="CI127" s="223"/>
      <c r="CJ127" s="245"/>
      <c r="CK127" s="854"/>
      <c r="CL127" s="855"/>
      <c r="CM127" s="855"/>
      <c r="CN127" s="855"/>
      <c r="CO127" s="856"/>
      <c r="CP127" s="815" t="s">
        <v>472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21" customFormat="1" ht="26.25" customHeight="1" thickBot="1" x14ac:dyDescent="0.2">
      <c r="A128" s="796" t="s">
        <v>473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474</v>
      </c>
      <c r="X128" s="798"/>
      <c r="Y128" s="798"/>
      <c r="Z128" s="799"/>
      <c r="AA128" s="800">
        <v>33665</v>
      </c>
      <c r="AB128" s="801"/>
      <c r="AC128" s="801"/>
      <c r="AD128" s="801"/>
      <c r="AE128" s="802"/>
      <c r="AF128" s="803">
        <v>1537</v>
      </c>
      <c r="AG128" s="801"/>
      <c r="AH128" s="801"/>
      <c r="AI128" s="801"/>
      <c r="AJ128" s="802"/>
      <c r="AK128" s="803">
        <v>720</v>
      </c>
      <c r="AL128" s="801"/>
      <c r="AM128" s="801"/>
      <c r="AN128" s="801"/>
      <c r="AO128" s="802"/>
      <c r="AP128" s="804"/>
      <c r="AQ128" s="805"/>
      <c r="AR128" s="805"/>
      <c r="AS128" s="805"/>
      <c r="AT128" s="806"/>
      <c r="AU128" s="223"/>
      <c r="AV128" s="223"/>
      <c r="AW128" s="223"/>
      <c r="AX128" s="807" t="s">
        <v>475</v>
      </c>
      <c r="AY128" s="808"/>
      <c r="AZ128" s="808"/>
      <c r="BA128" s="808"/>
      <c r="BB128" s="808"/>
      <c r="BC128" s="808"/>
      <c r="BD128" s="808"/>
      <c r="BE128" s="809"/>
      <c r="BF128" s="786" t="s">
        <v>122</v>
      </c>
      <c r="BG128" s="787"/>
      <c r="BH128" s="787"/>
      <c r="BI128" s="787"/>
      <c r="BJ128" s="787"/>
      <c r="BK128" s="787"/>
      <c r="BL128" s="810"/>
      <c r="BM128" s="786">
        <v>13.95</v>
      </c>
      <c r="BN128" s="787"/>
      <c r="BO128" s="787"/>
      <c r="BP128" s="787"/>
      <c r="BQ128" s="787"/>
      <c r="BR128" s="787"/>
      <c r="BS128" s="810"/>
      <c r="BT128" s="786">
        <v>20</v>
      </c>
      <c r="BU128" s="787"/>
      <c r="BV128" s="787"/>
      <c r="BW128" s="787"/>
      <c r="BX128" s="787"/>
      <c r="BY128" s="787"/>
      <c r="BZ128" s="788"/>
      <c r="CA128" s="246"/>
      <c r="CB128" s="246"/>
      <c r="CC128" s="246"/>
      <c r="CD128" s="246"/>
      <c r="CE128" s="246"/>
      <c r="CF128" s="246"/>
      <c r="CG128" s="223"/>
      <c r="CH128" s="223"/>
      <c r="CI128" s="223"/>
      <c r="CJ128" s="245"/>
      <c r="CK128" s="857"/>
      <c r="CL128" s="858"/>
      <c r="CM128" s="858"/>
      <c r="CN128" s="858"/>
      <c r="CO128" s="859"/>
      <c r="CP128" s="789" t="s">
        <v>476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21"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477</v>
      </c>
      <c r="X129" s="777"/>
      <c r="Y129" s="777"/>
      <c r="Z129" s="778"/>
      <c r="AA129" s="779">
        <v>7463316</v>
      </c>
      <c r="AB129" s="780"/>
      <c r="AC129" s="780"/>
      <c r="AD129" s="780"/>
      <c r="AE129" s="781"/>
      <c r="AF129" s="782">
        <v>7258896</v>
      </c>
      <c r="AG129" s="780"/>
      <c r="AH129" s="780"/>
      <c r="AI129" s="780"/>
      <c r="AJ129" s="781"/>
      <c r="AK129" s="782">
        <v>7310866</v>
      </c>
      <c r="AL129" s="780"/>
      <c r="AM129" s="780"/>
      <c r="AN129" s="780"/>
      <c r="AO129" s="781"/>
      <c r="AP129" s="783"/>
      <c r="AQ129" s="784"/>
      <c r="AR129" s="784"/>
      <c r="AS129" s="784"/>
      <c r="AT129" s="785"/>
      <c r="AU129" s="224"/>
      <c r="AV129" s="224"/>
      <c r="AW129" s="224"/>
      <c r="AX129" s="751" t="s">
        <v>478</v>
      </c>
      <c r="AY129" s="752"/>
      <c r="AZ129" s="752"/>
      <c r="BA129" s="752"/>
      <c r="BB129" s="752"/>
      <c r="BC129" s="752"/>
      <c r="BD129" s="752"/>
      <c r="BE129" s="753"/>
      <c r="BF129" s="770" t="s">
        <v>122</v>
      </c>
      <c r="BG129" s="771"/>
      <c r="BH129" s="771"/>
      <c r="BI129" s="771"/>
      <c r="BJ129" s="771"/>
      <c r="BK129" s="771"/>
      <c r="BL129" s="772"/>
      <c r="BM129" s="770">
        <v>18.95</v>
      </c>
      <c r="BN129" s="771"/>
      <c r="BO129" s="771"/>
      <c r="BP129" s="771"/>
      <c r="BQ129" s="771"/>
      <c r="BR129" s="771"/>
      <c r="BS129" s="772"/>
      <c r="BT129" s="770">
        <v>30</v>
      </c>
      <c r="BU129" s="771"/>
      <c r="BV129" s="771"/>
      <c r="BW129" s="771"/>
      <c r="BX129" s="771"/>
      <c r="BY129" s="771"/>
      <c r="BZ129" s="773"/>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74" t="s">
        <v>479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480</v>
      </c>
      <c r="X130" s="777"/>
      <c r="Y130" s="777"/>
      <c r="Z130" s="778"/>
      <c r="AA130" s="779">
        <v>1463944</v>
      </c>
      <c r="AB130" s="780"/>
      <c r="AC130" s="780"/>
      <c r="AD130" s="780"/>
      <c r="AE130" s="781"/>
      <c r="AF130" s="782">
        <v>1459654</v>
      </c>
      <c r="AG130" s="780"/>
      <c r="AH130" s="780"/>
      <c r="AI130" s="780"/>
      <c r="AJ130" s="781"/>
      <c r="AK130" s="782">
        <v>1426314</v>
      </c>
      <c r="AL130" s="780"/>
      <c r="AM130" s="780"/>
      <c r="AN130" s="780"/>
      <c r="AO130" s="781"/>
      <c r="AP130" s="783"/>
      <c r="AQ130" s="784"/>
      <c r="AR130" s="784"/>
      <c r="AS130" s="784"/>
      <c r="AT130" s="785"/>
      <c r="AU130" s="224"/>
      <c r="AV130" s="224"/>
      <c r="AW130" s="224"/>
      <c r="AX130" s="751" t="s">
        <v>481</v>
      </c>
      <c r="AY130" s="752"/>
      <c r="AZ130" s="752"/>
      <c r="BA130" s="752"/>
      <c r="BB130" s="752"/>
      <c r="BC130" s="752"/>
      <c r="BD130" s="752"/>
      <c r="BE130" s="753"/>
      <c r="BF130" s="754">
        <v>9.3000000000000007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482</v>
      </c>
      <c r="X131" s="761"/>
      <c r="Y131" s="761"/>
      <c r="Z131" s="762"/>
      <c r="AA131" s="763">
        <v>5999372</v>
      </c>
      <c r="AB131" s="764"/>
      <c r="AC131" s="764"/>
      <c r="AD131" s="764"/>
      <c r="AE131" s="765"/>
      <c r="AF131" s="766">
        <v>5799242</v>
      </c>
      <c r="AG131" s="764"/>
      <c r="AH131" s="764"/>
      <c r="AI131" s="764"/>
      <c r="AJ131" s="765"/>
      <c r="AK131" s="766">
        <v>5884552</v>
      </c>
      <c r="AL131" s="764"/>
      <c r="AM131" s="764"/>
      <c r="AN131" s="764"/>
      <c r="AO131" s="765"/>
      <c r="AP131" s="767"/>
      <c r="AQ131" s="768"/>
      <c r="AR131" s="768"/>
      <c r="AS131" s="768"/>
      <c r="AT131" s="769"/>
      <c r="AU131" s="224"/>
      <c r="AV131" s="224"/>
      <c r="AW131" s="224"/>
      <c r="AX131" s="729" t="s">
        <v>483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38" t="s">
        <v>484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485</v>
      </c>
      <c r="W132" s="742"/>
      <c r="X132" s="742"/>
      <c r="Y132" s="742"/>
      <c r="Z132" s="743"/>
      <c r="AA132" s="744">
        <v>10.41624023</v>
      </c>
      <c r="AB132" s="745"/>
      <c r="AC132" s="745"/>
      <c r="AD132" s="745"/>
      <c r="AE132" s="746"/>
      <c r="AF132" s="747">
        <v>9.2706426119999996</v>
      </c>
      <c r="AG132" s="745"/>
      <c r="AH132" s="745"/>
      <c r="AI132" s="745"/>
      <c r="AJ132" s="746"/>
      <c r="AK132" s="747">
        <v>8.4933228560000007</v>
      </c>
      <c r="AL132" s="745"/>
      <c r="AM132" s="745"/>
      <c r="AN132" s="745"/>
      <c r="AO132" s="746"/>
      <c r="AP132" s="748"/>
      <c r="AQ132" s="749"/>
      <c r="AR132" s="749"/>
      <c r="AS132" s="749"/>
      <c r="AT132" s="750"/>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486</v>
      </c>
      <c r="W133" s="721"/>
      <c r="X133" s="721"/>
      <c r="Y133" s="721"/>
      <c r="Z133" s="722"/>
      <c r="AA133" s="723">
        <v>9.8000000000000007</v>
      </c>
      <c r="AB133" s="724"/>
      <c r="AC133" s="724"/>
      <c r="AD133" s="724"/>
      <c r="AE133" s="725"/>
      <c r="AF133" s="723">
        <v>9.8000000000000007</v>
      </c>
      <c r="AG133" s="724"/>
      <c r="AH133" s="724"/>
      <c r="AI133" s="724"/>
      <c r="AJ133" s="725"/>
      <c r="AK133" s="723">
        <v>9.3000000000000007</v>
      </c>
      <c r="AL133" s="724"/>
      <c r="AM133" s="724"/>
      <c r="AN133" s="724"/>
      <c r="AO133" s="725"/>
      <c r="AP133" s="726"/>
      <c r="AQ133" s="727"/>
      <c r="AR133" s="727"/>
      <c r="AS133" s="727"/>
      <c r="AT133" s="72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5pRRxoAS0oKey3P479+D1WumbLZt5Lu+WJQKIBNErITT9z6ocBcIz5CzkeHSsojUXyYei1hlWqZpMtwGSDHAfw==" saltValue="kAwE9Ysg+Hwou0OR8Z06F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487</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Gw32sxvN2/TsxmhCzzwdyhW8K+6lJ/nZ0aDaeL4Agy0PJlD8/pNQAF/sjDvy5IrZpQabjg1rQ9jfkrZbQQcM6g==" saltValue="QzQECjxj3kGeMNr5KNFF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tK8/XEzG2rf7+ELn3ptSBGhbq/BGhrh9/9Wfj5I9Otfd+H6Z73TMGhjuol4nduyrgxrsVoJ2wLTLtSOQElgfQ==" saltValue="xWIb+6Pn8PqaLLmh4BAGP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488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489</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8" t="s">
        <v>490</v>
      </c>
      <c r="AP7" s="263"/>
      <c r="AQ7" s="264" t="s">
        <v>491</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9"/>
      <c r="AP8" s="269" t="s">
        <v>492</v>
      </c>
      <c r="AQ8" s="270" t="s">
        <v>493</v>
      </c>
      <c r="AR8" s="271" t="s">
        <v>494</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30" t="s">
        <v>495</v>
      </c>
      <c r="AL9" s="1131"/>
      <c r="AM9" s="1131"/>
      <c r="AN9" s="1132"/>
      <c r="AO9" s="272">
        <v>1890694</v>
      </c>
      <c r="AP9" s="272">
        <v>147193</v>
      </c>
      <c r="AQ9" s="273">
        <v>109056</v>
      </c>
      <c r="AR9" s="274">
        <v>35</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30" t="s">
        <v>496</v>
      </c>
      <c r="AL10" s="1131"/>
      <c r="AM10" s="1131"/>
      <c r="AN10" s="1132"/>
      <c r="AO10" s="275">
        <v>175719</v>
      </c>
      <c r="AP10" s="275">
        <v>13680</v>
      </c>
      <c r="AQ10" s="276">
        <v>18467</v>
      </c>
      <c r="AR10" s="277">
        <v>-25.9</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30" t="s">
        <v>497</v>
      </c>
      <c r="AL11" s="1131"/>
      <c r="AM11" s="1131"/>
      <c r="AN11" s="1132"/>
      <c r="AO11" s="275" t="s">
        <v>498</v>
      </c>
      <c r="AP11" s="275" t="s">
        <v>498</v>
      </c>
      <c r="AQ11" s="276">
        <v>875</v>
      </c>
      <c r="AR11" s="277" t="s">
        <v>498</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30" t="s">
        <v>499</v>
      </c>
      <c r="AL12" s="1131"/>
      <c r="AM12" s="1131"/>
      <c r="AN12" s="1132"/>
      <c r="AO12" s="275" t="s">
        <v>498</v>
      </c>
      <c r="AP12" s="275" t="s">
        <v>498</v>
      </c>
      <c r="AQ12" s="276" t="s">
        <v>498</v>
      </c>
      <c r="AR12" s="277" t="s">
        <v>498</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30" t="s">
        <v>500</v>
      </c>
      <c r="AL13" s="1131"/>
      <c r="AM13" s="1131"/>
      <c r="AN13" s="1132"/>
      <c r="AO13" s="275">
        <v>43178</v>
      </c>
      <c r="AP13" s="275">
        <v>3361</v>
      </c>
      <c r="AQ13" s="276">
        <v>4658</v>
      </c>
      <c r="AR13" s="277">
        <v>-27.8</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30" t="s">
        <v>501</v>
      </c>
      <c r="AL14" s="1131"/>
      <c r="AM14" s="1131"/>
      <c r="AN14" s="1132"/>
      <c r="AO14" s="275">
        <v>73506</v>
      </c>
      <c r="AP14" s="275">
        <v>5723</v>
      </c>
      <c r="AQ14" s="276">
        <v>1950</v>
      </c>
      <c r="AR14" s="277">
        <v>193.5</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33" t="s">
        <v>502</v>
      </c>
      <c r="AL15" s="1134"/>
      <c r="AM15" s="1134"/>
      <c r="AN15" s="1135"/>
      <c r="AO15" s="275">
        <v>-86308</v>
      </c>
      <c r="AP15" s="275">
        <v>-6719</v>
      </c>
      <c r="AQ15" s="276">
        <v>-7086</v>
      </c>
      <c r="AR15" s="277">
        <v>-5.2</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33" t="s">
        <v>178</v>
      </c>
      <c r="AL16" s="1134"/>
      <c r="AM16" s="1134"/>
      <c r="AN16" s="1135"/>
      <c r="AO16" s="275">
        <v>2096789</v>
      </c>
      <c r="AP16" s="275">
        <v>163238</v>
      </c>
      <c r="AQ16" s="276">
        <v>127919</v>
      </c>
      <c r="AR16" s="277">
        <v>27.6</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503</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504</v>
      </c>
      <c r="AP20" s="284" t="s">
        <v>505</v>
      </c>
      <c r="AQ20" s="285" t="s">
        <v>506</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6" t="s">
        <v>507</v>
      </c>
      <c r="AL21" s="1137"/>
      <c r="AM21" s="1137"/>
      <c r="AN21" s="1138"/>
      <c r="AO21" s="288">
        <v>15.18</v>
      </c>
      <c r="AP21" s="289">
        <v>10.82</v>
      </c>
      <c r="AQ21" s="290">
        <v>4.3600000000000003</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6" t="s">
        <v>508</v>
      </c>
      <c r="AL22" s="1137"/>
      <c r="AM22" s="1137"/>
      <c r="AN22" s="1138"/>
      <c r="AO22" s="293">
        <v>95.6</v>
      </c>
      <c r="AP22" s="294">
        <v>96.9</v>
      </c>
      <c r="AQ22" s="295">
        <v>-1.3</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29" t="s">
        <v>509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58"/>
    </row>
    <row r="27" spans="1:46" x14ac:dyDescent="0.15">
      <c r="A27" s="300"/>
      <c r="AO27" s="253"/>
      <c r="AP27" s="253"/>
      <c r="AQ27" s="253"/>
      <c r="AR27" s="253"/>
      <c r="AS27" s="253"/>
      <c r="AT27" s="253"/>
    </row>
    <row r="28" spans="1:46" ht="17.25" x14ac:dyDescent="0.15">
      <c r="A28" s="254" t="s">
        <v>510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511</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8" t="s">
        <v>490</v>
      </c>
      <c r="AP30" s="263"/>
      <c r="AQ30" s="264" t="s">
        <v>491</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9"/>
      <c r="AP31" s="269" t="s">
        <v>492</v>
      </c>
      <c r="AQ31" s="270" t="s">
        <v>493</v>
      </c>
      <c r="AR31" s="271" t="s">
        <v>494</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0" t="s">
        <v>512</v>
      </c>
      <c r="AL32" s="1121"/>
      <c r="AM32" s="1121"/>
      <c r="AN32" s="1122"/>
      <c r="AO32" s="303">
        <v>1331903</v>
      </c>
      <c r="AP32" s="303">
        <v>103690</v>
      </c>
      <c r="AQ32" s="304">
        <v>61308</v>
      </c>
      <c r="AR32" s="305">
        <v>69.099999999999994</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0" t="s">
        <v>513</v>
      </c>
      <c r="AL33" s="1121"/>
      <c r="AM33" s="1121"/>
      <c r="AN33" s="1122"/>
      <c r="AO33" s="303" t="s">
        <v>498</v>
      </c>
      <c r="AP33" s="303" t="s">
        <v>498</v>
      </c>
      <c r="AQ33" s="304" t="s">
        <v>498</v>
      </c>
      <c r="AR33" s="305" t="s">
        <v>498</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0" t="s">
        <v>514</v>
      </c>
      <c r="AL34" s="1121"/>
      <c r="AM34" s="1121"/>
      <c r="AN34" s="1122"/>
      <c r="AO34" s="303" t="s">
        <v>498</v>
      </c>
      <c r="AP34" s="303" t="s">
        <v>498</v>
      </c>
      <c r="AQ34" s="304" t="s">
        <v>498</v>
      </c>
      <c r="AR34" s="305" t="s">
        <v>498</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0" t="s">
        <v>515</v>
      </c>
      <c r="AL35" s="1121"/>
      <c r="AM35" s="1121"/>
      <c r="AN35" s="1122"/>
      <c r="AO35" s="303">
        <v>464011</v>
      </c>
      <c r="AP35" s="303">
        <v>36124</v>
      </c>
      <c r="AQ35" s="304">
        <v>22520</v>
      </c>
      <c r="AR35" s="305">
        <v>60.4</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0" t="s">
        <v>516</v>
      </c>
      <c r="AL36" s="1121"/>
      <c r="AM36" s="1121"/>
      <c r="AN36" s="1122"/>
      <c r="AO36" s="303">
        <v>128955</v>
      </c>
      <c r="AP36" s="303">
        <v>10039</v>
      </c>
      <c r="AQ36" s="304">
        <v>5045</v>
      </c>
      <c r="AR36" s="305">
        <v>99</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0" t="s">
        <v>517</v>
      </c>
      <c r="AL37" s="1121"/>
      <c r="AM37" s="1121"/>
      <c r="AN37" s="1122"/>
      <c r="AO37" s="303">
        <v>1790</v>
      </c>
      <c r="AP37" s="303">
        <v>139</v>
      </c>
      <c r="AQ37" s="304">
        <v>526</v>
      </c>
      <c r="AR37" s="305">
        <v>-73.599999999999994</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3" t="s">
        <v>518</v>
      </c>
      <c r="AL38" s="1124"/>
      <c r="AM38" s="1124"/>
      <c r="AN38" s="1125"/>
      <c r="AO38" s="306">
        <v>169</v>
      </c>
      <c r="AP38" s="306">
        <v>13</v>
      </c>
      <c r="AQ38" s="307">
        <v>11</v>
      </c>
      <c r="AR38" s="295">
        <v>18.2</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3" t="s">
        <v>519</v>
      </c>
      <c r="AL39" s="1124"/>
      <c r="AM39" s="1124"/>
      <c r="AN39" s="1125"/>
      <c r="AO39" s="303">
        <v>-720</v>
      </c>
      <c r="AP39" s="303">
        <v>-56</v>
      </c>
      <c r="AQ39" s="304">
        <v>-1559</v>
      </c>
      <c r="AR39" s="305">
        <v>-96.4</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0" t="s">
        <v>520</v>
      </c>
      <c r="AL40" s="1121"/>
      <c r="AM40" s="1121"/>
      <c r="AN40" s="1122"/>
      <c r="AO40" s="303">
        <v>-1426314</v>
      </c>
      <c r="AP40" s="303">
        <v>-111040</v>
      </c>
      <c r="AQ40" s="304">
        <v>-58872</v>
      </c>
      <c r="AR40" s="305">
        <v>88.6</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6" t="s">
        <v>288</v>
      </c>
      <c r="AL41" s="1127"/>
      <c r="AM41" s="1127"/>
      <c r="AN41" s="1128"/>
      <c r="AO41" s="303">
        <v>499794</v>
      </c>
      <c r="AP41" s="303">
        <v>38910</v>
      </c>
      <c r="AQ41" s="304">
        <v>28979</v>
      </c>
      <c r="AR41" s="305">
        <v>34.299999999999997</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521</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522</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13" t="s">
        <v>490</v>
      </c>
      <c r="AN49" s="1115" t="s">
        <v>523</v>
      </c>
      <c r="AO49" s="1116"/>
      <c r="AP49" s="1116"/>
      <c r="AQ49" s="1116"/>
      <c r="AR49" s="1117"/>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4"/>
      <c r="AN50" s="319" t="s">
        <v>524</v>
      </c>
      <c r="AO50" s="320" t="s">
        <v>525</v>
      </c>
      <c r="AP50" s="321" t="s">
        <v>526</v>
      </c>
      <c r="AQ50" s="322" t="s">
        <v>527</v>
      </c>
      <c r="AR50" s="323" t="s">
        <v>528</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529</v>
      </c>
      <c r="AL51" s="316"/>
      <c r="AM51" s="324">
        <v>1405170</v>
      </c>
      <c r="AN51" s="325">
        <v>99905</v>
      </c>
      <c r="AO51" s="326">
        <v>-1.8</v>
      </c>
      <c r="AP51" s="327">
        <v>93492</v>
      </c>
      <c r="AQ51" s="328">
        <v>-13.6</v>
      </c>
      <c r="AR51" s="329">
        <v>11.8</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530</v>
      </c>
      <c r="AM52" s="332">
        <v>1012269</v>
      </c>
      <c r="AN52" s="333">
        <v>71971</v>
      </c>
      <c r="AO52" s="334">
        <v>-10.8</v>
      </c>
      <c r="AP52" s="335">
        <v>53316</v>
      </c>
      <c r="AQ52" s="336">
        <v>6</v>
      </c>
      <c r="AR52" s="337">
        <v>-16.8</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531</v>
      </c>
      <c r="AL53" s="316"/>
      <c r="AM53" s="324">
        <v>2109316</v>
      </c>
      <c r="AN53" s="325">
        <v>153249</v>
      </c>
      <c r="AO53" s="326">
        <v>53.4</v>
      </c>
      <c r="AP53" s="327">
        <v>94796</v>
      </c>
      <c r="AQ53" s="328">
        <v>1.4</v>
      </c>
      <c r="AR53" s="329">
        <v>52</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530</v>
      </c>
      <c r="AM54" s="332">
        <v>1257490</v>
      </c>
      <c r="AN54" s="333">
        <v>91361</v>
      </c>
      <c r="AO54" s="334">
        <v>26.9</v>
      </c>
      <c r="AP54" s="335">
        <v>55781</v>
      </c>
      <c r="AQ54" s="336">
        <v>4.5999999999999996</v>
      </c>
      <c r="AR54" s="337">
        <v>22.3</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532</v>
      </c>
      <c r="AL55" s="316"/>
      <c r="AM55" s="324">
        <v>1939625</v>
      </c>
      <c r="AN55" s="325">
        <v>143538</v>
      </c>
      <c r="AO55" s="326">
        <v>-6.3</v>
      </c>
      <c r="AP55" s="327">
        <v>85942</v>
      </c>
      <c r="AQ55" s="328">
        <v>-9.3000000000000007</v>
      </c>
      <c r="AR55" s="329">
        <v>3</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530</v>
      </c>
      <c r="AM56" s="332">
        <v>1152643</v>
      </c>
      <c r="AN56" s="333">
        <v>85299</v>
      </c>
      <c r="AO56" s="334">
        <v>-6.6</v>
      </c>
      <c r="AP56" s="335">
        <v>48630</v>
      </c>
      <c r="AQ56" s="336">
        <v>-12.8</v>
      </c>
      <c r="AR56" s="337">
        <v>6.2</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533</v>
      </c>
      <c r="AL57" s="316"/>
      <c r="AM57" s="324">
        <v>2797136</v>
      </c>
      <c r="AN57" s="325">
        <v>211552</v>
      </c>
      <c r="AO57" s="326">
        <v>47.4</v>
      </c>
      <c r="AP57" s="327">
        <v>95007</v>
      </c>
      <c r="AQ57" s="328">
        <v>10.5</v>
      </c>
      <c r="AR57" s="329">
        <v>36.9</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530</v>
      </c>
      <c r="AM58" s="332">
        <v>595170</v>
      </c>
      <c r="AN58" s="333">
        <v>45014</v>
      </c>
      <c r="AO58" s="334">
        <v>-47.2</v>
      </c>
      <c r="AP58" s="335">
        <v>48509</v>
      </c>
      <c r="AQ58" s="336">
        <v>-0.2</v>
      </c>
      <c r="AR58" s="337">
        <v>-47</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534</v>
      </c>
      <c r="AL59" s="316"/>
      <c r="AM59" s="324">
        <v>4363526</v>
      </c>
      <c r="AN59" s="325">
        <v>339706</v>
      </c>
      <c r="AO59" s="326">
        <v>60.6</v>
      </c>
      <c r="AP59" s="327">
        <v>98176</v>
      </c>
      <c r="AQ59" s="328">
        <v>3.3</v>
      </c>
      <c r="AR59" s="329">
        <v>57.3</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530</v>
      </c>
      <c r="AM60" s="332">
        <v>1302977</v>
      </c>
      <c r="AN60" s="333">
        <v>101438</v>
      </c>
      <c r="AO60" s="334">
        <v>125.3</v>
      </c>
      <c r="AP60" s="335">
        <v>58489</v>
      </c>
      <c r="AQ60" s="336">
        <v>20.6</v>
      </c>
      <c r="AR60" s="337">
        <v>104.7</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535</v>
      </c>
      <c r="AL61" s="338"/>
      <c r="AM61" s="339">
        <v>2522955</v>
      </c>
      <c r="AN61" s="340">
        <v>189590</v>
      </c>
      <c r="AO61" s="341">
        <v>30.7</v>
      </c>
      <c r="AP61" s="342">
        <v>93483</v>
      </c>
      <c r="AQ61" s="343">
        <v>-1.5</v>
      </c>
      <c r="AR61" s="329">
        <v>32.200000000000003</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530</v>
      </c>
      <c r="AM62" s="332">
        <v>1064110</v>
      </c>
      <c r="AN62" s="333">
        <v>79017</v>
      </c>
      <c r="AO62" s="334">
        <v>17.5</v>
      </c>
      <c r="AP62" s="335">
        <v>52945</v>
      </c>
      <c r="AQ62" s="336">
        <v>3.6</v>
      </c>
      <c r="AR62" s="337">
        <v>13.9</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hF/0mVsAelQZCI6ftlsISNsa3wNuIL0ZXMbWizn5FSZFAykcbndPgI1dWD9OdPWtFKKuX77EqqsZCThUvddnnw==" saltValue="0qBN/GSvr18XpP1u9+Nko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487</v>
      </c>
    </row>
    <row r="120" spans="125:125" ht="13.5" hidden="1" customHeight="1" x14ac:dyDescent="0.15"/>
    <row r="121" spans="125:125" ht="13.5" hidden="1" customHeight="1" x14ac:dyDescent="0.15">
      <c r="DU121" s="250"/>
    </row>
  </sheetData>
  <sheetProtection algorithmName="SHA-512" hashValue="b3NMpsIaVXru2ITwBZtCYCLLpOCvqu4b08kyvCDUM8QW8aIrCpxLhw8DInT7EqvRQGlakELarpCWDtZh3sUUVw==" saltValue="LxGTSCwrz5NFs5AjokE/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487</v>
      </c>
    </row>
  </sheetData>
  <sheetProtection algorithmName="SHA-512" hashValue="hEEIxAune0cJSDfUyLuXpM9gg11nwqkIGgpC/hXHpTE9lGM6Lkkq2AA/pzUf6CUAqUauzMPjNHmFmNxPLvXB7w==" saltValue="kKy7f1ZEAkqLYyNDH4JM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537</v>
      </c>
      <c r="G46" s="8" t="s">
        <v>538</v>
      </c>
      <c r="H46" s="8" t="s">
        <v>539</v>
      </c>
      <c r="I46" s="8" t="s">
        <v>540</v>
      </c>
      <c r="J46" s="9" t="s">
        <v>541</v>
      </c>
    </row>
    <row r="47" spans="2:10" ht="57.75" customHeight="1" x14ac:dyDescent="0.15">
      <c r="B47" s="10"/>
      <c r="C47" s="1139" t="s">
        <v>3</v>
      </c>
      <c r="D47" s="1139"/>
      <c r="E47" s="1140"/>
      <c r="F47" s="11">
        <v>49.6</v>
      </c>
      <c r="G47" s="12">
        <v>47.23</v>
      </c>
      <c r="H47" s="12">
        <v>43.96</v>
      </c>
      <c r="I47" s="12">
        <v>41.9</v>
      </c>
      <c r="J47" s="13">
        <v>41.6</v>
      </c>
    </row>
    <row r="48" spans="2:10" ht="57.75" customHeight="1" x14ac:dyDescent="0.15">
      <c r="B48" s="14"/>
      <c r="C48" s="1141" t="s">
        <v>4</v>
      </c>
      <c r="D48" s="1141"/>
      <c r="E48" s="1142"/>
      <c r="F48" s="15">
        <v>8.3000000000000007</v>
      </c>
      <c r="G48" s="16">
        <v>11.25</v>
      </c>
      <c r="H48" s="16">
        <v>6.5</v>
      </c>
      <c r="I48" s="16">
        <v>5.66</v>
      </c>
      <c r="J48" s="17">
        <v>6.17</v>
      </c>
    </row>
    <row r="49" spans="2:10" ht="57.75" customHeight="1" thickBot="1" x14ac:dyDescent="0.2">
      <c r="B49" s="18"/>
      <c r="C49" s="1143" t="s">
        <v>5</v>
      </c>
      <c r="D49" s="1143"/>
      <c r="E49" s="1144"/>
      <c r="F49" s="19" t="s">
        <v>542</v>
      </c>
      <c r="G49" s="20">
        <v>2.2999999999999998</v>
      </c>
      <c r="H49" s="20">
        <v>6.11</v>
      </c>
      <c r="I49" s="20">
        <v>2.2599999999999998</v>
      </c>
      <c r="J49" s="21">
        <v>7.21</v>
      </c>
    </row>
    <row r="50" spans="2:10" x14ac:dyDescent="0.15"/>
  </sheetData>
  <sheetProtection algorithmName="SHA-512" hashValue="Rr/ayQbOAfF48IQo4HFR5y2ILZpUhkESugET8MoN9+TnebcljPgOekIqq7xn44RhhAgTEdmro6aPbmgt3DAr0Q==" saltValue="Vw3KQEwHcM1nflOC8q4Q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537</v>
      </c>
      <c r="G33" s="29" t="s">
        <v>538</v>
      </c>
      <c r="H33" s="29" t="s">
        <v>539</v>
      </c>
      <c r="I33" s="29" t="s">
        <v>540</v>
      </c>
      <c r="J33" s="30" t="s">
        <v>541</v>
      </c>
      <c r="K33" s="22"/>
      <c r="L33" s="22"/>
      <c r="M33" s="22"/>
      <c r="N33" s="22"/>
      <c r="O33" s="22"/>
      <c r="P33" s="22"/>
    </row>
    <row r="34" spans="1:16" ht="39" customHeight="1" x14ac:dyDescent="0.15">
      <c r="A34" s="22"/>
      <c r="B34" s="31"/>
      <c r="C34" s="1151" t="s">
        <v>543</v>
      </c>
      <c r="D34" s="1151"/>
      <c r="E34" s="1152"/>
      <c r="F34" s="32" t="s">
        <v>544</v>
      </c>
      <c r="G34" s="33" t="s">
        <v>545</v>
      </c>
      <c r="H34" s="33" t="s">
        <v>546</v>
      </c>
      <c r="I34" s="33" t="s">
        <v>547</v>
      </c>
      <c r="J34" s="34" t="s">
        <v>548</v>
      </c>
      <c r="K34" s="22"/>
      <c r="L34" s="22"/>
      <c r="M34" s="22"/>
      <c r="N34" s="22"/>
      <c r="O34" s="22"/>
      <c r="P34" s="22"/>
    </row>
    <row r="35" spans="1:16" ht="39" customHeight="1" x14ac:dyDescent="0.15">
      <c r="A35" s="22"/>
      <c r="B35" s="35"/>
      <c r="C35" s="1145" t="s">
        <v>549</v>
      </c>
      <c r="D35" s="1146"/>
      <c r="E35" s="1147"/>
      <c r="F35" s="36" t="s">
        <v>498</v>
      </c>
      <c r="G35" s="37">
        <v>7</v>
      </c>
      <c r="H35" s="37">
        <v>7.72</v>
      </c>
      <c r="I35" s="37">
        <v>8.99</v>
      </c>
      <c r="J35" s="38">
        <v>9.42</v>
      </c>
      <c r="K35" s="22"/>
      <c r="L35" s="22"/>
      <c r="M35" s="22"/>
      <c r="N35" s="22"/>
      <c r="O35" s="22"/>
      <c r="P35" s="22"/>
    </row>
    <row r="36" spans="1:16" ht="39" customHeight="1" x14ac:dyDescent="0.15">
      <c r="A36" s="22"/>
      <c r="B36" s="35"/>
      <c r="C36" s="1145" t="s">
        <v>550</v>
      </c>
      <c r="D36" s="1146"/>
      <c r="E36" s="1147"/>
      <c r="F36" s="36">
        <v>8.5</v>
      </c>
      <c r="G36" s="37">
        <v>11.43</v>
      </c>
      <c r="H36" s="37">
        <v>6.33</v>
      </c>
      <c r="I36" s="37">
        <v>5.72</v>
      </c>
      <c r="J36" s="38">
        <v>6.23</v>
      </c>
      <c r="K36" s="22"/>
      <c r="L36" s="22"/>
      <c r="M36" s="22"/>
      <c r="N36" s="22"/>
      <c r="O36" s="22"/>
      <c r="P36" s="22"/>
    </row>
    <row r="37" spans="1:16" ht="39" customHeight="1" x14ac:dyDescent="0.15">
      <c r="A37" s="22"/>
      <c r="B37" s="35"/>
      <c r="C37" s="1145" t="s">
        <v>551</v>
      </c>
      <c r="D37" s="1146"/>
      <c r="E37" s="1147"/>
      <c r="F37" s="36">
        <v>1.39</v>
      </c>
      <c r="G37" s="37">
        <v>1.1299999999999999</v>
      </c>
      <c r="H37" s="37">
        <v>1.54</v>
      </c>
      <c r="I37" s="37">
        <v>2.5299999999999998</v>
      </c>
      <c r="J37" s="38">
        <v>2.54</v>
      </c>
      <c r="K37" s="22"/>
      <c r="L37" s="22"/>
      <c r="M37" s="22"/>
      <c r="N37" s="22"/>
      <c r="O37" s="22"/>
      <c r="P37" s="22"/>
    </row>
    <row r="38" spans="1:16" ht="39" customHeight="1" x14ac:dyDescent="0.15">
      <c r="A38" s="22"/>
      <c r="B38" s="35"/>
      <c r="C38" s="1145" t="s">
        <v>552</v>
      </c>
      <c r="D38" s="1146"/>
      <c r="E38" s="1147"/>
      <c r="F38" s="36">
        <v>0.33</v>
      </c>
      <c r="G38" s="37">
        <v>0.32</v>
      </c>
      <c r="H38" s="37">
        <v>0.24</v>
      </c>
      <c r="I38" s="37">
        <v>0.18</v>
      </c>
      <c r="J38" s="38">
        <v>1.63</v>
      </c>
      <c r="K38" s="22"/>
      <c r="L38" s="22"/>
      <c r="M38" s="22"/>
      <c r="N38" s="22"/>
      <c r="O38" s="22"/>
      <c r="P38" s="22"/>
    </row>
    <row r="39" spans="1:16" ht="39" customHeight="1" x14ac:dyDescent="0.15">
      <c r="A39" s="22"/>
      <c r="B39" s="35"/>
      <c r="C39" s="1145" t="s">
        <v>553</v>
      </c>
      <c r="D39" s="1146"/>
      <c r="E39" s="1147"/>
      <c r="F39" s="36">
        <v>0.34</v>
      </c>
      <c r="G39" s="37">
        <v>0.33</v>
      </c>
      <c r="H39" s="37">
        <v>0.26</v>
      </c>
      <c r="I39" s="37">
        <v>0.28000000000000003</v>
      </c>
      <c r="J39" s="38">
        <v>0.82</v>
      </c>
      <c r="K39" s="22"/>
      <c r="L39" s="22"/>
      <c r="M39" s="22"/>
      <c r="N39" s="22"/>
      <c r="O39" s="22"/>
      <c r="P39" s="22"/>
    </row>
    <row r="40" spans="1:16" ht="39" customHeight="1" x14ac:dyDescent="0.15">
      <c r="A40" s="22"/>
      <c r="B40" s="35"/>
      <c r="C40" s="1145" t="s">
        <v>554</v>
      </c>
      <c r="D40" s="1146"/>
      <c r="E40" s="1147"/>
      <c r="F40" s="36">
        <v>0.11</v>
      </c>
      <c r="G40" s="37">
        <v>0.1</v>
      </c>
      <c r="H40" s="37">
        <v>0.1</v>
      </c>
      <c r="I40" s="37">
        <v>0.1</v>
      </c>
      <c r="J40" s="38">
        <v>0.71</v>
      </c>
      <c r="K40" s="22"/>
      <c r="L40" s="22"/>
      <c r="M40" s="22"/>
      <c r="N40" s="22"/>
      <c r="O40" s="22"/>
      <c r="P40" s="22"/>
    </row>
    <row r="41" spans="1:16" ht="39" customHeight="1" x14ac:dyDescent="0.15">
      <c r="A41" s="22"/>
      <c r="B41" s="35"/>
      <c r="C41" s="1145" t="s">
        <v>555</v>
      </c>
      <c r="D41" s="1146"/>
      <c r="E41" s="1147"/>
      <c r="F41" s="36">
        <v>0.85</v>
      </c>
      <c r="G41" s="37">
        <v>1.24</v>
      </c>
      <c r="H41" s="37">
        <v>0.77</v>
      </c>
      <c r="I41" s="37">
        <v>0.16</v>
      </c>
      <c r="J41" s="38">
        <v>0.17</v>
      </c>
      <c r="K41" s="22"/>
      <c r="L41" s="22"/>
      <c r="M41" s="22"/>
      <c r="N41" s="22"/>
      <c r="O41" s="22"/>
      <c r="P41" s="22"/>
    </row>
    <row r="42" spans="1:16" ht="39" customHeight="1" x14ac:dyDescent="0.15">
      <c r="A42" s="22"/>
      <c r="B42" s="39"/>
      <c r="C42" s="1145" t="s">
        <v>556</v>
      </c>
      <c r="D42" s="1146"/>
      <c r="E42" s="1147"/>
      <c r="F42" s="36" t="s">
        <v>498</v>
      </c>
      <c r="G42" s="37" t="s">
        <v>498</v>
      </c>
      <c r="H42" s="37" t="s">
        <v>498</v>
      </c>
      <c r="I42" s="37" t="s">
        <v>498</v>
      </c>
      <c r="J42" s="38" t="s">
        <v>498</v>
      </c>
      <c r="K42" s="22"/>
      <c r="L42" s="22"/>
      <c r="M42" s="22"/>
      <c r="N42" s="22"/>
      <c r="O42" s="22"/>
      <c r="P42" s="22"/>
    </row>
    <row r="43" spans="1:16" ht="39" customHeight="1" thickBot="1" x14ac:dyDescent="0.2">
      <c r="A43" s="22"/>
      <c r="B43" s="40"/>
      <c r="C43" s="1148" t="s">
        <v>557</v>
      </c>
      <c r="D43" s="1149"/>
      <c r="E43" s="1150"/>
      <c r="F43" s="41">
        <v>6.74</v>
      </c>
      <c r="G43" s="42">
        <v>0.25</v>
      </c>
      <c r="H43" s="42">
        <v>0.56999999999999995</v>
      </c>
      <c r="I43" s="42">
        <v>0.15</v>
      </c>
      <c r="J43" s="43">
        <v>0.16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PMyTD6JsrPrxdnm4j+E+o3E8M1W8Xbdw4laGrR8vlxL/FD3Fd0pFKqoBLTgEU6IwpR99dAzc3T4qNbYK2Sig==" saltValue="8BE1ZkzedoD4j7GqjNei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1262</v>
      </c>
      <c r="L45" s="60">
        <v>1232</v>
      </c>
      <c r="M45" s="60">
        <v>1468</v>
      </c>
      <c r="N45" s="60">
        <v>1367</v>
      </c>
      <c r="O45" s="61">
        <v>1332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498</v>
      </c>
      <c r="L46" s="64" t="s">
        <v>498</v>
      </c>
      <c r="M46" s="64" t="s">
        <v>498</v>
      </c>
      <c r="N46" s="64" t="s">
        <v>498</v>
      </c>
      <c r="O46" s="65" t="s">
        <v>498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498</v>
      </c>
      <c r="L47" s="64" t="s">
        <v>498</v>
      </c>
      <c r="M47" s="64" t="s">
        <v>498</v>
      </c>
      <c r="N47" s="64" t="s">
        <v>498</v>
      </c>
      <c r="O47" s="65" t="s">
        <v>498</v>
      </c>
      <c r="P47" s="48"/>
      <c r="Q47" s="48"/>
      <c r="R47" s="48"/>
      <c r="S47" s="48"/>
      <c r="T47" s="48"/>
      <c r="U47" s="48"/>
    </row>
    <row r="48" spans="1:21" ht="30.75" customHeight="1" x14ac:dyDescent="0.15">
      <c r="A48" s="48"/>
      <c r="B48" s="1178"/>
      <c r="C48" s="1179"/>
      <c r="D48" s="62"/>
      <c r="E48" s="1155" t="s">
        <v>13</v>
      </c>
      <c r="F48" s="1155"/>
      <c r="G48" s="1155"/>
      <c r="H48" s="1155"/>
      <c r="I48" s="1155"/>
      <c r="J48" s="1156"/>
      <c r="K48" s="63">
        <v>474</v>
      </c>
      <c r="L48" s="64">
        <v>484</v>
      </c>
      <c r="M48" s="64">
        <v>529</v>
      </c>
      <c r="N48" s="64">
        <v>505</v>
      </c>
      <c r="O48" s="65">
        <v>464</v>
      </c>
      <c r="P48" s="48"/>
      <c r="Q48" s="48"/>
      <c r="R48" s="48"/>
      <c r="S48" s="48"/>
      <c r="T48" s="48"/>
      <c r="U48" s="48"/>
    </row>
    <row r="49" spans="1:21" ht="30.75" customHeight="1" x14ac:dyDescent="0.15">
      <c r="A49" s="48"/>
      <c r="B49" s="1178"/>
      <c r="C49" s="1179"/>
      <c r="D49" s="62"/>
      <c r="E49" s="1155" t="s">
        <v>14</v>
      </c>
      <c r="F49" s="1155"/>
      <c r="G49" s="1155"/>
      <c r="H49" s="1155"/>
      <c r="I49" s="1155"/>
      <c r="J49" s="1156"/>
      <c r="K49" s="63">
        <v>116</v>
      </c>
      <c r="L49" s="64">
        <v>124</v>
      </c>
      <c r="M49" s="64">
        <v>123</v>
      </c>
      <c r="N49" s="64">
        <v>125</v>
      </c>
      <c r="O49" s="65">
        <v>129</v>
      </c>
      <c r="P49" s="48"/>
      <c r="Q49" s="48"/>
      <c r="R49" s="48"/>
      <c r="S49" s="48"/>
      <c r="T49" s="48"/>
      <c r="U49" s="48"/>
    </row>
    <row r="50" spans="1:21" ht="30.75" customHeight="1" x14ac:dyDescent="0.15">
      <c r="A50" s="48"/>
      <c r="B50" s="1178"/>
      <c r="C50" s="1179"/>
      <c r="D50" s="62"/>
      <c r="E50" s="1155" t="s">
        <v>15</v>
      </c>
      <c r="F50" s="1155"/>
      <c r="G50" s="1155"/>
      <c r="H50" s="1155"/>
      <c r="I50" s="1155"/>
      <c r="J50" s="1156"/>
      <c r="K50" s="63">
        <v>12</v>
      </c>
      <c r="L50" s="64">
        <v>5</v>
      </c>
      <c r="M50" s="64">
        <v>2</v>
      </c>
      <c r="N50" s="64">
        <v>2</v>
      </c>
      <c r="O50" s="65">
        <v>2</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498</v>
      </c>
      <c r="L51" s="64" t="s">
        <v>498</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1346</v>
      </c>
      <c r="L52" s="64">
        <v>1292</v>
      </c>
      <c r="M52" s="64">
        <v>1499</v>
      </c>
      <c r="N52" s="64">
        <v>1462</v>
      </c>
      <c r="O52" s="65">
        <v>1428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518</v>
      </c>
      <c r="L53" s="69">
        <v>553</v>
      </c>
      <c r="M53" s="69">
        <v>623</v>
      </c>
      <c r="N53" s="69">
        <v>537</v>
      </c>
      <c r="O53" s="70">
        <v>499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558</v>
      </c>
      <c r="L57" s="81" t="s">
        <v>559</v>
      </c>
      <c r="M57" s="81" t="s">
        <v>560</v>
      </c>
      <c r="N57" s="81" t="s">
        <v>561</v>
      </c>
      <c r="O57" s="82" t="s">
        <v>562</v>
      </c>
      <c r="P57" s="48"/>
      <c r="Q57" s="48"/>
      <c r="R57" s="48"/>
      <c r="S57" s="48"/>
      <c r="T57" s="48"/>
      <c r="U57" s="48"/>
    </row>
    <row r="58" spans="1:21" ht="31.5" customHeight="1" x14ac:dyDescent="0.15">
      <c r="B58" s="1161" t="s">
        <v>24</v>
      </c>
      <c r="C58" s="1162"/>
      <c r="D58" s="1167" t="s">
        <v>25</v>
      </c>
      <c r="E58" s="1168"/>
      <c r="F58" s="1168"/>
      <c r="G58" s="1168"/>
      <c r="H58" s="1168"/>
      <c r="I58" s="1168"/>
      <c r="J58" s="1169"/>
      <c r="K58" s="355" t="s">
        <v>498</v>
      </c>
      <c r="L58" s="356" t="s">
        <v>498</v>
      </c>
      <c r="M58" s="356" t="s">
        <v>498</v>
      </c>
      <c r="N58" s="356" t="s">
        <v>498</v>
      </c>
      <c r="O58" s="357" t="s">
        <v>498</v>
      </c>
    </row>
    <row r="59" spans="1:21" ht="31.5" customHeight="1" x14ac:dyDescent="0.15">
      <c r="B59" s="1163"/>
      <c r="C59" s="1164"/>
      <c r="D59" s="1170" t="s">
        <v>26</v>
      </c>
      <c r="E59" s="1171"/>
      <c r="F59" s="1171"/>
      <c r="G59" s="1171"/>
      <c r="H59" s="1171"/>
      <c r="I59" s="1171"/>
      <c r="J59" s="1172"/>
      <c r="K59" s="358" t="s">
        <v>498</v>
      </c>
      <c r="L59" s="359" t="s">
        <v>498</v>
      </c>
      <c r="M59" s="359" t="s">
        <v>498</v>
      </c>
      <c r="N59" s="359" t="s">
        <v>498</v>
      </c>
      <c r="O59" s="360" t="s">
        <v>498</v>
      </c>
    </row>
    <row r="60" spans="1:21" ht="31.5" customHeight="1" thickBot="1" x14ac:dyDescent="0.2">
      <c r="B60" s="1165"/>
      <c r="C60" s="1166"/>
      <c r="D60" s="1173" t="s">
        <v>27</v>
      </c>
      <c r="E60" s="1174"/>
      <c r="F60" s="1174"/>
      <c r="G60" s="1174"/>
      <c r="H60" s="1174"/>
      <c r="I60" s="1174"/>
      <c r="J60" s="1175"/>
      <c r="K60" s="361" t="s">
        <v>498</v>
      </c>
      <c r="L60" s="362" t="s">
        <v>498</v>
      </c>
      <c r="M60" s="362" t="s">
        <v>498</v>
      </c>
      <c r="N60" s="362" t="s">
        <v>498</v>
      </c>
      <c r="O60" s="363" t="s">
        <v>498</v>
      </c>
    </row>
    <row r="61" spans="1:21" ht="24" customHeight="1" x14ac:dyDescent="0.15">
      <c r="B61" s="83"/>
      <c r="C61" s="83"/>
      <c r="D61" s="84" t="s">
        <v>28</v>
      </c>
      <c r="E61" s="85"/>
      <c r="F61" s="85"/>
      <c r="G61" s="85"/>
      <c r="H61" s="85"/>
      <c r="I61" s="85"/>
      <c r="J61" s="85"/>
      <c r="K61" s="85"/>
      <c r="L61" s="85"/>
      <c r="M61" s="85"/>
      <c r="N61" s="85"/>
      <c r="O61" s="85"/>
    </row>
    <row r="62" spans="1:21" ht="24" customHeight="1" x14ac:dyDescent="0.15">
      <c r="B62" s="86"/>
      <c r="C62" s="86"/>
      <c r="D62" s="84" t="s">
        <v>29</v>
      </c>
      <c r="E62" s="85"/>
      <c r="F62" s="85"/>
      <c r="G62" s="85"/>
      <c r="H62" s="85"/>
      <c r="I62" s="85"/>
      <c r="J62" s="85"/>
      <c r="K62" s="85"/>
      <c r="L62" s="85"/>
      <c r="M62" s="85"/>
      <c r="N62" s="85"/>
      <c r="O62" s="85"/>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Gzb3695pK2XINZsqc8Qb0lKME+rZQSN9AenaEGtLtOo5jvwwDU1xwQAcCZMPtmDWlh6IZzsOOlFadbW72mRmg==" saltValue="ycaiyfjQ2jw7/uIlaPCIo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7</v>
      </c>
    </row>
    <row r="40" spans="2:13" ht="27.75" customHeight="1" thickBot="1" x14ac:dyDescent="0.2">
      <c r="B40" s="89" t="s">
        <v>8</v>
      </c>
      <c r="C40" s="90"/>
      <c r="D40" s="90"/>
      <c r="E40" s="91"/>
      <c r="F40" s="91"/>
      <c r="G40" s="91"/>
      <c r="H40" s="92" t="s">
        <v>2</v>
      </c>
      <c r="I40" s="93" t="s">
        <v>537</v>
      </c>
      <c r="J40" s="94" t="s">
        <v>538</v>
      </c>
      <c r="K40" s="94" t="s">
        <v>539</v>
      </c>
      <c r="L40" s="94" t="s">
        <v>540</v>
      </c>
      <c r="M40" s="95" t="s">
        <v>541</v>
      </c>
    </row>
    <row r="41" spans="2:13" ht="27.75" customHeight="1" x14ac:dyDescent="0.15">
      <c r="B41" s="1196" t="s">
        <v>30</v>
      </c>
      <c r="C41" s="1197"/>
      <c r="D41" s="96"/>
      <c r="E41" s="1198" t="s">
        <v>31</v>
      </c>
      <c r="F41" s="1198"/>
      <c r="G41" s="1198"/>
      <c r="H41" s="1199"/>
      <c r="I41" s="346">
        <v>11404</v>
      </c>
      <c r="J41" s="347">
        <v>12014</v>
      </c>
      <c r="K41" s="347">
        <v>11282</v>
      </c>
      <c r="L41" s="347">
        <v>11437</v>
      </c>
      <c r="M41" s="348">
        <v>13023</v>
      </c>
    </row>
    <row r="42" spans="2:13" ht="27.75" customHeight="1" x14ac:dyDescent="0.15">
      <c r="B42" s="1186"/>
      <c r="C42" s="1187"/>
      <c r="D42" s="97"/>
      <c r="E42" s="1190" t="s">
        <v>32</v>
      </c>
      <c r="F42" s="1190"/>
      <c r="G42" s="1190"/>
      <c r="H42" s="1191"/>
      <c r="I42" s="349">
        <v>56</v>
      </c>
      <c r="J42" s="350">
        <v>42</v>
      </c>
      <c r="K42" s="350">
        <v>34</v>
      </c>
      <c r="L42" s="350">
        <v>27</v>
      </c>
      <c r="M42" s="351">
        <v>20</v>
      </c>
    </row>
    <row r="43" spans="2:13" ht="27.75" customHeight="1" x14ac:dyDescent="0.15">
      <c r="B43" s="1186"/>
      <c r="C43" s="1187"/>
      <c r="D43" s="97"/>
      <c r="E43" s="1190" t="s">
        <v>33</v>
      </c>
      <c r="F43" s="1190"/>
      <c r="G43" s="1190"/>
      <c r="H43" s="1191"/>
      <c r="I43" s="349">
        <v>4285</v>
      </c>
      <c r="J43" s="350">
        <v>4346</v>
      </c>
      <c r="K43" s="350">
        <v>4214</v>
      </c>
      <c r="L43" s="350">
        <v>4181</v>
      </c>
      <c r="M43" s="351">
        <v>3952</v>
      </c>
    </row>
    <row r="44" spans="2:13" ht="27.75" customHeight="1" x14ac:dyDescent="0.15">
      <c r="B44" s="1186"/>
      <c r="C44" s="1187"/>
      <c r="D44" s="97"/>
      <c r="E44" s="1190" t="s">
        <v>34</v>
      </c>
      <c r="F44" s="1190"/>
      <c r="G44" s="1190"/>
      <c r="H44" s="1191"/>
      <c r="I44" s="349">
        <v>1131</v>
      </c>
      <c r="J44" s="350">
        <v>988</v>
      </c>
      <c r="K44" s="350">
        <v>907</v>
      </c>
      <c r="L44" s="350">
        <v>770</v>
      </c>
      <c r="M44" s="351">
        <v>665</v>
      </c>
    </row>
    <row r="45" spans="2:13" ht="27.75" customHeight="1" x14ac:dyDescent="0.15">
      <c r="B45" s="1186"/>
      <c r="C45" s="1187"/>
      <c r="D45" s="97"/>
      <c r="E45" s="1190" t="s">
        <v>35</v>
      </c>
      <c r="F45" s="1190"/>
      <c r="G45" s="1190"/>
      <c r="H45" s="1191"/>
      <c r="I45" s="349">
        <v>2382</v>
      </c>
      <c r="J45" s="350">
        <v>2452</v>
      </c>
      <c r="K45" s="350">
        <v>2354</v>
      </c>
      <c r="L45" s="350">
        <v>1411</v>
      </c>
      <c r="M45" s="351">
        <v>1497</v>
      </c>
    </row>
    <row r="46" spans="2:13" ht="27.75" customHeight="1" x14ac:dyDescent="0.15">
      <c r="B46" s="1186"/>
      <c r="C46" s="1187"/>
      <c r="D46" s="98"/>
      <c r="E46" s="1190" t="s">
        <v>36</v>
      </c>
      <c r="F46" s="1190"/>
      <c r="G46" s="1190"/>
      <c r="H46" s="1191"/>
      <c r="I46" s="349" t="s">
        <v>498</v>
      </c>
      <c r="J46" s="350" t="s">
        <v>498</v>
      </c>
      <c r="K46" s="350" t="s">
        <v>498</v>
      </c>
      <c r="L46" s="350" t="s">
        <v>498</v>
      </c>
      <c r="M46" s="351" t="s">
        <v>498</v>
      </c>
    </row>
    <row r="47" spans="2:13" ht="27.75" customHeight="1" x14ac:dyDescent="0.15">
      <c r="B47" s="1186"/>
      <c r="C47" s="1187"/>
      <c r="D47" s="99"/>
      <c r="E47" s="1200" t="s">
        <v>37</v>
      </c>
      <c r="F47" s="1201"/>
      <c r="G47" s="1201"/>
      <c r="H47" s="1202"/>
      <c r="I47" s="349" t="s">
        <v>498</v>
      </c>
      <c r="J47" s="350" t="s">
        <v>498</v>
      </c>
      <c r="K47" s="350" t="s">
        <v>498</v>
      </c>
      <c r="L47" s="350" t="s">
        <v>498</v>
      </c>
      <c r="M47" s="351" t="s">
        <v>498</v>
      </c>
    </row>
    <row r="48" spans="2:13" ht="27.75" customHeight="1" x14ac:dyDescent="0.15">
      <c r="B48" s="1186"/>
      <c r="C48" s="1187"/>
      <c r="D48" s="97"/>
      <c r="E48" s="1190" t="s">
        <v>38</v>
      </c>
      <c r="F48" s="1190"/>
      <c r="G48" s="1190"/>
      <c r="H48" s="1191"/>
      <c r="I48" s="349" t="s">
        <v>498</v>
      </c>
      <c r="J48" s="350" t="s">
        <v>498</v>
      </c>
      <c r="K48" s="350" t="s">
        <v>498</v>
      </c>
      <c r="L48" s="350" t="s">
        <v>498</v>
      </c>
      <c r="M48" s="351" t="s">
        <v>498</v>
      </c>
    </row>
    <row r="49" spans="2:13" ht="27.75" customHeight="1" x14ac:dyDescent="0.15">
      <c r="B49" s="1188"/>
      <c r="C49" s="1189"/>
      <c r="D49" s="97"/>
      <c r="E49" s="1190" t="s">
        <v>39</v>
      </c>
      <c r="F49" s="1190"/>
      <c r="G49" s="1190"/>
      <c r="H49" s="1191"/>
      <c r="I49" s="349" t="s">
        <v>498</v>
      </c>
      <c r="J49" s="350" t="s">
        <v>498</v>
      </c>
      <c r="K49" s="350" t="s">
        <v>498</v>
      </c>
      <c r="L49" s="350" t="s">
        <v>498</v>
      </c>
      <c r="M49" s="351" t="s">
        <v>498</v>
      </c>
    </row>
    <row r="50" spans="2:13" ht="27.75" customHeight="1" x14ac:dyDescent="0.15">
      <c r="B50" s="1184" t="s">
        <v>40</v>
      </c>
      <c r="C50" s="1185"/>
      <c r="D50" s="100"/>
      <c r="E50" s="1190" t="s">
        <v>41</v>
      </c>
      <c r="F50" s="1190"/>
      <c r="G50" s="1190"/>
      <c r="H50" s="1191"/>
      <c r="I50" s="349">
        <v>6129</v>
      </c>
      <c r="J50" s="350">
        <v>6364</v>
      </c>
      <c r="K50" s="350">
        <v>6831</v>
      </c>
      <c r="L50" s="350">
        <v>7090</v>
      </c>
      <c r="M50" s="351">
        <v>7220</v>
      </c>
    </row>
    <row r="51" spans="2:13" ht="27.75" customHeight="1" x14ac:dyDescent="0.15">
      <c r="B51" s="1186"/>
      <c r="C51" s="1187"/>
      <c r="D51" s="97"/>
      <c r="E51" s="1190" t="s">
        <v>42</v>
      </c>
      <c r="F51" s="1190"/>
      <c r="G51" s="1190"/>
      <c r="H51" s="1191"/>
      <c r="I51" s="349">
        <v>46</v>
      </c>
      <c r="J51" s="350">
        <v>33</v>
      </c>
      <c r="K51" s="350">
        <v>22</v>
      </c>
      <c r="L51" s="350">
        <v>16</v>
      </c>
      <c r="M51" s="351">
        <v>12</v>
      </c>
    </row>
    <row r="52" spans="2:13" ht="27.75" customHeight="1" x14ac:dyDescent="0.15">
      <c r="B52" s="1188"/>
      <c r="C52" s="1189"/>
      <c r="D52" s="97"/>
      <c r="E52" s="1190" t="s">
        <v>43</v>
      </c>
      <c r="F52" s="1190"/>
      <c r="G52" s="1190"/>
      <c r="H52" s="1191"/>
      <c r="I52" s="349">
        <v>11002</v>
      </c>
      <c r="J52" s="350">
        <v>11545</v>
      </c>
      <c r="K52" s="350">
        <v>11061</v>
      </c>
      <c r="L52" s="350">
        <v>10899</v>
      </c>
      <c r="M52" s="351">
        <v>11966</v>
      </c>
    </row>
    <row r="53" spans="2:13" ht="27.75" customHeight="1" thickBot="1" x14ac:dyDescent="0.2">
      <c r="B53" s="1192" t="s">
        <v>19</v>
      </c>
      <c r="C53" s="1193"/>
      <c r="D53" s="101"/>
      <c r="E53" s="1194" t="s">
        <v>44</v>
      </c>
      <c r="F53" s="1194"/>
      <c r="G53" s="1194"/>
      <c r="H53" s="1195"/>
      <c r="I53" s="352">
        <v>2080</v>
      </c>
      <c r="J53" s="353">
        <v>1900</v>
      </c>
      <c r="K53" s="353">
        <v>878</v>
      </c>
      <c r="L53" s="353">
        <v>-179</v>
      </c>
      <c r="M53" s="354">
        <v>-40</v>
      </c>
    </row>
    <row r="54" spans="2:13" ht="27.75" customHeight="1" x14ac:dyDescent="0.15">
      <c r="B54" s="102"/>
      <c r="C54" s="103"/>
      <c r="D54" s="103"/>
      <c r="E54" s="104"/>
      <c r="F54" s="104"/>
      <c r="G54" s="104"/>
      <c r="H54" s="104"/>
      <c r="I54" s="105"/>
      <c r="J54" s="105"/>
      <c r="K54" s="105"/>
      <c r="L54" s="105"/>
      <c r="M54" s="105"/>
    </row>
    <row r="55" spans="2:13" x14ac:dyDescent="0.15"/>
  </sheetData>
  <sheetProtection algorithmName="SHA-512" hashValue="kFEVfKvlzG+/PuYbOnodoCerX/DzNuBOQcPhp9GQSUgEsf0UfRAI/BlKIXs2MovWQoh6fDjTz+ZmugDFoSDpIg==" saltValue="4A1o5GuSSkjdJKswl9vQ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6" t="s">
        <v>45</v>
      </c>
    </row>
    <row r="54" spans="2:8" ht="29.25" customHeight="1" thickBot="1" x14ac:dyDescent="0.25">
      <c r="B54" s="107" t="s">
        <v>1</v>
      </c>
      <c r="C54" s="108"/>
      <c r="D54" s="108"/>
      <c r="E54" s="109" t="s">
        <v>2</v>
      </c>
      <c r="F54" s="110" t="s">
        <v>539</v>
      </c>
      <c r="G54" s="110" t="s">
        <v>540</v>
      </c>
      <c r="H54" s="111" t="s">
        <v>541</v>
      </c>
    </row>
    <row r="55" spans="2:8" ht="52.5" customHeight="1" x14ac:dyDescent="0.15">
      <c r="B55" s="112"/>
      <c r="C55" s="1211" t="s">
        <v>46</v>
      </c>
      <c r="D55" s="1211"/>
      <c r="E55" s="1212"/>
      <c r="F55" s="113">
        <v>3281</v>
      </c>
      <c r="G55" s="113">
        <v>3041</v>
      </c>
      <c r="H55" s="114">
        <v>3041</v>
      </c>
    </row>
    <row r="56" spans="2:8" ht="52.5" customHeight="1" x14ac:dyDescent="0.15">
      <c r="B56" s="115"/>
      <c r="C56" s="1213" t="s">
        <v>47</v>
      </c>
      <c r="D56" s="1213"/>
      <c r="E56" s="1214"/>
      <c r="F56" s="116">
        <v>503</v>
      </c>
      <c r="G56" s="116">
        <v>1022</v>
      </c>
      <c r="H56" s="117">
        <v>1092</v>
      </c>
    </row>
    <row r="57" spans="2:8" ht="53.25" customHeight="1" x14ac:dyDescent="0.15">
      <c r="B57" s="115"/>
      <c r="C57" s="1215" t="s">
        <v>48</v>
      </c>
      <c r="D57" s="1215"/>
      <c r="E57" s="1216"/>
      <c r="F57" s="118">
        <v>4646</v>
      </c>
      <c r="G57" s="118">
        <v>4619</v>
      </c>
      <c r="H57" s="119">
        <v>4603</v>
      </c>
    </row>
    <row r="58" spans="2:8" ht="45.75" customHeight="1" x14ac:dyDescent="0.15">
      <c r="B58" s="120"/>
      <c r="C58" s="1203" t="s">
        <v>585</v>
      </c>
      <c r="D58" s="1204"/>
      <c r="E58" s="1205"/>
      <c r="F58" s="121">
        <v>1392</v>
      </c>
      <c r="G58" s="121">
        <v>1440</v>
      </c>
      <c r="H58" s="122">
        <v>1614</v>
      </c>
    </row>
    <row r="59" spans="2:8" ht="45.75" customHeight="1" x14ac:dyDescent="0.15">
      <c r="B59" s="120"/>
      <c r="C59" s="1203" t="s">
        <v>586</v>
      </c>
      <c r="D59" s="1204"/>
      <c r="E59" s="1205"/>
      <c r="F59" s="121">
        <v>1604</v>
      </c>
      <c r="G59" s="121">
        <v>1596</v>
      </c>
      <c r="H59" s="122">
        <v>1520</v>
      </c>
    </row>
    <row r="60" spans="2:8" ht="45.75" customHeight="1" x14ac:dyDescent="0.15">
      <c r="B60" s="120"/>
      <c r="C60" s="1203" t="s">
        <v>587</v>
      </c>
      <c r="D60" s="1204"/>
      <c r="E60" s="1205"/>
      <c r="F60" s="121">
        <v>385</v>
      </c>
      <c r="G60" s="121">
        <v>385</v>
      </c>
      <c r="H60" s="122">
        <v>385</v>
      </c>
    </row>
    <row r="61" spans="2:8" ht="45.75" customHeight="1" x14ac:dyDescent="0.15">
      <c r="B61" s="120"/>
      <c r="C61" s="1203" t="s">
        <v>588</v>
      </c>
      <c r="D61" s="1204"/>
      <c r="E61" s="1205"/>
      <c r="F61" s="121" t="s">
        <v>590</v>
      </c>
      <c r="G61" s="121" t="s">
        <v>590</v>
      </c>
      <c r="H61" s="122">
        <v>353</v>
      </c>
    </row>
    <row r="62" spans="2:8" ht="45.75" customHeight="1" thickBot="1" x14ac:dyDescent="0.2">
      <c r="B62" s="123"/>
      <c r="C62" s="1206" t="s">
        <v>589</v>
      </c>
      <c r="D62" s="1207"/>
      <c r="E62" s="1208"/>
      <c r="F62" s="124" t="s">
        <v>590</v>
      </c>
      <c r="G62" s="124" t="s">
        <v>590</v>
      </c>
      <c r="H62" s="125">
        <v>201</v>
      </c>
    </row>
    <row r="63" spans="2:8" ht="52.5" customHeight="1" thickBot="1" x14ac:dyDescent="0.2">
      <c r="B63" s="126"/>
      <c r="C63" s="1209" t="s">
        <v>49</v>
      </c>
      <c r="D63" s="1209"/>
      <c r="E63" s="1210"/>
      <c r="F63" s="127">
        <v>8431</v>
      </c>
      <c r="G63" s="127">
        <v>8682</v>
      </c>
      <c r="H63" s="128">
        <v>8736</v>
      </c>
    </row>
    <row r="64" spans="2:8" x14ac:dyDescent="0.15"/>
  </sheetData>
  <sheetProtection algorithmName="SHA-512" hashValue="EqLS2RbLEDOyPlkTYPkyMUrTrhVhRMg3QnRKw3ELQbHroXhZWCoHeMFprjS/j4UKuTCovIoFGHzdPL00wSfKiQ==" saltValue="GOzZz2IKIS8DJuI4jyhf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5" customWidth="1"/>
    <col min="2" max="8" width="13.375" style="135" customWidth="1"/>
    <col min="9" max="16384" width="11.125" style="135"/>
  </cols>
  <sheetData>
    <row r="1" spans="1:8" x14ac:dyDescent="0.15">
      <c r="A1" s="129"/>
      <c r="B1" s="130"/>
      <c r="C1" s="131"/>
      <c r="D1" s="132"/>
      <c r="E1" s="133"/>
      <c r="F1" s="133"/>
      <c r="G1" s="133"/>
      <c r="H1" s="134"/>
    </row>
    <row r="2" spans="1:8" x14ac:dyDescent="0.15">
      <c r="A2" s="136"/>
      <c r="B2" s="137"/>
      <c r="C2" s="138"/>
      <c r="D2" s="139" t="s">
        <v>50</v>
      </c>
      <c r="E2" s="140"/>
      <c r="F2" s="141" t="s">
        <v>536</v>
      </c>
      <c r="G2" s="142"/>
      <c r="H2" s="143"/>
    </row>
    <row r="3" spans="1:8" x14ac:dyDescent="0.15">
      <c r="A3" s="139" t="s">
        <v>529</v>
      </c>
      <c r="B3" s="144"/>
      <c r="C3" s="145"/>
      <c r="D3" s="146">
        <v>99905</v>
      </c>
      <c r="E3" s="147"/>
      <c r="F3" s="148">
        <v>93492</v>
      </c>
      <c r="G3" s="149"/>
      <c r="H3" s="150"/>
    </row>
    <row r="4" spans="1:8" x14ac:dyDescent="0.15">
      <c r="A4" s="151"/>
      <c r="B4" s="152"/>
      <c r="C4" s="153"/>
      <c r="D4" s="154">
        <v>71971</v>
      </c>
      <c r="E4" s="155"/>
      <c r="F4" s="156">
        <v>53316</v>
      </c>
      <c r="G4" s="157"/>
      <c r="H4" s="158"/>
    </row>
    <row r="5" spans="1:8" x14ac:dyDescent="0.15">
      <c r="A5" s="139" t="s">
        <v>531</v>
      </c>
      <c r="B5" s="144"/>
      <c r="C5" s="145"/>
      <c r="D5" s="146">
        <v>153249</v>
      </c>
      <c r="E5" s="147"/>
      <c r="F5" s="148">
        <v>94796</v>
      </c>
      <c r="G5" s="149"/>
      <c r="H5" s="150"/>
    </row>
    <row r="6" spans="1:8" x14ac:dyDescent="0.15">
      <c r="A6" s="151"/>
      <c r="B6" s="152"/>
      <c r="C6" s="153"/>
      <c r="D6" s="154">
        <v>91361</v>
      </c>
      <c r="E6" s="155"/>
      <c r="F6" s="156">
        <v>55781</v>
      </c>
      <c r="G6" s="157"/>
      <c r="H6" s="158"/>
    </row>
    <row r="7" spans="1:8" x14ac:dyDescent="0.15">
      <c r="A7" s="139" t="s">
        <v>532</v>
      </c>
      <c r="B7" s="144"/>
      <c r="C7" s="145"/>
      <c r="D7" s="146">
        <v>143538</v>
      </c>
      <c r="E7" s="147"/>
      <c r="F7" s="148">
        <v>85942</v>
      </c>
      <c r="G7" s="149"/>
      <c r="H7" s="150"/>
    </row>
    <row r="8" spans="1:8" x14ac:dyDescent="0.15">
      <c r="A8" s="151"/>
      <c r="B8" s="152"/>
      <c r="C8" s="153"/>
      <c r="D8" s="154">
        <v>85299</v>
      </c>
      <c r="E8" s="155"/>
      <c r="F8" s="156">
        <v>48630</v>
      </c>
      <c r="G8" s="157"/>
      <c r="H8" s="158"/>
    </row>
    <row r="9" spans="1:8" x14ac:dyDescent="0.15">
      <c r="A9" s="139" t="s">
        <v>533</v>
      </c>
      <c r="B9" s="144"/>
      <c r="C9" s="145"/>
      <c r="D9" s="146">
        <v>211552</v>
      </c>
      <c r="E9" s="147"/>
      <c r="F9" s="148">
        <v>95007</v>
      </c>
      <c r="G9" s="149"/>
      <c r="H9" s="150"/>
    </row>
    <row r="10" spans="1:8" x14ac:dyDescent="0.15">
      <c r="A10" s="151"/>
      <c r="B10" s="152"/>
      <c r="C10" s="153"/>
      <c r="D10" s="154">
        <v>45014</v>
      </c>
      <c r="E10" s="155"/>
      <c r="F10" s="156">
        <v>48509</v>
      </c>
      <c r="G10" s="157"/>
      <c r="H10" s="158"/>
    </row>
    <row r="11" spans="1:8" x14ac:dyDescent="0.15">
      <c r="A11" s="139" t="s">
        <v>534</v>
      </c>
      <c r="B11" s="144"/>
      <c r="C11" s="145"/>
      <c r="D11" s="146">
        <v>339706</v>
      </c>
      <c r="E11" s="147"/>
      <c r="F11" s="148">
        <v>98176</v>
      </c>
      <c r="G11" s="149"/>
      <c r="H11" s="150"/>
    </row>
    <row r="12" spans="1:8" x14ac:dyDescent="0.15">
      <c r="A12" s="151"/>
      <c r="B12" s="152"/>
      <c r="C12" s="159"/>
      <c r="D12" s="154">
        <v>101438</v>
      </c>
      <c r="E12" s="155"/>
      <c r="F12" s="156">
        <v>58489</v>
      </c>
      <c r="G12" s="157"/>
      <c r="H12" s="158"/>
    </row>
    <row r="13" spans="1:8" x14ac:dyDescent="0.15">
      <c r="A13" s="139"/>
      <c r="B13" s="144"/>
      <c r="C13" s="160"/>
      <c r="D13" s="161">
        <v>189590</v>
      </c>
      <c r="E13" s="162"/>
      <c r="F13" s="163">
        <v>93483</v>
      </c>
      <c r="G13" s="164"/>
      <c r="H13" s="150"/>
    </row>
    <row r="14" spans="1:8" x14ac:dyDescent="0.15">
      <c r="A14" s="151"/>
      <c r="B14" s="152"/>
      <c r="C14" s="153"/>
      <c r="D14" s="154">
        <v>79017</v>
      </c>
      <c r="E14" s="155"/>
      <c r="F14" s="156">
        <v>52945</v>
      </c>
      <c r="G14" s="157"/>
      <c r="H14" s="158"/>
    </row>
    <row r="17" spans="1:11" x14ac:dyDescent="0.15">
      <c r="A17" s="135" t="s">
        <v>51</v>
      </c>
    </row>
    <row r="18" spans="1:11" x14ac:dyDescent="0.15">
      <c r="A18" s="165"/>
      <c r="B18" s="165" t="str">
        <f>実質収支比率等に係る経年分析!F$46</f>
        <v>R01</v>
      </c>
      <c r="C18" s="165" t="str">
        <f>実質収支比率等に係る経年分析!G$46</f>
        <v>R02</v>
      </c>
      <c r="D18" s="165" t="str">
        <f>実質収支比率等に係る経年分析!H$46</f>
        <v>R03</v>
      </c>
      <c r="E18" s="165" t="str">
        <f>実質収支比率等に係る経年分析!I$46</f>
        <v>R04</v>
      </c>
      <c r="F18" s="165" t="str">
        <f>実質収支比率等に係る経年分析!J$46</f>
        <v>R05</v>
      </c>
    </row>
    <row r="19" spans="1:11" x14ac:dyDescent="0.15">
      <c r="A19" s="165" t="s">
        <v>52</v>
      </c>
      <c r="B19" s="165">
        <f>ROUND(VALUE(SUBSTITUTE(実質収支比率等に係る経年分析!F$48,"▲","-")),2)</f>
        <v>8.3000000000000007</v>
      </c>
      <c r="C19" s="165">
        <f>ROUND(VALUE(SUBSTITUTE(実質収支比率等に係る経年分析!G$48,"▲","-")),2)</f>
        <v>11.25</v>
      </c>
      <c r="D19" s="165">
        <f>ROUND(VALUE(SUBSTITUTE(実質収支比率等に係る経年分析!H$48,"▲","-")),2)</f>
        <v>6.5</v>
      </c>
      <c r="E19" s="165">
        <f>ROUND(VALUE(SUBSTITUTE(実質収支比率等に係る経年分析!I$48,"▲","-")),2)</f>
        <v>5.66</v>
      </c>
      <c r="F19" s="165">
        <f>ROUND(VALUE(SUBSTITUTE(実質収支比率等に係る経年分析!J$48,"▲","-")),2)</f>
        <v>6.17</v>
      </c>
    </row>
    <row r="20" spans="1:11" x14ac:dyDescent="0.15">
      <c r="A20" s="165" t="s">
        <v>53</v>
      </c>
      <c r="B20" s="165">
        <f>ROUND(VALUE(SUBSTITUTE(実質収支比率等に係る経年分析!F$47,"▲","-")),2)</f>
        <v>49.6</v>
      </c>
      <c r="C20" s="165">
        <f>ROUND(VALUE(SUBSTITUTE(実質収支比率等に係る経年分析!G$47,"▲","-")),2)</f>
        <v>47.23</v>
      </c>
      <c r="D20" s="165">
        <f>ROUND(VALUE(SUBSTITUTE(実質収支比率等に係る経年分析!H$47,"▲","-")),2)</f>
        <v>43.96</v>
      </c>
      <c r="E20" s="165">
        <f>ROUND(VALUE(SUBSTITUTE(実質収支比率等に係る経年分析!I$47,"▲","-")),2)</f>
        <v>41.9</v>
      </c>
      <c r="F20" s="165">
        <f>ROUND(VALUE(SUBSTITUTE(実質収支比率等に係る経年分析!J$47,"▲","-")),2)</f>
        <v>41.6</v>
      </c>
    </row>
    <row r="21" spans="1:11" x14ac:dyDescent="0.15">
      <c r="A21" s="165" t="s">
        <v>54</v>
      </c>
      <c r="B21" s="165">
        <f>IF(ISNUMBER(VALUE(SUBSTITUTE(実質収支比率等に係る経年分析!F$49,"▲","-"))),ROUND(VALUE(SUBSTITUTE(実質収支比率等に係る経年分析!F$49,"▲","-")),2),NA())</f>
        <v>-2.09</v>
      </c>
      <c r="C21" s="165">
        <f>IF(ISNUMBER(VALUE(SUBSTITUTE(実質収支比率等に係る経年分析!G$49,"▲","-"))),ROUND(VALUE(SUBSTITUTE(実質収支比率等に係る経年分析!G$49,"▲","-")),2),NA())</f>
        <v>2.2999999999999998</v>
      </c>
      <c r="D21" s="165">
        <f>IF(ISNUMBER(VALUE(SUBSTITUTE(実質収支比率等に係る経年分析!H$49,"▲","-"))),ROUND(VALUE(SUBSTITUTE(実質収支比率等に係る経年分析!H$49,"▲","-")),2),NA())</f>
        <v>6.11</v>
      </c>
      <c r="E21" s="165">
        <f>IF(ISNUMBER(VALUE(SUBSTITUTE(実質収支比率等に係る経年分析!I$49,"▲","-"))),ROUND(VALUE(SUBSTITUTE(実質収支比率等に係る経年分析!I$49,"▲","-")),2),NA())</f>
        <v>2.2599999999999998</v>
      </c>
      <c r="F21" s="165">
        <f>IF(ISNUMBER(VALUE(SUBSTITUTE(実質収支比率等に係る経年分析!J$49,"▲","-"))),ROUND(VALUE(SUBSTITUTE(実質収支比率等に係る経年分析!J$49,"▲","-")),2),NA())</f>
        <v>7.21</v>
      </c>
    </row>
    <row r="24" spans="1:11" x14ac:dyDescent="0.15">
      <c r="A24" s="135" t="s">
        <v>55</v>
      </c>
    </row>
    <row r="25" spans="1:11" x14ac:dyDescent="0.15">
      <c r="A25" s="166"/>
      <c r="B25" s="166" t="str">
        <f>連結実質赤字比率に係る赤字・黒字の構成分析!F$33</f>
        <v>R01</v>
      </c>
      <c r="C25" s="166"/>
      <c r="D25" s="166" t="str">
        <f>連結実質赤字比率に係る赤字・黒字の構成分析!G$33</f>
        <v>R02</v>
      </c>
      <c r="E25" s="166"/>
      <c r="F25" s="166" t="str">
        <f>連結実質赤字比率に係る赤字・黒字の構成分析!H$33</f>
        <v>R03</v>
      </c>
      <c r="G25" s="166"/>
      <c r="H25" s="166" t="str">
        <f>連結実質赤字比率に係る赤字・黒字の構成分析!I$33</f>
        <v>R04</v>
      </c>
      <c r="I25" s="166"/>
      <c r="J25" s="166" t="str">
        <f>連結実質赤字比率に係る赤字・黒字の構成分析!J$33</f>
        <v>R05</v>
      </c>
      <c r="K25" s="166"/>
    </row>
    <row r="26" spans="1:11" x14ac:dyDescent="0.15">
      <c r="A26" s="166"/>
      <c r="B26" s="166" t="s">
        <v>56</v>
      </c>
      <c r="C26" s="166" t="s">
        <v>57</v>
      </c>
      <c r="D26" s="166" t="s">
        <v>56</v>
      </c>
      <c r="E26" s="166" t="s">
        <v>57</v>
      </c>
      <c r="F26" s="166" t="s">
        <v>56</v>
      </c>
      <c r="G26" s="166" t="s">
        <v>57</v>
      </c>
      <c r="H26" s="166" t="s">
        <v>56</v>
      </c>
      <c r="I26" s="166" t="s">
        <v>57</v>
      </c>
      <c r="J26" s="166" t="s">
        <v>56</v>
      </c>
      <c r="K26" s="166" t="s">
        <v>57</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6.74</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0.25</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0.56999999999999995</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0.15</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0.16</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美咲町国民健康保険事業特別会計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0.85</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1.24</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0.77</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0.16</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0.17</v>
      </c>
    </row>
    <row r="30" spans="1:11" x14ac:dyDescent="0.15">
      <c r="A30" s="166" t="str">
        <f>IF(連結実質赤字比率に係る赤字・黒字の構成分析!C$40="",NA(),連結実質赤字比率に係る赤字・黒字の構成分析!C$40)</f>
        <v>美咲町下水道事業特別会計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0.11</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0.71</v>
      </c>
    </row>
    <row r="31" spans="1:11" x14ac:dyDescent="0.15">
      <c r="A31" s="166" t="str">
        <f>IF(連結実質赤字比率に係る赤字・黒字の構成分析!C$39="",NA(),連結実質赤字比率に係る赤字・黒字の構成分析!C$39)</f>
        <v>美咲町中央公共下水道事業特別会計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0.34</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0.33</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0.26</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0.28000000000000003</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0.82</v>
      </c>
    </row>
    <row r="32" spans="1:11" x14ac:dyDescent="0.15">
      <c r="A32" s="166" t="str">
        <f>IF(連結実質赤字比率に係る赤字・黒字の構成分析!C$38="",NA(),連結実質赤字比率に係る赤字・黒字の構成分析!C$38)</f>
        <v>美咲町柵原公共下水道事業特別会計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0.33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0.32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0.24</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0.18</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1.63</v>
      </c>
    </row>
    <row r="33" spans="1:16" x14ac:dyDescent="0.15">
      <c r="A33" s="166" t="str">
        <f>IF(連結実質赤字比率に係る赤字・黒字の構成分析!C$37="",NA(),連結実質赤字比率に係る赤字・黒字の構成分析!C$37)</f>
        <v>美咲町介護保険事業特別会計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1.39</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1.1299999999999999</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1.54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2.5299999999999998</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2.54</v>
      </c>
    </row>
    <row r="34" spans="1:16" x14ac:dyDescent="0.15">
      <c r="A34" s="166" t="str">
        <f>IF(連結実質赤字比率に係る赤字・黒字の構成分析!C$36="",NA(),連結実質赤字比率に係る赤字・黒字の構成分析!C$36)</f>
        <v>一般会計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8.5</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11.43</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6.33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5.72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6.23</v>
      </c>
    </row>
    <row r="35" spans="1:16" x14ac:dyDescent="0.15">
      <c r="A35" s="166" t="str">
        <f>IF(連結実質赤字比率に係る赤字・黒字の構成分析!C$35="",NA(),連結実質赤字比率に係る赤字・黒字の構成分析!C$35)</f>
        <v>美咲町水道事業会計</v>
      </c>
      <c r="B35" s="166" t="e">
        <f>IF(ROUND(VALUE(SUBSTITUTE(連結実質赤字比率に係る赤字・黒字の構成分析!F$35,"▲", "-")), 2) &lt; 0, ABS(ROUND(VALUE(SUBSTITUTE(連結実質赤字比率に係る赤字・黒字の構成分析!F$35,"▲", "-")), 2)), NA())</f>
        <v>#VALUE!</v>
      </c>
      <c r="C35" s="166" t="e">
        <f>IF(ROUND(VALUE(SUBSTITUTE(連結実質赤字比率に係る赤字・黒字の構成分析!F$35,"▲", "-")), 2) &gt;= 0, ABS(ROUND(VALUE(SUBSTITUTE(連結実質赤字比率に係る赤字・黒字の構成分析!F$35,"▲", "-")), 2)), NA())</f>
        <v>#VALUE!</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7.72</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8.99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9.42</v>
      </c>
    </row>
    <row r="36" spans="1:16" x14ac:dyDescent="0.15">
      <c r="A36" s="166" t="str">
        <f>IF(連結実質赤字比率に係る赤字・黒字の構成分析!C$34="",NA(),連結実質赤字比率に係る赤字・黒字の構成分析!C$34)</f>
        <v>美咲町住宅新築資金等貸付事業特別会計</v>
      </c>
      <c r="B36" s="166">
        <f>IF(ROUND(VALUE(SUBSTITUTE(連結実質赤字比率に係る赤字・黒字の構成分析!F$34,"▲", "-")), 2) &lt; 0, ABS(ROUND(VALUE(SUBSTITUTE(連結実質赤字比率に係る赤字・黒字の構成分析!F$34,"▲", "-")), 2)), NA())</f>
        <v>0.36</v>
      </c>
      <c r="C36" s="166" t="e">
        <f>IF(ROUND(VALUE(SUBSTITUTE(連結実質赤字比率に係る赤字・黒字の構成分析!F$34,"▲", "-")), 2) &gt;= 0, ABS(ROUND(VALUE(SUBSTITUTE(連結実質赤字比率に係る赤字・黒字の構成分析!F$34,"▲", "-")), 2)), NA())</f>
        <v>#N/A</v>
      </c>
      <c r="D36" s="166">
        <f>IF(ROUND(VALUE(SUBSTITUTE(連結実質赤字比率に係る赤字・黒字の構成分析!G$34,"▲", "-")), 2) &lt; 0, ABS(ROUND(VALUE(SUBSTITUTE(連結実質赤字比率に係る赤字・黒字の構成分析!G$34,"▲", "-")), 2)), NA())</f>
        <v>0.28999999999999998</v>
      </c>
      <c r="E36" s="166" t="e">
        <f>IF(ROUND(VALUE(SUBSTITUTE(連結実質赤字比率に係る赤字・黒字の構成分析!G$34,"▲", "-")), 2) &gt;= 0, ABS(ROUND(VALUE(SUBSTITUTE(連結実質赤字比率に係る赤字・黒字の構成分析!G$34,"▲", "-")), 2)), NA())</f>
        <v>#N/A</v>
      </c>
      <c r="F36" s="166">
        <f>IF(ROUND(VALUE(SUBSTITUTE(連結実質赤字比率に係る赤字・黒字の構成分析!H$34,"▲", "-")), 2) &lt; 0, ABS(ROUND(VALUE(SUBSTITUTE(連結実質赤字比率に係る赤字・黒字の構成分析!H$34,"▲", "-")), 2)), NA())</f>
        <v>0.23</v>
      </c>
      <c r="G36" s="166" t="e">
        <f>IF(ROUND(VALUE(SUBSTITUTE(連結実質赤字比率に係る赤字・黒字の構成分析!H$34,"▲", "-")), 2) &gt;= 0, ABS(ROUND(VALUE(SUBSTITUTE(連結実質赤字比率に係る赤字・黒字の構成分析!H$34,"▲", "-")), 2)), NA())</f>
        <v>#N/A</v>
      </c>
      <c r="H36" s="166">
        <f>IF(ROUND(VALUE(SUBSTITUTE(連結実質赤字比率に係る赤字・黒字の構成分析!I$34,"▲", "-")), 2) &lt; 0, ABS(ROUND(VALUE(SUBSTITUTE(連結実質赤字比率に係る赤字・黒字の構成分析!I$34,"▲", "-")), 2)), NA())</f>
        <v>0.2</v>
      </c>
      <c r="I36" s="166" t="e">
        <f>IF(ROUND(VALUE(SUBSTITUTE(連結実質赤字比率に係る赤字・黒字の構成分析!I$34,"▲", "-")), 2) &gt;= 0, ABS(ROUND(VALUE(SUBSTITUTE(連結実質赤字比率に係る赤字・黒字の構成分析!I$34,"▲", "-")), 2)), NA())</f>
        <v>#N/A</v>
      </c>
      <c r="J36" s="166">
        <f>IF(ROUND(VALUE(SUBSTITUTE(連結実質赤字比率に係る赤字・黒字の構成分析!J$34,"▲", "-")), 2) &lt; 0, ABS(ROUND(VALUE(SUBSTITUTE(連結実質赤字比率に係る赤字・黒字の構成分析!J$34,"▲", "-")), 2)), NA())</f>
        <v>0.17</v>
      </c>
      <c r="K36" s="166" t="e">
        <f>IF(ROUND(VALUE(SUBSTITUTE(連結実質赤字比率に係る赤字・黒字の構成分析!J$34,"▲", "-")), 2) &gt;= 0, ABS(ROUND(VALUE(SUBSTITUTE(連結実質赤字比率に係る赤字・黒字の構成分析!J$34,"▲", "-")), 2)), NA())</f>
        <v>#N/A</v>
      </c>
    </row>
    <row r="39" spans="1:16" x14ac:dyDescent="0.15">
      <c r="A39" s="135" t="s">
        <v>58</v>
      </c>
    </row>
    <row r="40" spans="1:16" x14ac:dyDescent="0.15">
      <c r="A40" s="167"/>
      <c r="B40" s="167" t="str">
        <f>'実質公債費比率（分子）の構造'!K$44</f>
        <v>R01</v>
      </c>
      <c r="C40" s="167"/>
      <c r="D40" s="167"/>
      <c r="E40" s="167" t="str">
        <f>'実質公債費比率（分子）の構造'!L$44</f>
        <v>R02</v>
      </c>
      <c r="F40" s="167"/>
      <c r="G40" s="167"/>
      <c r="H40" s="167" t="str">
        <f>'実質公債費比率（分子）の構造'!M$44</f>
        <v>R03</v>
      </c>
      <c r="I40" s="167"/>
      <c r="J40" s="167"/>
      <c r="K40" s="167" t="str">
        <f>'実質公債費比率（分子）の構造'!N$44</f>
        <v>R04</v>
      </c>
      <c r="L40" s="167"/>
      <c r="M40" s="167"/>
      <c r="N40" s="167" t="str">
        <f>'実質公債費比率（分子）の構造'!O$44</f>
        <v>R05</v>
      </c>
      <c r="O40" s="167"/>
      <c r="P40" s="167"/>
    </row>
    <row r="41" spans="1:16" x14ac:dyDescent="0.15">
      <c r="A41" s="167"/>
      <c r="B41" s="167" t="s">
        <v>59</v>
      </c>
      <c r="C41" s="167"/>
      <c r="D41" s="167" t="s">
        <v>60</v>
      </c>
      <c r="E41" s="167" t="s">
        <v>59</v>
      </c>
      <c r="F41" s="167"/>
      <c r="G41" s="167" t="s">
        <v>60</v>
      </c>
      <c r="H41" s="167" t="s">
        <v>59</v>
      </c>
      <c r="I41" s="167"/>
      <c r="J41" s="167" t="s">
        <v>60</v>
      </c>
      <c r="K41" s="167" t="s">
        <v>59</v>
      </c>
      <c r="L41" s="167"/>
      <c r="M41" s="167" t="s">
        <v>60</v>
      </c>
      <c r="N41" s="167" t="s">
        <v>59</v>
      </c>
      <c r="O41" s="167"/>
      <c r="P41" s="167" t="s">
        <v>60</v>
      </c>
    </row>
    <row r="42" spans="1:16" x14ac:dyDescent="0.15">
      <c r="A42" s="167" t="s">
        <v>61</v>
      </c>
      <c r="B42" s="167"/>
      <c r="C42" s="167"/>
      <c r="D42" s="167">
        <f>'実質公債費比率（分子）の構造'!K$52</f>
        <v>1346</v>
      </c>
      <c r="E42" s="167"/>
      <c r="F42" s="167"/>
      <c r="G42" s="167">
        <f>'実質公債費比率（分子）の構造'!L$52</f>
        <v>1292</v>
      </c>
      <c r="H42" s="167"/>
      <c r="I42" s="167"/>
      <c r="J42" s="167">
        <f>'実質公債費比率（分子）の構造'!M$52</f>
        <v>1499</v>
      </c>
      <c r="K42" s="167"/>
      <c r="L42" s="167"/>
      <c r="M42" s="167">
        <f>'実質公債費比率（分子）の構造'!N$52</f>
        <v>1462</v>
      </c>
      <c r="N42" s="167"/>
      <c r="O42" s="167"/>
      <c r="P42" s="167">
        <f>'実質公債費比率（分子）の構造'!O$52</f>
        <v>1428</v>
      </c>
    </row>
    <row r="43" spans="1:16" x14ac:dyDescent="0.15">
      <c r="A43" s="167" t="s">
        <v>16</v>
      </c>
      <c r="B43" s="167" t="str">
        <f>'実質公債費比率（分子）の構造'!K$51</f>
        <v>-</v>
      </c>
      <c r="C43" s="167"/>
      <c r="D43" s="167"/>
      <c r="E43" s="167" t="str">
        <f>'実質公債費比率（分子）の構造'!L$51</f>
        <v>-</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x14ac:dyDescent="0.15">
      <c r="A44" s="167" t="s">
        <v>62</v>
      </c>
      <c r="B44" s="167">
        <f>'実質公債費比率（分子）の構造'!K$50</f>
        <v>12</v>
      </c>
      <c r="C44" s="167"/>
      <c r="D44" s="167"/>
      <c r="E44" s="167">
        <f>'実質公債費比率（分子）の構造'!L$50</f>
        <v>5</v>
      </c>
      <c r="F44" s="167"/>
      <c r="G44" s="167"/>
      <c r="H44" s="167">
        <f>'実質公債費比率（分子）の構造'!M$50</f>
        <v>2</v>
      </c>
      <c r="I44" s="167"/>
      <c r="J44" s="167"/>
      <c r="K44" s="167">
        <f>'実質公債費比率（分子）の構造'!N$50</f>
        <v>2</v>
      </c>
      <c r="L44" s="167"/>
      <c r="M44" s="167"/>
      <c r="N44" s="167">
        <f>'実質公債費比率（分子）の構造'!O$50</f>
        <v>2</v>
      </c>
      <c r="O44" s="167"/>
      <c r="P44" s="167"/>
    </row>
    <row r="45" spans="1:16" x14ac:dyDescent="0.15">
      <c r="A45" s="167" t="s">
        <v>63</v>
      </c>
      <c r="B45" s="167">
        <f>'実質公債費比率（分子）の構造'!K$49</f>
        <v>116</v>
      </c>
      <c r="C45" s="167"/>
      <c r="D45" s="167"/>
      <c r="E45" s="167">
        <f>'実質公債費比率（分子）の構造'!L$49</f>
        <v>124</v>
      </c>
      <c r="F45" s="167"/>
      <c r="G45" s="167"/>
      <c r="H45" s="167">
        <f>'実質公債費比率（分子）の構造'!M$49</f>
        <v>123</v>
      </c>
      <c r="I45" s="167"/>
      <c r="J45" s="167"/>
      <c r="K45" s="167">
        <f>'実質公債費比率（分子）の構造'!N$49</f>
        <v>125</v>
      </c>
      <c r="L45" s="167"/>
      <c r="M45" s="167"/>
      <c r="N45" s="167">
        <f>'実質公債費比率（分子）の構造'!O$49</f>
        <v>129</v>
      </c>
      <c r="O45" s="167"/>
      <c r="P45" s="167"/>
    </row>
    <row r="46" spans="1:16" x14ac:dyDescent="0.15">
      <c r="A46" s="167" t="s">
        <v>64</v>
      </c>
      <c r="B46" s="167">
        <f>'実質公債費比率（分子）の構造'!K$48</f>
        <v>474</v>
      </c>
      <c r="C46" s="167"/>
      <c r="D46" s="167"/>
      <c r="E46" s="167">
        <f>'実質公債費比率（分子）の構造'!L$48</f>
        <v>484</v>
      </c>
      <c r="F46" s="167"/>
      <c r="G46" s="167"/>
      <c r="H46" s="167">
        <f>'実質公債費比率（分子）の構造'!M$48</f>
        <v>529</v>
      </c>
      <c r="I46" s="167"/>
      <c r="J46" s="167"/>
      <c r="K46" s="167">
        <f>'実質公債費比率（分子）の構造'!N$48</f>
        <v>505</v>
      </c>
      <c r="L46" s="167"/>
      <c r="M46" s="167"/>
      <c r="N46" s="167">
        <f>'実質公債費比率（分子）の構造'!O$48</f>
        <v>464</v>
      </c>
      <c r="O46" s="167"/>
      <c r="P46" s="167"/>
    </row>
    <row r="47" spans="1:16" x14ac:dyDescent="0.15">
      <c r="A47" s="167" t="s">
        <v>12</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65</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66</v>
      </c>
      <c r="B49" s="167">
        <f>'実質公債費比率（分子）の構造'!K$45</f>
        <v>1262</v>
      </c>
      <c r="C49" s="167"/>
      <c r="D49" s="167"/>
      <c r="E49" s="167">
        <f>'実質公債費比率（分子）の構造'!L$45</f>
        <v>1232</v>
      </c>
      <c r="F49" s="167"/>
      <c r="G49" s="167"/>
      <c r="H49" s="167">
        <f>'実質公債費比率（分子）の構造'!M$45</f>
        <v>1468</v>
      </c>
      <c r="I49" s="167"/>
      <c r="J49" s="167"/>
      <c r="K49" s="167">
        <f>'実質公債費比率（分子）の構造'!N$45</f>
        <v>1367</v>
      </c>
      <c r="L49" s="167"/>
      <c r="M49" s="167"/>
      <c r="N49" s="167">
        <f>'実質公債費比率（分子）の構造'!O$45</f>
        <v>1332</v>
      </c>
      <c r="O49" s="167"/>
      <c r="P49" s="167"/>
    </row>
    <row r="50" spans="1:16" x14ac:dyDescent="0.15">
      <c r="A50" s="167" t="s">
        <v>67</v>
      </c>
      <c r="B50" s="167" t="e">
        <f>NA()</f>
        <v>#N/A</v>
      </c>
      <c r="C50" s="167">
        <f>IF(ISNUMBER('実質公債費比率（分子）の構造'!K$53),'実質公債費比率（分子）の構造'!K$53,NA())</f>
        <v>518</v>
      </c>
      <c r="D50" s="167" t="e">
        <f>NA()</f>
        <v>#N/A</v>
      </c>
      <c r="E50" s="167" t="e">
        <f>NA()</f>
        <v>#N/A</v>
      </c>
      <c r="F50" s="167">
        <f>IF(ISNUMBER('実質公債費比率（分子）の構造'!L$53),'実質公債費比率（分子）の構造'!L$53,NA())</f>
        <v>553</v>
      </c>
      <c r="G50" s="167" t="e">
        <f>NA()</f>
        <v>#N/A</v>
      </c>
      <c r="H50" s="167" t="e">
        <f>NA()</f>
        <v>#N/A</v>
      </c>
      <c r="I50" s="167">
        <f>IF(ISNUMBER('実質公債費比率（分子）の構造'!M$53),'実質公債費比率（分子）の構造'!M$53,NA())</f>
        <v>623</v>
      </c>
      <c r="J50" s="167" t="e">
        <f>NA()</f>
        <v>#N/A</v>
      </c>
      <c r="K50" s="167" t="e">
        <f>NA()</f>
        <v>#N/A</v>
      </c>
      <c r="L50" s="167">
        <f>IF(ISNUMBER('実質公債費比率（分子）の構造'!N$53),'実質公債費比率（分子）の構造'!N$53,NA())</f>
        <v>537</v>
      </c>
      <c r="M50" s="167" t="e">
        <f>NA()</f>
        <v>#N/A</v>
      </c>
      <c r="N50" s="167" t="e">
        <f>NA()</f>
        <v>#N/A</v>
      </c>
      <c r="O50" s="167">
        <f>IF(ISNUMBER('実質公債費比率（分子）の構造'!O$53),'実質公債費比率（分子）の構造'!O$53,NA())</f>
        <v>499</v>
      </c>
      <c r="P50" s="167" t="e">
        <f>NA()</f>
        <v>#N/A</v>
      </c>
    </row>
    <row r="53" spans="1:16" x14ac:dyDescent="0.15">
      <c r="A53" s="135" t="s">
        <v>68</v>
      </c>
    </row>
    <row r="54" spans="1:16" x14ac:dyDescent="0.15">
      <c r="A54" s="166"/>
      <c r="B54" s="166" t="str">
        <f>'将来負担比率（分子）の構造'!I$40</f>
        <v>R01</v>
      </c>
      <c r="C54" s="166"/>
      <c r="D54" s="166"/>
      <c r="E54" s="166" t="str">
        <f>'将来負担比率（分子）の構造'!J$40</f>
        <v>R02</v>
      </c>
      <c r="F54" s="166"/>
      <c r="G54" s="166"/>
      <c r="H54" s="166" t="str">
        <f>'将来負担比率（分子）の構造'!K$40</f>
        <v>R03</v>
      </c>
      <c r="I54" s="166"/>
      <c r="J54" s="166"/>
      <c r="K54" s="166" t="str">
        <f>'将来負担比率（分子）の構造'!L$40</f>
        <v>R04</v>
      </c>
      <c r="L54" s="166"/>
      <c r="M54" s="166"/>
      <c r="N54" s="166" t="str">
        <f>'将来負担比率（分子）の構造'!M$40</f>
        <v>R05</v>
      </c>
      <c r="O54" s="166"/>
      <c r="P54" s="166"/>
    </row>
    <row r="55" spans="1:16" x14ac:dyDescent="0.15">
      <c r="A55" s="166"/>
      <c r="B55" s="166" t="s">
        <v>69</v>
      </c>
      <c r="C55" s="166"/>
      <c r="D55" s="166" t="s">
        <v>70</v>
      </c>
      <c r="E55" s="166" t="s">
        <v>69</v>
      </c>
      <c r="F55" s="166"/>
      <c r="G55" s="166" t="s">
        <v>70</v>
      </c>
      <c r="H55" s="166" t="s">
        <v>69</v>
      </c>
      <c r="I55" s="166"/>
      <c r="J55" s="166" t="s">
        <v>70</v>
      </c>
      <c r="K55" s="166" t="s">
        <v>69</v>
      </c>
      <c r="L55" s="166"/>
      <c r="M55" s="166" t="s">
        <v>70</v>
      </c>
      <c r="N55" s="166" t="s">
        <v>69</v>
      </c>
      <c r="O55" s="166"/>
      <c r="P55" s="166" t="s">
        <v>70</v>
      </c>
    </row>
    <row r="56" spans="1:16" x14ac:dyDescent="0.15">
      <c r="A56" s="166" t="s">
        <v>43</v>
      </c>
      <c r="B56" s="166"/>
      <c r="C56" s="166"/>
      <c r="D56" s="166">
        <f>'将来負担比率（分子）の構造'!I$52</f>
        <v>11002</v>
      </c>
      <c r="E56" s="166"/>
      <c r="F56" s="166"/>
      <c r="G56" s="166">
        <f>'将来負担比率（分子）の構造'!J$52</f>
        <v>11545</v>
      </c>
      <c r="H56" s="166"/>
      <c r="I56" s="166"/>
      <c r="J56" s="166">
        <f>'将来負担比率（分子）の構造'!K$52</f>
        <v>11061</v>
      </c>
      <c r="K56" s="166"/>
      <c r="L56" s="166"/>
      <c r="M56" s="166">
        <f>'将来負担比率（分子）の構造'!L$52</f>
        <v>10899</v>
      </c>
      <c r="N56" s="166"/>
      <c r="O56" s="166"/>
      <c r="P56" s="166">
        <f>'将来負担比率（分子）の構造'!M$52</f>
        <v>11966</v>
      </c>
    </row>
    <row r="57" spans="1:16" x14ac:dyDescent="0.15">
      <c r="A57" s="166" t="s">
        <v>42</v>
      </c>
      <c r="B57" s="166"/>
      <c r="C57" s="166"/>
      <c r="D57" s="166">
        <f>'将来負担比率（分子）の構造'!I$51</f>
        <v>46</v>
      </c>
      <c r="E57" s="166"/>
      <c r="F57" s="166"/>
      <c r="G57" s="166">
        <f>'将来負担比率（分子）の構造'!J$51</f>
        <v>33</v>
      </c>
      <c r="H57" s="166"/>
      <c r="I57" s="166"/>
      <c r="J57" s="166">
        <f>'将来負担比率（分子）の構造'!K$51</f>
        <v>22</v>
      </c>
      <c r="K57" s="166"/>
      <c r="L57" s="166"/>
      <c r="M57" s="166">
        <f>'将来負担比率（分子）の構造'!L$51</f>
        <v>16</v>
      </c>
      <c r="N57" s="166"/>
      <c r="O57" s="166"/>
      <c r="P57" s="166">
        <f>'将来負担比率（分子）の構造'!M$51</f>
        <v>12</v>
      </c>
    </row>
    <row r="58" spans="1:16" x14ac:dyDescent="0.15">
      <c r="A58" s="166" t="s">
        <v>41</v>
      </c>
      <c r="B58" s="166"/>
      <c r="C58" s="166"/>
      <c r="D58" s="166">
        <f>'将来負担比率（分子）の構造'!I$50</f>
        <v>6129</v>
      </c>
      <c r="E58" s="166"/>
      <c r="F58" s="166"/>
      <c r="G58" s="166">
        <f>'将来負担比率（分子）の構造'!J$50</f>
        <v>6364</v>
      </c>
      <c r="H58" s="166"/>
      <c r="I58" s="166"/>
      <c r="J58" s="166">
        <f>'将来負担比率（分子）の構造'!K$50</f>
        <v>6831</v>
      </c>
      <c r="K58" s="166"/>
      <c r="L58" s="166"/>
      <c r="M58" s="166">
        <f>'将来負担比率（分子）の構造'!L$50</f>
        <v>7090</v>
      </c>
      <c r="N58" s="166"/>
      <c r="O58" s="166"/>
      <c r="P58" s="166">
        <f>'将来負担比率（分子）の構造'!M$50</f>
        <v>7220</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2382</v>
      </c>
      <c r="C62" s="166"/>
      <c r="D62" s="166"/>
      <c r="E62" s="166">
        <f>'将来負担比率（分子）の構造'!J$45</f>
        <v>2452</v>
      </c>
      <c r="F62" s="166"/>
      <c r="G62" s="166"/>
      <c r="H62" s="166">
        <f>'将来負担比率（分子）の構造'!K$45</f>
        <v>2354</v>
      </c>
      <c r="I62" s="166"/>
      <c r="J62" s="166"/>
      <c r="K62" s="166">
        <f>'将来負担比率（分子）の構造'!L$45</f>
        <v>1411</v>
      </c>
      <c r="L62" s="166"/>
      <c r="M62" s="166"/>
      <c r="N62" s="166">
        <f>'将来負担比率（分子）の構造'!M$45</f>
        <v>1497</v>
      </c>
      <c r="O62" s="166"/>
      <c r="P62" s="166"/>
    </row>
    <row r="63" spans="1:16" x14ac:dyDescent="0.15">
      <c r="A63" s="166" t="s">
        <v>34</v>
      </c>
      <c r="B63" s="166">
        <f>'将来負担比率（分子）の構造'!I$44</f>
        <v>1131</v>
      </c>
      <c r="C63" s="166"/>
      <c r="D63" s="166"/>
      <c r="E63" s="166">
        <f>'将来負担比率（分子）の構造'!J$44</f>
        <v>988</v>
      </c>
      <c r="F63" s="166"/>
      <c r="G63" s="166"/>
      <c r="H63" s="166">
        <f>'将来負担比率（分子）の構造'!K$44</f>
        <v>907</v>
      </c>
      <c r="I63" s="166"/>
      <c r="J63" s="166"/>
      <c r="K63" s="166">
        <f>'将来負担比率（分子）の構造'!L$44</f>
        <v>770</v>
      </c>
      <c r="L63" s="166"/>
      <c r="M63" s="166"/>
      <c r="N63" s="166">
        <f>'将来負担比率（分子）の構造'!M$44</f>
        <v>665</v>
      </c>
      <c r="O63" s="166"/>
      <c r="P63" s="166"/>
    </row>
    <row r="64" spans="1:16" x14ac:dyDescent="0.15">
      <c r="A64" s="166" t="s">
        <v>33</v>
      </c>
      <c r="B64" s="166">
        <f>'将来負担比率（分子）の構造'!I$43</f>
        <v>4285</v>
      </c>
      <c r="C64" s="166"/>
      <c r="D64" s="166"/>
      <c r="E64" s="166">
        <f>'将来負担比率（分子）の構造'!J$43</f>
        <v>4346</v>
      </c>
      <c r="F64" s="166"/>
      <c r="G64" s="166"/>
      <c r="H64" s="166">
        <f>'将来負担比率（分子）の構造'!K$43</f>
        <v>4214</v>
      </c>
      <c r="I64" s="166"/>
      <c r="J64" s="166"/>
      <c r="K64" s="166">
        <f>'将来負担比率（分子）の構造'!L$43</f>
        <v>4181</v>
      </c>
      <c r="L64" s="166"/>
      <c r="M64" s="166"/>
      <c r="N64" s="166">
        <f>'将来負担比率（分子）の構造'!M$43</f>
        <v>3952</v>
      </c>
      <c r="O64" s="166"/>
      <c r="P64" s="166"/>
    </row>
    <row r="65" spans="1:16" x14ac:dyDescent="0.15">
      <c r="A65" s="166" t="s">
        <v>32</v>
      </c>
      <c r="B65" s="166">
        <f>'将来負担比率（分子）の構造'!I$42</f>
        <v>56</v>
      </c>
      <c r="C65" s="166"/>
      <c r="D65" s="166"/>
      <c r="E65" s="166">
        <f>'将来負担比率（分子）の構造'!J$42</f>
        <v>42</v>
      </c>
      <c r="F65" s="166"/>
      <c r="G65" s="166"/>
      <c r="H65" s="166">
        <f>'将来負担比率（分子）の構造'!K$42</f>
        <v>34</v>
      </c>
      <c r="I65" s="166"/>
      <c r="J65" s="166"/>
      <c r="K65" s="166">
        <f>'将来負担比率（分子）の構造'!L$42</f>
        <v>27</v>
      </c>
      <c r="L65" s="166"/>
      <c r="M65" s="166"/>
      <c r="N65" s="166">
        <f>'将来負担比率（分子）の構造'!M$42</f>
        <v>20</v>
      </c>
      <c r="O65" s="166"/>
      <c r="P65" s="166"/>
    </row>
    <row r="66" spans="1:16" x14ac:dyDescent="0.15">
      <c r="A66" s="166" t="s">
        <v>31</v>
      </c>
      <c r="B66" s="166">
        <f>'将来負担比率（分子）の構造'!I$41</f>
        <v>11404</v>
      </c>
      <c r="C66" s="166"/>
      <c r="D66" s="166"/>
      <c r="E66" s="166">
        <f>'将来負担比率（分子）の構造'!J$41</f>
        <v>12014</v>
      </c>
      <c r="F66" s="166"/>
      <c r="G66" s="166"/>
      <c r="H66" s="166">
        <f>'将来負担比率（分子）の構造'!K$41</f>
        <v>11282</v>
      </c>
      <c r="I66" s="166"/>
      <c r="J66" s="166"/>
      <c r="K66" s="166">
        <f>'将来負担比率（分子）の構造'!L$41</f>
        <v>11437</v>
      </c>
      <c r="L66" s="166"/>
      <c r="M66" s="166"/>
      <c r="N66" s="166">
        <f>'将来負担比率（分子）の構造'!M$41</f>
        <v>13023</v>
      </c>
      <c r="O66" s="166"/>
      <c r="P66" s="166"/>
    </row>
    <row r="67" spans="1:16" x14ac:dyDescent="0.15">
      <c r="A67" s="166" t="s">
        <v>71</v>
      </c>
      <c r="B67" s="166" t="e">
        <f>NA()</f>
        <v>#N/A</v>
      </c>
      <c r="C67" s="166">
        <f>IF(ISNUMBER('将来負担比率（分子）の構造'!I$53), IF('将来負担比率（分子）の構造'!I$53 &lt; 0, 0, '将来負担比率（分子）の構造'!I$53), NA())</f>
        <v>2080</v>
      </c>
      <c r="D67" s="166" t="e">
        <f>NA()</f>
        <v>#N/A</v>
      </c>
      <c r="E67" s="166" t="e">
        <f>NA()</f>
        <v>#N/A</v>
      </c>
      <c r="F67" s="166">
        <f>IF(ISNUMBER('将来負担比率（分子）の構造'!J$53), IF('将来負担比率（分子）の構造'!J$53 &lt; 0, 0, '将来負担比率（分子）の構造'!J$53), NA())</f>
        <v>1900</v>
      </c>
      <c r="G67" s="166" t="e">
        <f>NA()</f>
        <v>#N/A</v>
      </c>
      <c r="H67" s="166" t="e">
        <f>NA()</f>
        <v>#N/A</v>
      </c>
      <c r="I67" s="166">
        <f>IF(ISNUMBER('将来負担比率（分子）の構造'!K$53), IF('将来負担比率（分子）の構造'!K$53 &lt; 0, 0, '将来負担比率（分子）の構造'!K$53), NA())</f>
        <v>878</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72</v>
      </c>
      <c r="B70" s="168"/>
      <c r="C70" s="168"/>
      <c r="D70" s="168"/>
      <c r="E70" s="168"/>
      <c r="F70" s="168"/>
    </row>
    <row r="71" spans="1:16" x14ac:dyDescent="0.15">
      <c r="A71" s="169"/>
      <c r="B71" s="169" t="str">
        <f>基金残高に係る経年分析!F54</f>
        <v>R03</v>
      </c>
      <c r="C71" s="169" t="str">
        <f>基金残高に係る経年分析!G54</f>
        <v>R04</v>
      </c>
      <c r="D71" s="169" t="str">
        <f>基金残高に係る経年分析!H54</f>
        <v>R05</v>
      </c>
    </row>
    <row r="72" spans="1:16" x14ac:dyDescent="0.15">
      <c r="A72" s="169" t="s">
        <v>73</v>
      </c>
      <c r="B72" s="170">
        <f>基金残高に係る経年分析!F55</f>
        <v>3281</v>
      </c>
      <c r="C72" s="170">
        <f>基金残高に係る経年分析!G55</f>
        <v>3041</v>
      </c>
      <c r="D72" s="170">
        <f>基金残高に係る経年分析!H55</f>
        <v>3041</v>
      </c>
    </row>
    <row r="73" spans="1:16" x14ac:dyDescent="0.15">
      <c r="A73" s="169" t="s">
        <v>74</v>
      </c>
      <c r="B73" s="170">
        <f>基金残高に係る経年分析!F56</f>
        <v>503</v>
      </c>
      <c r="C73" s="170">
        <f>基金残高に係る経年分析!G56</f>
        <v>1022</v>
      </c>
      <c r="D73" s="170">
        <f>基金残高に係る経年分析!H56</f>
        <v>1092</v>
      </c>
    </row>
    <row r="74" spans="1:16" x14ac:dyDescent="0.15">
      <c r="A74" s="169" t="s">
        <v>75</v>
      </c>
      <c r="B74" s="170">
        <f>基金残高に係る経年分析!F57</f>
        <v>4646</v>
      </c>
      <c r="C74" s="170">
        <f>基金残高に係る経年分析!G57</f>
        <v>4619</v>
      </c>
      <c r="D74" s="170">
        <f>基金残高に係る経年分析!H57</f>
        <v>4603</v>
      </c>
    </row>
  </sheetData>
  <sheetProtection algorithmName="SHA-512" hashValue="+9vDZtmh0k2Gzt1WB3xlGs/omkUF6VQEb+QKGGIFAkWJ28Dl1VOPI4UhS7SzVYpsvtQy8CYsKt2s3GqI2p1hCg==" saltValue="IGRIwIRXsmI07tgN+9fC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2025-03-14T04:03:33Z</cp:lastPrinted>
  <dcterms:created xsi:type="dcterms:W3CDTF">2025-02-19T04:13:16Z</dcterms:created>
  <dcterms:modified xsi:type="dcterms:W3CDTF">2025-03-14T04:19:36Z</dcterms:modified>
  <cp:category/>
</cp:coreProperties>
</file>