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289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BW35" i="10"/>
  <c r="BW36" i="10" s="1"/>
  <c r="BW37" i="10" s="1"/>
  <c r="BW38" i="10" s="1"/>
  <c r="BW39" i="10" s="1"/>
  <c r="BW40" i="10" s="1"/>
  <c r="BW41" i="10" s="1"/>
  <c r="BW42" i="10" s="1"/>
  <c r="BW43" i="10" s="1"/>
  <c r="AM35" i="10"/>
  <c r="C35" i="10"/>
  <c r="CO34" i="10"/>
  <c r="BW34"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<sst xmlns="http://schemas.openxmlformats.org/spreadsheetml/2006/main" count="1317" uniqueCount="573">
  <si>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</si>
  <si>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</si>
  <si>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</si>
  <si>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</si>
  <si>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</si>
  <si>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</si>
  <si>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</si>
  <si>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</si>
  <si>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</si>
  <si>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</si>
  <si>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</si>
  <si>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</si>
  <si>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</si>
  <si>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</si>
  <si>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</si>
  <si>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</si>
  <si>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</si>
  <si>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</si>
  <si>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</si>
  <si>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</si>
  <si>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</si>
  <si>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</si>
  <si>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</si>
  <si>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</si>
  <si>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</si>
  <si>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</si>
  <si>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</si>
  <si>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</si>
  <si>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</si>
  <si>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</si>
  <si>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</si>
  <si>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</si>
  <si>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</si>
  <si>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</si>
  <si>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</si>
  <si>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</si>
  <si>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</si>
  <si>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</si>
  <si>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</si>
  <si>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</si>
  <si>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</si>
  <si>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</si>
  <si>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</si>
  <si>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</si>
  <si>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</si>
  <si>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</si>
  <si>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</si>
  <si>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</si>
  <si>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</si>
  <si>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</si>
  <si>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</si>
  <si>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</si>
  <si>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</si>
  <si>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</si>
  <si>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</si>
  <si>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</si>
  <si>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</si>
  <si>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</si>
  <si>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</si>
  <si>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</si>
  <si>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</si>
  <si>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</si>
  <si>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</si>
  <si>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</si>
  <si>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</si>
  <si>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</si>
  <si>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</si>
  <si>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</si>
  <si>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</si>
  <si>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</si>
  <si>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</si>
  <si>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</si>
  <si>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</si>
  <si>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</si>
  <si>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</si>
  <si>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</si>
  <si>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</si>
  <si>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</si>
  <si>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</si>
  <si>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</si>
  <si>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</si>
  <si>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</si>
  <si>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</si>
  <si>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</si>
  <si>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</si>
  <si>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</si>
  <si>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</si>
  <si>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</si>
  <si>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</si>
  <si>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</si>
  <si>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</si>
  <si>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</si>
  <si>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</si>
  <si>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</si>
  <si>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久米南町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</si>
  <si>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</si>
  <si>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</si>
  <si>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</si>
  <si>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</si>
  <si>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</si>
  <si>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</si>
  <si>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</si>
  <si>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</si>
  <si>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</si>
  <si>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</si>
  <si>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</si>
  <si>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</si>
  <si>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</si>
  <si>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</si>
  <si>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</si>
  <si>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</si>
  <si>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</si>
  <si>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</si>
  <si>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</si>
  <si>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</si>
  <si>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</si>
  <si>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</si>
  <si>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</si>
  <si>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</si>
  <si>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</si>
  <si>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</si>
  <si>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</si>
  <si>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</si>
  <si>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</si>
  <si>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</si>
  <si>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</si>
  <si>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</si>
  <si>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</si>
  <si>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</si>
  <si>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</si>
  <si>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</si>
  <si>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</si>
  <si>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</si>
  <si>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</si>
  <si>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</si>
  <si>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</si>
  <si>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</si>
  <si>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</si>
  <si>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</si>
  <si>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</si>
  <si>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</si>
  <si>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</si>
  <si>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</si>
  <si>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</si>
  <si>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</si>
  <si>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</si>
  <si>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</si>
  <si>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</si>
  <si>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</si>
  <si>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</si>
  <si>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</si>
  <si>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</si>
  <si>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</si>
  <si>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</si>
  <si>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</si>
  <si>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</si>
  <si>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</si>
  <si>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</si>
  <si>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</si>
  <si>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</si>
  <si>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</si>
  <si>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</si>
  <si>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</si>
  <si>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</si>
  <si>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</si>
  <si>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</si>
  <si>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</si>
  <si>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</si>
  <si>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</si>
  <si>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</si>
  <si>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</si>
  <si>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</si>
  <si>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</si>
  <si>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</si>
  <si>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</si>
  <si>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</si>
  <si>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</si>
  <si>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</si>
  <si>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</si>
  <si>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</si>
  <si>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</si>
  <si>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</si>
  <si>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</si>
  <si>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</si>
  <si>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</si>
  <si>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</si>
  <si>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</si>
  <si>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</si>
  <si>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</si>
  <si>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</si>
  <si>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</si>
  <si>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</si>
  <si>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</si>
  <si>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</si>
  <si>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</si>
  <si>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</si>
  <si>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</si>
  <si>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</si>
  <si>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</si>
  <si>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</si>
  <si>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</si>
  <si>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</si>
  <si>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</si>
  <si>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</si>
  <si>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岡山県久米南町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</si>
  <si>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</si>
  <si>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</si>
  <si>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</si>
  <si>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</si>
  <si>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</si>
  <si>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</si>
  <si>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</si>
  <si>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</si>
  <si>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</si>
  <si>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</si>
  <si>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</si>
  <si>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</si>
  <si>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</si>
  <si>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</si>
  <si>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</si>
  <si>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</si>
  <si>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</si>
  <si>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</si>
  <si>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</si>
  <si>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</si>
  <si>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</si>
  <si>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</si>
  <si>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</si>
  <si>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</si>
  <si>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</si>
  <si>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</si>
  <si>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</si>
  <si>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</si>
  <si>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</si>
  <si>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</si>
  <si>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</si>
  <si>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</si>
  <si>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</si>
  <si>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</si>
  <si>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</si>
  <si>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</si>
  <si>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</si>
  <si>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</si>
  <si>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</si>
  <si>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</si>
  <si>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</si>
  <si>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</si>
  <si>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</si>
  <si>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</si>
  <si>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</si>
  <si>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</si>
  <si>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</si>
  <si>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</si>
  <si>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</si>
  <si>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</si>
  <si>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</si>
  <si>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</si>
  <si>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</si>
  <si>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</si>
  <si>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</si>
  <si>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</si>
  <si>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</si>
  <si>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</si>
  <si>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</si>
  <si>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</si>
  <si>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</si>
  <si>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</si>
  <si>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</si>
  <si>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</si>
  <si>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</si>
  <si>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</si>
  <si>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</si>
  <si>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</si>
  <si>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</si>
  <si>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</si>
  <si>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</si>
  <si>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</si>
  <si>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</si>
  <si>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</si>
  <si>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</si>
  <si>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</si>
  <si>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</si>
  <si>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</si>
  <si>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</si>
  <si>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</si>
  <si>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</si>
  <si>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</si>
  <si>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</si>
  <si>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</si>
  <si>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</si>
  <si>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</si>
  <si>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</si>
  <si>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</si>
  <si>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</si>
  <si>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</si>
  <si>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</si>
  <si>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</si>
  <si>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</si>
  <si>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</si>
  <si>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</si>
  <si>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</si>
  <si>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</si>
  <si>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</si>
  <si>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</si>
  <si>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</si>
  <si>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</si>
  <si>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</si>
  <si>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</si>
  <si>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</si>
  <si>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</si>
  <si>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</si>
  <si>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</si>
  <si>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</si>
  <si>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</si>
  <si>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</si>
  <si>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</si>
  <si>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</si>
  <si>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</si>
  <si>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</si>
  <si>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</si>
  <si>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</si>
  <si>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</si>
  <si>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</si>
  <si>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</si>
  <si>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</si>
  <si>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</si>
  <si>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</si>
  <si>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</si>
  <si>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</si>
  <si>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</si>
  <si>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</si>
  <si>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</si>
  <si>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</si>
  <si>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</si>
  <si>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</si>
  <si>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</si>
  <si>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</si>
  <si>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</si>
  <si>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</si>
  <si>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</si>
  <si>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</si>
  <si>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</si>
  <si>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</si>
  <si>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</si>
  <si>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</si>
  <si>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</si>
  <si>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</si>
  <si>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</si>
  <si>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</si>
  <si>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</si>
  <si>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</si>
  <si>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</si>
  <si>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</si>
  <si>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</si>
  <si>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</si>
  <si>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岡山県久米南町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</si>
  <si>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</si>
  <si>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</si>
  <si>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</si>
  <si>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</si>
  <si>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</si>
  <si>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</si>
  <si>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</si>
  <si>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</si>
  <si>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</si>
  <si>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</si>
  <si>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</si>
  <si>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</si>
  <si>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</si>
  <si>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</si>
  <si>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</si>
  <si>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</si>
  <si>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</si>
  <si>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</si>
  <si>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</si>
  <si>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</si>
  <si>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</si>
  <si>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</si>
  <si>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</si>
  <si>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</si>
  <si>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</si>
  <si>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</si>
  <si>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</si>
  <si>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</si>
  <si>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</si>
  <si>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</si>
  <si>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</si>
  <si>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</si>
  <si>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</si>
  <si>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</si>
  <si>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</si>
  <si>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</si>
  <si>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</si>
  <si>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</si>
  <si>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</si>
  <si>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公共下水道事業特別会計</t>
    <phoneticPr fontId="5"/>
  </si>
  <si>
    <t>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</si>
  <si>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</si>
  <si>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</si>
  <si>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</si>
  <si>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</si>
  <si>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</si>
  <si>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</si>
  <si>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</si>
  <si>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</si>
  <si>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</si>
  <si>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</si>
  <si>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</si>
  <si>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</si>
  <si>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</si>
  <si>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</si>
  <si>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</si>
  <si>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</si>
  <si>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</si>
  <si>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</si>
  <si>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</si>
  <si>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</si>
  <si>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</si>
  <si>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</si>
  <si>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</si>
  <si>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</si>
  <si>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</si>
  <si>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</si>
  <si>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</si>
  <si>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</si>
  <si>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</si>
  <si>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</si>
  <si>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</si>
  <si>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</si>
  <si>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</si>
  <si>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</si>
  <si>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</si>
  <si>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</si>
  <si>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</si>
  <si>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</si>
  <si>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</si>
  <si>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</si>
  <si>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</si>
  <si>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</si>
  <si>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</si>
  <si>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</si>
  <si>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</si>
  <si>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</si>
  <si>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</si>
  <si>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</si>
  <si>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</si>
  <si>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</si>
  <si>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</si>
  <si>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</si>
  <si>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</si>
  <si>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</si>
  <si>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</si>
  <si>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</si>
  <si>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</si>
  <si>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</si>
  <si>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</si>
  <si>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</si>
  <si>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</si>
  <si>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</si>
  <si>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</si>
  <si>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</si>
  <si>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</si>
  <si>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</si>
  <si>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</si>
  <si>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</si>
  <si>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</si>
  <si>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</si>
  <si>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</si>
  <si>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</si>
  <si>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</si>
  <si>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</si>
  <si>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</si>
  <si>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</si>
  <si>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</si>
  <si>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</si>
  <si>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</si>
  <si>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</si>
  <si>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</si>
  <si>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</si>
  <si>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</si>
  <si>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</si>
  <si>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</si>
  <si>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</si>
  <si>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</si>
  <si>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</si>
  <si>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</si>
  <si>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</si>
  <si>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</si>
  <si>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</si>
  <si>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</si>
  <si>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</si>
  <si>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</si>
  <si>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</si>
  <si>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</si>
  <si>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</si>
  <si>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</si>
  <si>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</si>
  <si>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</si>
  <si>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</si>
  <si>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</si>
  <si>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</si>
  <si>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</si>
  <si>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</si>
  <si>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</si>
  <si>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</si>
  <si>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</si>
  <si>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</si>
  <si>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</si>
  <si>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</si>
  <si>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</si>
  <si>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</si>
  <si>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</si>
  <si>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</si>
  <si>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</si>
  <si>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</si>
  <si>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</si>
  <si>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</si>
  <si>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</si>
  <si>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</si>
  <si>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</si>
  <si>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</si>
  <si>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</si>
  <si>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</si>
  <si>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</si>
  <si>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</si>
  <si>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</si>
  <si>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</si>
  <si>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</si>
  <si>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</si>
  <si>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</si>
  <si>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</si>
  <si>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</si>
  <si>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1.47</t>
  </si>
  <si>
    <t>一般会計</t>
  </si>
  <si>
    <t>介護保険特別会計</t>
  </si>
  <si>
    <t>簡易水道事業特別会計</t>
  </si>
  <si>
    <t>公共下水道事業特別会計</t>
  </si>
  <si>
    <t>用地取得造成事業特別会計</t>
  </si>
  <si>
    <t>介護サービス事業特別会計</t>
  </si>
  <si>
    <t>国民健康保険特別会計</t>
  </si>
  <si>
    <t>後期高齢者医療特別会計</t>
  </si>
  <si>
    <t>その他会計（赤字）</t>
  </si>
  <si>
    <t>▲ 1.31</t>
  </si>
  <si>
    <t>▲ 1.24</t>
  </si>
  <si>
    <t>▲ 1.17</t>
  </si>
  <si>
    <t>その他会計（黒字）</t>
  </si>
  <si>
    <t>R01</t>
    <phoneticPr fontId="5"/>
  </si>
  <si>
    <t>R02</t>
    <phoneticPr fontId="5"/>
  </si>
  <si>
    <t>R03</t>
    <phoneticPr fontId="5"/>
  </si>
  <si>
    <t>R04</t>
    <phoneticPr fontId="5"/>
  </si>
  <si>
    <t>R05</t>
    <phoneticPr fontId="5"/>
  </si>
  <si>
    <t>公共施設等整備基金</t>
    <rPh sb="0" eb="2">
      <t>コウキョウ</t>
    </rPh>
    <rPh sb="2" eb="4">
      <t>シセツ</t>
    </rPh>
    <rPh sb="4" eb="5">
      <t>トウ</t>
    </rPh>
    <rPh sb="5" eb="7">
      <t>セイビ</t>
    </rPh>
    <rPh sb="7" eb="9">
      <t>キキン</t>
    </rPh>
    <phoneticPr fontId="11"/>
  </si>
  <si>
    <t>町勢振興基金</t>
    <rPh sb="0" eb="1">
      <t>チョウ</t>
    </rPh>
    <rPh sb="1" eb="2">
      <t>セイ</t>
    </rPh>
    <rPh sb="2" eb="4">
      <t>シンコウ</t>
    </rPh>
    <rPh sb="4" eb="6">
      <t>キキン</t>
    </rPh>
    <phoneticPr fontId="11"/>
  </si>
  <si>
    <t>庁舎改修整備基金</t>
    <rPh sb="0" eb="2">
      <t>チョウシャ</t>
    </rPh>
    <rPh sb="2" eb="4">
      <t>カイシュウ</t>
    </rPh>
    <rPh sb="4" eb="6">
      <t>セイビ</t>
    </rPh>
    <rPh sb="6" eb="8">
      <t>キキン</t>
    </rPh>
    <phoneticPr fontId="11"/>
  </si>
  <si>
    <t>両部篤育英基金</t>
    <rPh sb="0" eb="1">
      <t>リョウ</t>
    </rPh>
    <rPh sb="1" eb="2">
      <t>ベ</t>
    </rPh>
    <rPh sb="2" eb="3">
      <t>アツシ</t>
    </rPh>
    <rPh sb="3" eb="5">
      <t>イクエイ</t>
    </rPh>
    <rPh sb="5" eb="7">
      <t>キキン</t>
    </rPh>
    <phoneticPr fontId="11"/>
  </si>
  <si>
    <t>スポーツ振興基金</t>
    <rPh sb="4" eb="6">
      <t>シンコウ</t>
    </rPh>
    <rPh sb="6" eb="8">
      <t>キキン</t>
    </rPh>
    <phoneticPr fontId="11"/>
  </si>
  <si>
    <t>-</t>
    <phoneticPr fontId="2"/>
  </si>
  <si>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</si>
  <si>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</si>
  <si>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</si>
  <si>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</si>
  <si>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</si>
  <si>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5">
      <t>キョシュツキン</t>
    </rPh>
    <rPh sb="15" eb="17">
      <t>ジギョウ</t>
    </rPh>
    <phoneticPr fontId="2"/>
  </si>
  <si>
    <t>岡山県市町村総合事務組合脱退還付金特別会計</t>
  </si>
  <si>
    <t>岡山県市町村税整理組合</t>
  </si>
  <si>
    <t>津山広域事務組合一般会計</t>
  </si>
  <si>
    <t>津山広域事務組合ふるさと振興事業特別会計</t>
  </si>
  <si>
    <t>久米老人ホーム組合一般会計</t>
  </si>
  <si>
    <t>久米老人ホーム組合指定訪問介護事業特別会計</t>
  </si>
  <si>
    <t>岡山市久米南町衛生施設組合</t>
  </si>
  <si>
    <t>旭川中部衛生施設組合</t>
  </si>
  <si>
    <t>津山圏域消防組合</t>
  </si>
  <si>
    <t>岡山市久米南町国民健康保険病院組合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</si>
</sst>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2DEC-43B0-BCA4-20AD20D4D6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36449</c:v>
                </c:pt>
                <c:pt idx="1">
                  <c:v>55441</c:v>
                </c:pt>
                <c:pt idx="2">
                  <c:v>187552</c:v>
                </c:pt>
                <c:pt idx="3">
                  <c:v>107865</c:v>
                </c:pt>
                <c:pt idx="4">
                  <c:v>245306</c:v>
                </c:pt>
              </c:numCache>
            </c:numRef>
          </c:val>
          <c:smooth val="0"/>
          <c:extLst>
            <c:ext xmlns:c16="http://schemas.microsoft.com/office/drawing/2014/chart" uri="{C3380CC4-5D6E-409C-BE32-E72D297353CC}">
              <c16:uniqueId val="{00000001-2DEC-43B0-BCA4-20AD20D4D6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5.15</c:v>
                </c:pt>
                <c:pt idx="1">
                  <c:v>5.73</c:v>
                </c:pt>
                <c:pt idx="2">
                  <c:v>11.14</c:v>
                </c:pt>
                <c:pt idx="3">
                  <c:v>9.2899999999999991</c:v>
                </c:pt>
                <c:pt idx="4">
                  <c:v>6.56</c:v>
                </c:pt>
              </c:numCache>
            </c:numRef>
          </c:val>
          <c:extLst>
            <c:ext xmlns:c16="http://schemas.microsoft.com/office/drawing/2014/chart" uri="{C3380CC4-5D6E-409C-BE32-E72D297353CC}">
              <c16:uniqueId val="{00000000-4C5F-4ED9-84F7-F768E5A95B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24.18</c:v>
                </c:pt>
                <c:pt idx="1">
                  <c:v>25.67</c:v>
                </c:pt>
                <c:pt idx="2">
                  <c:v>27.08</c:v>
                </c:pt>
                <c:pt idx="3">
                  <c:v>31.46</c:v>
                </c:pt>
                <c:pt idx="4">
                  <c:v>37.97</c:v>
                </c:pt>
              </c:numCache>
            </c:numRef>
          </c:val>
          <c:extLst>
            <c:ext xmlns:c16="http://schemas.microsoft.com/office/drawing/2014/chart" uri="{C3380CC4-5D6E-409C-BE32-E72D297353CC}">
              <c16:uniqueId val="{00000001-4C5F-4ED9-84F7-F768E5A95B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-1.47</c:v>
                </c:pt>
                <c:pt idx="1">
                  <c:v>3.61</c:v>
                </c:pt>
                <c:pt idx="2">
                  <c:v>9.23</c:v>
                </c:pt>
                <c:pt idx="3">
                  <c:v>1.31</c:v>
                </c:pt>
                <c:pt idx="4">
                  <c:v>3.68</c:v>
                </c:pt>
              </c:numCache>
            </c:numRef>
          </c:val>
          <c:smooth val="0"/>
          <c:extLst>
            <c:ext xmlns:c16="http://schemas.microsoft.com/office/drawing/2014/chart" uri="{C3380CC4-5D6E-409C-BE32-E72D297353CC}">
              <c16:uniqueId val="{00000002-4C5F-4ED9-84F7-F768E5A95B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9B26-4A09-9628-28EC5E977A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1.31</c:v>
                </c:pt>
                <c:pt idx="1">
                  <c:v>#N/A</c:v>
                </c:pt>
                <c:pt idx="2">
                  <c:v>1.24</c:v>
                </c:pt>
                <c:pt idx="3">
                  <c:v>#N/A</c:v>
                </c:pt>
                <c:pt idx="4">
                  <c:v>1.17</c:v>
                </c:pt>
                <c:pt idx="5">
                  <c:v>#N/A</c:v>
                </c:pt>
                <c:pt idx="6">
                  <c:v>0</c:v>
                </c:pt>
                <c:pt idx="7">
                  <c:v>0</c:v>
                </c:pt>
                <c:pt idx="8">
                  <c:v>0</c:v>
                </c:pt>
                <c:pt idx="9">
                  <c:v>0</c:v>
                </c:pt>
              </c:numCache>
            </c:numRef>
          </c:val>
          <c:extLst>
            <c:ext xmlns:c16="http://schemas.microsoft.com/office/drawing/2014/chart" uri="{C3380CC4-5D6E-409C-BE32-E72D297353CC}">
              <c16:uniqueId val="{00000001-9B26-4A09-9628-28EC5E977A4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B26-4A09-9628-28EC5E977A4B}"/>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1.49</c:v>
                </c:pt>
                <c:pt idx="2">
                  <c:v>#N/A</c:v>
                </c:pt>
                <c:pt idx="3">
                  <c:v>1.63</c:v>
                </c:pt>
                <c:pt idx="4">
                  <c:v>#N/A</c:v>
                </c:pt>
                <c:pt idx="5">
                  <c:v>1.24</c:v>
                </c:pt>
                <c:pt idx="6">
                  <c:v>#N/A</c:v>
                </c:pt>
                <c:pt idx="7">
                  <c:v>0.88</c:v>
                </c:pt>
                <c:pt idx="8">
                  <c:v>#N/A</c:v>
                </c:pt>
                <c:pt idx="9">
                  <c:v>0.03</c:v>
                </c:pt>
              </c:numCache>
            </c:numRef>
          </c:val>
          <c:extLst>
            <c:ext xmlns:c16="http://schemas.microsoft.com/office/drawing/2014/chart" uri="{C3380CC4-5D6E-409C-BE32-E72D297353CC}">
              <c16:uniqueId val="{00000003-9B26-4A09-9628-28EC5E977A4B}"/>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0.13</c:v>
                </c:pt>
                <c:pt idx="4">
                  <c:v>#N/A</c:v>
                </c:pt>
                <c:pt idx="5">
                  <c:v>0.12</c:v>
                </c:pt>
                <c:pt idx="6">
                  <c:v>#N/A</c:v>
                </c:pt>
                <c:pt idx="7">
                  <c:v>0.12</c:v>
                </c:pt>
                <c:pt idx="8">
                  <c:v>#N/A</c:v>
                </c:pt>
                <c:pt idx="9">
                  <c:v>0.12</c:v>
                </c:pt>
              </c:numCache>
            </c:numRef>
          </c:val>
          <c:extLst>
            <c:ext xmlns:c16="http://schemas.microsoft.com/office/drawing/2014/chart" uri="{C3380CC4-5D6E-409C-BE32-E72D297353CC}">
              <c16:uniqueId val="{00000004-9B26-4A09-9628-28EC5E977A4B}"/>
            </c:ext>
          </c:extLst>
        </c:ser>
        <c:ser>
          <c:idx val="5"/>
          <c:order val="5"/>
          <c:tx>
            <c:strRef>
              <c:f>データシート!$A$32</c:f>
              <c:strCache>
                <c:ptCount val="1"/>
                <c:pt idx="0">
                  <c:v>用地取得造成事業特別会計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0.19</c:v>
                </c:pt>
                <c:pt idx="8">
                  <c:v>#N/A</c:v>
                </c:pt>
                <c:pt idx="9">
                  <c:v>0.14000000000000001</c:v>
                </c:pt>
              </c:numCache>
            </c:numRef>
          </c:val>
          <c:extLst>
            <c:ext xmlns:c16="http://schemas.microsoft.com/office/drawing/2014/chart" uri="{C3380CC4-5D6E-409C-BE32-E72D297353CC}">
              <c16:uniqueId val="{00000005-9B26-4A09-9628-28EC5E977A4B}"/>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0.16</c:v>
                </c:pt>
                <c:pt idx="2">
                  <c:v>#N/A</c:v>
                </c:pt>
                <c:pt idx="3">
                  <c:v>0.23</c:v>
                </c:pt>
                <c:pt idx="4">
                  <c:v>#N/A</c:v>
                </c:pt>
                <c:pt idx="5">
                  <c:v>0.09</c:v>
                </c:pt>
                <c:pt idx="6">
                  <c:v>#N/A</c:v>
                </c:pt>
                <c:pt idx="7">
                  <c:v>0.14000000000000001</c:v>
                </c:pt>
                <c:pt idx="8">
                  <c:v>#N/A</c:v>
                </c:pt>
                <c:pt idx="9">
                  <c:v>0.72</c:v>
                </c:pt>
              </c:numCache>
            </c:numRef>
          </c:val>
          <c:extLst>
            <c:ext xmlns:c16="http://schemas.microsoft.com/office/drawing/2014/chart" uri="{C3380CC4-5D6E-409C-BE32-E72D297353CC}">
              <c16:uniqueId val="{00000006-9B26-4A09-9628-28EC5E977A4B}"/>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0.18</c:v>
                </c:pt>
                <c:pt idx="2">
                  <c:v>#N/A</c:v>
                </c:pt>
                <c:pt idx="3">
                  <c:v>0.26</c:v>
                </c:pt>
                <c:pt idx="4">
                  <c:v>#N/A</c:v>
                </c:pt>
                <c:pt idx="5">
                  <c:v>0.01</c:v>
                </c:pt>
                <c:pt idx="6">
                  <c:v>#N/A</c:v>
                </c:pt>
                <c:pt idx="7">
                  <c:v>0.11</c:v>
                </c:pt>
                <c:pt idx="8">
                  <c:v>#N/A</c:v>
                </c:pt>
                <c:pt idx="9">
                  <c:v>0.76</c:v>
                </c:pt>
              </c:numCache>
            </c:numRef>
          </c:val>
          <c:extLst>
            <c:ext xmlns:c16="http://schemas.microsoft.com/office/drawing/2014/chart" uri="{C3380CC4-5D6E-409C-BE32-E72D297353CC}">
              <c16:uniqueId val="{00000007-9B26-4A09-9628-28EC5E977A4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1.81</c:v>
                </c:pt>
                <c:pt idx="2">
                  <c:v>#N/A</c:v>
                </c:pt>
                <c:pt idx="3">
                  <c:v>2.1800000000000002</c:v>
                </c:pt>
                <c:pt idx="4">
                  <c:v>#N/A</c:v>
                </c:pt>
                <c:pt idx="5">
                  <c:v>1.64</c:v>
                </c:pt>
                <c:pt idx="6">
                  <c:v>#N/A</c:v>
                </c:pt>
                <c:pt idx="7">
                  <c:v>2.85</c:v>
                </c:pt>
                <c:pt idx="8">
                  <c:v>#N/A</c:v>
                </c:pt>
                <c:pt idx="9">
                  <c:v>3.41</c:v>
                </c:pt>
              </c:numCache>
            </c:numRef>
          </c:val>
          <c:extLst>
            <c:ext xmlns:c16="http://schemas.microsoft.com/office/drawing/2014/chart" uri="{C3380CC4-5D6E-409C-BE32-E72D297353CC}">
              <c16:uniqueId val="{00000008-9B26-4A09-9628-28EC5E977A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6.46</c:v>
                </c:pt>
                <c:pt idx="2">
                  <c:v>#N/A</c:v>
                </c:pt>
                <c:pt idx="3">
                  <c:v>6.97</c:v>
                </c:pt>
                <c:pt idx="4">
                  <c:v>#N/A</c:v>
                </c:pt>
                <c:pt idx="5">
                  <c:v>12.3</c:v>
                </c:pt>
                <c:pt idx="6">
                  <c:v>#N/A</c:v>
                </c:pt>
                <c:pt idx="7">
                  <c:v>9.2899999999999991</c:v>
                </c:pt>
                <c:pt idx="8">
                  <c:v>#N/A</c:v>
                </c:pt>
                <c:pt idx="9">
                  <c:v>6.55</c:v>
                </c:pt>
              </c:numCache>
            </c:numRef>
          </c:val>
          <c:extLst>
            <c:ext xmlns:c16="http://schemas.microsoft.com/office/drawing/2014/chart" uri="{C3380CC4-5D6E-409C-BE32-E72D297353CC}">
              <c16:uniqueId val="{00000009-9B26-4A09-9628-28EC5E977A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446</c:v>
                </c:pt>
                <c:pt idx="5">
                  <c:v>422</c:v>
                </c:pt>
                <c:pt idx="8">
                  <c:v>410</c:v>
                </c:pt>
                <c:pt idx="11">
                  <c:v>384</c:v>
                </c:pt>
                <c:pt idx="14">
                  <c:v>350</c:v>
                </c:pt>
              </c:numCache>
            </c:numRef>
          </c:val>
          <c:extLst>
            <c:ext xmlns:c16="http://schemas.microsoft.com/office/drawing/2014/chart" uri="{C3380CC4-5D6E-409C-BE32-E72D297353CC}">
              <c16:uniqueId val="{00000000-07BD-432C-AD2D-A264044EA4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BD-432C-AD2D-A264044EA4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2-07BD-432C-AD2D-A264044EA4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24</c:v>
                </c:pt>
                <c:pt idx="6">
                  <c:v>22</c:v>
                </c:pt>
                <c:pt idx="9">
                  <c:v>19</c:v>
                </c:pt>
                <c:pt idx="12">
                  <c:v>18</c:v>
                </c:pt>
              </c:numCache>
            </c:numRef>
          </c:val>
          <c:extLst>
            <c:ext xmlns:c16="http://schemas.microsoft.com/office/drawing/2014/chart" uri="{C3380CC4-5D6E-409C-BE32-E72D297353CC}">
              <c16:uniqueId val="{00000003-07BD-432C-AD2D-A264044EA4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248</c:v>
                </c:pt>
                <c:pt idx="3">
                  <c:v>238</c:v>
                </c:pt>
                <c:pt idx="6">
                  <c:v>229</c:v>
                </c:pt>
                <c:pt idx="9">
                  <c:v>223</c:v>
                </c:pt>
                <c:pt idx="12">
                  <c:v>189</c:v>
                </c:pt>
              </c:numCache>
            </c:numRef>
          </c:val>
          <c:extLst>
            <c:ext xmlns:c16="http://schemas.microsoft.com/office/drawing/2014/chart" uri="{C3380CC4-5D6E-409C-BE32-E72D297353CC}">
              <c16:uniqueId val="{00000004-07BD-432C-AD2D-A264044EA4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BD-432C-AD2D-A264044EA4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BD-432C-AD2D-A264044EA4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495</c:v>
                </c:pt>
                <c:pt idx="3">
                  <c:v>463</c:v>
                </c:pt>
                <c:pt idx="6">
                  <c:v>375</c:v>
                </c:pt>
                <c:pt idx="9">
                  <c:v>429</c:v>
                </c:pt>
                <c:pt idx="12">
                  <c:v>396</c:v>
                </c:pt>
              </c:numCache>
            </c:numRef>
          </c:val>
          <c:extLst>
            <c:ext xmlns:c16="http://schemas.microsoft.com/office/drawing/2014/chart" uri="{C3380CC4-5D6E-409C-BE32-E72D297353CC}">
              <c16:uniqueId val="{00000007-07BD-432C-AD2D-A264044EA4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322</c:v>
                </c:pt>
                <c:pt idx="2">
                  <c:v>#N/A</c:v>
                </c:pt>
                <c:pt idx="3">
                  <c:v>#N/A</c:v>
                </c:pt>
                <c:pt idx="4">
                  <c:v>304</c:v>
                </c:pt>
                <c:pt idx="5">
                  <c:v>#N/A</c:v>
                </c:pt>
                <c:pt idx="6">
                  <c:v>#N/A</c:v>
                </c:pt>
                <c:pt idx="7">
                  <c:v>217</c:v>
                </c:pt>
                <c:pt idx="8">
                  <c:v>#N/A</c:v>
                </c:pt>
                <c:pt idx="9">
                  <c:v>#N/A</c:v>
                </c:pt>
                <c:pt idx="10">
                  <c:v>287</c:v>
                </c:pt>
                <c:pt idx="11">
                  <c:v>#N/A</c:v>
                </c:pt>
                <c:pt idx="12">
                  <c:v>#N/A</c:v>
                </c:pt>
                <c:pt idx="13">
                  <c:v>253</c:v>
                </c:pt>
                <c:pt idx="14">
                  <c:v>#N/A</c:v>
                </c:pt>
              </c:numCache>
            </c:numRef>
          </c:val>
          <c:smooth val="0"/>
          <c:extLst>
            <c:ext xmlns:c16="http://schemas.microsoft.com/office/drawing/2014/chart" uri="{C3380CC4-5D6E-409C-BE32-E72D297353CC}">
              <c16:uniqueId val="{00000008-07BD-432C-AD2D-A264044EA4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3324</c:v>
                </c:pt>
                <c:pt idx="5">
                  <c:v>3109</c:v>
                </c:pt>
                <c:pt idx="8">
                  <c:v>3140</c:v>
                </c:pt>
                <c:pt idx="11">
                  <c:v>2991</c:v>
                </c:pt>
                <c:pt idx="14">
                  <c:v>3058</c:v>
                </c:pt>
              </c:numCache>
            </c:numRef>
          </c:val>
          <c:extLst>
            <c:ext xmlns:c16="http://schemas.microsoft.com/office/drawing/2014/chart" uri="{C3380CC4-5D6E-409C-BE32-E72D297353CC}">
              <c16:uniqueId val="{00000000-BA92-4173-9A71-5426818695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c:v>
                </c:pt>
                <c:pt idx="5">
                  <c:v>11</c:v>
                </c:pt>
                <c:pt idx="8">
                  <c:v>8</c:v>
                </c:pt>
                <c:pt idx="11">
                  <c:v>10</c:v>
                </c:pt>
                <c:pt idx="14">
                  <c:v>13</c:v>
                </c:pt>
              </c:numCache>
            </c:numRef>
          </c:val>
          <c:extLst>
            <c:ext xmlns:c16="http://schemas.microsoft.com/office/drawing/2014/chart" uri="{C3380CC4-5D6E-409C-BE32-E72D297353CC}">
              <c16:uniqueId val="{00000001-BA92-4173-9A71-5426818695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1907</c:v>
                </c:pt>
                <c:pt idx="5">
                  <c:v>2039</c:v>
                </c:pt>
                <c:pt idx="8">
                  <c:v>2378</c:v>
                </c:pt>
                <c:pt idx="11">
                  <c:v>2766</c:v>
                </c:pt>
                <c:pt idx="14">
                  <c:v>2966</c:v>
                </c:pt>
              </c:numCache>
            </c:numRef>
          </c:val>
          <c:extLst>
            <c:ext xmlns:c16="http://schemas.microsoft.com/office/drawing/2014/chart" uri="{C3380CC4-5D6E-409C-BE32-E72D297353CC}">
              <c16:uniqueId val="{00000002-BA92-4173-9A71-5426818695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92-4173-9A71-5426818695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92-4173-9A71-5426818695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92-4173-9A71-5426818695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570</c:v>
                </c:pt>
                <c:pt idx="3">
                  <c:v>523</c:v>
                </c:pt>
                <c:pt idx="6">
                  <c:v>522</c:v>
                </c:pt>
                <c:pt idx="9">
                  <c:v>517</c:v>
                </c:pt>
                <c:pt idx="12">
                  <c:v>547</c:v>
                </c:pt>
              </c:numCache>
            </c:numRef>
          </c:val>
          <c:extLst>
            <c:ext xmlns:c16="http://schemas.microsoft.com/office/drawing/2014/chart" uri="{C3380CC4-5D6E-409C-BE32-E72D297353CC}">
              <c16:uniqueId val="{00000006-BA92-4173-9A71-5426818695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128</c:v>
                </c:pt>
                <c:pt idx="3">
                  <c:v>106</c:v>
                </c:pt>
                <c:pt idx="6">
                  <c:v>105</c:v>
                </c:pt>
                <c:pt idx="9">
                  <c:v>95</c:v>
                </c:pt>
                <c:pt idx="12">
                  <c:v>84</c:v>
                </c:pt>
              </c:numCache>
            </c:numRef>
          </c:val>
          <c:extLst>
            <c:ext xmlns:c16="http://schemas.microsoft.com/office/drawing/2014/chart" uri="{C3380CC4-5D6E-409C-BE32-E72D297353CC}">
              <c16:uniqueId val="{00000007-BA92-4173-9A71-5426818695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1992</c:v>
                </c:pt>
                <c:pt idx="3">
                  <c:v>1814</c:v>
                </c:pt>
                <c:pt idx="6">
                  <c:v>1665</c:v>
                </c:pt>
                <c:pt idx="9">
                  <c:v>1502</c:v>
                </c:pt>
                <c:pt idx="12">
                  <c:v>1368</c:v>
                </c:pt>
              </c:numCache>
            </c:numRef>
          </c:val>
          <c:extLst>
            <c:ext xmlns:c16="http://schemas.microsoft.com/office/drawing/2014/chart" uri="{C3380CC4-5D6E-409C-BE32-E72D297353CC}">
              <c16:uniqueId val="{00000008-BA92-4173-9A71-5426818695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c:v>
                </c:pt>
                <c:pt idx="3">
                  <c:v>7</c:v>
                </c:pt>
                <c:pt idx="6">
                  <c:v>16</c:v>
                </c:pt>
                <c:pt idx="9">
                  <c:v>15</c:v>
                </c:pt>
                <c:pt idx="12">
                  <c:v>26</c:v>
                </c:pt>
              </c:numCache>
            </c:numRef>
          </c:val>
          <c:extLst>
            <c:ext xmlns:c16="http://schemas.microsoft.com/office/drawing/2014/chart" uri="{C3380CC4-5D6E-409C-BE32-E72D297353CC}">
              <c16:uniqueId val="{00000009-BA92-4173-9A71-5426818695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3299</c:v>
                </c:pt>
                <c:pt idx="3">
                  <c:v>3059</c:v>
                </c:pt>
                <c:pt idx="6">
                  <c:v>3392</c:v>
                </c:pt>
                <c:pt idx="9">
                  <c:v>3335</c:v>
                </c:pt>
                <c:pt idx="12">
                  <c:v>3739</c:v>
                </c:pt>
              </c:numCache>
            </c:numRef>
          </c:val>
          <c:extLst>
            <c:ext xmlns:c16="http://schemas.microsoft.com/office/drawing/2014/chart" uri="{C3380CC4-5D6E-409C-BE32-E72D297353CC}">
              <c16:uniqueId val="{0000000A-BA92-4173-9A71-5426818695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749</c:v>
                </c:pt>
                <c:pt idx="2">
                  <c:v>#N/A</c:v>
                </c:pt>
                <c:pt idx="3">
                  <c:v>#N/A</c:v>
                </c:pt>
                <c:pt idx="4">
                  <c:v>350</c:v>
                </c:pt>
                <c:pt idx="5">
                  <c:v>#N/A</c:v>
                </c:pt>
                <c:pt idx="6">
                  <c:v>#N/A</c:v>
                </c:pt>
                <c:pt idx="7">
                  <c:v>174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92-4173-9A71-5426818695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781</c:v>
                </c:pt>
                <c:pt idx="1">
                  <c:v>879</c:v>
                </c:pt>
                <c:pt idx="2">
                  <c:v>1059</c:v>
                </c:pt>
              </c:numCache>
            </c:numRef>
          </c:val>
          <c:extLst>
            <c:ext xmlns:c16="http://schemas.microsoft.com/office/drawing/2014/chart" uri="{C3380CC4-5D6E-409C-BE32-E72D297353CC}">
              <c16:uniqueId val="{00000000-09EC-49DF-87A6-D8C5A83637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146</c:v>
                </c:pt>
                <c:pt idx="1">
                  <c:v>146</c:v>
                </c:pt>
                <c:pt idx="2">
                  <c:v>158</c:v>
                </c:pt>
              </c:numCache>
            </c:numRef>
          </c:val>
          <c:extLst>
            <c:ext xmlns:c16="http://schemas.microsoft.com/office/drawing/2014/chart" uri="{C3380CC4-5D6E-409C-BE32-E72D297353CC}">
              <c16:uniqueId val="{00000001-09EC-49DF-87A6-D8C5A83637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1107</c:v>
                </c:pt>
                <c:pt idx="1">
                  <c:v>1370</c:v>
                </c:pt>
                <c:pt idx="2">
                  <c:v>1344</c:v>
                </c:pt>
              </c:numCache>
            </c:numRef>
          </c:val>
          <c:extLst>
            <c:ext xmlns:c16="http://schemas.microsoft.com/office/drawing/2014/chart" uri="{C3380CC4-5D6E-409C-BE32-E72D297353CC}">
              <c16:uniqueId val="{00000002-09EC-49DF-87A6-D8C5A83637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
4,368
78.65
5,174,932
4,984,207
182,873
2,788,561
3,739,438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収入額のうち税収は、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コロナ禍からの地域経済の回復に伴い微増している。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需用費は、光熱水費の高騰など物件費が増大している。</a:t>
          </a:r>
        </a:p>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人口の減少や全国平均を上回る高齢化率に加え、農業以外の中心となる産業が少ない等、財政基盤が弱く、低い財政力指数で推移している。</a:t>
          </a:r>
        </a:p>
        <a:p>
          <a:r>
            <a:rPr kumimoji="1" lang="ja-JP" altLang="en-US" sz="1300">
              <a:latin typeface="ＭＳ Ｐゴシック" panose="020B0600070205080204" pitchFamily="50" charset="-128"/>
              <a:ea typeface="ＭＳ Ｐゴシック" panose="020B0600070205080204" pitchFamily="50" charset="-128"/>
            </a:rPr>
            <a:t>　今後も歳出の徹底的な見直し等による削減、定員管理、町税等の徴収強化等の取組を通じて、財政基盤の強化を図る。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経常的歳入の一般財源については、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国の経済対策等による普通交付税の追加交付などにより、０．６ポイント改善した。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経常的歳出の一般財源については、人件費は増加したが、公債費が減少したため、全体で０．６％減少した。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経常収支比率については、類似団体平均値よりも若干高くなっており、財源の依存体質は変わらず厳しい状況が続いている。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公債費等の義務的経費の削減を中心とする行財政改革を進め</a:t>
          </a:r>
          <a:r>
            <a:rPr kumimoji="1" lang="ja-JP" altLang="en-US" sz="1300">
              <a:latin typeface="ＭＳ Ｐゴシック" panose="020B0600070205080204" pitchFamily="50" charset="-128"/>
              <a:ea typeface="ＭＳ Ｐゴシック" panose="020B0600070205080204" pitchFamily="50" charset="-128"/>
            </a:rPr>
            <a:t>、財政の健全化に努める必要がある。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35348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8401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35348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4783"/>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65</xdr:row>
      <xdr:rowOff>32808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54783"/>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32808</xdr:rowOff>
    </xdr:from>
    <xdr:to>
      <xdr:col>11</xdr:col>
      <xdr:colOff>31750</xdr:colOff>
      <xdr:row>66</xdr:row>
      <xdr:rowOff>26246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77058"/>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103946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70925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153458</xdr:rowOff>
    </xdr:from>
    <xdr:to>
      <xdr:col>11</xdr:col>
      <xdr:colOff>82550</xdr:colOff>
      <xdr:row>65</xdr:row>
      <xdr:rowOff>83608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68385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人件費は、職員給与費の給与改定、定年引上げや会計年度任用職員に勤勉手当の支給等により増加した。また、物件費は、庁舎等複合施設の供用開始に合わせて備品購入費や委託料が膨らんだ。</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しかし、類似団体との比較では大きく下回っており、職員数が類似団体の平均よりも少ないことが要因と考えている。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一部事務組合の人件費・物件費に充てる負担金、公営事業会計の人件費・物件費等に充てる繰出金といった費用を合計した場合でも、人口</a:t>
          </a:r>
          <a:r>
            <a:rPr kumimoji="1" lang="ja-JP" altLang="en-US" sz="1300">
              <a:latin typeface="ＭＳ Ｐゴシック" panose="020B0600070205080204" pitchFamily="50" charset="-128"/>
              <a:ea typeface="ＭＳ Ｐゴシック" panose="020B0600070205080204" pitchFamily="50" charset="-128"/>
            </a:rPr>
            <a:t>一人あたりの金額は類似団体平均より低い。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151330</xdr:rowOff>
    </xdr:from>
    <xdr:to>
      <xdr:col>23</xdr:col>
      <xdr:colOff>133350</xdr:colOff>
      <xdr:row>82</xdr:row>
      <xdr:rowOff>1437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8780"/>
          <a:ext cx="8382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143053</xdr:rowOff>
    </xdr:from>
    <xdr:to>
      <xdr:col>19</xdr:col>
      <xdr:colOff>133350</xdr:colOff>
      <xdr:row>81</xdr:row>
      <xdr:rowOff>151330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0503"/>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143053</xdr:rowOff>
    </xdr:from>
    <xdr:to>
      <xdr:col>15</xdr:col>
      <xdr:colOff>82550</xdr:colOff>
      <xdr:row>81</xdr:row>
      <xdr:rowOff>149047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30503"/>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108654</xdr:rowOff>
    </xdr:from>
    <xdr:to>
      <xdr:col>11</xdr:col>
      <xdr:colOff>31750</xdr:colOff>
      <xdr:row>81</xdr:row>
      <xdr:rowOff>149047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6104"/>
          <a:ext cx="889000" cy="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122087</xdr:rowOff>
    </xdr:from>
    <xdr:to>
      <xdr:col>23</xdr:col>
      <xdr:colOff>184150</xdr:colOff>
      <xdr:row>82</xdr:row>
      <xdr:rowOff>52237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43364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100530</xdr:rowOff>
    </xdr:from>
    <xdr:to>
      <xdr:col>19</xdr:col>
      <xdr:colOff>184150</xdr:colOff>
      <xdr:row>82</xdr:row>
      <xdr:rowOff>30680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40857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92253</xdr:rowOff>
    </xdr:from>
    <xdr:to>
      <xdr:col>15</xdr:col>
      <xdr:colOff>133350</xdr:colOff>
      <xdr:row>82</xdr:row>
      <xdr:rowOff>22403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32580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98247</xdr:rowOff>
    </xdr:from>
    <xdr:to>
      <xdr:col>11</xdr:col>
      <xdr:colOff>82550</xdr:colOff>
      <xdr:row>82</xdr:row>
      <xdr:rowOff>28397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38574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57854</xdr:rowOff>
    </xdr:from>
    <xdr:to>
      <xdr:col>7</xdr:col>
      <xdr:colOff>31750</xdr:colOff>
      <xdr:row>81</xdr:row>
      <xdr:rowOff>159454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169631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経験年数階層の変動によるプラス要因により、０．５ポイント上昇し、類似団体平均と同水準となった。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国における給与制度改革の動向を踏まえ、近隣町、人事院勧告、地域民間企業の給与差等を勘案しながら給料、職員</a:t>
          </a:r>
          <a:r>
            <a:rPr kumimoji="1" lang="ja-JP" altLang="en-US" sz="1300">
              <a:latin typeface="ＭＳ Ｐゴシック" panose="020B0600070205080204" pitchFamily="50" charset="-128"/>
              <a:ea typeface="ＭＳ Ｐゴシック" panose="020B0600070205080204" pitchFamily="50" charset="-128"/>
            </a:rPr>
            <a:t>手当の適正化を図る必要がある。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155893</xdr:rowOff>
    </xdr:from>
    <xdr:to>
      <xdr:col>81</xdr:col>
      <xdr:colOff>44450</xdr:colOff>
      <xdr:row>87</xdr:row>
      <xdr:rowOff>14605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0059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155893</xdr:rowOff>
    </xdr:from>
    <xdr:to>
      <xdr:col>77</xdr:col>
      <xdr:colOff>44450</xdr:colOff>
      <xdr:row>87</xdr:row>
      <xdr:rowOff>2539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00593"/>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32702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18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32702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3075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107332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45420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75582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市町村合併を行っていないこと、また、平成初期に行った新規採用の抑制により、類似団体平均を下回っている。現在は退職職員の補充で新規採用を行っているため、</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人強で推移している。</a:t>
          </a:r>
        </a:p>
        <a:p>
          <a:r>
            <a:rPr kumimoji="1" lang="ja-JP" altLang="en-US" sz="1300">
              <a:latin typeface="ＭＳ Ｐゴシック" panose="020B0600070205080204" pitchFamily="50" charset="-128"/>
              <a:ea typeface="ＭＳ Ｐゴシック" panose="020B0600070205080204" pitchFamily="50" charset="-128"/>
            </a:rPr>
            <a:t>　採用抑制により職員の年齢構成に偏りがあり、今後は住民サービスを低下させることがないよう、計画的な採用を行い、適正な定員管理に努める必要がある。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133938</xdr:rowOff>
    </xdr:from>
    <xdr:to>
      <xdr:col>81</xdr:col>
      <xdr:colOff>44450</xdr:colOff>
      <xdr:row>58</xdr:row>
      <xdr:rowOff>157766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78038"/>
          <a:ext cx="8382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122475</xdr:rowOff>
    </xdr:from>
    <xdr:to>
      <xdr:col>77</xdr:col>
      <xdr:colOff>44450</xdr:colOff>
      <xdr:row>58</xdr:row>
      <xdr:rowOff>133938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66575"/>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114030</xdr:rowOff>
    </xdr:from>
    <xdr:to>
      <xdr:col>72</xdr:col>
      <xdr:colOff>203200</xdr:colOff>
      <xdr:row>58</xdr:row>
      <xdr:rowOff>122475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58130"/>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114030</xdr:rowOff>
    </xdr:from>
    <xdr:to>
      <xdr:col>68</xdr:col>
      <xdr:colOff>152400</xdr:colOff>
      <xdr:row>58</xdr:row>
      <xdr:rowOff>115538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058130"/>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106966</xdr:rowOff>
    </xdr:from>
    <xdr:to>
      <xdr:col>81</xdr:col>
      <xdr:colOff>95250</xdr:colOff>
      <xdr:row>59</xdr:row>
      <xdr:rowOff>37116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28243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7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83138</xdr:rowOff>
    </xdr:from>
    <xdr:to>
      <xdr:col>77</xdr:col>
      <xdr:colOff>95250</xdr:colOff>
      <xdr:row>59</xdr:row>
      <xdr:rowOff>13288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2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23465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9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71675</xdr:rowOff>
    </xdr:from>
    <xdr:to>
      <xdr:col>73</xdr:col>
      <xdr:colOff>44450</xdr:colOff>
      <xdr:row>59</xdr:row>
      <xdr:rowOff>1825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1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12002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8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63230</xdr:rowOff>
    </xdr:from>
    <xdr:to>
      <xdr:col>68</xdr:col>
      <xdr:colOff>203200</xdr:colOff>
      <xdr:row>58</xdr:row>
      <xdr:rowOff>164830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3557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7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64738</xdr:rowOff>
    </xdr:from>
    <xdr:to>
      <xdr:col>64</xdr:col>
      <xdr:colOff>152400</xdr:colOff>
      <xdr:row>58</xdr:row>
      <xdr:rowOff>166338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7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庁舎等複合施設建設事業が進行中であったことから令和４年度の地方債発行額が少なかったことが起因し、実質公債費は１．０ポイント改善した。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類似団体平均より高いのは、近年行ってきた大規模工事にかかる起債の償還及び下水道事業に係る元利償還金が影響しているため。</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今後は、新小学校校舎の建設、可燃ごみの広域処理施設の整備等の大型ハード事業に伴う起債の新規発行を見込むことから、引き続き事業計画を十分に勘案し、地方債の発行抑制に努めて</a:t>
          </a:r>
          <a:r>
            <a:rPr kumimoji="1" lang="ja-JP" altLang="en-US" sz="1300">
              <a:latin typeface="ＭＳ Ｐゴシック" panose="020B0600070205080204" pitchFamily="50" charset="-128"/>
              <a:ea typeface="ＭＳ Ｐゴシック" panose="020B0600070205080204" pitchFamily="50" charset="-128"/>
            </a:rPr>
            <a:t>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112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917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45</xdr:row>
      <xdr:rowOff>57996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8825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57996</xdr:rowOff>
    </xdr:from>
    <xdr:to>
      <xdr:col>68</xdr:col>
      <xdr:colOff>152400</xdr:colOff>
      <xdr:row>45</xdr:row>
      <xdr:rowOff>98213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7732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7196</xdr:rowOff>
    </xdr:from>
    <xdr:to>
      <xdr:col>68</xdr:col>
      <xdr:colOff>203200</xdr:colOff>
      <xdr:row>45</xdr:row>
      <xdr:rowOff>108796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93573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47413</xdr:rowOff>
    </xdr:from>
    <xdr:to>
      <xdr:col>64</xdr:col>
      <xdr:colOff>152400</xdr:colOff>
      <xdr:row>45</xdr:row>
      <xdr:rowOff>149013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133790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令和元年度の起債償還のピークアウトとともに、国の経済対策等による普通交付税の追加交付や、物価高騰対応重点支援地方創生臨時交付金などの特定財源の活用により基金取崩が抑制され充当可能基金が増加したため、０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今後は、新小学校校舎の建設、可燃ごみの広域処理施設の整備等の大型ハード事業の進捗により、財政運営適正化計画において令和８年度には２８．６％になる予測をしている。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163649</xdr:rowOff>
    </xdr:from>
    <xdr:to>
      <xdr:col>72</xdr:col>
      <xdr:colOff>203200</xdr:colOff>
      <xdr:row>14</xdr:row>
      <xdr:rowOff>91017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392499"/>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91017</xdr:rowOff>
    </xdr:from>
    <xdr:to>
      <xdr:col>68</xdr:col>
      <xdr:colOff>152400</xdr:colOff>
      <xdr:row>15</xdr:row>
      <xdr:rowOff>153972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491317"/>
          <a:ext cx="8890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27776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42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126594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103172</xdr:rowOff>
    </xdr:from>
    <xdr:to>
      <xdr:col>64</xdr:col>
      <xdr:colOff>152400</xdr:colOff>
      <xdr:row>16</xdr:row>
      <xdr:rowOff>33322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6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18099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
4,368
78.65
5,174,932
4,984,207
182,873
2,788,561
3,739,438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人件費に係る経常収支比率は、類似団体平均と比較して</a:t>
          </a:r>
          <a:r>
            <a:rPr kumimoji="1" lang="ja-JP" altLang="en-US" sz="1300">
              <a:solidFill>
                <a:srgbClr val="FF0000"/>
              </a:solidFill>
              <a:latin typeface="ＭＳ Ｐゴシック" panose="020B0600070205080204" pitchFamily="50" charset="-128"/>
              <a:ea typeface="ＭＳ Ｐゴシック" panose="020B0600070205080204" pitchFamily="50" charset="-128"/>
            </a:rPr>
            <a:t>４</a:t>
          </a:r>
          <a:r>
            <a:rPr kumimoji="1" lang="ja-JP" altLang="en-US" sz="1300">
              <a:latin typeface="ＭＳ Ｐゴシック" panose="020B0600070205080204" pitchFamily="50" charset="-128"/>
              <a:ea typeface="ＭＳ Ｐゴシック" panose="020B0600070205080204" pitchFamily="50" charset="-128"/>
            </a:rPr>
            <a:t>年連続で若干上回っている。類似団体平均よりも上回ったのが令和２年度であることから、同年度開始された会計年度任用職員制度の予算構成によるものが起因し、人口千人当たりの会計年度任用職員数が類似団体平均よりも多いと分析している。</a:t>
          </a:r>
        </a:p>
        <a:p>
          <a:r>
            <a:rPr kumimoji="1" lang="ja-JP" altLang="en-US" sz="1300">
              <a:latin typeface="ＭＳ Ｐゴシック" panose="020B0600070205080204" pitchFamily="50" charset="-128"/>
              <a:ea typeface="ＭＳ Ｐゴシック" panose="020B0600070205080204" pitchFamily="50" charset="-128"/>
            </a:rPr>
            <a:t>　一部事務組合、公営事業会計の人件費に充てる負担金・繰出金を含めて、抑制していく必要がある。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38</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548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物件費に係る経常収支比率は、令和２年度以降、コロナ禍による事業収縮によって経常的な消費的経費の抑制が慣習化し、良好な数値となっている。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コロナ禍の財政事情は特異的であったことと、今後のインフレリスクを鑑み、行財政改革とともに公共施設総合管理計画等に沿って公共施設を適正な規模に見直し、物件費を抑制していく</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44704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83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44704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46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44704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46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44704</xdr:rowOff>
    </xdr:from>
    <xdr:to>
      <xdr:col>69</xdr:col>
      <xdr:colOff>92075</xdr:colOff>
      <xdr:row>17</xdr:row>
      <xdr:rowOff>65278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879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165354</xdr:rowOff>
    </xdr:from>
    <xdr:to>
      <xdr:col>69</xdr:col>
      <xdr:colOff>142875</xdr:colOff>
      <xdr:row>16</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105681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扶助費に係る経常収支比率は、令和５年度は類似団体平均よりも若干高くなった。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物価高騰に伴う町民への商品券発行を行ったことが起因している。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高齢化率が高く高齢者福祉にかかる経費が嵩んでいることと、</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少子化対策として乳幼児、児童生徒、高校生に係る医療費の扶助を行っており、今後も高い数値で推移していくものと予測している。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329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その他に係る経常収支比率が、類似団体平均を大きく上回っているのは、特別会計への繰出金が起因している。社会保障関係の特別会計（国保特別会計、介護保険特別会計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等）への繰出とともに下水道施設の維持管理費が増加している。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水道事業、下水道事業は、令和６年４月から企業会計へ移行しており、独立採算の原則、経営戦略を交えた計画的な経営改善を図り、普通会計からの繰り入れの減少を見込む。</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149860</xdr:rowOff>
    </xdr:from>
    <xdr:to>
      <xdr:col>82</xdr:col>
      <xdr:colOff>107950</xdr:colOff>
      <xdr:row>60</xdr:row>
      <xdr:rowOff>41275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2654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149860</xdr:rowOff>
    </xdr:from>
    <xdr:to>
      <xdr:col>78</xdr:col>
      <xdr:colOff>69850</xdr:colOff>
      <xdr:row>60</xdr:row>
      <xdr:rowOff>41275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2654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149860</xdr:rowOff>
    </xdr:from>
    <xdr:to>
      <xdr:col>73</xdr:col>
      <xdr:colOff>180975</xdr:colOff>
      <xdr:row>60</xdr:row>
      <xdr:rowOff>86995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2654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86995</xdr:rowOff>
    </xdr:from>
    <xdr:to>
      <xdr:col>69</xdr:col>
      <xdr:colOff>92075</xdr:colOff>
      <xdr:row>61</xdr:row>
      <xdr:rowOff>6985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3739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99060</xdr:rowOff>
    </xdr:from>
    <xdr:to>
      <xdr:col>82</xdr:col>
      <xdr:colOff>158750</xdr:colOff>
      <xdr:row>60</xdr:row>
      <xdr:rowOff>29210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71137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161925</xdr:rowOff>
    </xdr:from>
    <xdr:to>
      <xdr:col>78</xdr:col>
      <xdr:colOff>120650</xdr:colOff>
      <xdr:row>60</xdr:row>
      <xdr:rowOff>92075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76852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36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99060</xdr:rowOff>
    </xdr:from>
    <xdr:to>
      <xdr:col>74</xdr:col>
      <xdr:colOff>31750</xdr:colOff>
      <xdr:row>60</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30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36195</xdr:rowOff>
    </xdr:from>
    <xdr:to>
      <xdr:col>69</xdr:col>
      <xdr:colOff>142875</xdr:colOff>
      <xdr:row>60</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3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4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127635</xdr:rowOff>
    </xdr:from>
    <xdr:to>
      <xdr:col>65</xdr:col>
      <xdr:colOff>53975</xdr:colOff>
      <xdr:row>61</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42562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補助費に係る経常収支比率は、各種負担金、補助金交付全般について見直しを行っているため、近年は類似団体平均と同水準で推移している。</a:t>
          </a:r>
        </a:p>
        <a:p>
          <a:r>
            <a:rPr kumimoji="1" lang="ja-JP" altLang="en-US" sz="1300">
              <a:latin typeface="ＭＳ Ｐゴシック" panose="020B0600070205080204" pitchFamily="50" charset="-128"/>
              <a:ea typeface="ＭＳ Ｐゴシック" panose="020B0600070205080204" pitchFamily="50" charset="-128"/>
            </a:rPr>
            <a:t>　しかし、定住促進や子育て支援等で時代に合った新たな補助等を新設しており、今後も各種団体の事業、補助基準を引き続き見直しを行っていく必要がある。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163576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85852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99568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公債費に係る経常収支比率は、庁舎等複合施設建設事業が進行中であったため、令和４年度発行が比較的少なかったこが起因し、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今後は、新小学校校舎の建設、可燃ごみの広域処理施設の整備等の大型ハード事業に伴う起債の新規発行を計画しているから、令和１１年度から再び起債償還額が大きくなることを見込んでいる。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62230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467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62230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9895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989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5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では、人件費及びその他の経費で類似団体平均を上回っているものの、国の経済対策等により普通交付税が追加交付されたことと、物価高騰対応重点支援地方創生臨時交付金などの特定財源の活用により、健全な財政運営ができたとい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今後は、物価高騰により物件費等の消費的経費の膨張が予測されることから、人件費、扶助費等の義務的経費を見直し、経常経費全体をスリムにしていく必要がある。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79</xdr:row>
      <xdr:rowOff>130811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652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15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80</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515339"/>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31750</xdr:rowOff>
    </xdr:from>
    <xdr:to>
      <xdr:col>69</xdr:col>
      <xdr:colOff>92075</xdr:colOff>
      <xdr:row>80</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747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80011</xdr:rowOff>
    </xdr:from>
    <xdr:to>
      <xdr:col>82</xdr:col>
      <xdr:colOff>158750</xdr:colOff>
      <xdr:row>80</xdr:row>
      <xdr:rowOff>10161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52088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152400</xdr:rowOff>
    </xdr:from>
    <xdr:to>
      <xdr:col>69</xdr:col>
      <xdr:colOff>142875</xdr:colOff>
      <xdr:row>80</xdr:row>
      <xdr:rowOff>82550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67327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34665</xdr:rowOff>
    </xdr:from>
    <xdr:to>
      <xdr:col>29</xdr:col>
      <xdr:colOff>127000</xdr:colOff>
      <xdr:row>18</xdr:row>
      <xdr:rowOff>57793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8390"/>
          <a:ext cx="647700" cy="2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57793</xdr:rowOff>
    </xdr:from>
    <xdr:to>
      <xdr:col>26</xdr:col>
      <xdr:colOff>50800</xdr:colOff>
      <xdr:row>18</xdr:row>
      <xdr:rowOff>62567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91518"/>
          <a:ext cx="698500" cy="4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59012</xdr:rowOff>
    </xdr:from>
    <xdr:to>
      <xdr:col>22</xdr:col>
      <xdr:colOff>114300</xdr:colOff>
      <xdr:row>18</xdr:row>
      <xdr:rowOff>62567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92737"/>
          <a:ext cx="698500" cy="3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59012</xdr:rowOff>
    </xdr:from>
    <xdr:to>
      <xdr:col>18</xdr:col>
      <xdr:colOff>177800</xdr:colOff>
      <xdr:row>18</xdr:row>
      <xdr:rowOff>83008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2737"/>
          <a:ext cx="698500" cy="2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155315</xdr:rowOff>
    </xdr:from>
    <xdr:to>
      <xdr:col>29</xdr:col>
      <xdr:colOff>177800</xdr:colOff>
      <xdr:row>18</xdr:row>
      <xdr:rowOff>85465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7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63892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2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6993</xdr:rowOff>
    </xdr:from>
    <xdr:to>
      <xdr:col>26</xdr:col>
      <xdr:colOff>101600</xdr:colOff>
      <xdr:row>18</xdr:row>
      <xdr:rowOff>108593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40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93370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7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11767</xdr:rowOff>
    </xdr:from>
    <xdr:to>
      <xdr:col>22</xdr:col>
      <xdr:colOff>165100</xdr:colOff>
      <xdr:row>18</xdr:row>
      <xdr:rowOff>113367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98144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8212</xdr:rowOff>
    </xdr:from>
    <xdr:to>
      <xdr:col>19</xdr:col>
      <xdr:colOff>38100</xdr:colOff>
      <xdr:row>18</xdr:row>
      <xdr:rowOff>109812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94589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32208</xdr:rowOff>
    </xdr:from>
    <xdr:to>
      <xdr:col>15</xdr:col>
      <xdr:colOff>101600</xdr:colOff>
      <xdr:row>18</xdr:row>
      <xdr:rowOff>133808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118585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120325</xdr:rowOff>
    </xdr:from>
    <xdr:to>
      <xdr:col>29</xdr:col>
      <xdr:colOff>127000</xdr:colOff>
      <xdr:row>35</xdr:row>
      <xdr:rowOff>150678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30675"/>
          <a:ext cx="647700" cy="3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120325</xdr:rowOff>
    </xdr:from>
    <xdr:to>
      <xdr:col>26</xdr:col>
      <xdr:colOff>50800</xdr:colOff>
      <xdr:row>35</xdr:row>
      <xdr:rowOff>197665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30675"/>
          <a:ext cx="698500" cy="7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117188</xdr:rowOff>
    </xdr:from>
    <xdr:to>
      <xdr:col>22</xdr:col>
      <xdr:colOff>114300</xdr:colOff>
      <xdr:row>35</xdr:row>
      <xdr:rowOff>197665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27538"/>
          <a:ext cx="698500" cy="8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106202</xdr:rowOff>
    </xdr:from>
    <xdr:to>
      <xdr:col>18</xdr:col>
      <xdr:colOff>177800</xdr:colOff>
      <xdr:row>35</xdr:row>
      <xdr:rowOff>117188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16552"/>
          <a:ext cx="698500" cy="10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99878</xdr:rowOff>
    </xdr:from>
    <xdr:to>
      <xdr:col>29</xdr:col>
      <xdr:colOff>177800</xdr:colOff>
      <xdr:row>35</xdr:row>
      <xdr:rowOff>201478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71955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8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69525</xdr:rowOff>
    </xdr:from>
    <xdr:to>
      <xdr:col>26</xdr:col>
      <xdr:colOff>101600</xdr:colOff>
      <xdr:row>35</xdr:row>
      <xdr:rowOff>171125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7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181302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4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146865</xdr:rowOff>
    </xdr:from>
    <xdr:to>
      <xdr:col>22</xdr:col>
      <xdr:colOff>165100</xdr:colOff>
      <xdr:row>35</xdr:row>
      <xdr:rowOff>248465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5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233242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4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66388</xdr:rowOff>
    </xdr:from>
    <xdr:to>
      <xdr:col>19</xdr:col>
      <xdr:colOff>38100</xdr:colOff>
      <xdr:row>35</xdr:row>
      <xdr:rowOff>167988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7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178165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4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55402</xdr:rowOff>
    </xdr:from>
    <xdr:to>
      <xdr:col>15</xdr:col>
      <xdr:colOff>101600</xdr:colOff>
      <xdr:row>35</xdr:row>
      <xdr:rowOff>157002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65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167179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3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
4,368
78.65
5,174,932
4,984,207
182,873
2,788,561
3,739,438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54724</xdr:rowOff>
    </xdr:from>
    <xdr:to>
      <xdr:col>24</xdr:col>
      <xdr:colOff>63500</xdr:colOff>
      <xdr:row>37</xdr:row>
      <xdr:rowOff>69876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8374"/>
          <a:ext cx="8382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69876</xdr:rowOff>
    </xdr:from>
    <xdr:to>
      <xdr:col>19</xdr:col>
      <xdr:colOff>177800</xdr:colOff>
      <xdr:row>37</xdr:row>
      <xdr:rowOff>71229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3526"/>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69200</xdr:rowOff>
    </xdr:from>
    <xdr:to>
      <xdr:col>15</xdr:col>
      <xdr:colOff>50800</xdr:colOff>
      <xdr:row>37</xdr:row>
      <xdr:rowOff>71229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12850"/>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69200</xdr:rowOff>
    </xdr:from>
    <xdr:to>
      <xdr:col>10</xdr:col>
      <xdr:colOff>114300</xdr:colOff>
      <xdr:row>37</xdr:row>
      <xdr:rowOff>148711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2850"/>
          <a:ext cx="889000" cy="7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3924</xdr:rowOff>
    </xdr:from>
    <xdr:to>
      <xdr:col>24</xdr:col>
      <xdr:colOff>114300</xdr:colOff>
      <xdr:row>37</xdr:row>
      <xdr:rowOff>105524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90301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6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19076</xdr:rowOff>
    </xdr:from>
    <xdr:to>
      <xdr:col>20</xdr:col>
      <xdr:colOff>38100</xdr:colOff>
      <xdr:row>37</xdr:row>
      <xdr:rowOff>120676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111803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20429</xdr:rowOff>
    </xdr:from>
    <xdr:to>
      <xdr:col>15</xdr:col>
      <xdr:colOff>101600</xdr:colOff>
      <xdr:row>37</xdr:row>
      <xdr:rowOff>122029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113156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18400</xdr:rowOff>
    </xdr:from>
    <xdr:to>
      <xdr:col>10</xdr:col>
      <xdr:colOff>165100</xdr:colOff>
      <xdr:row>37</xdr:row>
      <xdr:rowOff>120000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111127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97911</xdr:rowOff>
    </xdr:from>
    <xdr:to>
      <xdr:col>6</xdr:col>
      <xdr:colOff>38100</xdr:colOff>
      <xdr:row>38</xdr:row>
      <xdr:rowOff>28060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1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19187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28573</xdr:rowOff>
    </xdr:from>
    <xdr:to>
      <xdr:col>24</xdr:col>
      <xdr:colOff>63500</xdr:colOff>
      <xdr:row>58</xdr:row>
      <xdr:rowOff>49650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72673"/>
          <a:ext cx="8382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49650</xdr:rowOff>
    </xdr:from>
    <xdr:to>
      <xdr:col>19</xdr:col>
      <xdr:colOff>177800</xdr:colOff>
      <xdr:row>58</xdr:row>
      <xdr:rowOff>58646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93750"/>
          <a:ext cx="889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50784</xdr:rowOff>
    </xdr:from>
    <xdr:to>
      <xdr:col>15</xdr:col>
      <xdr:colOff>50800</xdr:colOff>
      <xdr:row>58</xdr:row>
      <xdr:rowOff>58646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94884"/>
          <a:ext cx="8890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50784</xdr:rowOff>
    </xdr:from>
    <xdr:to>
      <xdr:col>10</xdr:col>
      <xdr:colOff>114300</xdr:colOff>
      <xdr:row>58</xdr:row>
      <xdr:rowOff>65005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4884"/>
          <a:ext cx="8890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149223</xdr:rowOff>
    </xdr:from>
    <xdr:to>
      <xdr:col>24</xdr:col>
      <xdr:colOff>114300</xdr:colOff>
      <xdr:row>58</xdr:row>
      <xdr:rowOff>79373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64150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170300</xdr:rowOff>
    </xdr:from>
    <xdr:to>
      <xdr:col>20</xdr:col>
      <xdr:colOff>38100</xdr:colOff>
      <xdr:row>58</xdr:row>
      <xdr:rowOff>100450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91577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7846</xdr:rowOff>
    </xdr:from>
    <xdr:to>
      <xdr:col>15</xdr:col>
      <xdr:colOff>101600</xdr:colOff>
      <xdr:row>58</xdr:row>
      <xdr:rowOff>109446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100573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4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171434</xdr:rowOff>
    </xdr:from>
    <xdr:to>
      <xdr:col>10</xdr:col>
      <xdr:colOff>165100</xdr:colOff>
      <xdr:row>58</xdr:row>
      <xdr:rowOff>101584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92711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3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14205</xdr:rowOff>
    </xdr:from>
    <xdr:to>
      <xdr:col>6</xdr:col>
      <xdr:colOff>38100</xdr:colOff>
      <xdr:row>58</xdr:row>
      <xdr:rowOff>115805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106932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5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106159</xdr:rowOff>
    </xdr:from>
    <xdr:to>
      <xdr:col>24</xdr:col>
      <xdr:colOff>63500</xdr:colOff>
      <xdr:row>78</xdr:row>
      <xdr:rowOff>107152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79259"/>
          <a:ext cx="8382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106159</xdr:rowOff>
    </xdr:from>
    <xdr:to>
      <xdr:col>19</xdr:col>
      <xdr:colOff>177800</xdr:colOff>
      <xdr:row>78</xdr:row>
      <xdr:rowOff>112021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79259"/>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110421</xdr:rowOff>
    </xdr:from>
    <xdr:to>
      <xdr:col>15</xdr:col>
      <xdr:colOff>50800</xdr:colOff>
      <xdr:row>78</xdr:row>
      <xdr:rowOff>112021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8352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110252</xdr:rowOff>
    </xdr:from>
    <xdr:to>
      <xdr:col>10</xdr:col>
      <xdr:colOff>114300</xdr:colOff>
      <xdr:row>78</xdr:row>
      <xdr:rowOff>110421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83352"/>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56352</xdr:rowOff>
    </xdr:from>
    <xdr:to>
      <xdr:col>24</xdr:col>
      <xdr:colOff>114300</xdr:colOff>
      <xdr:row>78</xdr:row>
      <xdr:rowOff>157952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142729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55359</xdr:rowOff>
    </xdr:from>
    <xdr:to>
      <xdr:col>20</xdr:col>
      <xdr:colOff>38100</xdr:colOff>
      <xdr:row>78</xdr:row>
      <xdr:rowOff>156959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148086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2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61221</xdr:rowOff>
    </xdr:from>
    <xdr:to>
      <xdr:col>15</xdr:col>
      <xdr:colOff>101600</xdr:colOff>
      <xdr:row>78</xdr:row>
      <xdr:rowOff>162821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153948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59621</xdr:rowOff>
    </xdr:from>
    <xdr:to>
      <xdr:col>10</xdr:col>
      <xdr:colOff>165100</xdr:colOff>
      <xdr:row>78</xdr:row>
      <xdr:rowOff>161221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152348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59452</xdr:rowOff>
    </xdr:from>
    <xdr:to>
      <xdr:col>6</xdr:col>
      <xdr:colOff>38100</xdr:colOff>
      <xdr:row>78</xdr:row>
      <xdr:rowOff>161052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152179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2715</xdr:rowOff>
    </xdr:from>
    <xdr:to>
      <xdr:col>24</xdr:col>
      <xdr:colOff>63500</xdr:colOff>
      <xdr:row>96</xdr:row>
      <xdr:rowOff>122600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61915"/>
          <a:ext cx="838200" cy="11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122600</xdr:rowOff>
    </xdr:from>
    <xdr:to>
      <xdr:col>19</xdr:col>
      <xdr:colOff>177800</xdr:colOff>
      <xdr:row>97</xdr:row>
      <xdr:rowOff>45898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81800"/>
          <a:ext cx="889000" cy="9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33158</xdr:rowOff>
    </xdr:from>
    <xdr:to>
      <xdr:col>15</xdr:col>
      <xdr:colOff>50800</xdr:colOff>
      <xdr:row>97</xdr:row>
      <xdr:rowOff>45898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63808"/>
          <a:ext cx="8890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169357</xdr:rowOff>
    </xdr:from>
    <xdr:to>
      <xdr:col>10</xdr:col>
      <xdr:colOff>114300</xdr:colOff>
      <xdr:row>97</xdr:row>
      <xdr:rowOff>33158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28557"/>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123365</xdr:rowOff>
    </xdr:from>
    <xdr:to>
      <xdr:col>24</xdr:col>
      <xdr:colOff>114300</xdr:colOff>
      <xdr:row>96</xdr:row>
      <xdr:rowOff>53515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101792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71800</xdr:rowOff>
    </xdr:from>
    <xdr:to>
      <xdr:col>20</xdr:col>
      <xdr:colOff>38100</xdr:colOff>
      <xdr:row>97</xdr:row>
      <xdr:rowOff>1950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164527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166548</xdr:rowOff>
    </xdr:from>
    <xdr:to>
      <xdr:col>15</xdr:col>
      <xdr:colOff>101600</xdr:colOff>
      <xdr:row>97</xdr:row>
      <xdr:rowOff>96698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87825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153808</xdr:rowOff>
    </xdr:from>
    <xdr:to>
      <xdr:col>10</xdr:col>
      <xdr:colOff>165100</xdr:colOff>
      <xdr:row>97</xdr:row>
      <xdr:rowOff>83958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75085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0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118557</xdr:rowOff>
    </xdr:from>
    <xdr:to>
      <xdr:col>6</xdr:col>
      <xdr:colOff>38100</xdr:colOff>
      <xdr:row>97</xdr:row>
      <xdr:rowOff>48707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39834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74202</xdr:rowOff>
    </xdr:from>
    <xdr:to>
      <xdr:col>55</xdr:col>
      <xdr:colOff>0</xdr:colOff>
      <xdr:row>37</xdr:row>
      <xdr:rowOff>83811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17852"/>
          <a:ext cx="838200" cy="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44040</xdr:rowOff>
    </xdr:from>
    <xdr:to>
      <xdr:col>50</xdr:col>
      <xdr:colOff>114300</xdr:colOff>
      <xdr:row>37</xdr:row>
      <xdr:rowOff>83811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87690"/>
          <a:ext cx="889000" cy="3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93565</xdr:rowOff>
    </xdr:from>
    <xdr:to>
      <xdr:col>45</xdr:col>
      <xdr:colOff>177800</xdr:colOff>
      <xdr:row>37</xdr:row>
      <xdr:rowOff>44040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65765"/>
          <a:ext cx="889000" cy="1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93565</xdr:rowOff>
    </xdr:from>
    <xdr:to>
      <xdr:col>41</xdr:col>
      <xdr:colOff>50800</xdr:colOff>
      <xdr:row>37</xdr:row>
      <xdr:rowOff>142727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65765"/>
          <a:ext cx="889000" cy="2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23402</xdr:rowOff>
    </xdr:from>
    <xdr:to>
      <xdr:col>55</xdr:col>
      <xdr:colOff>50800</xdr:colOff>
      <xdr:row>37</xdr:row>
      <xdr:rowOff>125002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1829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4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33011</xdr:rowOff>
    </xdr:from>
    <xdr:to>
      <xdr:col>50</xdr:col>
      <xdr:colOff>165100</xdr:colOff>
      <xdr:row>37</xdr:row>
      <xdr:rowOff>134611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125738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164690</xdr:rowOff>
    </xdr:from>
    <xdr:to>
      <xdr:col>46</xdr:col>
      <xdr:colOff>38100</xdr:colOff>
      <xdr:row>37</xdr:row>
      <xdr:rowOff>94840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85967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2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42765</xdr:rowOff>
    </xdr:from>
    <xdr:to>
      <xdr:col>41</xdr:col>
      <xdr:colOff>101600</xdr:colOff>
      <xdr:row>36</xdr:row>
      <xdr:rowOff>144365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135492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0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91927</xdr:rowOff>
    </xdr:from>
    <xdr:to>
      <xdr:col>36</xdr:col>
      <xdr:colOff>165100</xdr:colOff>
      <xdr:row>38</xdr:row>
      <xdr:rowOff>22077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13204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2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28977</xdr:rowOff>
    </xdr:from>
    <xdr:to>
      <xdr:col>55</xdr:col>
      <xdr:colOff>0</xdr:colOff>
      <xdr:row>58</xdr:row>
      <xdr:rowOff>133707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73077"/>
          <a:ext cx="838200" cy="10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72985</xdr:rowOff>
    </xdr:from>
    <xdr:to>
      <xdr:col>50</xdr:col>
      <xdr:colOff>114300</xdr:colOff>
      <xdr:row>58</xdr:row>
      <xdr:rowOff>133707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17085"/>
          <a:ext cx="889000" cy="6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72985</xdr:rowOff>
    </xdr:from>
    <xdr:to>
      <xdr:col>45</xdr:col>
      <xdr:colOff>177800</xdr:colOff>
      <xdr:row>59</xdr:row>
      <xdr:rowOff>2204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17085"/>
          <a:ext cx="889000" cy="10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2204</xdr:rowOff>
    </xdr:from>
    <xdr:to>
      <xdr:col>41</xdr:col>
      <xdr:colOff>50800</xdr:colOff>
      <xdr:row>59</xdr:row>
      <xdr:rowOff>16676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17754"/>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149627</xdr:rowOff>
    </xdr:from>
    <xdr:to>
      <xdr:col>55</xdr:col>
      <xdr:colOff>50800</xdr:colOff>
      <xdr:row>58</xdr:row>
      <xdr:rowOff>79777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128054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0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82907</xdr:rowOff>
    </xdr:from>
    <xdr:to>
      <xdr:col>50</xdr:col>
      <xdr:colOff>165100</xdr:colOff>
      <xdr:row>59</xdr:row>
      <xdr:rowOff>13057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4184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1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22185</xdr:rowOff>
    </xdr:from>
    <xdr:to>
      <xdr:col>46</xdr:col>
      <xdr:colOff>38100</xdr:colOff>
      <xdr:row>58</xdr:row>
      <xdr:rowOff>123785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114912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122854</xdr:rowOff>
    </xdr:from>
    <xdr:to>
      <xdr:col>41</xdr:col>
      <xdr:colOff>101600</xdr:colOff>
      <xdr:row>59</xdr:row>
      <xdr:rowOff>53004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44131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137326</xdr:rowOff>
    </xdr:from>
    <xdr:to>
      <xdr:col>36</xdr:col>
      <xdr:colOff>165100</xdr:colOff>
      <xdr:row>59</xdr:row>
      <xdr:rowOff>67476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58603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50299</xdr:rowOff>
    </xdr:from>
    <xdr:to>
      <xdr:col>55</xdr:col>
      <xdr:colOff>0</xdr:colOff>
      <xdr:row>79</xdr:row>
      <xdr:rowOff>75350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94849"/>
          <a:ext cx="8382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55420</xdr:rowOff>
    </xdr:from>
    <xdr:to>
      <xdr:col>50</xdr:col>
      <xdr:colOff>114300</xdr:colOff>
      <xdr:row>79</xdr:row>
      <xdr:rowOff>75350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99970"/>
          <a:ext cx="889000" cy="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55420</xdr:rowOff>
    </xdr:from>
    <xdr:to>
      <xdr:col>45</xdr:col>
      <xdr:colOff>177800</xdr:colOff>
      <xdr:row>79</xdr:row>
      <xdr:rowOff>70455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99970"/>
          <a:ext cx="889000" cy="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70455</xdr:rowOff>
    </xdr:from>
    <xdr:to>
      <xdr:col>41</xdr:col>
      <xdr:colOff>50800</xdr:colOff>
      <xdr:row>79</xdr:row>
      <xdr:rowOff>81561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15005"/>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170949</xdr:rowOff>
    </xdr:from>
    <xdr:to>
      <xdr:col>55</xdr:col>
      <xdr:colOff>50800</xdr:colOff>
      <xdr:row>79</xdr:row>
      <xdr:rowOff>101099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24550</xdr:rowOff>
    </xdr:from>
    <xdr:to>
      <xdr:col>50</xdr:col>
      <xdr:colOff>165100</xdr:colOff>
      <xdr:row>79</xdr:row>
      <xdr:rowOff>126150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117277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4620</xdr:rowOff>
    </xdr:from>
    <xdr:to>
      <xdr:col>46</xdr:col>
      <xdr:colOff>38100</xdr:colOff>
      <xdr:row>79</xdr:row>
      <xdr:rowOff>106220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4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97347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4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19655</xdr:rowOff>
    </xdr:from>
    <xdr:to>
      <xdr:col>41</xdr:col>
      <xdr:colOff>101600</xdr:colOff>
      <xdr:row>79</xdr:row>
      <xdr:rowOff>121255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112382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30761</xdr:rowOff>
    </xdr:from>
    <xdr:to>
      <xdr:col>36</xdr:col>
      <xdr:colOff>165100</xdr:colOff>
      <xdr:row>79</xdr:row>
      <xdr:rowOff>132361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123488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66039</xdr:rowOff>
    </xdr:from>
    <xdr:to>
      <xdr:col>55</xdr:col>
      <xdr:colOff>0</xdr:colOff>
      <xdr:row>99</xdr:row>
      <xdr:rowOff>14416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68139"/>
          <a:ext cx="838200" cy="1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127538</xdr:rowOff>
    </xdr:from>
    <xdr:to>
      <xdr:col>50</xdr:col>
      <xdr:colOff>114300</xdr:colOff>
      <xdr:row>99</xdr:row>
      <xdr:rowOff>14416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29638"/>
          <a:ext cx="889000" cy="5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127538</xdr:rowOff>
    </xdr:from>
    <xdr:to>
      <xdr:col>45</xdr:col>
      <xdr:colOff>177800</xdr:colOff>
      <xdr:row>99</xdr:row>
      <xdr:rowOff>79532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2963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79532</xdr:rowOff>
    </xdr:from>
    <xdr:to>
      <xdr:col>41</xdr:col>
      <xdr:colOff>50800</xdr:colOff>
      <xdr:row>99</xdr:row>
      <xdr:rowOff>86874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53082"/>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15239</xdr:rowOff>
    </xdr:from>
    <xdr:to>
      <xdr:col>55</xdr:col>
      <xdr:colOff>50800</xdr:colOff>
      <xdr:row>98</xdr:row>
      <xdr:rowOff>116839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38116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135066</xdr:rowOff>
    </xdr:from>
    <xdr:to>
      <xdr:col>50</xdr:col>
      <xdr:colOff>165100</xdr:colOff>
      <xdr:row>99</xdr:row>
      <xdr:rowOff>65216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56343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76738</xdr:rowOff>
    </xdr:from>
    <xdr:to>
      <xdr:col>46</xdr:col>
      <xdr:colOff>38100</xdr:colOff>
      <xdr:row>99</xdr:row>
      <xdr:rowOff>6888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169465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7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28732</xdr:rowOff>
    </xdr:from>
    <xdr:to>
      <xdr:col>41</xdr:col>
      <xdr:colOff>101600</xdr:colOff>
      <xdr:row>99</xdr:row>
      <xdr:rowOff>130332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70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121459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9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36074</xdr:rowOff>
    </xdr:from>
    <xdr:to>
      <xdr:col>36</xdr:col>
      <xdr:colOff>165100</xdr:colOff>
      <xdr:row>99</xdr:row>
      <xdr:rowOff>137674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7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128801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1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28919</xdr:rowOff>
    </xdr:from>
    <xdr:to>
      <xdr:col>85</xdr:col>
      <xdr:colOff>127000</xdr:colOff>
      <xdr:row>39</xdr:row>
      <xdr:rowOff>40132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15469"/>
          <a:ext cx="8382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34678</xdr:rowOff>
    </xdr:from>
    <xdr:to>
      <xdr:col>81</xdr:col>
      <xdr:colOff>50800</xdr:colOff>
      <xdr:row>39</xdr:row>
      <xdr:rowOff>40132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21228"/>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34678</xdr:rowOff>
    </xdr:from>
    <xdr:to>
      <xdr:col>76</xdr:col>
      <xdr:colOff>114300</xdr:colOff>
      <xdr:row>39</xdr:row>
      <xdr:rowOff>44403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1228"/>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5152</xdr:rowOff>
    </xdr:from>
    <xdr:to>
      <xdr:col>71</xdr:col>
      <xdr:colOff>177800</xdr:colOff>
      <xdr:row>39</xdr:row>
      <xdr:rowOff>44403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91702"/>
          <a:ext cx="889000" cy="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149569</xdr:rowOff>
    </xdr:from>
    <xdr:to>
      <xdr:col>85</xdr:col>
      <xdr:colOff>177800</xdr:colOff>
      <xdr:row>39</xdr:row>
      <xdr:rowOff>79719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160782</xdr:rowOff>
    </xdr:from>
    <xdr:to>
      <xdr:col>81</xdr:col>
      <xdr:colOff>101600</xdr:colOff>
      <xdr:row>39</xdr:row>
      <xdr:rowOff>90932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82059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155328</xdr:rowOff>
    </xdr:from>
    <xdr:to>
      <xdr:col>76</xdr:col>
      <xdr:colOff>165100</xdr:colOff>
      <xdr:row>39</xdr:row>
      <xdr:rowOff>85478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76605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165053</xdr:rowOff>
    </xdr:from>
    <xdr:to>
      <xdr:col>72</xdr:col>
      <xdr:colOff>38100</xdr:colOff>
      <xdr:row>39</xdr:row>
      <xdr:rowOff>95203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86330</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7728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125802</xdr:rowOff>
    </xdr:from>
    <xdr:to>
      <xdr:col>67</xdr:col>
      <xdr:colOff>101600</xdr:colOff>
      <xdr:row>39</xdr:row>
      <xdr:rowOff>55952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72479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34150</xdr:rowOff>
    </xdr:from>
    <xdr:to>
      <xdr:col>85</xdr:col>
      <xdr:colOff>127000</xdr:colOff>
      <xdr:row>78</xdr:row>
      <xdr:rowOff>44656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07250"/>
          <a:ext cx="8382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34150</xdr:rowOff>
    </xdr:from>
    <xdr:to>
      <xdr:col>81</xdr:col>
      <xdr:colOff>50800</xdr:colOff>
      <xdr:row>78</xdr:row>
      <xdr:rowOff>60858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07250"/>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27915</xdr:rowOff>
    </xdr:from>
    <xdr:to>
      <xdr:col>76</xdr:col>
      <xdr:colOff>114300</xdr:colOff>
      <xdr:row>78</xdr:row>
      <xdr:rowOff>60858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01015"/>
          <a:ext cx="889000" cy="3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19335</xdr:rowOff>
    </xdr:from>
    <xdr:to>
      <xdr:col>71</xdr:col>
      <xdr:colOff>177800</xdr:colOff>
      <xdr:row>78</xdr:row>
      <xdr:rowOff>27915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92435"/>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165306</xdr:rowOff>
    </xdr:from>
    <xdr:to>
      <xdr:col>85</xdr:col>
      <xdr:colOff>177800</xdr:colOff>
      <xdr:row>78</xdr:row>
      <xdr:rowOff>95456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80233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154800</xdr:rowOff>
    </xdr:from>
    <xdr:to>
      <xdr:col>81</xdr:col>
      <xdr:colOff>101600</xdr:colOff>
      <xdr:row>78</xdr:row>
      <xdr:rowOff>84950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76077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10058</xdr:rowOff>
    </xdr:from>
    <xdr:to>
      <xdr:col>76</xdr:col>
      <xdr:colOff>165100</xdr:colOff>
      <xdr:row>78</xdr:row>
      <xdr:rowOff>111658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102785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7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148565</xdr:rowOff>
    </xdr:from>
    <xdr:to>
      <xdr:col>72</xdr:col>
      <xdr:colOff>38100</xdr:colOff>
      <xdr:row>78</xdr:row>
      <xdr:rowOff>78715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69842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139985</xdr:rowOff>
    </xdr:from>
    <xdr:to>
      <xdr:col>67</xdr:col>
      <xdr:colOff>101600</xdr:colOff>
      <xdr:row>78</xdr:row>
      <xdr:rowOff>70135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61262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3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90729</xdr:rowOff>
    </xdr:from>
    <xdr:to>
      <xdr:col>85</xdr:col>
      <xdr:colOff>127000</xdr:colOff>
      <xdr:row>98</xdr:row>
      <xdr:rowOff>99406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92829"/>
          <a:ext cx="838200" cy="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90729</xdr:rowOff>
    </xdr:from>
    <xdr:to>
      <xdr:col>81</xdr:col>
      <xdr:colOff>50800</xdr:colOff>
      <xdr:row>98</xdr:row>
      <xdr:rowOff>101422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92829"/>
          <a:ext cx="889000" cy="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101422</xdr:rowOff>
    </xdr:from>
    <xdr:to>
      <xdr:col>76</xdr:col>
      <xdr:colOff>114300</xdr:colOff>
      <xdr:row>98</xdr:row>
      <xdr:rowOff>151771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03522"/>
          <a:ext cx="889000" cy="5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151771</xdr:rowOff>
    </xdr:from>
    <xdr:to>
      <xdr:col>71</xdr:col>
      <xdr:colOff>177800</xdr:colOff>
      <xdr:row>98</xdr:row>
      <xdr:rowOff>164688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53871"/>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48606</xdr:rowOff>
    </xdr:from>
    <xdr:to>
      <xdr:col>85</xdr:col>
      <xdr:colOff>177800</xdr:colOff>
      <xdr:row>98</xdr:row>
      <xdr:rowOff>150206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1516</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39929</xdr:rowOff>
    </xdr:from>
    <xdr:to>
      <xdr:col>81</xdr:col>
      <xdr:colOff>101600</xdr:colOff>
      <xdr:row>98</xdr:row>
      <xdr:rowOff>141529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132656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50622</xdr:rowOff>
    </xdr:from>
    <xdr:to>
      <xdr:col>76</xdr:col>
      <xdr:colOff>165100</xdr:colOff>
      <xdr:row>98</xdr:row>
      <xdr:rowOff>152222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143349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4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100971</xdr:rowOff>
    </xdr:from>
    <xdr:to>
      <xdr:col>72</xdr:col>
      <xdr:colOff>38100</xdr:colOff>
      <xdr:row>99</xdr:row>
      <xdr:rowOff>31121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22248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9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113888</xdr:rowOff>
    </xdr:from>
    <xdr:to>
      <xdr:col>67</xdr:col>
      <xdr:colOff>101600</xdr:colOff>
      <xdr:row>99</xdr:row>
      <xdr:rowOff>44038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35165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35116</xdr:rowOff>
    </xdr:from>
    <xdr:to>
      <xdr:col>116</xdr:col>
      <xdr:colOff>63500</xdr:colOff>
      <xdr:row>39</xdr:row>
      <xdr:rowOff>40240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21666"/>
          <a:ext cx="8382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40240</xdr:rowOff>
    </xdr:from>
    <xdr:to>
      <xdr:col>111</xdr:col>
      <xdr:colOff>177800</xdr:colOff>
      <xdr:row>39</xdr:row>
      <xdr:rowOff>40907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26790"/>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40907</xdr:rowOff>
    </xdr:from>
    <xdr:to>
      <xdr:col>107</xdr:col>
      <xdr:colOff>50800</xdr:colOff>
      <xdr:row>39</xdr:row>
      <xdr:rowOff>41002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27457"/>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41002</xdr:rowOff>
    </xdr:from>
    <xdr:to>
      <xdr:col>102</xdr:col>
      <xdr:colOff>114300</xdr:colOff>
      <xdr:row>39</xdr:row>
      <xdr:rowOff>43002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27552"/>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155766</xdr:rowOff>
    </xdr:from>
    <xdr:to>
      <xdr:col>116</xdr:col>
      <xdr:colOff>114300</xdr:colOff>
      <xdr:row>39</xdr:row>
      <xdr:rowOff>85916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75043</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160890</xdr:rowOff>
    </xdr:from>
    <xdr:to>
      <xdr:col>112</xdr:col>
      <xdr:colOff>38100</xdr:colOff>
      <xdr:row>39</xdr:row>
      <xdr:rowOff>91040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82167</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768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161557</xdr:rowOff>
    </xdr:from>
    <xdr:to>
      <xdr:col>107</xdr:col>
      <xdr:colOff>101600</xdr:colOff>
      <xdr:row>39</xdr:row>
      <xdr:rowOff>91707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82834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6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161652</xdr:rowOff>
    </xdr:from>
    <xdr:to>
      <xdr:col>102</xdr:col>
      <xdr:colOff>165100</xdr:colOff>
      <xdr:row>39</xdr:row>
      <xdr:rowOff>91802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82929</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76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163652</xdr:rowOff>
    </xdr:from>
    <xdr:to>
      <xdr:col>98</xdr:col>
      <xdr:colOff>38100</xdr:colOff>
      <xdr:row>39</xdr:row>
      <xdr:rowOff>93802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84929</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131983</xdr:rowOff>
    </xdr:from>
    <xdr:to>
      <xdr:col>116</xdr:col>
      <xdr:colOff>63500</xdr:colOff>
      <xdr:row>58</xdr:row>
      <xdr:rowOff>132138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6083"/>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132138</xdr:rowOff>
    </xdr:from>
    <xdr:to>
      <xdr:col>111</xdr:col>
      <xdr:colOff>177800</xdr:colOff>
      <xdr:row>58</xdr:row>
      <xdr:rowOff>132311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6238"/>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132311</xdr:rowOff>
    </xdr:from>
    <xdr:to>
      <xdr:col>107</xdr:col>
      <xdr:colOff>50800</xdr:colOff>
      <xdr:row>58</xdr:row>
      <xdr:rowOff>133848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76411"/>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133848</xdr:rowOff>
    </xdr:from>
    <xdr:to>
      <xdr:col>102</xdr:col>
      <xdr:colOff>114300</xdr:colOff>
      <xdr:row>58</xdr:row>
      <xdr:rowOff>133985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7794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81183</xdr:rowOff>
    </xdr:from>
    <xdr:to>
      <xdr:col>116</xdr:col>
      <xdr:colOff>114300</xdr:colOff>
      <xdr:row>59</xdr:row>
      <xdr:rowOff>11333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81338</xdr:rowOff>
    </xdr:from>
    <xdr:to>
      <xdr:col>112</xdr:col>
      <xdr:colOff>38100</xdr:colOff>
      <xdr:row>59</xdr:row>
      <xdr:rowOff>11488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2615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1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81511</xdr:rowOff>
    </xdr:from>
    <xdr:to>
      <xdr:col>107</xdr:col>
      <xdr:colOff>101600</xdr:colOff>
      <xdr:row>59</xdr:row>
      <xdr:rowOff>11661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2788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18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83048</xdr:rowOff>
    </xdr:from>
    <xdr:to>
      <xdr:col>102</xdr:col>
      <xdr:colOff>165100</xdr:colOff>
      <xdr:row>59</xdr:row>
      <xdr:rowOff>13198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4325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19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83185</xdr:rowOff>
    </xdr:from>
    <xdr:to>
      <xdr:col>98</xdr:col>
      <xdr:colOff>38100</xdr:colOff>
      <xdr:row>59</xdr:row>
      <xdr:rowOff>13335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4462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2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73963</xdr:rowOff>
    </xdr:from>
    <xdr:to>
      <xdr:col>116</xdr:col>
      <xdr:colOff>63500</xdr:colOff>
      <xdr:row>76</xdr:row>
      <xdr:rowOff>85765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04163"/>
          <a:ext cx="838200" cy="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73963</xdr:rowOff>
    </xdr:from>
    <xdr:to>
      <xdr:col>111</xdr:col>
      <xdr:colOff>177800</xdr:colOff>
      <xdr:row>76</xdr:row>
      <xdr:rowOff>95839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04163"/>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95839</xdr:rowOff>
    </xdr:from>
    <xdr:to>
      <xdr:col>107</xdr:col>
      <xdr:colOff>50800</xdr:colOff>
      <xdr:row>76</xdr:row>
      <xdr:rowOff>97055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26039"/>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97055</xdr:rowOff>
    </xdr:from>
    <xdr:to>
      <xdr:col>102</xdr:col>
      <xdr:colOff>114300</xdr:colOff>
      <xdr:row>76</xdr:row>
      <xdr:rowOff>99919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27255"/>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34965</xdr:rowOff>
    </xdr:from>
    <xdr:to>
      <xdr:col>116</xdr:col>
      <xdr:colOff>114300</xdr:colOff>
      <xdr:row>76</xdr:row>
      <xdr:rowOff>136565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57842</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1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23163</xdr:rowOff>
    </xdr:from>
    <xdr:to>
      <xdr:col>112</xdr:col>
      <xdr:colOff>38100</xdr:colOff>
      <xdr:row>76</xdr:row>
      <xdr:rowOff>124763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5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141289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2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45039</xdr:rowOff>
    </xdr:from>
    <xdr:to>
      <xdr:col>107</xdr:col>
      <xdr:colOff>101600</xdr:colOff>
      <xdr:row>76</xdr:row>
      <xdr:rowOff>146639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163166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5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46255</xdr:rowOff>
    </xdr:from>
    <xdr:to>
      <xdr:col>102</xdr:col>
      <xdr:colOff>165100</xdr:colOff>
      <xdr:row>76</xdr:row>
      <xdr:rowOff>147855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164382</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49119</xdr:rowOff>
    </xdr:from>
    <xdr:to>
      <xdr:col>98</xdr:col>
      <xdr:colOff>38100</xdr:colOff>
      <xdr:row>76</xdr:row>
      <xdr:rowOff>150719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167246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5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類似団体平均と比較すると、普通建設事業費（更新整備）及び繰出金以外は同等あるいは下回っている。特に物件費や維持補修費、公債費については、類似団体平均を大きく下回っている。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人件費について職員給与費が給与改定に伴って増。庁舎等複合施設建設事業の主要整備の完了に係る支出及び令和５年５月豪雨・台風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の現年災害復旧事業によって投資的経費が膨らんだ。物件費は、庁舎等複合施設の供用開始に合わせて備品購入費や委託料が膨らんだもの。公債費は、庁舎等複合施設建設事業が進行中であったため、令和４年度発行が比較的少なかったことから減少した。繰出金については、類似団体平均を上回っているが、これは介護保険等社会保障にかかる特別会計と下水道会計への繰出金が影響している。扶助費は、物価高騰に伴う町民への商品券発行により増加し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歳出全体に関しては、国の経済対策等により普通交付税が追加交付されたことと、物価高騰対応重点支援地方創生臨時交付金などの特定財源の活用により、健全な財政運営ができたといえる。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少子高齢化・人口減少が進む過疎地域であることから、分母となる人口の減少に伴って必然的に住民一人当たりのコストは大きくなっていくと考えている。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
4,368
78.65
5,174,932
4,984,207
182,873
2,788,561
3,739,438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3264</xdr:rowOff>
    </xdr:from>
    <xdr:to>
      <xdr:col>24</xdr:col>
      <xdr:colOff>63500</xdr:colOff>
      <xdr:row>38</xdr:row>
      <xdr:rowOff>10598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18364"/>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10598</xdr:rowOff>
    </xdr:from>
    <xdr:to>
      <xdr:col>19</xdr:col>
      <xdr:colOff>177800</xdr:colOff>
      <xdr:row>38</xdr:row>
      <xdr:rowOff>12294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25698"/>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2483</xdr:rowOff>
    </xdr:from>
    <xdr:to>
      <xdr:col>15</xdr:col>
      <xdr:colOff>50800</xdr:colOff>
      <xdr:row>38</xdr:row>
      <xdr:rowOff>12294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17583"/>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2483</xdr:rowOff>
    </xdr:from>
    <xdr:to>
      <xdr:col>10</xdr:col>
      <xdr:colOff>114300</xdr:colOff>
      <xdr:row>38</xdr:row>
      <xdr:rowOff>11303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17583"/>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123914</xdr:rowOff>
    </xdr:from>
    <xdr:to>
      <xdr:col>24</xdr:col>
      <xdr:colOff>114300</xdr:colOff>
      <xdr:row>38</xdr:row>
      <xdr:rowOff>54063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75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38841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131248</xdr:rowOff>
    </xdr:from>
    <xdr:to>
      <xdr:col>20</xdr:col>
      <xdr:colOff>38100</xdr:colOff>
      <xdr:row>38</xdr:row>
      <xdr:rowOff>61398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52525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132943</xdr:rowOff>
    </xdr:from>
    <xdr:to>
      <xdr:col>15</xdr:col>
      <xdr:colOff>101600</xdr:colOff>
      <xdr:row>38</xdr:row>
      <xdr:rowOff>63094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6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54221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123133</xdr:rowOff>
    </xdr:from>
    <xdr:to>
      <xdr:col>10</xdr:col>
      <xdr:colOff>165100</xdr:colOff>
      <xdr:row>38</xdr:row>
      <xdr:rowOff>53283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44410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131953</xdr:rowOff>
    </xdr:from>
    <xdr:to>
      <xdr:col>6</xdr:col>
      <xdr:colOff>38100</xdr:colOff>
      <xdr:row>38</xdr:row>
      <xdr:rowOff>62103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53230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136010</xdr:rowOff>
    </xdr:from>
    <xdr:to>
      <xdr:col>24</xdr:col>
      <xdr:colOff>63500</xdr:colOff>
      <xdr:row>57</xdr:row>
      <xdr:rowOff>41935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37210"/>
          <a:ext cx="838200" cy="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1551</xdr:rowOff>
    </xdr:from>
    <xdr:to>
      <xdr:col>19</xdr:col>
      <xdr:colOff>177800</xdr:colOff>
      <xdr:row>57</xdr:row>
      <xdr:rowOff>41935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74201"/>
          <a:ext cx="889000" cy="4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1551</xdr:rowOff>
    </xdr:from>
    <xdr:to>
      <xdr:col>15</xdr:col>
      <xdr:colOff>50800</xdr:colOff>
      <xdr:row>57</xdr:row>
      <xdr:rowOff>33089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774201"/>
          <a:ext cx="889000" cy="3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33089</xdr:rowOff>
    </xdr:from>
    <xdr:to>
      <xdr:col>10</xdr:col>
      <xdr:colOff>114300</xdr:colOff>
      <xdr:row>57</xdr:row>
      <xdr:rowOff>109414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05739"/>
          <a:ext cx="889000" cy="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85210</xdr:rowOff>
    </xdr:from>
    <xdr:to>
      <xdr:col>24</xdr:col>
      <xdr:colOff>114300</xdr:colOff>
      <xdr:row>57</xdr:row>
      <xdr:rowOff>15360</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108087</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3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162585</xdr:rowOff>
    </xdr:from>
    <xdr:to>
      <xdr:col>20</xdr:col>
      <xdr:colOff>38100</xdr:colOff>
      <xdr:row>57</xdr:row>
      <xdr:rowOff>92735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83862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5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122201</xdr:rowOff>
    </xdr:from>
    <xdr:to>
      <xdr:col>15</xdr:col>
      <xdr:colOff>101600</xdr:colOff>
      <xdr:row>57</xdr:row>
      <xdr:rowOff>52351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2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43478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1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153739</xdr:rowOff>
    </xdr:from>
    <xdr:to>
      <xdr:col>10</xdr:col>
      <xdr:colOff>165100</xdr:colOff>
      <xdr:row>57</xdr:row>
      <xdr:rowOff>83889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75016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4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58614</xdr:rowOff>
    </xdr:from>
    <xdr:to>
      <xdr:col>6</xdr:col>
      <xdr:colOff>38100</xdr:colOff>
      <xdr:row>57</xdr:row>
      <xdr:rowOff>160214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151341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2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158868</xdr:rowOff>
    </xdr:from>
    <xdr:to>
      <xdr:col>24</xdr:col>
      <xdr:colOff>63500</xdr:colOff>
      <xdr:row>77</xdr:row>
      <xdr:rowOff>32525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89068"/>
          <a:ext cx="838200" cy="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12816</xdr:rowOff>
    </xdr:from>
    <xdr:to>
      <xdr:col>19</xdr:col>
      <xdr:colOff>177800</xdr:colOff>
      <xdr:row>77</xdr:row>
      <xdr:rowOff>32525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214466"/>
          <a:ext cx="8890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12816</xdr:rowOff>
    </xdr:from>
    <xdr:to>
      <xdr:col>15</xdr:col>
      <xdr:colOff>50800</xdr:colOff>
      <xdr:row>77</xdr:row>
      <xdr:rowOff>56280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14466"/>
          <a:ext cx="889000" cy="4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56280</xdr:rowOff>
    </xdr:from>
    <xdr:to>
      <xdr:col>10</xdr:col>
      <xdr:colOff>114300</xdr:colOff>
      <xdr:row>77</xdr:row>
      <xdr:rowOff>75583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57930"/>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108068</xdr:rowOff>
    </xdr:from>
    <xdr:to>
      <xdr:col>24</xdr:col>
      <xdr:colOff>114300</xdr:colOff>
      <xdr:row>77</xdr:row>
      <xdr:rowOff>38218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86495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1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153175</xdr:rowOff>
    </xdr:from>
    <xdr:to>
      <xdr:col>20</xdr:col>
      <xdr:colOff>38100</xdr:colOff>
      <xdr:row>77</xdr:row>
      <xdr:rowOff>83325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74452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133466</xdr:rowOff>
    </xdr:from>
    <xdr:to>
      <xdr:col>15</xdr:col>
      <xdr:colOff>101600</xdr:colOff>
      <xdr:row>77</xdr:row>
      <xdr:rowOff>63616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54743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5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5480</xdr:rowOff>
    </xdr:from>
    <xdr:to>
      <xdr:col>10</xdr:col>
      <xdr:colOff>165100</xdr:colOff>
      <xdr:row>77</xdr:row>
      <xdr:rowOff>107080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98207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9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24783</xdr:rowOff>
    </xdr:from>
    <xdr:to>
      <xdr:col>6</xdr:col>
      <xdr:colOff>38100</xdr:colOff>
      <xdr:row>77</xdr:row>
      <xdr:rowOff>126383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117510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1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52884</xdr:rowOff>
    </xdr:from>
    <xdr:to>
      <xdr:col>24</xdr:col>
      <xdr:colOff>63500</xdr:colOff>
      <xdr:row>98</xdr:row>
      <xdr:rowOff>59745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54984"/>
          <a:ext cx="8382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54981</xdr:rowOff>
    </xdr:from>
    <xdr:to>
      <xdr:col>19</xdr:col>
      <xdr:colOff>177800</xdr:colOff>
      <xdr:row>98</xdr:row>
      <xdr:rowOff>59745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57081"/>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54981</xdr:rowOff>
    </xdr:from>
    <xdr:to>
      <xdr:col>15</xdr:col>
      <xdr:colOff>50800</xdr:colOff>
      <xdr:row>98</xdr:row>
      <xdr:rowOff>100650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57081"/>
          <a:ext cx="889000" cy="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100650</xdr:rowOff>
    </xdr:from>
    <xdr:to>
      <xdr:col>10</xdr:col>
      <xdr:colOff>114300</xdr:colOff>
      <xdr:row>98</xdr:row>
      <xdr:rowOff>112912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02750"/>
          <a:ext cx="88900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2084</xdr:rowOff>
    </xdr:from>
    <xdr:to>
      <xdr:col>24</xdr:col>
      <xdr:colOff>114300</xdr:colOff>
      <xdr:row>98</xdr:row>
      <xdr:rowOff>103684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88461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1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8945</xdr:rowOff>
    </xdr:from>
    <xdr:to>
      <xdr:col>20</xdr:col>
      <xdr:colOff>38100</xdr:colOff>
      <xdr:row>98</xdr:row>
      <xdr:rowOff>110545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101672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4181</xdr:rowOff>
    </xdr:from>
    <xdr:to>
      <xdr:col>15</xdr:col>
      <xdr:colOff>101600</xdr:colOff>
      <xdr:row>98</xdr:row>
      <xdr:rowOff>105781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96908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49850</xdr:rowOff>
    </xdr:from>
    <xdr:to>
      <xdr:col>10</xdr:col>
      <xdr:colOff>165100</xdr:colOff>
      <xdr:row>98</xdr:row>
      <xdr:rowOff>151450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142577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62112</xdr:rowOff>
    </xdr:from>
    <xdr:to>
      <xdr:col>6</xdr:col>
      <xdr:colOff>38100</xdr:colOff>
      <xdr:row>98</xdr:row>
      <xdr:rowOff>163712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154839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24312</xdr:rowOff>
    </xdr:from>
    <xdr:to>
      <xdr:col>55</xdr:col>
      <xdr:colOff>0</xdr:colOff>
      <xdr:row>39</xdr:row>
      <xdr:rowOff>25836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1086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25836</xdr:rowOff>
    </xdr:from>
    <xdr:to>
      <xdr:col>50</xdr:col>
      <xdr:colOff>114300</xdr:colOff>
      <xdr:row>39</xdr:row>
      <xdr:rowOff>27468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1238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27468</xdr:rowOff>
    </xdr:from>
    <xdr:to>
      <xdr:col>45</xdr:col>
      <xdr:colOff>177800</xdr:colOff>
      <xdr:row>39</xdr:row>
      <xdr:rowOff>28774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1401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28774</xdr:rowOff>
    </xdr:from>
    <xdr:to>
      <xdr:col>41</xdr:col>
      <xdr:colOff>50800</xdr:colOff>
      <xdr:row>39</xdr:row>
      <xdr:rowOff>30843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15324"/>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144962</xdr:rowOff>
    </xdr:from>
    <xdr:to>
      <xdr:col>55</xdr:col>
      <xdr:colOff>50800</xdr:colOff>
      <xdr:row>39</xdr:row>
      <xdr:rowOff>75112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104338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4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146486</xdr:rowOff>
    </xdr:from>
    <xdr:to>
      <xdr:col>50</xdr:col>
      <xdr:colOff>165100</xdr:colOff>
      <xdr:row>39</xdr:row>
      <xdr:rowOff>76636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93162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43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148118</xdr:rowOff>
    </xdr:from>
    <xdr:to>
      <xdr:col>46</xdr:col>
      <xdr:colOff>38100</xdr:colOff>
      <xdr:row>39</xdr:row>
      <xdr:rowOff>78268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69395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5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149424</xdr:rowOff>
    </xdr:from>
    <xdr:to>
      <xdr:col>41</xdr:col>
      <xdr:colOff>101600</xdr:colOff>
      <xdr:row>39</xdr:row>
      <xdr:rowOff>79574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70701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5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151493</xdr:rowOff>
    </xdr:from>
    <xdr:to>
      <xdr:col>36</xdr:col>
      <xdr:colOff>165100</xdr:colOff>
      <xdr:row>39</xdr:row>
      <xdr:rowOff>81643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98170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44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145507</xdr:rowOff>
    </xdr:from>
    <xdr:to>
      <xdr:col>55</xdr:col>
      <xdr:colOff>0</xdr:colOff>
      <xdr:row>57</xdr:row>
      <xdr:rowOff>146153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18157"/>
          <a:ext cx="8382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146153</xdr:rowOff>
    </xdr:from>
    <xdr:to>
      <xdr:col>50</xdr:col>
      <xdr:colOff>114300</xdr:colOff>
      <xdr:row>57</xdr:row>
      <xdr:rowOff>150535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18803"/>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150535</xdr:rowOff>
    </xdr:from>
    <xdr:to>
      <xdr:col>45</xdr:col>
      <xdr:colOff>177800</xdr:colOff>
      <xdr:row>57</xdr:row>
      <xdr:rowOff>154412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23185"/>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154412</xdr:rowOff>
    </xdr:from>
    <xdr:to>
      <xdr:col>41</xdr:col>
      <xdr:colOff>50800</xdr:colOff>
      <xdr:row>57</xdr:row>
      <xdr:rowOff>156792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27062"/>
          <a:ext cx="889000" cy="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94707</xdr:rowOff>
    </xdr:from>
    <xdr:to>
      <xdr:col>55</xdr:col>
      <xdr:colOff>50800</xdr:colOff>
      <xdr:row>58</xdr:row>
      <xdr:rowOff>24857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95353</xdr:rowOff>
    </xdr:from>
    <xdr:to>
      <xdr:col>50</xdr:col>
      <xdr:colOff>165100</xdr:colOff>
      <xdr:row>58</xdr:row>
      <xdr:rowOff>25503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16630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6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99735</xdr:rowOff>
    </xdr:from>
    <xdr:to>
      <xdr:col>46</xdr:col>
      <xdr:colOff>38100</xdr:colOff>
      <xdr:row>58</xdr:row>
      <xdr:rowOff>29885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21012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103612</xdr:rowOff>
    </xdr:from>
    <xdr:to>
      <xdr:col>41</xdr:col>
      <xdr:colOff>101600</xdr:colOff>
      <xdr:row>58</xdr:row>
      <xdr:rowOff>33762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24889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105992</xdr:rowOff>
    </xdr:from>
    <xdr:to>
      <xdr:col>36</xdr:col>
      <xdr:colOff>165100</xdr:colOff>
      <xdr:row>58</xdr:row>
      <xdr:rowOff>36142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27269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7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164381</xdr:rowOff>
    </xdr:from>
    <xdr:to>
      <xdr:col>55</xdr:col>
      <xdr:colOff>0</xdr:colOff>
      <xdr:row>79</xdr:row>
      <xdr:rowOff>7497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37481"/>
          <a:ext cx="8382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135207</xdr:rowOff>
    </xdr:from>
    <xdr:to>
      <xdr:col>50</xdr:col>
      <xdr:colOff>114300</xdr:colOff>
      <xdr:row>78</xdr:row>
      <xdr:rowOff>164381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508307"/>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135207</xdr:rowOff>
    </xdr:from>
    <xdr:to>
      <xdr:col>45</xdr:col>
      <xdr:colOff>177800</xdr:colOff>
      <xdr:row>78</xdr:row>
      <xdr:rowOff>157908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08307"/>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157908</xdr:rowOff>
    </xdr:from>
    <xdr:to>
      <xdr:col>41</xdr:col>
      <xdr:colOff>50800</xdr:colOff>
      <xdr:row>79</xdr:row>
      <xdr:rowOff>30327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31008"/>
          <a:ext cx="8890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128147</xdr:rowOff>
    </xdr:from>
    <xdr:to>
      <xdr:col>55</xdr:col>
      <xdr:colOff>50800</xdr:colOff>
      <xdr:row>79</xdr:row>
      <xdr:rowOff>58297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5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43074</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1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113581</xdr:rowOff>
    </xdr:from>
    <xdr:to>
      <xdr:col>50</xdr:col>
      <xdr:colOff>165100</xdr:colOff>
      <xdr:row>79</xdr:row>
      <xdr:rowOff>43731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34858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7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84407</xdr:rowOff>
    </xdr:from>
    <xdr:to>
      <xdr:col>46</xdr:col>
      <xdr:colOff>38100</xdr:colOff>
      <xdr:row>79</xdr:row>
      <xdr:rowOff>14557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107108</xdr:rowOff>
    </xdr:from>
    <xdr:to>
      <xdr:col>41</xdr:col>
      <xdr:colOff>101600</xdr:colOff>
      <xdr:row>79</xdr:row>
      <xdr:rowOff>37258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28385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150977</xdr:rowOff>
    </xdr:from>
    <xdr:to>
      <xdr:col>36</xdr:col>
      <xdr:colOff>165100</xdr:colOff>
      <xdr:row>79</xdr:row>
      <xdr:rowOff>81127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72254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61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104248</xdr:rowOff>
    </xdr:from>
    <xdr:to>
      <xdr:col>55</xdr:col>
      <xdr:colOff>0</xdr:colOff>
      <xdr:row>98</xdr:row>
      <xdr:rowOff>132866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06348"/>
          <a:ext cx="838200" cy="2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128471</xdr:rowOff>
    </xdr:from>
    <xdr:to>
      <xdr:col>50</xdr:col>
      <xdr:colOff>114300</xdr:colOff>
      <xdr:row>98</xdr:row>
      <xdr:rowOff>132866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930571"/>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120571</xdr:rowOff>
    </xdr:from>
    <xdr:to>
      <xdr:col>45</xdr:col>
      <xdr:colOff>177800</xdr:colOff>
      <xdr:row>98</xdr:row>
      <xdr:rowOff>128471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22671"/>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120571</xdr:rowOff>
    </xdr:from>
    <xdr:to>
      <xdr:col>41</xdr:col>
      <xdr:colOff>50800</xdr:colOff>
      <xdr:row>98</xdr:row>
      <xdr:rowOff>143500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22671"/>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53448</xdr:rowOff>
    </xdr:from>
    <xdr:to>
      <xdr:col>55</xdr:col>
      <xdr:colOff>50800</xdr:colOff>
      <xdr:row>98</xdr:row>
      <xdr:rowOff>155048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139825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82066</xdr:rowOff>
    </xdr:from>
    <xdr:to>
      <xdr:col>50</xdr:col>
      <xdr:colOff>165100</xdr:colOff>
      <xdr:row>99</xdr:row>
      <xdr:rowOff>12216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8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3343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77671</xdr:rowOff>
    </xdr:from>
    <xdr:to>
      <xdr:col>46</xdr:col>
      <xdr:colOff>38100</xdr:colOff>
      <xdr:row>99</xdr:row>
      <xdr:rowOff>7821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170398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69771</xdr:rowOff>
    </xdr:from>
    <xdr:to>
      <xdr:col>41</xdr:col>
      <xdr:colOff>101600</xdr:colOff>
      <xdr:row>98</xdr:row>
      <xdr:rowOff>171371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162498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92700</xdr:rowOff>
    </xdr:from>
    <xdr:to>
      <xdr:col>36</xdr:col>
      <xdr:colOff>165100</xdr:colOff>
      <xdr:row>99</xdr:row>
      <xdr:rowOff>22850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13977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5580</xdr:rowOff>
    </xdr:from>
    <xdr:to>
      <xdr:col>85</xdr:col>
      <xdr:colOff>127000</xdr:colOff>
      <xdr:row>38</xdr:row>
      <xdr:rowOff>27938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20680"/>
          <a:ext cx="8382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27938</xdr:rowOff>
    </xdr:from>
    <xdr:to>
      <xdr:col>81</xdr:col>
      <xdr:colOff>50800</xdr:colOff>
      <xdr:row>38</xdr:row>
      <xdr:rowOff>29382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43038"/>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18679</xdr:rowOff>
    </xdr:from>
    <xdr:to>
      <xdr:col>76</xdr:col>
      <xdr:colOff>114300</xdr:colOff>
      <xdr:row>38</xdr:row>
      <xdr:rowOff>29382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33779"/>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18679</xdr:rowOff>
    </xdr:from>
    <xdr:to>
      <xdr:col>71</xdr:col>
      <xdr:colOff>177800</xdr:colOff>
      <xdr:row>38</xdr:row>
      <xdr:rowOff>41777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33779"/>
          <a:ext cx="889000" cy="2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126230</xdr:rowOff>
    </xdr:from>
    <xdr:to>
      <xdr:col>85</xdr:col>
      <xdr:colOff>177800</xdr:colOff>
      <xdr:row>38</xdr:row>
      <xdr:rowOff>56380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41157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148587</xdr:rowOff>
    </xdr:from>
    <xdr:to>
      <xdr:col>81</xdr:col>
      <xdr:colOff>101600</xdr:colOff>
      <xdr:row>38</xdr:row>
      <xdr:rowOff>78738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92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69865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150032</xdr:rowOff>
    </xdr:from>
    <xdr:to>
      <xdr:col>76</xdr:col>
      <xdr:colOff>165100</xdr:colOff>
      <xdr:row>38</xdr:row>
      <xdr:rowOff>80183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936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71309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8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139329</xdr:rowOff>
    </xdr:from>
    <xdr:to>
      <xdr:col>72</xdr:col>
      <xdr:colOff>38100</xdr:colOff>
      <xdr:row>38</xdr:row>
      <xdr:rowOff>69479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60606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7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162427</xdr:rowOff>
    </xdr:from>
    <xdr:to>
      <xdr:col>67</xdr:col>
      <xdr:colOff>101600</xdr:colOff>
      <xdr:row>38</xdr:row>
      <xdr:rowOff>92577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83704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35696</xdr:rowOff>
    </xdr:from>
    <xdr:to>
      <xdr:col>85</xdr:col>
      <xdr:colOff>127000</xdr:colOff>
      <xdr:row>58</xdr:row>
      <xdr:rowOff>54529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79796"/>
          <a:ext cx="8382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35696</xdr:rowOff>
    </xdr:from>
    <xdr:to>
      <xdr:col>81</xdr:col>
      <xdr:colOff>50800</xdr:colOff>
      <xdr:row>58</xdr:row>
      <xdr:rowOff>75570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79796"/>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60210</xdr:rowOff>
    </xdr:from>
    <xdr:to>
      <xdr:col>76</xdr:col>
      <xdr:colOff>114300</xdr:colOff>
      <xdr:row>58</xdr:row>
      <xdr:rowOff>75570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04310"/>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60210</xdr:rowOff>
    </xdr:from>
    <xdr:to>
      <xdr:col>71</xdr:col>
      <xdr:colOff>177800</xdr:colOff>
      <xdr:row>58</xdr:row>
      <xdr:rowOff>76848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04310"/>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3729</xdr:rowOff>
    </xdr:from>
    <xdr:to>
      <xdr:col>85</xdr:col>
      <xdr:colOff>177800</xdr:colOff>
      <xdr:row>58</xdr:row>
      <xdr:rowOff>105329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4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90106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156346</xdr:rowOff>
    </xdr:from>
    <xdr:to>
      <xdr:col>81</xdr:col>
      <xdr:colOff>101600</xdr:colOff>
      <xdr:row>58</xdr:row>
      <xdr:rowOff>86496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77623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24770</xdr:rowOff>
    </xdr:from>
    <xdr:to>
      <xdr:col>76</xdr:col>
      <xdr:colOff>165100</xdr:colOff>
      <xdr:row>58</xdr:row>
      <xdr:rowOff>126370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6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117497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9410</xdr:rowOff>
    </xdr:from>
    <xdr:to>
      <xdr:col>72</xdr:col>
      <xdr:colOff>38100</xdr:colOff>
      <xdr:row>58</xdr:row>
      <xdr:rowOff>111010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102137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26048</xdr:rowOff>
    </xdr:from>
    <xdr:to>
      <xdr:col>67</xdr:col>
      <xdr:colOff>101600</xdr:colOff>
      <xdr:row>58</xdr:row>
      <xdr:rowOff>127648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118775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28919</xdr:rowOff>
    </xdr:from>
    <xdr:to>
      <xdr:col>85</xdr:col>
      <xdr:colOff>127000</xdr:colOff>
      <xdr:row>79</xdr:row>
      <xdr:rowOff>40132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73469"/>
          <a:ext cx="8382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34677</xdr:rowOff>
    </xdr:from>
    <xdr:to>
      <xdr:col>81</xdr:col>
      <xdr:colOff>50800</xdr:colOff>
      <xdr:row>79</xdr:row>
      <xdr:rowOff>40132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9227"/>
          <a:ext cx="8890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34677</xdr:rowOff>
    </xdr:from>
    <xdr:to>
      <xdr:col>76</xdr:col>
      <xdr:colOff>114300</xdr:colOff>
      <xdr:row>79</xdr:row>
      <xdr:rowOff>44403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79227"/>
          <a:ext cx="889000" cy="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5152</xdr:rowOff>
    </xdr:from>
    <xdr:to>
      <xdr:col>71</xdr:col>
      <xdr:colOff>177800</xdr:colOff>
      <xdr:row>79</xdr:row>
      <xdr:rowOff>44403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49702"/>
          <a:ext cx="889000" cy="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149569</xdr:rowOff>
    </xdr:from>
    <xdr:to>
      <xdr:col>85</xdr:col>
      <xdr:colOff>177800</xdr:colOff>
      <xdr:row>79</xdr:row>
      <xdr:rowOff>79719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160782</xdr:rowOff>
    </xdr:from>
    <xdr:to>
      <xdr:col>81</xdr:col>
      <xdr:colOff>101600</xdr:colOff>
      <xdr:row>79</xdr:row>
      <xdr:rowOff>90932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82059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155327</xdr:rowOff>
    </xdr:from>
    <xdr:to>
      <xdr:col>76</xdr:col>
      <xdr:colOff>165100</xdr:colOff>
      <xdr:row>79</xdr:row>
      <xdr:rowOff>85477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76604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165053</xdr:rowOff>
    </xdr:from>
    <xdr:to>
      <xdr:col>72</xdr:col>
      <xdr:colOff>38100</xdr:colOff>
      <xdr:row>79</xdr:row>
      <xdr:rowOff>95203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86330</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46333" y="136308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125802</xdr:rowOff>
    </xdr:from>
    <xdr:to>
      <xdr:col>67</xdr:col>
      <xdr:colOff>101600</xdr:colOff>
      <xdr:row>79</xdr:row>
      <xdr:rowOff>55952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9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34150</xdr:rowOff>
    </xdr:from>
    <xdr:to>
      <xdr:col>85</xdr:col>
      <xdr:colOff>127000</xdr:colOff>
      <xdr:row>98</xdr:row>
      <xdr:rowOff>44656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836250"/>
          <a:ext cx="8382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34150</xdr:rowOff>
    </xdr:from>
    <xdr:to>
      <xdr:col>81</xdr:col>
      <xdr:colOff>50800</xdr:colOff>
      <xdr:row>98</xdr:row>
      <xdr:rowOff>60858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36250"/>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27915</xdr:rowOff>
    </xdr:from>
    <xdr:to>
      <xdr:col>76</xdr:col>
      <xdr:colOff>114300</xdr:colOff>
      <xdr:row>98</xdr:row>
      <xdr:rowOff>60858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830015"/>
          <a:ext cx="889000" cy="3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19335</xdr:rowOff>
    </xdr:from>
    <xdr:to>
      <xdr:col>71</xdr:col>
      <xdr:colOff>177800</xdr:colOff>
      <xdr:row>98</xdr:row>
      <xdr:rowOff>27915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21435"/>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165306</xdr:rowOff>
    </xdr:from>
    <xdr:to>
      <xdr:col>85</xdr:col>
      <xdr:colOff>177800</xdr:colOff>
      <xdr:row>98</xdr:row>
      <xdr:rowOff>95456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80233</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154800</xdr:rowOff>
    </xdr:from>
    <xdr:to>
      <xdr:col>81</xdr:col>
      <xdr:colOff>101600</xdr:colOff>
      <xdr:row>98</xdr:row>
      <xdr:rowOff>84950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76077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10058</xdr:rowOff>
    </xdr:from>
    <xdr:to>
      <xdr:col>76</xdr:col>
      <xdr:colOff>165100</xdr:colOff>
      <xdr:row>98</xdr:row>
      <xdr:rowOff>111658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102785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148565</xdr:rowOff>
    </xdr:from>
    <xdr:to>
      <xdr:col>72</xdr:col>
      <xdr:colOff>38100</xdr:colOff>
      <xdr:row>98</xdr:row>
      <xdr:rowOff>78715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69842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139985</xdr:rowOff>
    </xdr:from>
    <xdr:to>
      <xdr:col>67</xdr:col>
      <xdr:colOff>101600</xdr:colOff>
      <xdr:row>98</xdr:row>
      <xdr:rowOff>70135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61262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6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類似団体平均と比較すると、総務費以外は同等あるいは下回っている。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総務費は、庁舎等複合施設建設事業の主要整備の完了及び供用開始に伴う経費、職員給与（給与改定）により増加した。　民生費は、物価高騰対応重点支援給付金事業及び保育所等の職員給与（給与改定）により増。　土木費は、道路橋りょうの防災事業等により増。教育費の減は、昨年度、図書館等の照明施設を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LED</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化する公共施設等脱炭素化事業を実施したため。公債費は、庁舎等複合施設建設事業が進行中であったため、令和４年度発行が比較的少なかったことから減少した。</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少子高齢化・人口減少が進む過疎地域であることから、各項目において、分母となる人口の減少に伴って必然的に住民一人当たりのコストは大きくなっていくと考えている。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単年度収支は、これまで赤字が続いていたが、令和元年度で起債償還がピークアウトしたことと、国の経済対策等により普通交付税が追加交付されたことや物価高騰対応重点支援地方創生臨時交付金などの特定財源の活用により健全な財政運営ができ、実質単年度収支は黒字に転じ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しかし、黒字はわずかであり、今後、赤字に陥ることのないよう歳入歳出の均衡を重視する</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当町の一般会計及び公営企業会計等については、すべての会計で毎年度黒字を計上しており、連結実質赤字は生じていない。</a:t>
          </a:r>
        </a:p>
        <a:p>
          <a:r>
            <a:rPr kumimoji="1" lang="ja-JP" altLang="en-US" sz="1400">
              <a:latin typeface="ＭＳ ゴシック" pitchFamily="49" charset="-128"/>
              <a:ea typeface="ＭＳ ゴシック" pitchFamily="49" charset="-128"/>
            </a:rPr>
            <a:t>　今後も、黒字の会計については引き続き健全な財政運営に努め、</a:t>
          </a:r>
        </a:p>
        <a:p>
          <a:r>
            <a:rPr kumimoji="1" lang="ja-JP" altLang="en-US" sz="1400">
              <a:latin typeface="ＭＳ ゴシック" pitchFamily="49" charset="-128"/>
              <a:ea typeface="ＭＳ ゴシック" pitchFamily="49" charset="-128"/>
            </a:rPr>
            <a:t>町全体として健全な財政運営に努めていく必要がある。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当町の実質公債費比率は、令和元年度のピークを越えて令和２年度から４年連続で減少した。</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これは、一般会計の起債償還額及び下水道事業特別会計等の公営企業債の元利償還金に対する繰入金がピークアウトするとともに、算入公債費等が減少したため。元利償還金が減少したのは、庁舎等複合施設建設事業が進行中であったことが起因し、令和４年度の地方債発行額が少なかったため。</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今後も極力、普通交付税の算入公債費等が有利な地方債を活用していくとともに、地方債抑制等により実質公債費比率の抑制に努める</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満期一括償還地方債の財源としての積み立</a:t>
          </a:r>
        </a:p>
        <a:p>
          <a:r>
            <a:rPr kumimoji="1" lang="ja-JP" altLang="en-US" sz="1400">
              <a:latin typeface="ＭＳ ゴシック" pitchFamily="49" charset="-128"/>
              <a:ea typeface="ＭＳ ゴシック" pitchFamily="49" charset="-128"/>
            </a:rPr>
            <a:t>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将来負担比率は、令和４年度から２年連続で０となった。</a:t>
          </a:r>
        </a:p>
        <a:p>
          <a:r>
            <a:rPr kumimoji="1" lang="ja-JP" altLang="en-US" sz="1400">
              <a:solidFill>
                <a:sysClr val="windowText" lastClr="000000"/>
              </a:solidFill>
              <a:latin typeface="ＭＳ ゴシック" pitchFamily="49" charset="-128"/>
              <a:ea typeface="ＭＳ ゴシック" pitchFamily="49" charset="-128"/>
            </a:rPr>
            <a:t>　地方債の現在高が増加したのは、庁舎等複合施設建設事業の主要整備の完了に伴う地方債の発行によるもの。</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公営企業債等繰入見込額が減少したのは、下水道事業特別会計等の公営企業債の元利償還金に対する繰入金がピークアウトしたため。</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充当可能基金が増加したのは、国の経済対策等に伴う普通交付税の追加交付等によるもの。</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将来負担比率は今後、新小学校校舎の建設、可燃ごみの広域処理施設の整備等の大型ハード事業の進捗により、財政運営適正化計画において令和８年度には２８．６％になる予測をしており、公債費等の義務的経費の削減を中心とする行財政改革を進め、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岡山県久米南町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百万円、公共施設等整備基金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百万円、町勢振興基金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百万円を積み、庁舎改修整備基金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百万円、公共施設等整備基金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百万円、町勢振興基金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理由は、国の経済対策等により普通交付税が追加交付されたことと、物価高騰対応重点支援地方創生臨時交付金などの特定財源の活用による一般財源の余剰分について、今後の公共施設の更新に備え、公共施設等整備基金へ積み立てたことによる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今後の公共施設更新の財源とするため、公共施設等整備基金を計画的に積み増す。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庁舎改修整備基金は、庁舎等複合施設建設事業の進捗に応じて計画的に取り崩し、令和６年度の事業の完了をもって廃止する予定。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また、基金の使途の明確化を図るために、財政調整基金を取り崩して個々の特定目的基金に積み立てていく。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公共施設等整備基金：公共施設の改修、修繕等による整備事業及び除去に関する事業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町勢振興基金：町勢振興を図るための事業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庁舎改修整備基金：庁舎の改修整備事業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両部篤育英基金：奨学金の貸与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スポーツ振興基金：健康で明るい町づくりを推進するスポーツ団体又は個人の活動に対する助成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公共施設等整備基金：公共施設の更新のため</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町勢振興基金：ふるさと納税事業にかかる経費</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百万円を取り崩し、ふるさと納税</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百万円を積み立てた差引による増加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庁舎改修整備基金：庁舎等複合施設建設事業充当による</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両部篤育英基金：貸付を行うため</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取り崩し、貸付金の返還金</a:t>
          </a:r>
          <a:r>
            <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を積み立てた差引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スポーツ振興基金：スポーツ団体等への助成経費</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百万円の取り崩しによる微減</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公共施設等整備基金：公共施設の更新事業に応じて取り崩し、毎年度の一般財源の状況に応じて計画的な積立を行う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町勢振興基金：ふるさと納税事業の状況に合わせ取り崩しと積立を行う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庁舎改修整備基金：庁舎等複合施設建設事業の進捗に応じて計画的に取り崩し、令和６年度の事業の完了をもって廃止する予定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両部篤育英基金：現状を維持する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スポーツ振興基金：現状を維持する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国の経済対策等により普通交付税が追加交付されたことと、物価高騰対応重点支援地方創生臨時交付金などの特定財源の活用により、取り崩しが抑えられたため。</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普通交付税の追加交付のうち臨時財政対策債償還基金費分を積み立てたことのよる。利子等による微増。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今後の地方債償還に備えるため、現在の状況を維持する。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5174932</v>
      </c>
      <c r="BO4" s="436"/>
      <c r="BP4" s="436"/>
      <c r="BQ4" s="436"/>
      <c r="BR4" s="436"/>
      <c r="BS4" s="436"/>
      <c r="BT4" s="436"/>
      <c r="BU4" s="437"/>
      <c r="BV4" s="435">
        <v>4560137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6.6</v>
      </c>
      <c r="CU4" s="576"/>
      <c r="CV4" s="576"/>
      <c r="CW4" s="576"/>
      <c r="CX4" s="576"/>
      <c r="CY4" s="576"/>
      <c r="CZ4" s="576"/>
      <c r="DA4" s="577"/>
      <c r="DB4" s="575">
        <v>9.3000000000000007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4984207</v>
      </c>
      <c r="BO5" s="407"/>
      <c r="BP5" s="407"/>
      <c r="BQ5" s="407"/>
      <c r="BR5" s="407"/>
      <c r="BS5" s="407"/>
      <c r="BT5" s="407"/>
      <c r="BU5" s="408"/>
      <c r="BV5" s="406">
        <v>4295636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84.7</v>
      </c>
      <c r="CU5" s="404"/>
      <c r="CV5" s="404"/>
      <c r="CW5" s="404"/>
      <c r="CX5" s="404"/>
      <c r="CY5" s="404"/>
      <c r="CZ5" s="404"/>
      <c r="DA5" s="405"/>
      <c r="DB5" s="403">
        <v>85.3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190725</v>
      </c>
      <c r="BO6" s="407"/>
      <c r="BP6" s="407"/>
      <c r="BQ6" s="407"/>
      <c r="BR6" s="407"/>
      <c r="BS6" s="407"/>
      <c r="BT6" s="407"/>
      <c r="BU6" s="408"/>
      <c r="BV6" s="406">
        <v>264501</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85</v>
      </c>
      <c r="CU6" s="550"/>
      <c r="CV6" s="550"/>
      <c r="CW6" s="550"/>
      <c r="CX6" s="550"/>
      <c r="CY6" s="550"/>
      <c r="CZ6" s="550"/>
      <c r="DA6" s="551"/>
      <c r="DB6" s="549">
        <v>86.1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7852</v>
      </c>
      <c r="BO7" s="407"/>
      <c r="BP7" s="407"/>
      <c r="BQ7" s="407"/>
      <c r="BR7" s="407"/>
      <c r="BS7" s="407"/>
      <c r="BT7" s="407"/>
      <c r="BU7" s="408"/>
      <c r="BV7" s="406">
        <v>4723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2788561</v>
      </c>
      <c r="CU7" s="407"/>
      <c r="CV7" s="407"/>
      <c r="CW7" s="407"/>
      <c r="CX7" s="407"/>
      <c r="CY7" s="407"/>
      <c r="CZ7" s="407"/>
      <c r="DA7" s="408"/>
      <c r="DB7" s="406">
        <v>2794853</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182873</v>
      </c>
      <c r="BO8" s="407"/>
      <c r="BP8" s="407"/>
      <c r="BQ8" s="407"/>
      <c r="BR8" s="407"/>
      <c r="BS8" s="407"/>
      <c r="BT8" s="407"/>
      <c r="BU8" s="408"/>
      <c r="BV8" s="406">
        <v>259778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0.22</v>
      </c>
      <c r="CU8" s="510"/>
      <c r="CV8" s="510"/>
      <c r="CW8" s="510"/>
      <c r="CX8" s="510"/>
      <c r="CY8" s="510"/>
      <c r="CZ8" s="510"/>
      <c r="DA8" s="511"/>
      <c r="DB8" s="509">
        <v>0.22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4530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-76905</v>
      </c>
      <c r="BO9" s="407"/>
      <c r="BP9" s="407"/>
      <c r="BQ9" s="407"/>
      <c r="BR9" s="407"/>
      <c r="BS9" s="407"/>
      <c r="BT9" s="407"/>
      <c r="BU9" s="408"/>
      <c r="BV9" s="406">
        <v>-61440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11.8</v>
      </c>
      <c r="CU9" s="404"/>
      <c r="CV9" s="404"/>
      <c r="CW9" s="404"/>
      <c r="CX9" s="404"/>
      <c r="CY9" s="404"/>
      <c r="CZ9" s="404"/>
      <c r="DA9" s="405"/>
      <c r="DB9" s="403">
        <v>12.8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4907</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179478</v>
      </c>
      <c r="BO10" s="407"/>
      <c r="BP10" s="407"/>
      <c r="BQ10" s="407"/>
      <c r="BR10" s="407"/>
      <c r="BS10" s="407"/>
      <c r="BT10" s="407"/>
      <c r="BU10" s="408"/>
      <c r="BV10" s="406">
        <v>98129</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4406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4368</v>
      </c>
      <c r="S13" s="494"/>
      <c r="T13" s="494"/>
      <c r="U13" s="494"/>
      <c r="V13" s="495"/>
      <c r="W13" s="496" t="s">
        <v>131</v>
      </c>
      <c r="X13" s="392"/>
      <c r="Y13" s="392"/>
      <c r="Z13" s="392"/>
      <c r="AA13" s="392"/>
      <c r="AB13" s="393"/>
      <c r="AC13" s="359">
        <v>563</v>
      </c>
      <c r="AD13" s="360"/>
      <c r="AE13" s="360"/>
      <c r="AF13" s="360"/>
      <c r="AG13" s="361"/>
      <c r="AH13" s="359">
        <v>653</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102573</v>
      </c>
      <c r="BO13" s="407"/>
      <c r="BP13" s="407"/>
      <c r="BQ13" s="407"/>
      <c r="BR13" s="407"/>
      <c r="BS13" s="407"/>
      <c r="BT13" s="407"/>
      <c r="BU13" s="408"/>
      <c r="BV13" s="406">
        <v>36689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10.3</v>
      </c>
      <c r="CU13" s="404"/>
      <c r="CV13" s="404"/>
      <c r="CW13" s="404"/>
      <c r="CX13" s="404"/>
      <c r="CY13" s="404"/>
      <c r="CZ13" s="404"/>
      <c r="DA13" s="405"/>
      <c r="DB13" s="403">
        <v>11.3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4498</v>
      </c>
      <c r="S14" s="494"/>
      <c r="T14" s="494"/>
      <c r="U14" s="494"/>
      <c r="V14" s="495"/>
      <c r="W14" s="497"/>
      <c r="X14" s="395"/>
      <c r="Y14" s="395"/>
      <c r="Z14" s="395"/>
      <c r="AA14" s="395"/>
      <c r="AB14" s="396"/>
      <c r="AC14" s="486">
        <v>25.3</v>
      </c>
      <c r="AD14" s="487"/>
      <c r="AE14" s="487"/>
      <c r="AF14" s="487"/>
      <c r="AG14" s="488"/>
      <c r="AH14" s="486">
        <v>27.1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4463</v>
      </c>
      <c r="S15" s="494"/>
      <c r="T15" s="494"/>
      <c r="U15" s="494"/>
      <c r="V15" s="495"/>
      <c r="W15" s="496" t="s">
        <v>137</v>
      </c>
      <c r="X15" s="392"/>
      <c r="Y15" s="392"/>
      <c r="Z15" s="392"/>
      <c r="AA15" s="392"/>
      <c r="AB15" s="393"/>
      <c r="AC15" s="359">
        <v>478</v>
      </c>
      <c r="AD15" s="360"/>
      <c r="AE15" s="360"/>
      <c r="AF15" s="360"/>
      <c r="AG15" s="361"/>
      <c r="AH15" s="359">
        <v>524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581758</v>
      </c>
      <c r="BO15" s="436"/>
      <c r="BP15" s="436"/>
      <c r="BQ15" s="436"/>
      <c r="BR15" s="436"/>
      <c r="BS15" s="436"/>
      <c r="BT15" s="436"/>
      <c r="BU15" s="437"/>
      <c r="BV15" s="435">
        <v>581099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21.5</v>
      </c>
      <c r="AD16" s="487"/>
      <c r="AE16" s="487"/>
      <c r="AF16" s="487"/>
      <c r="AG16" s="488"/>
      <c r="AH16" s="486">
        <v>21.8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2639779</v>
      </c>
      <c r="BO16" s="407"/>
      <c r="BP16" s="407"/>
      <c r="BQ16" s="407"/>
      <c r="BR16" s="407"/>
      <c r="BS16" s="407"/>
      <c r="BT16" s="407"/>
      <c r="BU16" s="408"/>
      <c r="BV16" s="406">
        <v>2630065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1181</v>
      </c>
      <c r="AD17" s="360"/>
      <c r="AE17" s="360"/>
      <c r="AF17" s="360"/>
      <c r="AG17" s="361"/>
      <c r="AH17" s="359">
        <v>1229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716329</v>
      </c>
      <c r="BO17" s="407"/>
      <c r="BP17" s="407"/>
      <c r="BQ17" s="407"/>
      <c r="BR17" s="407"/>
      <c r="BS17" s="407"/>
      <c r="BT17" s="407"/>
      <c r="BU17" s="408"/>
      <c r="BV17" s="406">
        <v>720159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78.650000000000006</v>
      </c>
      <c r="M18" s="459"/>
      <c r="N18" s="459"/>
      <c r="O18" s="459"/>
      <c r="P18" s="459"/>
      <c r="Q18" s="459"/>
      <c r="R18" s="460"/>
      <c r="S18" s="460"/>
      <c r="T18" s="460"/>
      <c r="U18" s="460"/>
      <c r="V18" s="461"/>
      <c r="W18" s="477"/>
      <c r="X18" s="478"/>
      <c r="Y18" s="478"/>
      <c r="Z18" s="478"/>
      <c r="AA18" s="478"/>
      <c r="AB18" s="502"/>
      <c r="AC18" s="376">
        <v>53.2</v>
      </c>
      <c r="AD18" s="377"/>
      <c r="AE18" s="377"/>
      <c r="AF18" s="377"/>
      <c r="AG18" s="462"/>
      <c r="AH18" s="376">
        <v>51.1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2382585</v>
      </c>
      <c r="BO18" s="407"/>
      <c r="BP18" s="407"/>
      <c r="BQ18" s="407"/>
      <c r="BR18" s="407"/>
      <c r="BS18" s="407"/>
      <c r="BT18" s="407"/>
      <c r="BU18" s="408"/>
      <c r="BV18" s="406">
        <v>2398069</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58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3351298</v>
      </c>
      <c r="BO19" s="407"/>
      <c r="BP19" s="407"/>
      <c r="BQ19" s="407"/>
      <c r="BR19" s="407"/>
      <c r="BS19" s="407"/>
      <c r="BT19" s="407"/>
      <c r="BU19" s="408"/>
      <c r="BV19" s="406">
        <v>3342256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1793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3739438</v>
      </c>
      <c r="BO22" s="436"/>
      <c r="BP22" s="436"/>
      <c r="BQ22" s="436"/>
      <c r="BR22" s="436"/>
      <c r="BS22" s="436"/>
      <c r="BT22" s="436"/>
      <c r="BU22" s="437"/>
      <c r="BV22" s="435">
        <v>3335492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3645114</v>
      </c>
      <c r="BO23" s="407"/>
      <c r="BP23" s="407"/>
      <c r="BQ23" s="407"/>
      <c r="BR23" s="407"/>
      <c r="BS23" s="407"/>
      <c r="BT23" s="407"/>
      <c r="BU23" s="408"/>
      <c r="BV23" s="406">
        <v>3226053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6730</v>
      </c>
      <c r="R24" s="360"/>
      <c r="S24" s="360"/>
      <c r="T24" s="360"/>
      <c r="U24" s="360"/>
      <c r="V24" s="361"/>
      <c r="W24" s="449"/>
      <c r="X24" s="386"/>
      <c r="Y24" s="387"/>
      <c r="Z24" s="362" t="s">
        <v>162</v>
      </c>
      <c r="AA24" s="363"/>
      <c r="AB24" s="363"/>
      <c r="AC24" s="363"/>
      <c r="AD24" s="363"/>
      <c r="AE24" s="363"/>
      <c r="AF24" s="363"/>
      <c r="AG24" s="364"/>
      <c r="AH24" s="359">
        <v>70</v>
      </c>
      <c r="AI24" s="360"/>
      <c r="AJ24" s="360"/>
      <c r="AK24" s="360"/>
      <c r="AL24" s="361"/>
      <c r="AM24" s="359">
        <v>224490</v>
      </c>
      <c r="AN24" s="360"/>
      <c r="AO24" s="360"/>
      <c r="AP24" s="360"/>
      <c r="AQ24" s="360"/>
      <c r="AR24" s="361"/>
      <c r="AS24" s="359">
        <v>3207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2548663</v>
      </c>
      <c r="BO24" s="407"/>
      <c r="BP24" s="407"/>
      <c r="BQ24" s="407"/>
      <c r="BR24" s="407"/>
      <c r="BS24" s="407"/>
      <c r="BT24" s="407"/>
      <c r="BU24" s="408"/>
      <c r="BV24" s="406">
        <v>2003551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5790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1422286</v>
      </c>
      <c r="BO25" s="436"/>
      <c r="BP25" s="436"/>
      <c r="BQ25" s="436"/>
      <c r="BR25" s="436"/>
      <c r="BS25" s="436"/>
      <c r="BT25" s="436"/>
      <c r="BU25" s="437"/>
      <c r="BV25" s="435">
        <v>1835224</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5400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2800</v>
      </c>
      <c r="R27" s="360"/>
      <c r="S27" s="360"/>
      <c r="T27" s="360"/>
      <c r="U27" s="360"/>
      <c r="V27" s="361"/>
      <c r="W27" s="449"/>
      <c r="X27" s="386"/>
      <c r="Y27" s="387"/>
      <c r="Z27" s="362" t="s">
        <v>172</v>
      </c>
      <c r="AA27" s="363"/>
      <c r="AB27" s="363"/>
      <c r="AC27" s="363"/>
      <c r="AD27" s="363"/>
      <c r="AE27" s="363"/>
      <c r="AF27" s="363"/>
      <c r="AG27" s="364"/>
      <c r="AH27" s="359">
        <v>5</v>
      </c>
      <c r="AI27" s="360"/>
      <c r="AJ27" s="360"/>
      <c r="AK27" s="360"/>
      <c r="AL27" s="361"/>
      <c r="AM27" s="359">
        <v>14883</v>
      </c>
      <c r="AN27" s="360"/>
      <c r="AO27" s="360"/>
      <c r="AP27" s="360"/>
      <c r="AQ27" s="360"/>
      <c r="AR27" s="361"/>
      <c r="AS27" s="359">
        <v>2977</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319244</v>
      </c>
      <c r="BO27" s="441"/>
      <c r="BP27" s="441"/>
      <c r="BQ27" s="441"/>
      <c r="BR27" s="441"/>
      <c r="BS27" s="441"/>
      <c r="BT27" s="441"/>
      <c r="BU27" s="442"/>
      <c r="BV27" s="440">
        <v>304838</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2400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1058858</v>
      </c>
      <c r="BO28" s="436"/>
      <c r="BP28" s="436"/>
      <c r="BQ28" s="436"/>
      <c r="BR28" s="436"/>
      <c r="BS28" s="436"/>
      <c r="BT28" s="436"/>
      <c r="BU28" s="437"/>
      <c r="BV28" s="435">
        <v>879380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6</v>
      </c>
      <c r="M29" s="360"/>
      <c r="N29" s="360"/>
      <c r="O29" s="360"/>
      <c r="P29" s="361"/>
      <c r="Q29" s="359">
        <v>2200</v>
      </c>
      <c r="R29" s="360"/>
      <c r="S29" s="360"/>
      <c r="T29" s="360"/>
      <c r="U29" s="360"/>
      <c r="V29" s="361"/>
      <c r="W29" s="450"/>
      <c r="X29" s="451"/>
      <c r="Y29" s="452"/>
      <c r="Z29" s="362" t="s">
        <v>178</v>
      </c>
      <c r="AA29" s="363"/>
      <c r="AB29" s="363"/>
      <c r="AC29" s="363"/>
      <c r="AD29" s="363"/>
      <c r="AE29" s="363"/>
      <c r="AF29" s="363"/>
      <c r="AG29" s="364"/>
      <c r="AH29" s="359">
        <v>75</v>
      </c>
      <c r="AI29" s="360"/>
      <c r="AJ29" s="360"/>
      <c r="AK29" s="360"/>
      <c r="AL29" s="361"/>
      <c r="AM29" s="359">
        <v>239373</v>
      </c>
      <c r="AN29" s="360"/>
      <c r="AO29" s="360"/>
      <c r="AP29" s="360"/>
      <c r="AQ29" s="360"/>
      <c r="AR29" s="361"/>
      <c r="AS29" s="359">
        <v>3192</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157829</v>
      </c>
      <c r="BO29" s="407"/>
      <c r="BP29" s="407"/>
      <c r="BQ29" s="407"/>
      <c r="BR29" s="407"/>
      <c r="BS29" s="407"/>
      <c r="BT29" s="407"/>
      <c r="BU29" s="408"/>
      <c r="BV29" s="406">
        <v>146148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95.4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1344177</v>
      </c>
      <c r="BO30" s="441"/>
      <c r="BP30" s="441"/>
      <c r="BQ30" s="441"/>
      <c r="BR30" s="441"/>
      <c r="BS30" s="441"/>
      <c r="BT30" s="441"/>
      <c r="BU30" s="442"/>
      <c r="BV30" s="440">
        <v>1370207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岡山県広域水道企業団</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公共下水道事業特別会計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岡山県後期高齢者医療広域連合一般会計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8</v>
      </c>
      <c r="BF36" s="354"/>
      <c r="BG36" s="355" t="str">
        <f>IF('各会計、関係団体の財政状況及び健全化判断比率'!B34="","",'各会計、関係団体の財政状況及び健全化判断比率'!B34)</f>
        <v>用地取得造成事業特別会計</v>
      </c>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岡山県後期高齢者医療広域連合特別会計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介護サービス事業特別会計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岡山県市町村総合事務組合一般会計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岡山県市町村総合事務組合貸付金特別会計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岡山県市町村総合事務組合拠出金事業特別会計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岡山県市町村税整理組合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津山広域事務組合一般会計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津山広域事務組合ふるさと振興事業特別会計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18</v>
      </c>
      <c r="BX43" s="354"/>
      <c r="BY43" s="355" t="str">
        <f>IF('各会計、関係団体の財政状況及び健全化判断比率'!B77="","",'各会計、関係団体の財政状況及び健全化判断比率'!B77)</f>
        <v>久米老人ホーム組合一般会計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guaTgVBttM0pmWlb0lyQdnmbRcQ9u+xuwgn/UDXU1Gnakoq7xaaCOwyUDpJcx5jM3q3jQNd+s8s3yAF+w4uyIQ==" saltValue="7k0NNWv2yJHgdmCrhTlNn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521872</v>
      </c>
      <c r="S5" s="664"/>
      <c r="T5" s="664"/>
      <c r="U5" s="664"/>
      <c r="V5" s="664"/>
      <c r="W5" s="664"/>
      <c r="X5" s="664"/>
      <c r="Y5" s="689"/>
      <c r="Z5" s="702">
        <v>10.1</v>
      </c>
      <c r="AA5" s="702"/>
      <c r="AB5" s="702"/>
      <c r="AC5" s="702"/>
      <c r="AD5" s="703">
        <v>521872</v>
      </c>
      <c r="AE5" s="703"/>
      <c r="AF5" s="703"/>
      <c r="AG5" s="703"/>
      <c r="AH5" s="703"/>
      <c r="AI5" s="703"/>
      <c r="AJ5" s="703"/>
      <c r="AK5" s="703"/>
      <c r="AL5" s="690">
        <v>18.600000000000001</v>
      </c>
      <c r="AM5" s="672"/>
      <c r="AN5" s="672"/>
      <c r="AO5" s="691"/>
      <c r="AP5" s="666" t="s">
        <v>217</v>
      </c>
      <c r="AQ5" s="667"/>
      <c r="AR5" s="667"/>
      <c r="AS5" s="667"/>
      <c r="AT5" s="667"/>
      <c r="AU5" s="667"/>
      <c r="AV5" s="667"/>
      <c r="AW5" s="667"/>
      <c r="AX5" s="667"/>
      <c r="AY5" s="667"/>
      <c r="AZ5" s="667"/>
      <c r="BA5" s="667"/>
      <c r="BB5" s="667"/>
      <c r="BC5" s="667"/>
      <c r="BD5" s="667"/>
      <c r="BE5" s="667"/>
      <c r="BF5" s="668"/>
      <c r="BG5" s="608">
        <v>521872</v>
      </c>
      <c r="BH5" s="609"/>
      <c r="BI5" s="609"/>
      <c r="BJ5" s="609"/>
      <c r="BK5" s="609"/>
      <c r="BL5" s="609"/>
      <c r="BM5" s="609"/>
      <c r="BN5" s="610"/>
      <c r="BO5" s="646">
        <v>100</v>
      </c>
      <c r="BP5" s="646"/>
      <c r="BQ5" s="646"/>
      <c r="BR5" s="646"/>
      <c r="BS5" s="647">
        <v>5286</v>
      </c>
      <c r="BT5" s="647"/>
      <c r="BU5" s="647"/>
      <c r="BV5" s="647"/>
      <c r="BW5" s="647"/>
      <c r="BX5" s="647"/>
      <c r="BY5" s="647"/>
      <c r="BZ5" s="647"/>
      <c r="CA5" s="647"/>
      <c r="CB5" s="685"/>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74654</v>
      </c>
      <c r="S6" s="609"/>
      <c r="T6" s="609"/>
      <c r="U6" s="609"/>
      <c r="V6" s="609"/>
      <c r="W6" s="609"/>
      <c r="X6" s="609"/>
      <c r="Y6" s="610"/>
      <c r="Z6" s="646">
        <v>1.4</v>
      </c>
      <c r="AA6" s="646"/>
      <c r="AB6" s="646"/>
      <c r="AC6" s="646"/>
      <c r="AD6" s="647">
        <v>74654</v>
      </c>
      <c r="AE6" s="647"/>
      <c r="AF6" s="647"/>
      <c r="AG6" s="647"/>
      <c r="AH6" s="647"/>
      <c r="AI6" s="647"/>
      <c r="AJ6" s="647"/>
      <c r="AK6" s="647"/>
      <c r="AL6" s="611">
        <v>2.7</v>
      </c>
      <c r="AM6" s="612"/>
      <c r="AN6" s="612"/>
      <c r="AO6" s="648"/>
      <c r="AP6" s="605" t="s">
        <v>222</v>
      </c>
      <c r="AQ6" s="606"/>
      <c r="AR6" s="606"/>
      <c r="AS6" s="606"/>
      <c r="AT6" s="606"/>
      <c r="AU6" s="606"/>
      <c r="AV6" s="606"/>
      <c r="AW6" s="606"/>
      <c r="AX6" s="606"/>
      <c r="AY6" s="606"/>
      <c r="AZ6" s="606"/>
      <c r="BA6" s="606"/>
      <c r="BB6" s="606"/>
      <c r="BC6" s="606"/>
      <c r="BD6" s="606"/>
      <c r="BE6" s="606"/>
      <c r="BF6" s="607"/>
      <c r="BG6" s="608">
        <v>521872</v>
      </c>
      <c r="BH6" s="609"/>
      <c r="BI6" s="609"/>
      <c r="BJ6" s="609"/>
      <c r="BK6" s="609"/>
      <c r="BL6" s="609"/>
      <c r="BM6" s="609"/>
      <c r="BN6" s="610"/>
      <c r="BO6" s="646">
        <v>100</v>
      </c>
      <c r="BP6" s="646"/>
      <c r="BQ6" s="646"/>
      <c r="BR6" s="646"/>
      <c r="BS6" s="647">
        <v>5286</v>
      </c>
      <c r="BT6" s="647"/>
      <c r="BU6" s="647"/>
      <c r="BV6" s="647"/>
      <c r="BW6" s="647"/>
      <c r="BX6" s="647"/>
      <c r="BY6" s="647"/>
      <c r="BZ6" s="647"/>
      <c r="CA6" s="647"/>
      <c r="CB6" s="685"/>
      <c r="CD6" s="666" t="s">
        <v>223</v>
      </c>
      <c r="CE6" s="667"/>
      <c r="CF6" s="667"/>
      <c r="CG6" s="667"/>
      <c r="CH6" s="667"/>
      <c r="CI6" s="667"/>
      <c r="CJ6" s="667"/>
      <c r="CK6" s="667"/>
      <c r="CL6" s="667"/>
      <c r="CM6" s="667"/>
      <c r="CN6" s="667"/>
      <c r="CO6" s="667"/>
      <c r="CP6" s="667"/>
      <c r="CQ6" s="668"/>
      <c r="CR6" s="608">
        <v>49179</v>
      </c>
      <c r="CS6" s="609"/>
      <c r="CT6" s="609"/>
      <c r="CU6" s="609"/>
      <c r="CV6" s="609"/>
      <c r="CW6" s="609"/>
      <c r="CX6" s="609"/>
      <c r="CY6" s="610"/>
      <c r="CZ6" s="690">
        <v>1</v>
      </c>
      <c r="DA6" s="672"/>
      <c r="DB6" s="672"/>
      <c r="DC6" s="692"/>
      <c r="DD6" s="614" t="s">
        <v>122</v>
      </c>
      <c r="DE6" s="609"/>
      <c r="DF6" s="609"/>
      <c r="DG6" s="609"/>
      <c r="DH6" s="609"/>
      <c r="DI6" s="609"/>
      <c r="DJ6" s="609"/>
      <c r="DK6" s="609"/>
      <c r="DL6" s="609"/>
      <c r="DM6" s="609"/>
      <c r="DN6" s="609"/>
      <c r="DO6" s="609"/>
      <c r="DP6" s="610"/>
      <c r="DQ6" s="614">
        <v>49179</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175</v>
      </c>
      <c r="S7" s="609"/>
      <c r="T7" s="609"/>
      <c r="U7" s="609"/>
      <c r="V7" s="609"/>
      <c r="W7" s="609"/>
      <c r="X7" s="609"/>
      <c r="Y7" s="610"/>
      <c r="Z7" s="646">
        <v>0</v>
      </c>
      <c r="AA7" s="646"/>
      <c r="AB7" s="646"/>
      <c r="AC7" s="646"/>
      <c r="AD7" s="647">
        <v>175</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177207</v>
      </c>
      <c r="BH7" s="609"/>
      <c r="BI7" s="609"/>
      <c r="BJ7" s="609"/>
      <c r="BK7" s="609"/>
      <c r="BL7" s="609"/>
      <c r="BM7" s="609"/>
      <c r="BN7" s="610"/>
      <c r="BO7" s="646">
        <v>34</v>
      </c>
      <c r="BP7" s="646"/>
      <c r="BQ7" s="646"/>
      <c r="BR7" s="646"/>
      <c r="BS7" s="647">
        <v>5286</v>
      </c>
      <c r="BT7" s="647"/>
      <c r="BU7" s="647"/>
      <c r="BV7" s="647"/>
      <c r="BW7" s="647"/>
      <c r="BX7" s="647"/>
      <c r="BY7" s="647"/>
      <c r="BZ7" s="647"/>
      <c r="CA7" s="647"/>
      <c r="CB7" s="685"/>
      <c r="CD7" s="605" t="s">
        <v>226</v>
      </c>
      <c r="CE7" s="606"/>
      <c r="CF7" s="606"/>
      <c r="CG7" s="606"/>
      <c r="CH7" s="606"/>
      <c r="CI7" s="606"/>
      <c r="CJ7" s="606"/>
      <c r="CK7" s="606"/>
      <c r="CL7" s="606"/>
      <c r="CM7" s="606"/>
      <c r="CN7" s="606"/>
      <c r="CO7" s="606"/>
      <c r="CP7" s="606"/>
      <c r="CQ7" s="607"/>
      <c r="CR7" s="608">
        <v>1790856</v>
      </c>
      <c r="CS7" s="609"/>
      <c r="CT7" s="609"/>
      <c r="CU7" s="609"/>
      <c r="CV7" s="609"/>
      <c r="CW7" s="609"/>
      <c r="CX7" s="609"/>
      <c r="CY7" s="610"/>
      <c r="CZ7" s="646">
        <v>35.9</v>
      </c>
      <c r="DA7" s="646"/>
      <c r="DB7" s="646"/>
      <c r="DC7" s="646"/>
      <c r="DD7" s="614">
        <v>763825</v>
      </c>
      <c r="DE7" s="609"/>
      <c r="DF7" s="609"/>
      <c r="DG7" s="609"/>
      <c r="DH7" s="609"/>
      <c r="DI7" s="609"/>
      <c r="DJ7" s="609"/>
      <c r="DK7" s="609"/>
      <c r="DL7" s="609"/>
      <c r="DM7" s="609"/>
      <c r="DN7" s="609"/>
      <c r="DO7" s="609"/>
      <c r="DP7" s="610"/>
      <c r="DQ7" s="614">
        <v>879670</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2888</v>
      </c>
      <c r="S8" s="609"/>
      <c r="T8" s="609"/>
      <c r="U8" s="609"/>
      <c r="V8" s="609"/>
      <c r="W8" s="609"/>
      <c r="X8" s="609"/>
      <c r="Y8" s="610"/>
      <c r="Z8" s="646">
        <v>0.1</v>
      </c>
      <c r="AA8" s="646"/>
      <c r="AB8" s="646"/>
      <c r="AC8" s="646"/>
      <c r="AD8" s="647">
        <v>2888</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6851</v>
      </c>
      <c r="BH8" s="609"/>
      <c r="BI8" s="609"/>
      <c r="BJ8" s="609"/>
      <c r="BK8" s="609"/>
      <c r="BL8" s="609"/>
      <c r="BM8" s="609"/>
      <c r="BN8" s="610"/>
      <c r="BO8" s="646">
        <v>1.3</v>
      </c>
      <c r="BP8" s="646"/>
      <c r="BQ8" s="646"/>
      <c r="BR8" s="646"/>
      <c r="BS8" s="647" t="s">
        <v>122</v>
      </c>
      <c r="BT8" s="647"/>
      <c r="BU8" s="647"/>
      <c r="BV8" s="647"/>
      <c r="BW8" s="647"/>
      <c r="BX8" s="647"/>
      <c r="BY8" s="647"/>
      <c r="BZ8" s="647"/>
      <c r="CA8" s="647"/>
      <c r="CB8" s="685"/>
      <c r="CD8" s="605" t="s">
        <v>229</v>
      </c>
      <c r="CE8" s="606"/>
      <c r="CF8" s="606"/>
      <c r="CG8" s="606"/>
      <c r="CH8" s="606"/>
      <c r="CI8" s="606"/>
      <c r="CJ8" s="606"/>
      <c r="CK8" s="606"/>
      <c r="CL8" s="606"/>
      <c r="CM8" s="606"/>
      <c r="CN8" s="606"/>
      <c r="CO8" s="606"/>
      <c r="CP8" s="606"/>
      <c r="CQ8" s="607"/>
      <c r="CR8" s="608">
        <v>924986</v>
      </c>
      <c r="CS8" s="609"/>
      <c r="CT8" s="609"/>
      <c r="CU8" s="609"/>
      <c r="CV8" s="609"/>
      <c r="CW8" s="609"/>
      <c r="CX8" s="609"/>
      <c r="CY8" s="610"/>
      <c r="CZ8" s="646">
        <v>18.600000000000001</v>
      </c>
      <c r="DA8" s="646"/>
      <c r="DB8" s="646"/>
      <c r="DC8" s="646"/>
      <c r="DD8" s="614">
        <v>5541</v>
      </c>
      <c r="DE8" s="609"/>
      <c r="DF8" s="609"/>
      <c r="DG8" s="609"/>
      <c r="DH8" s="609"/>
      <c r="DI8" s="609"/>
      <c r="DJ8" s="609"/>
      <c r="DK8" s="609"/>
      <c r="DL8" s="609"/>
      <c r="DM8" s="609"/>
      <c r="DN8" s="609"/>
      <c r="DO8" s="609"/>
      <c r="DP8" s="610"/>
      <c r="DQ8" s="614">
        <v>683424</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3153</v>
      </c>
      <c r="S9" s="609"/>
      <c r="T9" s="609"/>
      <c r="U9" s="609"/>
      <c r="V9" s="609"/>
      <c r="W9" s="609"/>
      <c r="X9" s="609"/>
      <c r="Y9" s="610"/>
      <c r="Z9" s="646">
        <v>0.1</v>
      </c>
      <c r="AA9" s="646"/>
      <c r="AB9" s="646"/>
      <c r="AC9" s="646"/>
      <c r="AD9" s="647">
        <v>3153</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143979</v>
      </c>
      <c r="BH9" s="609"/>
      <c r="BI9" s="609"/>
      <c r="BJ9" s="609"/>
      <c r="BK9" s="609"/>
      <c r="BL9" s="609"/>
      <c r="BM9" s="609"/>
      <c r="BN9" s="610"/>
      <c r="BO9" s="646">
        <v>27.6</v>
      </c>
      <c r="BP9" s="646"/>
      <c r="BQ9" s="646"/>
      <c r="BR9" s="646"/>
      <c r="BS9" s="647" t="s">
        <v>122</v>
      </c>
      <c r="BT9" s="647"/>
      <c r="BU9" s="647"/>
      <c r="BV9" s="647"/>
      <c r="BW9" s="647"/>
      <c r="BX9" s="647"/>
      <c r="BY9" s="647"/>
      <c r="BZ9" s="647"/>
      <c r="CA9" s="647"/>
      <c r="CB9" s="685"/>
      <c r="CD9" s="605" t="s">
        <v>232</v>
      </c>
      <c r="CE9" s="606"/>
      <c r="CF9" s="606"/>
      <c r="CG9" s="606"/>
      <c r="CH9" s="606"/>
      <c r="CI9" s="606"/>
      <c r="CJ9" s="606"/>
      <c r="CK9" s="606"/>
      <c r="CL9" s="606"/>
      <c r="CM9" s="606"/>
      <c r="CN9" s="606"/>
      <c r="CO9" s="606"/>
      <c r="CP9" s="606"/>
      <c r="CQ9" s="607"/>
      <c r="CR9" s="608">
        <v>377035</v>
      </c>
      <c r="CS9" s="609"/>
      <c r="CT9" s="609"/>
      <c r="CU9" s="609"/>
      <c r="CV9" s="609"/>
      <c r="CW9" s="609"/>
      <c r="CX9" s="609"/>
      <c r="CY9" s="610"/>
      <c r="CZ9" s="646">
        <v>7.6</v>
      </c>
      <c r="DA9" s="646"/>
      <c r="DB9" s="646"/>
      <c r="DC9" s="646"/>
      <c r="DD9" s="614">
        <v>24983</v>
      </c>
      <c r="DE9" s="609"/>
      <c r="DF9" s="609"/>
      <c r="DG9" s="609"/>
      <c r="DH9" s="609"/>
      <c r="DI9" s="609"/>
      <c r="DJ9" s="609"/>
      <c r="DK9" s="609"/>
      <c r="DL9" s="609"/>
      <c r="DM9" s="609"/>
      <c r="DN9" s="609"/>
      <c r="DO9" s="609"/>
      <c r="DP9" s="610"/>
      <c r="DQ9" s="614">
        <v>276781</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7878</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5"/>
      <c r="CD10" s="605" t="s">
        <v>235</v>
      </c>
      <c r="CE10" s="606"/>
      <c r="CF10" s="606"/>
      <c r="CG10" s="606"/>
      <c r="CH10" s="606"/>
      <c r="CI10" s="606"/>
      <c r="CJ10" s="606"/>
      <c r="CK10" s="606"/>
      <c r="CL10" s="606"/>
      <c r="CM10" s="606"/>
      <c r="CN10" s="606"/>
      <c r="CO10" s="606"/>
      <c r="CP10" s="606"/>
      <c r="CQ10" s="607"/>
      <c r="CR10" s="608">
        <v>3020</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20</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103873</v>
      </c>
      <c r="S11" s="609"/>
      <c r="T11" s="609"/>
      <c r="U11" s="609"/>
      <c r="V11" s="609"/>
      <c r="W11" s="609"/>
      <c r="X11" s="609"/>
      <c r="Y11" s="610"/>
      <c r="Z11" s="611">
        <v>2</v>
      </c>
      <c r="AA11" s="612"/>
      <c r="AB11" s="612"/>
      <c r="AC11" s="613"/>
      <c r="AD11" s="614">
        <v>103873</v>
      </c>
      <c r="AE11" s="609"/>
      <c r="AF11" s="609"/>
      <c r="AG11" s="609"/>
      <c r="AH11" s="609"/>
      <c r="AI11" s="609"/>
      <c r="AJ11" s="609"/>
      <c r="AK11" s="610"/>
      <c r="AL11" s="611">
        <v>3.7</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18499</v>
      </c>
      <c r="BH11" s="609"/>
      <c r="BI11" s="609"/>
      <c r="BJ11" s="609"/>
      <c r="BK11" s="609"/>
      <c r="BL11" s="609"/>
      <c r="BM11" s="609"/>
      <c r="BN11" s="610"/>
      <c r="BO11" s="646">
        <v>3.5</v>
      </c>
      <c r="BP11" s="646"/>
      <c r="BQ11" s="646"/>
      <c r="BR11" s="646"/>
      <c r="BS11" s="647">
        <v>5286</v>
      </c>
      <c r="BT11" s="647"/>
      <c r="BU11" s="647"/>
      <c r="BV11" s="647"/>
      <c r="BW11" s="647"/>
      <c r="BX11" s="647"/>
      <c r="BY11" s="647"/>
      <c r="BZ11" s="647"/>
      <c r="CA11" s="647"/>
      <c r="CB11" s="685"/>
      <c r="CD11" s="605" t="s">
        <v>238</v>
      </c>
      <c r="CE11" s="606"/>
      <c r="CF11" s="606"/>
      <c r="CG11" s="606"/>
      <c r="CH11" s="606"/>
      <c r="CI11" s="606"/>
      <c r="CJ11" s="606"/>
      <c r="CK11" s="606"/>
      <c r="CL11" s="606"/>
      <c r="CM11" s="606"/>
      <c r="CN11" s="606"/>
      <c r="CO11" s="606"/>
      <c r="CP11" s="606"/>
      <c r="CQ11" s="607"/>
      <c r="CR11" s="608">
        <v>395828</v>
      </c>
      <c r="CS11" s="609"/>
      <c r="CT11" s="609"/>
      <c r="CU11" s="609"/>
      <c r="CV11" s="609"/>
      <c r="CW11" s="609"/>
      <c r="CX11" s="609"/>
      <c r="CY11" s="610"/>
      <c r="CZ11" s="646">
        <v>7.9</v>
      </c>
      <c r="DA11" s="646"/>
      <c r="DB11" s="646"/>
      <c r="DC11" s="646"/>
      <c r="DD11" s="614">
        <v>28931</v>
      </c>
      <c r="DE11" s="609"/>
      <c r="DF11" s="609"/>
      <c r="DG11" s="609"/>
      <c r="DH11" s="609"/>
      <c r="DI11" s="609"/>
      <c r="DJ11" s="609"/>
      <c r="DK11" s="609"/>
      <c r="DL11" s="609"/>
      <c r="DM11" s="609"/>
      <c r="DN11" s="609"/>
      <c r="DO11" s="609"/>
      <c r="DP11" s="610"/>
      <c r="DQ11" s="614">
        <v>157061</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295204</v>
      </c>
      <c r="BH12" s="609"/>
      <c r="BI12" s="609"/>
      <c r="BJ12" s="609"/>
      <c r="BK12" s="609"/>
      <c r="BL12" s="609"/>
      <c r="BM12" s="609"/>
      <c r="BN12" s="610"/>
      <c r="BO12" s="646">
        <v>56.6</v>
      </c>
      <c r="BP12" s="646"/>
      <c r="BQ12" s="646"/>
      <c r="BR12" s="646"/>
      <c r="BS12" s="647" t="s">
        <v>122</v>
      </c>
      <c r="BT12" s="647"/>
      <c r="BU12" s="647"/>
      <c r="BV12" s="647"/>
      <c r="BW12" s="647"/>
      <c r="BX12" s="647"/>
      <c r="BY12" s="647"/>
      <c r="BZ12" s="647"/>
      <c r="CA12" s="647"/>
      <c r="CB12" s="685"/>
      <c r="CD12" s="605" t="s">
        <v>241</v>
      </c>
      <c r="CE12" s="606"/>
      <c r="CF12" s="606"/>
      <c r="CG12" s="606"/>
      <c r="CH12" s="606"/>
      <c r="CI12" s="606"/>
      <c r="CJ12" s="606"/>
      <c r="CK12" s="606"/>
      <c r="CL12" s="606"/>
      <c r="CM12" s="606"/>
      <c r="CN12" s="606"/>
      <c r="CO12" s="606"/>
      <c r="CP12" s="606"/>
      <c r="CQ12" s="607"/>
      <c r="CR12" s="608">
        <v>42733</v>
      </c>
      <c r="CS12" s="609"/>
      <c r="CT12" s="609"/>
      <c r="CU12" s="609"/>
      <c r="CV12" s="609"/>
      <c r="CW12" s="609"/>
      <c r="CX12" s="609"/>
      <c r="CY12" s="610"/>
      <c r="CZ12" s="646">
        <v>0.9</v>
      </c>
      <c r="DA12" s="646"/>
      <c r="DB12" s="646"/>
      <c r="DC12" s="646"/>
      <c r="DD12" s="614">
        <v>715</v>
      </c>
      <c r="DE12" s="609"/>
      <c r="DF12" s="609"/>
      <c r="DG12" s="609"/>
      <c r="DH12" s="609"/>
      <c r="DI12" s="609"/>
      <c r="DJ12" s="609"/>
      <c r="DK12" s="609"/>
      <c r="DL12" s="609"/>
      <c r="DM12" s="609"/>
      <c r="DN12" s="609"/>
      <c r="DO12" s="609"/>
      <c r="DP12" s="610"/>
      <c r="DQ12" s="614">
        <v>12429</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294909</v>
      </c>
      <c r="BH13" s="609"/>
      <c r="BI13" s="609"/>
      <c r="BJ13" s="609"/>
      <c r="BK13" s="609"/>
      <c r="BL13" s="609"/>
      <c r="BM13" s="609"/>
      <c r="BN13" s="610"/>
      <c r="BO13" s="646">
        <v>56.5</v>
      </c>
      <c r="BP13" s="646"/>
      <c r="BQ13" s="646"/>
      <c r="BR13" s="646"/>
      <c r="BS13" s="647" t="s">
        <v>122</v>
      </c>
      <c r="BT13" s="647"/>
      <c r="BU13" s="647"/>
      <c r="BV13" s="647"/>
      <c r="BW13" s="647"/>
      <c r="BX13" s="647"/>
      <c r="BY13" s="647"/>
      <c r="BZ13" s="647"/>
      <c r="CA13" s="647"/>
      <c r="CB13" s="685"/>
      <c r="CD13" s="605" t="s">
        <v>244</v>
      </c>
      <c r="CE13" s="606"/>
      <c r="CF13" s="606"/>
      <c r="CG13" s="606"/>
      <c r="CH13" s="606"/>
      <c r="CI13" s="606"/>
      <c r="CJ13" s="606"/>
      <c r="CK13" s="606"/>
      <c r="CL13" s="606"/>
      <c r="CM13" s="606"/>
      <c r="CN13" s="606"/>
      <c r="CO13" s="606"/>
      <c r="CP13" s="606"/>
      <c r="CQ13" s="607"/>
      <c r="CR13" s="608">
        <v>448141</v>
      </c>
      <c r="CS13" s="609"/>
      <c r="CT13" s="609"/>
      <c r="CU13" s="609"/>
      <c r="CV13" s="609"/>
      <c r="CW13" s="609"/>
      <c r="CX13" s="609"/>
      <c r="CY13" s="610"/>
      <c r="CZ13" s="646">
        <v>9</v>
      </c>
      <c r="DA13" s="646"/>
      <c r="DB13" s="646"/>
      <c r="DC13" s="646"/>
      <c r="DD13" s="614">
        <v>212194</v>
      </c>
      <c r="DE13" s="609"/>
      <c r="DF13" s="609"/>
      <c r="DG13" s="609"/>
      <c r="DH13" s="609"/>
      <c r="DI13" s="609"/>
      <c r="DJ13" s="609"/>
      <c r="DK13" s="609"/>
      <c r="DL13" s="609"/>
      <c r="DM13" s="609"/>
      <c r="DN13" s="609"/>
      <c r="DO13" s="609"/>
      <c r="DP13" s="610"/>
      <c r="DQ13" s="614">
        <v>250641</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606</v>
      </c>
      <c r="S14" s="609"/>
      <c r="T14" s="609"/>
      <c r="U14" s="609"/>
      <c r="V14" s="609"/>
      <c r="W14" s="609"/>
      <c r="X14" s="609"/>
      <c r="Y14" s="610"/>
      <c r="Z14" s="646">
        <v>0</v>
      </c>
      <c r="AA14" s="646"/>
      <c r="AB14" s="646"/>
      <c r="AC14" s="646"/>
      <c r="AD14" s="647">
        <v>606</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23528</v>
      </c>
      <c r="BH14" s="609"/>
      <c r="BI14" s="609"/>
      <c r="BJ14" s="609"/>
      <c r="BK14" s="609"/>
      <c r="BL14" s="609"/>
      <c r="BM14" s="609"/>
      <c r="BN14" s="610"/>
      <c r="BO14" s="646">
        <v>4.5</v>
      </c>
      <c r="BP14" s="646"/>
      <c r="BQ14" s="646"/>
      <c r="BR14" s="646"/>
      <c r="BS14" s="647" t="s">
        <v>122</v>
      </c>
      <c r="BT14" s="647"/>
      <c r="BU14" s="647"/>
      <c r="BV14" s="647"/>
      <c r="BW14" s="647"/>
      <c r="BX14" s="647"/>
      <c r="BY14" s="647"/>
      <c r="BZ14" s="647"/>
      <c r="CA14" s="647"/>
      <c r="CB14" s="685"/>
      <c r="CD14" s="605" t="s">
        <v>247</v>
      </c>
      <c r="CE14" s="606"/>
      <c r="CF14" s="606"/>
      <c r="CG14" s="606"/>
      <c r="CH14" s="606"/>
      <c r="CI14" s="606"/>
      <c r="CJ14" s="606"/>
      <c r="CK14" s="606"/>
      <c r="CL14" s="606"/>
      <c r="CM14" s="606"/>
      <c r="CN14" s="606"/>
      <c r="CO14" s="606"/>
      <c r="CP14" s="606"/>
      <c r="CQ14" s="607"/>
      <c r="CR14" s="608">
        <v>129250</v>
      </c>
      <c r="CS14" s="609"/>
      <c r="CT14" s="609"/>
      <c r="CU14" s="609"/>
      <c r="CV14" s="609"/>
      <c r="CW14" s="609"/>
      <c r="CX14" s="609"/>
      <c r="CY14" s="610"/>
      <c r="CZ14" s="646">
        <v>2.6</v>
      </c>
      <c r="DA14" s="646"/>
      <c r="DB14" s="646"/>
      <c r="DC14" s="646"/>
      <c r="DD14" s="614">
        <v>32215</v>
      </c>
      <c r="DE14" s="609"/>
      <c r="DF14" s="609"/>
      <c r="DG14" s="609"/>
      <c r="DH14" s="609"/>
      <c r="DI14" s="609"/>
      <c r="DJ14" s="609"/>
      <c r="DK14" s="609"/>
      <c r="DL14" s="609"/>
      <c r="DM14" s="609"/>
      <c r="DN14" s="609"/>
      <c r="DO14" s="609"/>
      <c r="DP14" s="610"/>
      <c r="DQ14" s="614">
        <v>97107</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25933</v>
      </c>
      <c r="BH15" s="609"/>
      <c r="BI15" s="609"/>
      <c r="BJ15" s="609"/>
      <c r="BK15" s="609"/>
      <c r="BL15" s="609"/>
      <c r="BM15" s="609"/>
      <c r="BN15" s="610"/>
      <c r="BO15" s="646">
        <v>5</v>
      </c>
      <c r="BP15" s="646"/>
      <c r="BQ15" s="646"/>
      <c r="BR15" s="646"/>
      <c r="BS15" s="647" t="s">
        <v>122</v>
      </c>
      <c r="BT15" s="647"/>
      <c r="BU15" s="647"/>
      <c r="BV15" s="647"/>
      <c r="BW15" s="647"/>
      <c r="BX15" s="647"/>
      <c r="BY15" s="647"/>
      <c r="BZ15" s="647"/>
      <c r="CA15" s="647"/>
      <c r="CB15" s="685"/>
      <c r="CD15" s="605" t="s">
        <v>250</v>
      </c>
      <c r="CE15" s="606"/>
      <c r="CF15" s="606"/>
      <c r="CG15" s="606"/>
      <c r="CH15" s="606"/>
      <c r="CI15" s="606"/>
      <c r="CJ15" s="606"/>
      <c r="CK15" s="606"/>
      <c r="CL15" s="606"/>
      <c r="CM15" s="606"/>
      <c r="CN15" s="606"/>
      <c r="CO15" s="606"/>
      <c r="CP15" s="606"/>
      <c r="CQ15" s="607"/>
      <c r="CR15" s="608">
        <v>373230</v>
      </c>
      <c r="CS15" s="609"/>
      <c r="CT15" s="609"/>
      <c r="CU15" s="609"/>
      <c r="CV15" s="609"/>
      <c r="CW15" s="609"/>
      <c r="CX15" s="609"/>
      <c r="CY15" s="610"/>
      <c r="CZ15" s="646">
        <v>7.5</v>
      </c>
      <c r="DA15" s="646"/>
      <c r="DB15" s="646"/>
      <c r="DC15" s="646"/>
      <c r="DD15" s="614">
        <v>12415</v>
      </c>
      <c r="DE15" s="609"/>
      <c r="DF15" s="609"/>
      <c r="DG15" s="609"/>
      <c r="DH15" s="609"/>
      <c r="DI15" s="609"/>
      <c r="DJ15" s="609"/>
      <c r="DK15" s="609"/>
      <c r="DL15" s="609"/>
      <c r="DM15" s="609"/>
      <c r="DN15" s="609"/>
      <c r="DO15" s="609"/>
      <c r="DP15" s="610"/>
      <c r="DQ15" s="614">
        <v>334307</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7449</v>
      </c>
      <c r="S16" s="609"/>
      <c r="T16" s="609"/>
      <c r="U16" s="609"/>
      <c r="V16" s="609"/>
      <c r="W16" s="609"/>
      <c r="X16" s="609"/>
      <c r="Y16" s="610"/>
      <c r="Z16" s="646">
        <v>0.1</v>
      </c>
      <c r="AA16" s="646"/>
      <c r="AB16" s="646"/>
      <c r="AC16" s="646"/>
      <c r="AD16" s="647">
        <v>7449</v>
      </c>
      <c r="AE16" s="647"/>
      <c r="AF16" s="647"/>
      <c r="AG16" s="647"/>
      <c r="AH16" s="647"/>
      <c r="AI16" s="647"/>
      <c r="AJ16" s="647"/>
      <c r="AK16" s="647"/>
      <c r="AL16" s="611">
        <v>0.3</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253</v>
      </c>
      <c r="CE16" s="606"/>
      <c r="CF16" s="606"/>
      <c r="CG16" s="606"/>
      <c r="CH16" s="606"/>
      <c r="CI16" s="606"/>
      <c r="CJ16" s="606"/>
      <c r="CK16" s="606"/>
      <c r="CL16" s="606"/>
      <c r="CM16" s="606"/>
      <c r="CN16" s="606"/>
      <c r="CO16" s="606"/>
      <c r="CP16" s="606"/>
      <c r="CQ16" s="607"/>
      <c r="CR16" s="608">
        <v>53883</v>
      </c>
      <c r="CS16" s="609"/>
      <c r="CT16" s="609"/>
      <c r="CU16" s="609"/>
      <c r="CV16" s="609"/>
      <c r="CW16" s="609"/>
      <c r="CX16" s="609"/>
      <c r="CY16" s="610"/>
      <c r="CZ16" s="646">
        <v>1.1000000000000001</v>
      </c>
      <c r="DA16" s="646"/>
      <c r="DB16" s="646"/>
      <c r="DC16" s="646"/>
      <c r="DD16" s="614" t="s">
        <v>122</v>
      </c>
      <c r="DE16" s="609"/>
      <c r="DF16" s="609"/>
      <c r="DG16" s="609"/>
      <c r="DH16" s="609"/>
      <c r="DI16" s="609"/>
      <c r="DJ16" s="609"/>
      <c r="DK16" s="609"/>
      <c r="DL16" s="609"/>
      <c r="DM16" s="609"/>
      <c r="DN16" s="609"/>
      <c r="DO16" s="609"/>
      <c r="DP16" s="610"/>
      <c r="DQ16" s="614">
        <v>23888</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7405</v>
      </c>
      <c r="S17" s="609"/>
      <c r="T17" s="609"/>
      <c r="U17" s="609"/>
      <c r="V17" s="609"/>
      <c r="W17" s="609"/>
      <c r="X17" s="609"/>
      <c r="Y17" s="610"/>
      <c r="Z17" s="646">
        <v>0.1</v>
      </c>
      <c r="AA17" s="646"/>
      <c r="AB17" s="646"/>
      <c r="AC17" s="646"/>
      <c r="AD17" s="647">
        <v>7405</v>
      </c>
      <c r="AE17" s="647"/>
      <c r="AF17" s="647"/>
      <c r="AG17" s="647"/>
      <c r="AH17" s="647"/>
      <c r="AI17" s="647"/>
      <c r="AJ17" s="647"/>
      <c r="AK17" s="647"/>
      <c r="AL17" s="611">
        <v>0.3</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256</v>
      </c>
      <c r="CE17" s="606"/>
      <c r="CF17" s="606"/>
      <c r="CG17" s="606"/>
      <c r="CH17" s="606"/>
      <c r="CI17" s="606"/>
      <c r="CJ17" s="606"/>
      <c r="CK17" s="606"/>
      <c r="CL17" s="606"/>
      <c r="CM17" s="606"/>
      <c r="CN17" s="606"/>
      <c r="CO17" s="606"/>
      <c r="CP17" s="606"/>
      <c r="CQ17" s="607"/>
      <c r="CR17" s="608">
        <v>396066</v>
      </c>
      <c r="CS17" s="609"/>
      <c r="CT17" s="609"/>
      <c r="CU17" s="609"/>
      <c r="CV17" s="609"/>
      <c r="CW17" s="609"/>
      <c r="CX17" s="609"/>
      <c r="CY17" s="610"/>
      <c r="CZ17" s="646">
        <v>7.9</v>
      </c>
      <c r="DA17" s="646"/>
      <c r="DB17" s="646"/>
      <c r="DC17" s="646"/>
      <c r="DD17" s="614" t="s">
        <v>122</v>
      </c>
      <c r="DE17" s="609"/>
      <c r="DF17" s="609"/>
      <c r="DG17" s="609"/>
      <c r="DH17" s="609"/>
      <c r="DI17" s="609"/>
      <c r="DJ17" s="609"/>
      <c r="DK17" s="609"/>
      <c r="DL17" s="609"/>
      <c r="DM17" s="609"/>
      <c r="DN17" s="609"/>
      <c r="DO17" s="609"/>
      <c r="DP17" s="610"/>
      <c r="DQ17" s="614">
        <v>396066</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2456</v>
      </c>
      <c r="S18" s="609"/>
      <c r="T18" s="609"/>
      <c r="U18" s="609"/>
      <c r="V18" s="609"/>
      <c r="W18" s="609"/>
      <c r="X18" s="609"/>
      <c r="Y18" s="610"/>
      <c r="Z18" s="646">
        <v>0</v>
      </c>
      <c r="AA18" s="646"/>
      <c r="AB18" s="646"/>
      <c r="AC18" s="646"/>
      <c r="AD18" s="647">
        <v>2456</v>
      </c>
      <c r="AE18" s="647"/>
      <c r="AF18" s="647"/>
      <c r="AG18" s="647"/>
      <c r="AH18" s="647"/>
      <c r="AI18" s="647"/>
      <c r="AJ18" s="647"/>
      <c r="AK18" s="647"/>
      <c r="AL18" s="611">
        <v>0.1</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2050</v>
      </c>
      <c r="S19" s="609"/>
      <c r="T19" s="609"/>
      <c r="U19" s="609"/>
      <c r="V19" s="609"/>
      <c r="W19" s="609"/>
      <c r="X19" s="609"/>
      <c r="Y19" s="610"/>
      <c r="Z19" s="646">
        <v>0</v>
      </c>
      <c r="AA19" s="646"/>
      <c r="AB19" s="646"/>
      <c r="AC19" s="646"/>
      <c r="AD19" s="647">
        <v>2050</v>
      </c>
      <c r="AE19" s="647"/>
      <c r="AF19" s="647"/>
      <c r="AG19" s="647"/>
      <c r="AH19" s="647"/>
      <c r="AI19" s="647"/>
      <c r="AJ19" s="647"/>
      <c r="AK19" s="647"/>
      <c r="AL19" s="611">
        <v>0.1</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5"/>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v>406</v>
      </c>
      <c r="S20" s="609"/>
      <c r="T20" s="609"/>
      <c r="U20" s="609"/>
      <c r="V20" s="609"/>
      <c r="W20" s="609"/>
      <c r="X20" s="609"/>
      <c r="Y20" s="610"/>
      <c r="Z20" s="646">
        <v>0</v>
      </c>
      <c r="AA20" s="646"/>
      <c r="AB20" s="646"/>
      <c r="AC20" s="646"/>
      <c r="AD20" s="647">
        <v>406</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5"/>
      <c r="CD20" s="605" t="s">
        <v>265</v>
      </c>
      <c r="CE20" s="606"/>
      <c r="CF20" s="606"/>
      <c r="CG20" s="606"/>
      <c r="CH20" s="606"/>
      <c r="CI20" s="606"/>
      <c r="CJ20" s="606"/>
      <c r="CK20" s="606"/>
      <c r="CL20" s="606"/>
      <c r="CM20" s="606"/>
      <c r="CN20" s="606"/>
      <c r="CO20" s="606"/>
      <c r="CP20" s="606"/>
      <c r="CQ20" s="607"/>
      <c r="CR20" s="608">
        <v>4984207</v>
      </c>
      <c r="CS20" s="609"/>
      <c r="CT20" s="609"/>
      <c r="CU20" s="609"/>
      <c r="CV20" s="609"/>
      <c r="CW20" s="609"/>
      <c r="CX20" s="609"/>
      <c r="CY20" s="610"/>
      <c r="CZ20" s="646">
        <v>100</v>
      </c>
      <c r="DA20" s="646"/>
      <c r="DB20" s="646"/>
      <c r="DC20" s="646"/>
      <c r="DD20" s="614">
        <v>1080819</v>
      </c>
      <c r="DE20" s="609"/>
      <c r="DF20" s="609"/>
      <c r="DG20" s="609"/>
      <c r="DH20" s="609"/>
      <c r="DI20" s="609"/>
      <c r="DJ20" s="609"/>
      <c r="DK20" s="609"/>
      <c r="DL20" s="609"/>
      <c r="DM20" s="609"/>
      <c r="DN20" s="609"/>
      <c r="DO20" s="609"/>
      <c r="DP20" s="610"/>
      <c r="DQ20" s="614">
        <v>3160573</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2244718</v>
      </c>
      <c r="S21" s="609"/>
      <c r="T21" s="609"/>
      <c r="U21" s="609"/>
      <c r="V21" s="609"/>
      <c r="W21" s="609"/>
      <c r="X21" s="609"/>
      <c r="Y21" s="610"/>
      <c r="Z21" s="646">
        <v>43.4</v>
      </c>
      <c r="AA21" s="646"/>
      <c r="AB21" s="646"/>
      <c r="AC21" s="646"/>
      <c r="AD21" s="647">
        <v>2060554</v>
      </c>
      <c r="AE21" s="647"/>
      <c r="AF21" s="647"/>
      <c r="AG21" s="647"/>
      <c r="AH21" s="647"/>
      <c r="AI21" s="647"/>
      <c r="AJ21" s="647"/>
      <c r="AK21" s="647"/>
      <c r="AL21" s="611">
        <v>73.5</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2060554</v>
      </c>
      <c r="S22" s="609"/>
      <c r="T22" s="609"/>
      <c r="U22" s="609"/>
      <c r="V22" s="609"/>
      <c r="W22" s="609"/>
      <c r="X22" s="609"/>
      <c r="Y22" s="610"/>
      <c r="Z22" s="646">
        <v>39.799999999999997</v>
      </c>
      <c r="AA22" s="646"/>
      <c r="AB22" s="646"/>
      <c r="AC22" s="646"/>
      <c r="AD22" s="647">
        <v>2060554</v>
      </c>
      <c r="AE22" s="647"/>
      <c r="AF22" s="647"/>
      <c r="AG22" s="647"/>
      <c r="AH22" s="647"/>
      <c r="AI22" s="647"/>
      <c r="AJ22" s="647"/>
      <c r="AK22" s="647"/>
      <c r="AL22" s="611">
        <v>73.5</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184164</v>
      </c>
      <c r="S23" s="609"/>
      <c r="T23" s="609"/>
      <c r="U23" s="609"/>
      <c r="V23" s="609"/>
      <c r="W23" s="609"/>
      <c r="X23" s="609"/>
      <c r="Y23" s="610"/>
      <c r="Z23" s="646">
        <v>3.6</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280</v>
      </c>
      <c r="CE24" s="667"/>
      <c r="CF24" s="667"/>
      <c r="CG24" s="667"/>
      <c r="CH24" s="667"/>
      <c r="CI24" s="667"/>
      <c r="CJ24" s="667"/>
      <c r="CK24" s="667"/>
      <c r="CL24" s="667"/>
      <c r="CM24" s="667"/>
      <c r="CN24" s="667"/>
      <c r="CO24" s="667"/>
      <c r="CP24" s="667"/>
      <c r="CQ24" s="668"/>
      <c r="CR24" s="663">
        <v>1486919</v>
      </c>
      <c r="CS24" s="664"/>
      <c r="CT24" s="664"/>
      <c r="CU24" s="664"/>
      <c r="CV24" s="664"/>
      <c r="CW24" s="664"/>
      <c r="CX24" s="664"/>
      <c r="CY24" s="689"/>
      <c r="CZ24" s="690">
        <v>29.8</v>
      </c>
      <c r="DA24" s="672"/>
      <c r="DB24" s="672"/>
      <c r="DC24" s="692"/>
      <c r="DD24" s="688">
        <v>1294631</v>
      </c>
      <c r="DE24" s="664"/>
      <c r="DF24" s="664"/>
      <c r="DG24" s="664"/>
      <c r="DH24" s="664"/>
      <c r="DI24" s="664"/>
      <c r="DJ24" s="664"/>
      <c r="DK24" s="689"/>
      <c r="DL24" s="688">
        <v>1222168</v>
      </c>
      <c r="DM24" s="664"/>
      <c r="DN24" s="664"/>
      <c r="DO24" s="664"/>
      <c r="DP24" s="664"/>
      <c r="DQ24" s="664"/>
      <c r="DR24" s="664"/>
      <c r="DS24" s="664"/>
      <c r="DT24" s="664"/>
      <c r="DU24" s="664"/>
      <c r="DV24" s="689"/>
      <c r="DW24" s="690">
        <v>43.4</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2969249</v>
      </c>
      <c r="S25" s="609"/>
      <c r="T25" s="609"/>
      <c r="U25" s="609"/>
      <c r="V25" s="609"/>
      <c r="W25" s="609"/>
      <c r="X25" s="609"/>
      <c r="Y25" s="610"/>
      <c r="Z25" s="646">
        <v>57.4</v>
      </c>
      <c r="AA25" s="646"/>
      <c r="AB25" s="646"/>
      <c r="AC25" s="646"/>
      <c r="AD25" s="647">
        <v>2785085</v>
      </c>
      <c r="AE25" s="647"/>
      <c r="AF25" s="647"/>
      <c r="AG25" s="647"/>
      <c r="AH25" s="647"/>
      <c r="AI25" s="647"/>
      <c r="AJ25" s="647"/>
      <c r="AK25" s="647"/>
      <c r="AL25" s="611">
        <v>99.4</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283</v>
      </c>
      <c r="CE25" s="606"/>
      <c r="CF25" s="606"/>
      <c r="CG25" s="606"/>
      <c r="CH25" s="606"/>
      <c r="CI25" s="606"/>
      <c r="CJ25" s="606"/>
      <c r="CK25" s="606"/>
      <c r="CL25" s="606"/>
      <c r="CM25" s="606"/>
      <c r="CN25" s="606"/>
      <c r="CO25" s="606"/>
      <c r="CP25" s="606"/>
      <c r="CQ25" s="607"/>
      <c r="CR25" s="608">
        <v>769317</v>
      </c>
      <c r="CS25" s="621"/>
      <c r="CT25" s="621"/>
      <c r="CU25" s="621"/>
      <c r="CV25" s="621"/>
      <c r="CW25" s="621"/>
      <c r="CX25" s="621"/>
      <c r="CY25" s="622"/>
      <c r="CZ25" s="611">
        <v>15.4</v>
      </c>
      <c r="DA25" s="623"/>
      <c r="DB25" s="623"/>
      <c r="DC25" s="624"/>
      <c r="DD25" s="614">
        <v>741304</v>
      </c>
      <c r="DE25" s="621"/>
      <c r="DF25" s="621"/>
      <c r="DG25" s="621"/>
      <c r="DH25" s="621"/>
      <c r="DI25" s="621"/>
      <c r="DJ25" s="621"/>
      <c r="DK25" s="622"/>
      <c r="DL25" s="614">
        <v>740645</v>
      </c>
      <c r="DM25" s="621"/>
      <c r="DN25" s="621"/>
      <c r="DO25" s="621"/>
      <c r="DP25" s="621"/>
      <c r="DQ25" s="621"/>
      <c r="DR25" s="621"/>
      <c r="DS25" s="621"/>
      <c r="DT25" s="621"/>
      <c r="DU25" s="621"/>
      <c r="DV25" s="622"/>
      <c r="DW25" s="611">
        <v>26.3</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579</v>
      </c>
      <c r="S26" s="609"/>
      <c r="T26" s="609"/>
      <c r="U26" s="609"/>
      <c r="V26" s="609"/>
      <c r="W26" s="609"/>
      <c r="X26" s="609"/>
      <c r="Y26" s="610"/>
      <c r="Z26" s="646">
        <v>0</v>
      </c>
      <c r="AA26" s="646"/>
      <c r="AB26" s="646"/>
      <c r="AC26" s="646"/>
      <c r="AD26" s="647">
        <v>579</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286</v>
      </c>
      <c r="CE26" s="606"/>
      <c r="CF26" s="606"/>
      <c r="CG26" s="606"/>
      <c r="CH26" s="606"/>
      <c r="CI26" s="606"/>
      <c r="CJ26" s="606"/>
      <c r="CK26" s="606"/>
      <c r="CL26" s="606"/>
      <c r="CM26" s="606"/>
      <c r="CN26" s="606"/>
      <c r="CO26" s="606"/>
      <c r="CP26" s="606"/>
      <c r="CQ26" s="607"/>
      <c r="CR26" s="608">
        <v>477843</v>
      </c>
      <c r="CS26" s="609"/>
      <c r="CT26" s="609"/>
      <c r="CU26" s="609"/>
      <c r="CV26" s="609"/>
      <c r="CW26" s="609"/>
      <c r="CX26" s="609"/>
      <c r="CY26" s="610"/>
      <c r="CZ26" s="611">
        <v>9.6</v>
      </c>
      <c r="DA26" s="623"/>
      <c r="DB26" s="623"/>
      <c r="DC26" s="624"/>
      <c r="DD26" s="614">
        <v>453955</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31943</v>
      </c>
      <c r="S27" s="609"/>
      <c r="T27" s="609"/>
      <c r="U27" s="609"/>
      <c r="V27" s="609"/>
      <c r="W27" s="609"/>
      <c r="X27" s="609"/>
      <c r="Y27" s="610"/>
      <c r="Z27" s="646">
        <v>0.6</v>
      </c>
      <c r="AA27" s="646"/>
      <c r="AB27" s="646"/>
      <c r="AC27" s="646"/>
      <c r="AD27" s="647">
        <v>312</v>
      </c>
      <c r="AE27" s="647"/>
      <c r="AF27" s="647"/>
      <c r="AG27" s="647"/>
      <c r="AH27" s="647"/>
      <c r="AI27" s="647"/>
      <c r="AJ27" s="647"/>
      <c r="AK27" s="647"/>
      <c r="AL27" s="611">
        <v>0</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521872</v>
      </c>
      <c r="BH27" s="609"/>
      <c r="BI27" s="609"/>
      <c r="BJ27" s="609"/>
      <c r="BK27" s="609"/>
      <c r="BL27" s="609"/>
      <c r="BM27" s="609"/>
      <c r="BN27" s="610"/>
      <c r="BO27" s="646">
        <v>100</v>
      </c>
      <c r="BP27" s="646"/>
      <c r="BQ27" s="646"/>
      <c r="BR27" s="646"/>
      <c r="BS27" s="647">
        <v>5286</v>
      </c>
      <c r="BT27" s="647"/>
      <c r="BU27" s="647"/>
      <c r="BV27" s="647"/>
      <c r="BW27" s="647"/>
      <c r="BX27" s="647"/>
      <c r="BY27" s="647"/>
      <c r="BZ27" s="647"/>
      <c r="CA27" s="647"/>
      <c r="CB27" s="685"/>
      <c r="CD27" s="605" t="s">
        <v>289</v>
      </c>
      <c r="CE27" s="606"/>
      <c r="CF27" s="606"/>
      <c r="CG27" s="606"/>
      <c r="CH27" s="606"/>
      <c r="CI27" s="606"/>
      <c r="CJ27" s="606"/>
      <c r="CK27" s="606"/>
      <c r="CL27" s="606"/>
      <c r="CM27" s="606"/>
      <c r="CN27" s="606"/>
      <c r="CO27" s="606"/>
      <c r="CP27" s="606"/>
      <c r="CQ27" s="607"/>
      <c r="CR27" s="608">
        <v>321536</v>
      </c>
      <c r="CS27" s="621"/>
      <c r="CT27" s="621"/>
      <c r="CU27" s="621"/>
      <c r="CV27" s="621"/>
      <c r="CW27" s="621"/>
      <c r="CX27" s="621"/>
      <c r="CY27" s="622"/>
      <c r="CZ27" s="611">
        <v>6.5</v>
      </c>
      <c r="DA27" s="623"/>
      <c r="DB27" s="623"/>
      <c r="DC27" s="624"/>
      <c r="DD27" s="614">
        <v>157261</v>
      </c>
      <c r="DE27" s="621"/>
      <c r="DF27" s="621"/>
      <c r="DG27" s="621"/>
      <c r="DH27" s="621"/>
      <c r="DI27" s="621"/>
      <c r="DJ27" s="621"/>
      <c r="DK27" s="622"/>
      <c r="DL27" s="614">
        <v>85457</v>
      </c>
      <c r="DM27" s="621"/>
      <c r="DN27" s="621"/>
      <c r="DO27" s="621"/>
      <c r="DP27" s="621"/>
      <c r="DQ27" s="621"/>
      <c r="DR27" s="621"/>
      <c r="DS27" s="621"/>
      <c r="DT27" s="621"/>
      <c r="DU27" s="621"/>
      <c r="DV27" s="622"/>
      <c r="DW27" s="611">
        <v>3</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44147</v>
      </c>
      <c r="S28" s="609"/>
      <c r="T28" s="609"/>
      <c r="U28" s="609"/>
      <c r="V28" s="609"/>
      <c r="W28" s="609"/>
      <c r="X28" s="609"/>
      <c r="Y28" s="610"/>
      <c r="Z28" s="646">
        <v>0.9</v>
      </c>
      <c r="AA28" s="646"/>
      <c r="AB28" s="646"/>
      <c r="AC28" s="646"/>
      <c r="AD28" s="647">
        <v>13719</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396066</v>
      </c>
      <c r="CS28" s="609"/>
      <c r="CT28" s="609"/>
      <c r="CU28" s="609"/>
      <c r="CV28" s="609"/>
      <c r="CW28" s="609"/>
      <c r="CX28" s="609"/>
      <c r="CY28" s="610"/>
      <c r="CZ28" s="611">
        <v>7.9</v>
      </c>
      <c r="DA28" s="623"/>
      <c r="DB28" s="623"/>
      <c r="DC28" s="624"/>
      <c r="DD28" s="614">
        <v>396066</v>
      </c>
      <c r="DE28" s="609"/>
      <c r="DF28" s="609"/>
      <c r="DG28" s="609"/>
      <c r="DH28" s="609"/>
      <c r="DI28" s="609"/>
      <c r="DJ28" s="609"/>
      <c r="DK28" s="610"/>
      <c r="DL28" s="614">
        <v>396066</v>
      </c>
      <c r="DM28" s="609"/>
      <c r="DN28" s="609"/>
      <c r="DO28" s="609"/>
      <c r="DP28" s="609"/>
      <c r="DQ28" s="609"/>
      <c r="DR28" s="609"/>
      <c r="DS28" s="609"/>
      <c r="DT28" s="609"/>
      <c r="DU28" s="609"/>
      <c r="DV28" s="610"/>
      <c r="DW28" s="611">
        <v>14.1</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3667</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293</v>
      </c>
      <c r="CE29" s="628"/>
      <c r="CF29" s="605" t="s">
        <v>66</v>
      </c>
      <c r="CG29" s="606"/>
      <c r="CH29" s="606"/>
      <c r="CI29" s="606"/>
      <c r="CJ29" s="606"/>
      <c r="CK29" s="606"/>
      <c r="CL29" s="606"/>
      <c r="CM29" s="606"/>
      <c r="CN29" s="606"/>
      <c r="CO29" s="606"/>
      <c r="CP29" s="606"/>
      <c r="CQ29" s="607"/>
      <c r="CR29" s="608">
        <v>396062</v>
      </c>
      <c r="CS29" s="621"/>
      <c r="CT29" s="621"/>
      <c r="CU29" s="621"/>
      <c r="CV29" s="621"/>
      <c r="CW29" s="621"/>
      <c r="CX29" s="621"/>
      <c r="CY29" s="622"/>
      <c r="CZ29" s="611">
        <v>7.9</v>
      </c>
      <c r="DA29" s="623"/>
      <c r="DB29" s="623"/>
      <c r="DC29" s="624"/>
      <c r="DD29" s="614">
        <v>396062</v>
      </c>
      <c r="DE29" s="621"/>
      <c r="DF29" s="621"/>
      <c r="DG29" s="621"/>
      <c r="DH29" s="621"/>
      <c r="DI29" s="621"/>
      <c r="DJ29" s="621"/>
      <c r="DK29" s="622"/>
      <c r="DL29" s="614">
        <v>396062</v>
      </c>
      <c r="DM29" s="621"/>
      <c r="DN29" s="621"/>
      <c r="DO29" s="621"/>
      <c r="DP29" s="621"/>
      <c r="DQ29" s="621"/>
      <c r="DR29" s="621"/>
      <c r="DS29" s="621"/>
      <c r="DT29" s="621"/>
      <c r="DU29" s="621"/>
      <c r="DV29" s="622"/>
      <c r="DW29" s="611">
        <v>14.1</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394944</v>
      </c>
      <c r="S30" s="609"/>
      <c r="T30" s="609"/>
      <c r="U30" s="609"/>
      <c r="V30" s="609"/>
      <c r="W30" s="609"/>
      <c r="X30" s="609"/>
      <c r="Y30" s="610"/>
      <c r="Z30" s="646">
        <v>7.6</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381932</v>
      </c>
      <c r="CS30" s="609"/>
      <c r="CT30" s="609"/>
      <c r="CU30" s="609"/>
      <c r="CV30" s="609"/>
      <c r="CW30" s="609"/>
      <c r="CX30" s="609"/>
      <c r="CY30" s="610"/>
      <c r="CZ30" s="611">
        <v>7.7</v>
      </c>
      <c r="DA30" s="623"/>
      <c r="DB30" s="623"/>
      <c r="DC30" s="624"/>
      <c r="DD30" s="614">
        <v>381932</v>
      </c>
      <c r="DE30" s="609"/>
      <c r="DF30" s="609"/>
      <c r="DG30" s="609"/>
      <c r="DH30" s="609"/>
      <c r="DI30" s="609"/>
      <c r="DJ30" s="609"/>
      <c r="DK30" s="610"/>
      <c r="DL30" s="614">
        <v>381932</v>
      </c>
      <c r="DM30" s="609"/>
      <c r="DN30" s="609"/>
      <c r="DO30" s="609"/>
      <c r="DP30" s="609"/>
      <c r="DQ30" s="609"/>
      <c r="DR30" s="609"/>
      <c r="DS30" s="609"/>
      <c r="DT30" s="609"/>
      <c r="DU30" s="609"/>
      <c r="DV30" s="610"/>
      <c r="DW30" s="611">
        <v>13.6</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98.9</v>
      </c>
      <c r="BH31" s="671"/>
      <c r="BI31" s="671"/>
      <c r="BJ31" s="671"/>
      <c r="BK31" s="671"/>
      <c r="BL31" s="671"/>
      <c r="BM31" s="672">
        <v>96.2</v>
      </c>
      <c r="BN31" s="671"/>
      <c r="BO31" s="671"/>
      <c r="BP31" s="671"/>
      <c r="BQ31" s="673"/>
      <c r="BR31" s="670">
        <v>99.1</v>
      </c>
      <c r="BS31" s="671"/>
      <c r="BT31" s="671"/>
      <c r="BU31" s="671"/>
      <c r="BV31" s="671"/>
      <c r="BW31" s="671"/>
      <c r="BX31" s="672">
        <v>96.3</v>
      </c>
      <c r="BY31" s="671"/>
      <c r="BZ31" s="671"/>
      <c r="CA31" s="671"/>
      <c r="CB31" s="673"/>
      <c r="CD31" s="629"/>
      <c r="CE31" s="630"/>
      <c r="CF31" s="605" t="s">
        <v>301</v>
      </c>
      <c r="CG31" s="606"/>
      <c r="CH31" s="606"/>
      <c r="CI31" s="606"/>
      <c r="CJ31" s="606"/>
      <c r="CK31" s="606"/>
      <c r="CL31" s="606"/>
      <c r="CM31" s="606"/>
      <c r="CN31" s="606"/>
      <c r="CO31" s="606"/>
      <c r="CP31" s="606"/>
      <c r="CQ31" s="607"/>
      <c r="CR31" s="608">
        <v>14130</v>
      </c>
      <c r="CS31" s="621"/>
      <c r="CT31" s="621"/>
      <c r="CU31" s="621"/>
      <c r="CV31" s="621"/>
      <c r="CW31" s="621"/>
      <c r="CX31" s="621"/>
      <c r="CY31" s="622"/>
      <c r="CZ31" s="611">
        <v>0.3</v>
      </c>
      <c r="DA31" s="623"/>
      <c r="DB31" s="623"/>
      <c r="DC31" s="624"/>
      <c r="DD31" s="614">
        <v>14130</v>
      </c>
      <c r="DE31" s="621"/>
      <c r="DF31" s="621"/>
      <c r="DG31" s="621"/>
      <c r="DH31" s="621"/>
      <c r="DI31" s="621"/>
      <c r="DJ31" s="621"/>
      <c r="DK31" s="622"/>
      <c r="DL31" s="614">
        <v>14130</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338386</v>
      </c>
      <c r="S32" s="609"/>
      <c r="T32" s="609"/>
      <c r="U32" s="609"/>
      <c r="V32" s="609"/>
      <c r="W32" s="609"/>
      <c r="X32" s="609"/>
      <c r="Y32" s="610"/>
      <c r="Z32" s="646">
        <v>6.5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99.1</v>
      </c>
      <c r="BH32" s="621"/>
      <c r="BI32" s="621"/>
      <c r="BJ32" s="621"/>
      <c r="BK32" s="621"/>
      <c r="BL32" s="621"/>
      <c r="BM32" s="612">
        <v>97.9</v>
      </c>
      <c r="BN32" s="621"/>
      <c r="BO32" s="621"/>
      <c r="BP32" s="621"/>
      <c r="BQ32" s="644"/>
      <c r="BR32" s="674">
        <v>99.3</v>
      </c>
      <c r="BS32" s="621"/>
      <c r="BT32" s="621"/>
      <c r="BU32" s="621"/>
      <c r="BV32" s="621"/>
      <c r="BW32" s="621"/>
      <c r="BX32" s="612">
        <v>97.9</v>
      </c>
      <c r="BY32" s="621"/>
      <c r="BZ32" s="621"/>
      <c r="CA32" s="621"/>
      <c r="CB32" s="644"/>
      <c r="CD32" s="631"/>
      <c r="CE32" s="632"/>
      <c r="CF32" s="605" t="s">
        <v>305</v>
      </c>
      <c r="CG32" s="606"/>
      <c r="CH32" s="606"/>
      <c r="CI32" s="606"/>
      <c r="CJ32" s="606"/>
      <c r="CK32" s="606"/>
      <c r="CL32" s="606"/>
      <c r="CM32" s="606"/>
      <c r="CN32" s="606"/>
      <c r="CO32" s="606"/>
      <c r="CP32" s="606"/>
      <c r="CQ32" s="607"/>
      <c r="CR32" s="608">
        <v>4</v>
      </c>
      <c r="CS32" s="609"/>
      <c r="CT32" s="609"/>
      <c r="CU32" s="609"/>
      <c r="CV32" s="609"/>
      <c r="CW32" s="609"/>
      <c r="CX32" s="609"/>
      <c r="CY32" s="610"/>
      <c r="CZ32" s="611">
        <v>0</v>
      </c>
      <c r="DA32" s="623"/>
      <c r="DB32" s="623"/>
      <c r="DC32" s="624"/>
      <c r="DD32" s="614">
        <v>4</v>
      </c>
      <c r="DE32" s="609"/>
      <c r="DF32" s="609"/>
      <c r="DG32" s="609"/>
      <c r="DH32" s="609"/>
      <c r="DI32" s="609"/>
      <c r="DJ32" s="609"/>
      <c r="DK32" s="610"/>
      <c r="DL32" s="614">
        <v>4</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6787</v>
      </c>
      <c r="S33" s="609"/>
      <c r="T33" s="609"/>
      <c r="U33" s="609"/>
      <c r="V33" s="609"/>
      <c r="W33" s="609"/>
      <c r="X33" s="609"/>
      <c r="Y33" s="610"/>
      <c r="Z33" s="646">
        <v>0.1</v>
      </c>
      <c r="AA33" s="646"/>
      <c r="AB33" s="646"/>
      <c r="AC33" s="646"/>
      <c r="AD33" s="647">
        <v>1146</v>
      </c>
      <c r="AE33" s="647"/>
      <c r="AF33" s="647"/>
      <c r="AG33" s="647"/>
      <c r="AH33" s="647"/>
      <c r="AI33" s="647"/>
      <c r="AJ33" s="647"/>
      <c r="AK33" s="647"/>
      <c r="AL33" s="611">
        <v>0</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98.7</v>
      </c>
      <c r="BH33" s="593"/>
      <c r="BI33" s="593"/>
      <c r="BJ33" s="593"/>
      <c r="BK33" s="593"/>
      <c r="BL33" s="593"/>
      <c r="BM33" s="639">
        <v>95</v>
      </c>
      <c r="BN33" s="593"/>
      <c r="BO33" s="593"/>
      <c r="BP33" s="593"/>
      <c r="BQ33" s="656"/>
      <c r="BR33" s="669">
        <v>98.9</v>
      </c>
      <c r="BS33" s="593"/>
      <c r="BT33" s="593"/>
      <c r="BU33" s="593"/>
      <c r="BV33" s="593"/>
      <c r="BW33" s="593"/>
      <c r="BX33" s="639">
        <v>95.3</v>
      </c>
      <c r="BY33" s="593"/>
      <c r="BZ33" s="593"/>
      <c r="CA33" s="593"/>
      <c r="CB33" s="656"/>
      <c r="CD33" s="605" t="s">
        <v>308</v>
      </c>
      <c r="CE33" s="606"/>
      <c r="CF33" s="606"/>
      <c r="CG33" s="606"/>
      <c r="CH33" s="606"/>
      <c r="CI33" s="606"/>
      <c r="CJ33" s="606"/>
      <c r="CK33" s="606"/>
      <c r="CL33" s="606"/>
      <c r="CM33" s="606"/>
      <c r="CN33" s="606"/>
      <c r="CO33" s="606"/>
      <c r="CP33" s="606"/>
      <c r="CQ33" s="607"/>
      <c r="CR33" s="608">
        <v>2362586</v>
      </c>
      <c r="CS33" s="621"/>
      <c r="CT33" s="621"/>
      <c r="CU33" s="621"/>
      <c r="CV33" s="621"/>
      <c r="CW33" s="621"/>
      <c r="CX33" s="621"/>
      <c r="CY33" s="622"/>
      <c r="CZ33" s="611">
        <v>47.4</v>
      </c>
      <c r="DA33" s="623"/>
      <c r="DB33" s="623"/>
      <c r="DC33" s="624"/>
      <c r="DD33" s="614">
        <v>1753636</v>
      </c>
      <c r="DE33" s="621"/>
      <c r="DF33" s="621"/>
      <c r="DG33" s="621"/>
      <c r="DH33" s="621"/>
      <c r="DI33" s="621"/>
      <c r="DJ33" s="621"/>
      <c r="DK33" s="622"/>
      <c r="DL33" s="614">
        <v>1160417</v>
      </c>
      <c r="DM33" s="621"/>
      <c r="DN33" s="621"/>
      <c r="DO33" s="621"/>
      <c r="DP33" s="621"/>
      <c r="DQ33" s="621"/>
      <c r="DR33" s="621"/>
      <c r="DS33" s="621"/>
      <c r="DT33" s="621"/>
      <c r="DU33" s="621"/>
      <c r="DV33" s="622"/>
      <c r="DW33" s="611">
        <v>41.2</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41839</v>
      </c>
      <c r="S34" s="609"/>
      <c r="T34" s="609"/>
      <c r="U34" s="609"/>
      <c r="V34" s="609"/>
      <c r="W34" s="609"/>
      <c r="X34" s="609"/>
      <c r="Y34" s="610"/>
      <c r="Z34" s="646">
        <v>0.8</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649896</v>
      </c>
      <c r="CS34" s="609"/>
      <c r="CT34" s="609"/>
      <c r="CU34" s="609"/>
      <c r="CV34" s="609"/>
      <c r="CW34" s="609"/>
      <c r="CX34" s="609"/>
      <c r="CY34" s="610"/>
      <c r="CZ34" s="611">
        <v>13</v>
      </c>
      <c r="DA34" s="623"/>
      <c r="DB34" s="623"/>
      <c r="DC34" s="624"/>
      <c r="DD34" s="614">
        <v>430313</v>
      </c>
      <c r="DE34" s="609"/>
      <c r="DF34" s="609"/>
      <c r="DG34" s="609"/>
      <c r="DH34" s="609"/>
      <c r="DI34" s="609"/>
      <c r="DJ34" s="609"/>
      <c r="DK34" s="610"/>
      <c r="DL34" s="614">
        <v>299185</v>
      </c>
      <c r="DM34" s="609"/>
      <c r="DN34" s="609"/>
      <c r="DO34" s="609"/>
      <c r="DP34" s="609"/>
      <c r="DQ34" s="609"/>
      <c r="DR34" s="609"/>
      <c r="DS34" s="609"/>
      <c r="DT34" s="609"/>
      <c r="DU34" s="609"/>
      <c r="DV34" s="610"/>
      <c r="DW34" s="611">
        <v>10.6</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239020</v>
      </c>
      <c r="S35" s="609"/>
      <c r="T35" s="609"/>
      <c r="U35" s="609"/>
      <c r="V35" s="609"/>
      <c r="W35" s="609"/>
      <c r="X35" s="609"/>
      <c r="Y35" s="610"/>
      <c r="Z35" s="646">
        <v>4.5999999999999996</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31367</v>
      </c>
      <c r="CS35" s="621"/>
      <c r="CT35" s="621"/>
      <c r="CU35" s="621"/>
      <c r="CV35" s="621"/>
      <c r="CW35" s="621"/>
      <c r="CX35" s="621"/>
      <c r="CY35" s="622"/>
      <c r="CZ35" s="611">
        <v>0.6</v>
      </c>
      <c r="DA35" s="623"/>
      <c r="DB35" s="623"/>
      <c r="DC35" s="624"/>
      <c r="DD35" s="614">
        <v>28074</v>
      </c>
      <c r="DE35" s="621"/>
      <c r="DF35" s="621"/>
      <c r="DG35" s="621"/>
      <c r="DH35" s="621"/>
      <c r="DI35" s="621"/>
      <c r="DJ35" s="621"/>
      <c r="DK35" s="622"/>
      <c r="DL35" s="614">
        <v>11942</v>
      </c>
      <c r="DM35" s="621"/>
      <c r="DN35" s="621"/>
      <c r="DO35" s="621"/>
      <c r="DP35" s="621"/>
      <c r="DQ35" s="621"/>
      <c r="DR35" s="621"/>
      <c r="DS35" s="621"/>
      <c r="DT35" s="621"/>
      <c r="DU35" s="621"/>
      <c r="DV35" s="622"/>
      <c r="DW35" s="611">
        <v>0.4</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264501</v>
      </c>
      <c r="S36" s="609"/>
      <c r="T36" s="609"/>
      <c r="U36" s="609"/>
      <c r="V36" s="609"/>
      <c r="W36" s="609"/>
      <c r="X36" s="609"/>
      <c r="Y36" s="610"/>
      <c r="Z36" s="646">
        <v>5.0999999999999996</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609468</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865</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724267</v>
      </c>
      <c r="CS36" s="609"/>
      <c r="CT36" s="609"/>
      <c r="CU36" s="609"/>
      <c r="CV36" s="609"/>
      <c r="CW36" s="609"/>
      <c r="CX36" s="609"/>
      <c r="CY36" s="610"/>
      <c r="CZ36" s="611">
        <v>14.5</v>
      </c>
      <c r="DA36" s="623"/>
      <c r="DB36" s="623"/>
      <c r="DC36" s="624"/>
      <c r="DD36" s="614">
        <v>429063</v>
      </c>
      <c r="DE36" s="609"/>
      <c r="DF36" s="609"/>
      <c r="DG36" s="609"/>
      <c r="DH36" s="609"/>
      <c r="DI36" s="609"/>
      <c r="DJ36" s="609"/>
      <c r="DK36" s="610"/>
      <c r="DL36" s="614">
        <v>373801</v>
      </c>
      <c r="DM36" s="609"/>
      <c r="DN36" s="609"/>
      <c r="DO36" s="609"/>
      <c r="DP36" s="609"/>
      <c r="DQ36" s="609"/>
      <c r="DR36" s="609"/>
      <c r="DS36" s="609"/>
      <c r="DT36" s="609"/>
      <c r="DU36" s="609"/>
      <c r="DV36" s="610"/>
      <c r="DW36" s="611">
        <v>13.3</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53992</v>
      </c>
      <c r="S37" s="609"/>
      <c r="T37" s="609"/>
      <c r="U37" s="609"/>
      <c r="V37" s="609"/>
      <c r="W37" s="609"/>
      <c r="X37" s="609"/>
      <c r="Y37" s="610"/>
      <c r="Z37" s="646">
        <v>1</v>
      </c>
      <c r="AA37" s="646"/>
      <c r="AB37" s="646"/>
      <c r="AC37" s="646"/>
      <c r="AD37" s="647">
        <v>986</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156073</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-6227</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182499</v>
      </c>
      <c r="CS37" s="621"/>
      <c r="CT37" s="621"/>
      <c r="CU37" s="621"/>
      <c r="CV37" s="621"/>
      <c r="CW37" s="621"/>
      <c r="CX37" s="621"/>
      <c r="CY37" s="622"/>
      <c r="CZ37" s="611">
        <v>3.7</v>
      </c>
      <c r="DA37" s="623"/>
      <c r="DB37" s="623"/>
      <c r="DC37" s="624"/>
      <c r="DD37" s="614">
        <v>177366</v>
      </c>
      <c r="DE37" s="621"/>
      <c r="DF37" s="621"/>
      <c r="DG37" s="621"/>
      <c r="DH37" s="621"/>
      <c r="DI37" s="621"/>
      <c r="DJ37" s="621"/>
      <c r="DK37" s="622"/>
      <c r="DL37" s="614">
        <v>177366</v>
      </c>
      <c r="DM37" s="621"/>
      <c r="DN37" s="621"/>
      <c r="DO37" s="621"/>
      <c r="DP37" s="621"/>
      <c r="DQ37" s="621"/>
      <c r="DR37" s="621"/>
      <c r="DS37" s="621"/>
      <c r="DT37" s="621"/>
      <c r="DU37" s="621"/>
      <c r="DV37" s="622"/>
      <c r="DW37" s="611">
        <v>6.3</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785878</v>
      </c>
      <c r="S38" s="609"/>
      <c r="T38" s="609"/>
      <c r="U38" s="609"/>
      <c r="V38" s="609"/>
      <c r="W38" s="609"/>
      <c r="X38" s="609"/>
      <c r="Y38" s="610"/>
      <c r="Z38" s="646">
        <v>15.2</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58317</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645</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547030</v>
      </c>
      <c r="CS38" s="609"/>
      <c r="CT38" s="609"/>
      <c r="CU38" s="609"/>
      <c r="CV38" s="609"/>
      <c r="CW38" s="609"/>
      <c r="CX38" s="609"/>
      <c r="CY38" s="610"/>
      <c r="CZ38" s="611">
        <v>11</v>
      </c>
      <c r="DA38" s="623"/>
      <c r="DB38" s="623"/>
      <c r="DC38" s="624"/>
      <c r="DD38" s="614">
        <v>499355</v>
      </c>
      <c r="DE38" s="609"/>
      <c r="DF38" s="609"/>
      <c r="DG38" s="609"/>
      <c r="DH38" s="609"/>
      <c r="DI38" s="609"/>
      <c r="DJ38" s="609"/>
      <c r="DK38" s="610"/>
      <c r="DL38" s="614">
        <v>475489</v>
      </c>
      <c r="DM38" s="609"/>
      <c r="DN38" s="609"/>
      <c r="DO38" s="609"/>
      <c r="DP38" s="609"/>
      <c r="DQ38" s="609"/>
      <c r="DR38" s="609"/>
      <c r="DS38" s="609"/>
      <c r="DT38" s="609"/>
      <c r="DU38" s="609"/>
      <c r="DV38" s="610"/>
      <c r="DW38" s="611">
        <v>16.899999999999999</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57978</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920</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404149</v>
      </c>
      <c r="CS39" s="621"/>
      <c r="CT39" s="621"/>
      <c r="CU39" s="621"/>
      <c r="CV39" s="621"/>
      <c r="CW39" s="621"/>
      <c r="CX39" s="621"/>
      <c r="CY39" s="622"/>
      <c r="CZ39" s="611">
        <v>8.1</v>
      </c>
      <c r="DA39" s="623"/>
      <c r="DB39" s="623"/>
      <c r="DC39" s="624"/>
      <c r="DD39" s="614">
        <v>366774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11678</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v>4460</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67</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5877</v>
      </c>
      <c r="CS40" s="609"/>
      <c r="CT40" s="609"/>
      <c r="CU40" s="609"/>
      <c r="CV40" s="609"/>
      <c r="CW40" s="609"/>
      <c r="CX40" s="609"/>
      <c r="CY40" s="610"/>
      <c r="CZ40" s="611">
        <v>0.1</v>
      </c>
      <c r="DA40" s="623"/>
      <c r="DB40" s="623"/>
      <c r="DC40" s="624"/>
      <c r="DD40" s="614">
        <v>57</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5174932</v>
      </c>
      <c r="S41" s="633"/>
      <c r="T41" s="633"/>
      <c r="U41" s="633"/>
      <c r="V41" s="633"/>
      <c r="W41" s="633"/>
      <c r="X41" s="633"/>
      <c r="Y41" s="636"/>
      <c r="Z41" s="637">
        <v>100</v>
      </c>
      <c r="AA41" s="637"/>
      <c r="AB41" s="637"/>
      <c r="AC41" s="637"/>
      <c r="AD41" s="638">
        <v>2801827</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55141</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277499</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427</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1134702</v>
      </c>
      <c r="CS42" s="621"/>
      <c r="CT42" s="621"/>
      <c r="CU42" s="621"/>
      <c r="CV42" s="621"/>
      <c r="CW42" s="621"/>
      <c r="CX42" s="621"/>
      <c r="CY42" s="622"/>
      <c r="CZ42" s="611">
        <v>22.8</v>
      </c>
      <c r="DA42" s="623"/>
      <c r="DB42" s="623"/>
      <c r="DC42" s="624"/>
      <c r="DD42" s="614">
        <v>112306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8837</v>
      </c>
      <c r="CS43" s="621"/>
      <c r="CT43" s="621"/>
      <c r="CU43" s="621"/>
      <c r="CV43" s="621"/>
      <c r="CW43" s="621"/>
      <c r="CX43" s="621"/>
      <c r="CY43" s="622"/>
      <c r="CZ43" s="611">
        <v>0.2</v>
      </c>
      <c r="DA43" s="623"/>
      <c r="DB43" s="623"/>
      <c r="DC43" s="624"/>
      <c r="DD43" s="614">
        <v>8837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1080819</v>
      </c>
      <c r="CS44" s="609"/>
      <c r="CT44" s="609"/>
      <c r="CU44" s="609"/>
      <c r="CV44" s="609"/>
      <c r="CW44" s="609"/>
      <c r="CX44" s="609"/>
      <c r="CY44" s="610"/>
      <c r="CZ44" s="611">
        <v>21.7</v>
      </c>
      <c r="DA44" s="612"/>
      <c r="DB44" s="612"/>
      <c r="DC44" s="613"/>
      <c r="DD44" s="614">
        <v>88418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156006</v>
      </c>
      <c r="CS45" s="621"/>
      <c r="CT45" s="621"/>
      <c r="CU45" s="621"/>
      <c r="CV45" s="621"/>
      <c r="CW45" s="621"/>
      <c r="CX45" s="621"/>
      <c r="CY45" s="622"/>
      <c r="CZ45" s="611">
        <v>3.1</v>
      </c>
      <c r="DA45" s="623"/>
      <c r="DB45" s="623"/>
      <c r="DC45" s="624"/>
      <c r="DD45" s="614">
        <v>17334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915042</v>
      </c>
      <c r="CS46" s="609"/>
      <c r="CT46" s="609"/>
      <c r="CU46" s="609"/>
      <c r="CV46" s="609"/>
      <c r="CW46" s="609"/>
      <c r="CX46" s="609"/>
      <c r="CY46" s="610"/>
      <c r="CZ46" s="611">
        <v>18.399999999999999</v>
      </c>
      <c r="DA46" s="612"/>
      <c r="DB46" s="612"/>
      <c r="DC46" s="613"/>
      <c r="DD46" s="614">
        <v>62913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53883</v>
      </c>
      <c r="CS47" s="621"/>
      <c r="CT47" s="621"/>
      <c r="CU47" s="621"/>
      <c r="CV47" s="621"/>
      <c r="CW47" s="621"/>
      <c r="CX47" s="621"/>
      <c r="CY47" s="622"/>
      <c r="CZ47" s="611">
        <v>1.1000000000000001</v>
      </c>
      <c r="DA47" s="623"/>
      <c r="DB47" s="623"/>
      <c r="DC47" s="624"/>
      <c r="DD47" s="614">
        <v>23888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4984207</v>
      </c>
      <c r="CS49" s="593"/>
      <c r="CT49" s="593"/>
      <c r="CU49" s="593"/>
      <c r="CV49" s="593"/>
      <c r="CW49" s="593"/>
      <c r="CX49" s="593"/>
      <c r="CY49" s="594"/>
      <c r="CZ49" s="595">
        <v>100</v>
      </c>
      <c r="DA49" s="596"/>
      <c r="DB49" s="596"/>
      <c r="DC49" s="597"/>
      <c r="DD49" s="598">
        <v>3160573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yrhrOSj8yxoYXXQZ/C0zd6Pxf5xKcbhJvnarzPEHKJoEuMO322OjduV66PuRR0YT97BqCsyYrEdJLM5+lE+OiA==" saltValue="p1V62ClUUFv911diiL+7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5175</v>
      </c>
      <c r="R7" s="1090"/>
      <c r="S7" s="1090"/>
      <c r="T7" s="1090"/>
      <c r="U7" s="1090"/>
      <c r="V7" s="1090">
        <v>4984</v>
      </c>
      <c r="W7" s="1090"/>
      <c r="X7" s="1090"/>
      <c r="Y7" s="1090"/>
      <c r="Z7" s="1090"/>
      <c r="AA7" s="1090">
        <v>191</v>
      </c>
      <c r="AB7" s="1090"/>
      <c r="AC7" s="1090"/>
      <c r="AD7" s="1090"/>
      <c r="AE7" s="1091"/>
      <c r="AF7" s="1092">
        <v>183</v>
      </c>
      <c r="AG7" s="1093"/>
      <c r="AH7" s="1093"/>
      <c r="AI7" s="1093"/>
      <c r="AJ7" s="1094"/>
      <c r="AK7" s="1095" t="s">
        <v>556</v>
      </c>
      <c r="AL7" s="1096"/>
      <c r="AM7" s="1096"/>
      <c r="AN7" s="1096"/>
      <c r="AO7" s="1096"/>
      <c r="AP7" s="1096">
        <v>3739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v>5175</v>
      </c>
      <c r="R23" s="1048"/>
      <c r="S23" s="1048"/>
      <c r="T23" s="1048"/>
      <c r="U23" s="1048"/>
      <c r="V23" s="1048">
        <v>4984</v>
      </c>
      <c r="W23" s="1048"/>
      <c r="X23" s="1048"/>
      <c r="Y23" s="1048"/>
      <c r="Z23" s="1048"/>
      <c r="AA23" s="1048">
        <v>191</v>
      </c>
      <c r="AB23" s="1048"/>
      <c r="AC23" s="1048"/>
      <c r="AD23" s="1048"/>
      <c r="AE23" s="1055"/>
      <c r="AF23" s="1056">
        <v>183</v>
      </c>
      <c r="AG23" s="1048"/>
      <c r="AH23" s="1048"/>
      <c r="AI23" s="1048"/>
      <c r="AJ23" s="1057"/>
      <c r="AK23" s="1058"/>
      <c r="AL23" s="1059"/>
      <c r="AM23" s="1059"/>
      <c r="AN23" s="1059"/>
      <c r="AO23" s="1059"/>
      <c r="AP23" s="1048">
        <v>3739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546</v>
      </c>
      <c r="R28" s="1038"/>
      <c r="S28" s="1038"/>
      <c r="T28" s="1038"/>
      <c r="U28" s="1038"/>
      <c r="V28" s="1038">
        <v>545</v>
      </c>
      <c r="W28" s="1038"/>
      <c r="X28" s="1038"/>
      <c r="Y28" s="1038"/>
      <c r="Z28" s="1038"/>
      <c r="AA28" s="1038">
        <v>1</v>
      </c>
      <c r="AB28" s="1038"/>
      <c r="AC28" s="1038"/>
      <c r="AD28" s="1038"/>
      <c r="AE28" s="1039"/>
      <c r="AF28" s="1040">
        <v>1</v>
      </c>
      <c r="AG28" s="1038"/>
      <c r="AH28" s="1038"/>
      <c r="AI28" s="1038"/>
      <c r="AJ28" s="1041"/>
      <c r="AK28" s="1029">
        <v>55</v>
      </c>
      <c r="AL28" s="1030"/>
      <c r="AM28" s="1030"/>
      <c r="AN28" s="1030"/>
      <c r="AO28" s="1030"/>
      <c r="AP28" s="1030" t="s">
        <v>489</v>
      </c>
      <c r="AQ28" s="1030"/>
      <c r="AR28" s="1030"/>
      <c r="AS28" s="1030"/>
      <c r="AT28" s="1030"/>
      <c r="AU28" s="1030" t="s">
        <v>489</v>
      </c>
      <c r="AV28" s="1030"/>
      <c r="AW28" s="1030"/>
      <c r="AX28" s="1030"/>
      <c r="AY28" s="1030"/>
      <c r="AZ28" s="1031" t="s">
        <v>489</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971</v>
      </c>
      <c r="R29" s="1026"/>
      <c r="S29" s="1026"/>
      <c r="T29" s="1026"/>
      <c r="U29" s="1026"/>
      <c r="V29" s="1026">
        <v>876</v>
      </c>
      <c r="W29" s="1026"/>
      <c r="X29" s="1026"/>
      <c r="Y29" s="1026"/>
      <c r="Z29" s="1026"/>
      <c r="AA29" s="1026">
        <v>95</v>
      </c>
      <c r="AB29" s="1026"/>
      <c r="AC29" s="1026"/>
      <c r="AD29" s="1026"/>
      <c r="AE29" s="1027"/>
      <c r="AF29" s="1022">
        <v>95</v>
      </c>
      <c r="AG29" s="1023"/>
      <c r="AH29" s="1023"/>
      <c r="AI29" s="1023"/>
      <c r="AJ29" s="1024"/>
      <c r="AK29" s="967">
        <v>144</v>
      </c>
      <c r="AL29" s="958"/>
      <c r="AM29" s="958"/>
      <c r="AN29" s="958"/>
      <c r="AO29" s="958"/>
      <c r="AP29" s="958" t="s">
        <v>489</v>
      </c>
      <c r="AQ29" s="958"/>
      <c r="AR29" s="958"/>
      <c r="AS29" s="958"/>
      <c r="AT29" s="958"/>
      <c r="AU29" s="958" t="s">
        <v>489</v>
      </c>
      <c r="AV29" s="958"/>
      <c r="AW29" s="958"/>
      <c r="AX29" s="958"/>
      <c r="AY29" s="958"/>
      <c r="AZ29" s="1028" t="s">
        <v>489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101</v>
      </c>
      <c r="R30" s="1026"/>
      <c r="S30" s="1026"/>
      <c r="T30" s="1026"/>
      <c r="U30" s="1026"/>
      <c r="V30" s="1026">
        <v>100</v>
      </c>
      <c r="W30" s="1026"/>
      <c r="X30" s="1026"/>
      <c r="Y30" s="1026"/>
      <c r="Z30" s="1026"/>
      <c r="AA30" s="1026">
        <v>1</v>
      </c>
      <c r="AB30" s="1026"/>
      <c r="AC30" s="1026"/>
      <c r="AD30" s="1026"/>
      <c r="AE30" s="1027"/>
      <c r="AF30" s="1022">
        <v>1</v>
      </c>
      <c r="AG30" s="1023"/>
      <c r="AH30" s="1023"/>
      <c r="AI30" s="1023"/>
      <c r="AJ30" s="1024"/>
      <c r="AK30" s="967">
        <v>33</v>
      </c>
      <c r="AL30" s="958"/>
      <c r="AM30" s="958"/>
      <c r="AN30" s="958"/>
      <c r="AO30" s="958"/>
      <c r="AP30" s="958" t="s">
        <v>489</v>
      </c>
      <c r="AQ30" s="958"/>
      <c r="AR30" s="958"/>
      <c r="AS30" s="958"/>
      <c r="AT30" s="958"/>
      <c r="AU30" s="958" t="s">
        <v>489</v>
      </c>
      <c r="AV30" s="958"/>
      <c r="AW30" s="958"/>
      <c r="AX30" s="958"/>
      <c r="AY30" s="958"/>
      <c r="AZ30" s="1028" t="s">
        <v>489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392</v>
      </c>
      <c r="C31" s="1018"/>
      <c r="D31" s="1018"/>
      <c r="E31" s="1018"/>
      <c r="F31" s="1018"/>
      <c r="G31" s="1018"/>
      <c r="H31" s="1018"/>
      <c r="I31" s="1018"/>
      <c r="J31" s="1018"/>
      <c r="K31" s="1018"/>
      <c r="L31" s="1018"/>
      <c r="M31" s="1018"/>
      <c r="N31" s="1018"/>
      <c r="O31" s="1018"/>
      <c r="P31" s="1019"/>
      <c r="Q31" s="1025">
        <v>11</v>
      </c>
      <c r="R31" s="1026"/>
      <c r="S31" s="1026"/>
      <c r="T31" s="1026"/>
      <c r="U31" s="1026"/>
      <c r="V31" s="1026">
        <v>8</v>
      </c>
      <c r="W31" s="1026"/>
      <c r="X31" s="1026"/>
      <c r="Y31" s="1026"/>
      <c r="Z31" s="1026"/>
      <c r="AA31" s="1026">
        <v>3</v>
      </c>
      <c r="AB31" s="1026"/>
      <c r="AC31" s="1026"/>
      <c r="AD31" s="1026"/>
      <c r="AE31" s="1027"/>
      <c r="AF31" s="1022">
        <v>3</v>
      </c>
      <c r="AG31" s="1023"/>
      <c r="AH31" s="1023"/>
      <c r="AI31" s="1023"/>
      <c r="AJ31" s="1024"/>
      <c r="AK31" s="967">
        <v>2</v>
      </c>
      <c r="AL31" s="958"/>
      <c r="AM31" s="958"/>
      <c r="AN31" s="958"/>
      <c r="AO31" s="958"/>
      <c r="AP31" s="958" t="s">
        <v>489</v>
      </c>
      <c r="AQ31" s="958"/>
      <c r="AR31" s="958"/>
      <c r="AS31" s="958"/>
      <c r="AT31" s="958"/>
      <c r="AU31" s="958" t="s">
        <v>489</v>
      </c>
      <c r="AV31" s="958"/>
      <c r="AW31" s="958"/>
      <c r="AX31" s="958"/>
      <c r="AY31" s="958"/>
      <c r="AZ31" s="1028" t="s">
        <v>489</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182</v>
      </c>
      <c r="R32" s="1026"/>
      <c r="S32" s="1026"/>
      <c r="T32" s="1026"/>
      <c r="U32" s="1026"/>
      <c r="V32" s="1026">
        <v>161</v>
      </c>
      <c r="W32" s="1026"/>
      <c r="X32" s="1026"/>
      <c r="Y32" s="1026"/>
      <c r="Z32" s="1026"/>
      <c r="AA32" s="1026">
        <v>21</v>
      </c>
      <c r="AB32" s="1026"/>
      <c r="AC32" s="1026"/>
      <c r="AD32" s="1026"/>
      <c r="AE32" s="1027"/>
      <c r="AF32" s="1022">
        <v>21</v>
      </c>
      <c r="AG32" s="1023"/>
      <c r="AH32" s="1023"/>
      <c r="AI32" s="1023"/>
      <c r="AJ32" s="1024"/>
      <c r="AK32" s="967">
        <v>24</v>
      </c>
      <c r="AL32" s="958"/>
      <c r="AM32" s="958"/>
      <c r="AN32" s="958"/>
      <c r="AO32" s="958"/>
      <c r="AP32" s="958">
        <v>350</v>
      </c>
      <c r="AQ32" s="958"/>
      <c r="AR32" s="958"/>
      <c r="AS32" s="958"/>
      <c r="AT32" s="958"/>
      <c r="AU32" s="958">
        <v>266</v>
      </c>
      <c r="AV32" s="958"/>
      <c r="AW32" s="958"/>
      <c r="AX32" s="958"/>
      <c r="AY32" s="958"/>
      <c r="AZ32" s="1028" t="s">
        <v>489</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395</v>
      </c>
      <c r="C33" s="1018"/>
      <c r="D33" s="1018"/>
      <c r="E33" s="1018"/>
      <c r="F33" s="1018"/>
      <c r="G33" s="1018"/>
      <c r="H33" s="1018"/>
      <c r="I33" s="1018"/>
      <c r="J33" s="1018"/>
      <c r="K33" s="1018"/>
      <c r="L33" s="1018"/>
      <c r="M33" s="1018"/>
      <c r="N33" s="1018"/>
      <c r="O33" s="1018"/>
      <c r="P33" s="1019"/>
      <c r="Q33" s="1025">
        <v>204</v>
      </c>
      <c r="R33" s="1026"/>
      <c r="S33" s="1026"/>
      <c r="T33" s="1026"/>
      <c r="U33" s="1026"/>
      <c r="V33" s="1026">
        <v>184</v>
      </c>
      <c r="W33" s="1026"/>
      <c r="X33" s="1026"/>
      <c r="Y33" s="1026"/>
      <c r="Z33" s="1026"/>
      <c r="AA33" s="1026">
        <v>20</v>
      </c>
      <c r="AB33" s="1026"/>
      <c r="AC33" s="1026"/>
      <c r="AD33" s="1026"/>
      <c r="AE33" s="1027"/>
      <c r="AF33" s="1022">
        <v>20</v>
      </c>
      <c r="AG33" s="1023"/>
      <c r="AH33" s="1023"/>
      <c r="AI33" s="1023"/>
      <c r="AJ33" s="1024"/>
      <c r="AK33" s="967">
        <v>137</v>
      </c>
      <c r="AL33" s="958"/>
      <c r="AM33" s="958"/>
      <c r="AN33" s="958"/>
      <c r="AO33" s="958"/>
      <c r="AP33" s="958">
        <v>1102</v>
      </c>
      <c r="AQ33" s="958"/>
      <c r="AR33" s="958"/>
      <c r="AS33" s="958"/>
      <c r="AT33" s="958"/>
      <c r="AU33" s="958">
        <v>1102</v>
      </c>
      <c r="AV33" s="958"/>
      <c r="AW33" s="958"/>
      <c r="AX33" s="958"/>
      <c r="AY33" s="958"/>
      <c r="AZ33" s="1028" t="s">
        <v>489</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396</v>
      </c>
      <c r="C34" s="1018"/>
      <c r="D34" s="1018"/>
      <c r="E34" s="1018"/>
      <c r="F34" s="1018"/>
      <c r="G34" s="1018"/>
      <c r="H34" s="1018"/>
      <c r="I34" s="1018"/>
      <c r="J34" s="1018"/>
      <c r="K34" s="1018"/>
      <c r="L34" s="1018"/>
      <c r="M34" s="1018"/>
      <c r="N34" s="1018"/>
      <c r="O34" s="1018"/>
      <c r="P34" s="1019"/>
      <c r="Q34" s="1025">
        <v>15</v>
      </c>
      <c r="R34" s="1026"/>
      <c r="S34" s="1026"/>
      <c r="T34" s="1026"/>
      <c r="U34" s="1026"/>
      <c r="V34" s="1026">
        <v>14</v>
      </c>
      <c r="W34" s="1026"/>
      <c r="X34" s="1026"/>
      <c r="Y34" s="1026"/>
      <c r="Z34" s="1026"/>
      <c r="AA34" s="1026">
        <v>1</v>
      </c>
      <c r="AB34" s="1026"/>
      <c r="AC34" s="1026"/>
      <c r="AD34" s="1026"/>
      <c r="AE34" s="1027"/>
      <c r="AF34" s="1022">
        <v>4</v>
      </c>
      <c r="AG34" s="1023"/>
      <c r="AH34" s="1023"/>
      <c r="AI34" s="1023"/>
      <c r="AJ34" s="1024"/>
      <c r="AK34" s="967" t="s">
        <v>489</v>
      </c>
      <c r="AL34" s="958"/>
      <c r="AM34" s="958"/>
      <c r="AN34" s="958"/>
      <c r="AO34" s="958"/>
      <c r="AP34" s="958" t="s">
        <v>489</v>
      </c>
      <c r="AQ34" s="958"/>
      <c r="AR34" s="958"/>
      <c r="AS34" s="958"/>
      <c r="AT34" s="958"/>
      <c r="AU34" s="958" t="s">
        <v>489</v>
      </c>
      <c r="AV34" s="958"/>
      <c r="AW34" s="958"/>
      <c r="AX34" s="958"/>
      <c r="AY34" s="958"/>
      <c r="AZ34" s="1028" t="s">
        <v>489</v>
      </c>
      <c r="BA34" s="1028"/>
      <c r="BB34" s="1028"/>
      <c r="BC34" s="1028"/>
      <c r="BD34" s="1028"/>
      <c r="BE34" s="959" t="s">
        <v>394</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146</v>
      </c>
      <c r="AG63" s="946"/>
      <c r="AH63" s="946"/>
      <c r="AI63" s="946"/>
      <c r="AJ63" s="1009"/>
      <c r="AK63" s="1010"/>
      <c r="AL63" s="950"/>
      <c r="AM63" s="950"/>
      <c r="AN63" s="950"/>
      <c r="AO63" s="950"/>
      <c r="AP63" s="946">
        <v>1452</v>
      </c>
      <c r="AQ63" s="946"/>
      <c r="AR63" s="946"/>
      <c r="AS63" s="946"/>
      <c r="AT63" s="946"/>
      <c r="AU63" s="946">
        <v>1368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557</v>
      </c>
      <c r="C68" s="973" t="s">
        <v>557</v>
      </c>
      <c r="D68" s="973" t="s">
        <v>557</v>
      </c>
      <c r="E68" s="973" t="s">
        <v>557</v>
      </c>
      <c r="F68" s="973" t="s">
        <v>557</v>
      </c>
      <c r="G68" s="973" t="s">
        <v>557</v>
      </c>
      <c r="H68" s="973" t="s">
        <v>557</v>
      </c>
      <c r="I68" s="973" t="s">
        <v>557</v>
      </c>
      <c r="J68" s="973" t="s">
        <v>557</v>
      </c>
      <c r="K68" s="973" t="s">
        <v>557</v>
      </c>
      <c r="L68" s="973" t="s">
        <v>557</v>
      </c>
      <c r="M68" s="973" t="s">
        <v>557</v>
      </c>
      <c r="N68" s="973" t="s">
        <v>557</v>
      </c>
      <c r="O68" s="973" t="s">
        <v>557</v>
      </c>
      <c r="P68" s="974" t="s">
        <v>557</v>
      </c>
      <c r="Q68" s="975">
        <v>6322</v>
      </c>
      <c r="R68" s="969"/>
      <c r="S68" s="969"/>
      <c r="T68" s="969"/>
      <c r="U68" s="969"/>
      <c r="V68" s="969">
        <v>6688</v>
      </c>
      <c r="W68" s="969"/>
      <c r="X68" s="969"/>
      <c r="Y68" s="969"/>
      <c r="Z68" s="969"/>
      <c r="AA68" s="969">
        <v>-366</v>
      </c>
      <c r="AB68" s="969"/>
      <c r="AC68" s="969"/>
      <c r="AD68" s="969"/>
      <c r="AE68" s="969"/>
      <c r="AF68" s="969">
        <v>3512</v>
      </c>
      <c r="AG68" s="969"/>
      <c r="AH68" s="969"/>
      <c r="AI68" s="969"/>
      <c r="AJ68" s="969"/>
      <c r="AK68" s="969" t="s">
        <v>489</v>
      </c>
      <c r="AL68" s="969"/>
      <c r="AM68" s="969"/>
      <c r="AN68" s="969"/>
      <c r="AO68" s="969"/>
      <c r="AP68" s="969">
        <v>15424</v>
      </c>
      <c r="AQ68" s="969"/>
      <c r="AR68" s="969"/>
      <c r="AS68" s="969"/>
      <c r="AT68" s="969"/>
      <c r="AU68" s="969">
        <v>22</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558</v>
      </c>
      <c r="C69" s="962" t="s">
        <v>558</v>
      </c>
      <c r="D69" s="962" t="s">
        <v>558</v>
      </c>
      <c r="E69" s="962" t="s">
        <v>558</v>
      </c>
      <c r="F69" s="962" t="s">
        <v>558</v>
      </c>
      <c r="G69" s="962" t="s">
        <v>558</v>
      </c>
      <c r="H69" s="962" t="s">
        <v>558</v>
      </c>
      <c r="I69" s="962" t="s">
        <v>558</v>
      </c>
      <c r="J69" s="962" t="s">
        <v>558</v>
      </c>
      <c r="K69" s="962" t="s">
        <v>558</v>
      </c>
      <c r="L69" s="962" t="s">
        <v>558</v>
      </c>
      <c r="M69" s="962" t="s">
        <v>558</v>
      </c>
      <c r="N69" s="962" t="s">
        <v>558</v>
      </c>
      <c r="O69" s="962" t="s">
        <v>558</v>
      </c>
      <c r="P69" s="963" t="s">
        <v>558</v>
      </c>
      <c r="Q69" s="964">
        <v>911</v>
      </c>
      <c r="R69" s="958"/>
      <c r="S69" s="958"/>
      <c r="T69" s="958"/>
      <c r="U69" s="958"/>
      <c r="V69" s="958">
        <v>909</v>
      </c>
      <c r="W69" s="958"/>
      <c r="X69" s="958"/>
      <c r="Y69" s="958"/>
      <c r="Z69" s="958"/>
      <c r="AA69" s="958">
        <v>2</v>
      </c>
      <c r="AB69" s="958"/>
      <c r="AC69" s="958"/>
      <c r="AD69" s="958"/>
      <c r="AE69" s="958"/>
      <c r="AF69" s="958">
        <v>2</v>
      </c>
      <c r="AG69" s="958"/>
      <c r="AH69" s="958"/>
      <c r="AI69" s="958"/>
      <c r="AJ69" s="958"/>
      <c r="AK69" s="958" t="s">
        <v>556</v>
      </c>
      <c r="AL69" s="958"/>
      <c r="AM69" s="958"/>
      <c r="AN69" s="958"/>
      <c r="AO69" s="958"/>
      <c r="AP69" s="958" t="s">
        <v>489</v>
      </c>
      <c r="AQ69" s="958"/>
      <c r="AR69" s="958"/>
      <c r="AS69" s="958"/>
      <c r="AT69" s="958"/>
      <c r="AU69" s="958" t="s">
        <v>489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559</v>
      </c>
      <c r="C70" s="962" t="s">
        <v>559</v>
      </c>
      <c r="D70" s="962" t="s">
        <v>559</v>
      </c>
      <c r="E70" s="962" t="s">
        <v>559</v>
      </c>
      <c r="F70" s="962" t="s">
        <v>559</v>
      </c>
      <c r="G70" s="962" t="s">
        <v>559</v>
      </c>
      <c r="H70" s="962" t="s">
        <v>559</v>
      </c>
      <c r="I70" s="962" t="s">
        <v>559</v>
      </c>
      <c r="J70" s="962" t="s">
        <v>559</v>
      </c>
      <c r="K70" s="962" t="s">
        <v>559</v>
      </c>
      <c r="L70" s="962" t="s">
        <v>559</v>
      </c>
      <c r="M70" s="962" t="s">
        <v>559</v>
      </c>
      <c r="N70" s="962" t="s">
        <v>559</v>
      </c>
      <c r="O70" s="962" t="s">
        <v>559</v>
      </c>
      <c r="P70" s="963" t="s">
        <v>559</v>
      </c>
      <c r="Q70" s="964">
        <v>303798</v>
      </c>
      <c r="R70" s="958"/>
      <c r="S70" s="958"/>
      <c r="T70" s="958"/>
      <c r="U70" s="958"/>
      <c r="V70" s="958">
        <v>300652</v>
      </c>
      <c r="W70" s="958"/>
      <c r="X70" s="958"/>
      <c r="Y70" s="958"/>
      <c r="Z70" s="958"/>
      <c r="AA70" s="958">
        <v>3146</v>
      </c>
      <c r="AB70" s="958"/>
      <c r="AC70" s="958"/>
      <c r="AD70" s="958"/>
      <c r="AE70" s="958"/>
      <c r="AF70" s="958">
        <v>3146</v>
      </c>
      <c r="AG70" s="958"/>
      <c r="AH70" s="958"/>
      <c r="AI70" s="958"/>
      <c r="AJ70" s="958"/>
      <c r="AK70" s="958">
        <v>5678</v>
      </c>
      <c r="AL70" s="958"/>
      <c r="AM70" s="958"/>
      <c r="AN70" s="958"/>
      <c r="AO70" s="958"/>
      <c r="AP70" s="958" t="s">
        <v>489</v>
      </c>
      <c r="AQ70" s="958"/>
      <c r="AR70" s="958"/>
      <c r="AS70" s="958"/>
      <c r="AT70" s="958"/>
      <c r="AU70" s="958" t="s">
        <v>489</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560</v>
      </c>
      <c r="C71" s="962" t="s">
        <v>560</v>
      </c>
      <c r="D71" s="962" t="s">
        <v>560</v>
      </c>
      <c r="E71" s="962" t="s">
        <v>560</v>
      </c>
      <c r="F71" s="962" t="s">
        <v>560</v>
      </c>
      <c r="G71" s="962" t="s">
        <v>560</v>
      </c>
      <c r="H71" s="962" t="s">
        <v>560</v>
      </c>
      <c r="I71" s="962" t="s">
        <v>560</v>
      </c>
      <c r="J71" s="962" t="s">
        <v>560</v>
      </c>
      <c r="K71" s="962" t="s">
        <v>560</v>
      </c>
      <c r="L71" s="962" t="s">
        <v>560</v>
      </c>
      <c r="M71" s="962" t="s">
        <v>560</v>
      </c>
      <c r="N71" s="962" t="s">
        <v>560</v>
      </c>
      <c r="O71" s="962" t="s">
        <v>560</v>
      </c>
      <c r="P71" s="963" t="s">
        <v>560</v>
      </c>
      <c r="Q71" s="964">
        <v>5106</v>
      </c>
      <c r="R71" s="958"/>
      <c r="S71" s="958"/>
      <c r="T71" s="958"/>
      <c r="U71" s="958"/>
      <c r="V71" s="958">
        <v>4768</v>
      </c>
      <c r="W71" s="958"/>
      <c r="X71" s="958"/>
      <c r="Y71" s="958"/>
      <c r="Z71" s="958"/>
      <c r="AA71" s="958">
        <v>338</v>
      </c>
      <c r="AB71" s="958"/>
      <c r="AC71" s="958"/>
      <c r="AD71" s="958"/>
      <c r="AE71" s="958"/>
      <c r="AF71" s="958">
        <v>338</v>
      </c>
      <c r="AG71" s="958"/>
      <c r="AH71" s="958"/>
      <c r="AI71" s="958"/>
      <c r="AJ71" s="958"/>
      <c r="AK71" s="958">
        <v>240</v>
      </c>
      <c r="AL71" s="958"/>
      <c r="AM71" s="958"/>
      <c r="AN71" s="958"/>
      <c r="AO71" s="958"/>
      <c r="AP71" s="958" t="s">
        <v>489</v>
      </c>
      <c r="AQ71" s="958"/>
      <c r="AR71" s="958"/>
      <c r="AS71" s="958"/>
      <c r="AT71" s="958"/>
      <c r="AU71" s="958" t="s">
        <v>489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561</v>
      </c>
      <c r="C72" s="962" t="s">
        <v>561</v>
      </c>
      <c r="D72" s="962" t="s">
        <v>561</v>
      </c>
      <c r="E72" s="962" t="s">
        <v>561</v>
      </c>
      <c r="F72" s="962" t="s">
        <v>561</v>
      </c>
      <c r="G72" s="962" t="s">
        <v>561</v>
      </c>
      <c r="H72" s="962" t="s">
        <v>561</v>
      </c>
      <c r="I72" s="962" t="s">
        <v>561</v>
      </c>
      <c r="J72" s="962" t="s">
        <v>561</v>
      </c>
      <c r="K72" s="962" t="s">
        <v>561</v>
      </c>
      <c r="L72" s="962" t="s">
        <v>561</v>
      </c>
      <c r="M72" s="962" t="s">
        <v>561</v>
      </c>
      <c r="N72" s="962" t="s">
        <v>561</v>
      </c>
      <c r="O72" s="962" t="s">
        <v>561</v>
      </c>
      <c r="P72" s="963" t="s">
        <v>561</v>
      </c>
      <c r="Q72" s="964">
        <v>940</v>
      </c>
      <c r="R72" s="958"/>
      <c r="S72" s="958"/>
      <c r="T72" s="958"/>
      <c r="U72" s="958"/>
      <c r="V72" s="958">
        <v>691</v>
      </c>
      <c r="W72" s="958"/>
      <c r="X72" s="958"/>
      <c r="Y72" s="958"/>
      <c r="Z72" s="958"/>
      <c r="AA72" s="958">
        <v>249</v>
      </c>
      <c r="AB72" s="958"/>
      <c r="AC72" s="958"/>
      <c r="AD72" s="958"/>
      <c r="AE72" s="958"/>
      <c r="AF72" s="958">
        <v>249</v>
      </c>
      <c r="AG72" s="958"/>
      <c r="AH72" s="958"/>
      <c r="AI72" s="958"/>
      <c r="AJ72" s="958"/>
      <c r="AK72" s="958" t="s">
        <v>489</v>
      </c>
      <c r="AL72" s="958"/>
      <c r="AM72" s="958"/>
      <c r="AN72" s="958"/>
      <c r="AO72" s="958"/>
      <c r="AP72" s="958" t="s">
        <v>489</v>
      </c>
      <c r="AQ72" s="958"/>
      <c r="AR72" s="958"/>
      <c r="AS72" s="958"/>
      <c r="AT72" s="958"/>
      <c r="AU72" s="958" t="s">
        <v>489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562</v>
      </c>
      <c r="C73" s="962" t="s">
        <v>563</v>
      </c>
      <c r="D73" s="962" t="s">
        <v>563</v>
      </c>
      <c r="E73" s="962" t="s">
        <v>563</v>
      </c>
      <c r="F73" s="962" t="s">
        <v>563</v>
      </c>
      <c r="G73" s="962" t="s">
        <v>563</v>
      </c>
      <c r="H73" s="962" t="s">
        <v>563</v>
      </c>
      <c r="I73" s="962" t="s">
        <v>563</v>
      </c>
      <c r="J73" s="962" t="s">
        <v>563</v>
      </c>
      <c r="K73" s="962" t="s">
        <v>563</v>
      </c>
      <c r="L73" s="962" t="s">
        <v>563</v>
      </c>
      <c r="M73" s="962" t="s">
        <v>563</v>
      </c>
      <c r="N73" s="962" t="s">
        <v>563</v>
      </c>
      <c r="O73" s="962" t="s">
        <v>563</v>
      </c>
      <c r="P73" s="963" t="s">
        <v>563</v>
      </c>
      <c r="Q73" s="964">
        <v>245</v>
      </c>
      <c r="R73" s="958"/>
      <c r="S73" s="958"/>
      <c r="T73" s="958"/>
      <c r="U73" s="958"/>
      <c r="V73" s="958">
        <v>236</v>
      </c>
      <c r="W73" s="958"/>
      <c r="X73" s="958"/>
      <c r="Y73" s="958"/>
      <c r="Z73" s="958"/>
      <c r="AA73" s="958">
        <v>9</v>
      </c>
      <c r="AB73" s="958"/>
      <c r="AC73" s="958"/>
      <c r="AD73" s="958"/>
      <c r="AE73" s="958"/>
      <c r="AF73" s="958">
        <v>9</v>
      </c>
      <c r="AG73" s="958"/>
      <c r="AH73" s="958"/>
      <c r="AI73" s="958"/>
      <c r="AJ73" s="958"/>
      <c r="AK73" s="958">
        <v>238</v>
      </c>
      <c r="AL73" s="958"/>
      <c r="AM73" s="958"/>
      <c r="AN73" s="958"/>
      <c r="AO73" s="958"/>
      <c r="AP73" s="958" t="s">
        <v>489</v>
      </c>
      <c r="AQ73" s="958"/>
      <c r="AR73" s="958"/>
      <c r="AS73" s="958"/>
      <c r="AT73" s="958"/>
      <c r="AU73" s="958" t="s">
        <v>489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564</v>
      </c>
      <c r="C74" s="962" t="s">
        <v>564</v>
      </c>
      <c r="D74" s="962" t="s">
        <v>564</v>
      </c>
      <c r="E74" s="962" t="s">
        <v>564</v>
      </c>
      <c r="F74" s="962" t="s">
        <v>564</v>
      </c>
      <c r="G74" s="962" t="s">
        <v>564</v>
      </c>
      <c r="H74" s="962" t="s">
        <v>564</v>
      </c>
      <c r="I74" s="962" t="s">
        <v>564</v>
      </c>
      <c r="J74" s="962" t="s">
        <v>564</v>
      </c>
      <c r="K74" s="962" t="s">
        <v>564</v>
      </c>
      <c r="L74" s="962" t="s">
        <v>564</v>
      </c>
      <c r="M74" s="962" t="s">
        <v>564</v>
      </c>
      <c r="N74" s="962" t="s">
        <v>564</v>
      </c>
      <c r="O74" s="962" t="s">
        <v>564</v>
      </c>
      <c r="P74" s="963" t="s">
        <v>564</v>
      </c>
      <c r="Q74" s="964">
        <v>85</v>
      </c>
      <c r="R74" s="958"/>
      <c r="S74" s="958"/>
      <c r="T74" s="958"/>
      <c r="U74" s="958"/>
      <c r="V74" s="958">
        <v>72</v>
      </c>
      <c r="W74" s="958"/>
      <c r="X74" s="958"/>
      <c r="Y74" s="958"/>
      <c r="Z74" s="958"/>
      <c r="AA74" s="958">
        <v>13</v>
      </c>
      <c r="AB74" s="958"/>
      <c r="AC74" s="958"/>
      <c r="AD74" s="958"/>
      <c r="AE74" s="958"/>
      <c r="AF74" s="958">
        <v>13</v>
      </c>
      <c r="AG74" s="958"/>
      <c r="AH74" s="958"/>
      <c r="AI74" s="958"/>
      <c r="AJ74" s="958"/>
      <c r="AK74" s="958">
        <v>15</v>
      </c>
      <c r="AL74" s="958"/>
      <c r="AM74" s="958"/>
      <c r="AN74" s="958"/>
      <c r="AO74" s="958"/>
      <c r="AP74" s="958" t="s">
        <v>489</v>
      </c>
      <c r="AQ74" s="958"/>
      <c r="AR74" s="958"/>
      <c r="AS74" s="958"/>
      <c r="AT74" s="958"/>
      <c r="AU74" s="958" t="s">
        <v>489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565</v>
      </c>
      <c r="C75" s="962" t="s">
        <v>565</v>
      </c>
      <c r="D75" s="962" t="s">
        <v>565</v>
      </c>
      <c r="E75" s="962" t="s">
        <v>565</v>
      </c>
      <c r="F75" s="962" t="s">
        <v>565</v>
      </c>
      <c r="G75" s="962" t="s">
        <v>565</v>
      </c>
      <c r="H75" s="962" t="s">
        <v>565</v>
      </c>
      <c r="I75" s="962" t="s">
        <v>565</v>
      </c>
      <c r="J75" s="962" t="s">
        <v>565</v>
      </c>
      <c r="K75" s="962" t="s">
        <v>565</v>
      </c>
      <c r="L75" s="962" t="s">
        <v>565</v>
      </c>
      <c r="M75" s="962" t="s">
        <v>565</v>
      </c>
      <c r="N75" s="962" t="s">
        <v>565</v>
      </c>
      <c r="O75" s="962" t="s">
        <v>565</v>
      </c>
      <c r="P75" s="963" t="s">
        <v>565</v>
      </c>
      <c r="Q75" s="965">
        <v>37</v>
      </c>
      <c r="R75" s="966"/>
      <c r="S75" s="966"/>
      <c r="T75" s="966"/>
      <c r="U75" s="967"/>
      <c r="V75" s="968">
        <v>33</v>
      </c>
      <c r="W75" s="966"/>
      <c r="X75" s="966"/>
      <c r="Y75" s="966"/>
      <c r="Z75" s="967"/>
      <c r="AA75" s="968">
        <v>4</v>
      </c>
      <c r="AB75" s="966"/>
      <c r="AC75" s="966"/>
      <c r="AD75" s="966"/>
      <c r="AE75" s="967"/>
      <c r="AF75" s="968">
        <v>4</v>
      </c>
      <c r="AG75" s="966"/>
      <c r="AH75" s="966"/>
      <c r="AI75" s="966"/>
      <c r="AJ75" s="967"/>
      <c r="AK75" s="968" t="s">
        <v>489</v>
      </c>
      <c r="AL75" s="966"/>
      <c r="AM75" s="966"/>
      <c r="AN75" s="966"/>
      <c r="AO75" s="967"/>
      <c r="AP75" s="968" t="s">
        <v>489</v>
      </c>
      <c r="AQ75" s="966"/>
      <c r="AR75" s="966"/>
      <c r="AS75" s="966"/>
      <c r="AT75" s="967"/>
      <c r="AU75" s="968" t="s">
        <v>489</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566</v>
      </c>
      <c r="C76" s="962" t="s">
        <v>566</v>
      </c>
      <c r="D76" s="962" t="s">
        <v>566</v>
      </c>
      <c r="E76" s="962" t="s">
        <v>566</v>
      </c>
      <c r="F76" s="962" t="s">
        <v>566</v>
      </c>
      <c r="G76" s="962" t="s">
        <v>566</v>
      </c>
      <c r="H76" s="962" t="s">
        <v>566</v>
      </c>
      <c r="I76" s="962" t="s">
        <v>566</v>
      </c>
      <c r="J76" s="962" t="s">
        <v>566</v>
      </c>
      <c r="K76" s="962" t="s">
        <v>566</v>
      </c>
      <c r="L76" s="962" t="s">
        <v>566</v>
      </c>
      <c r="M76" s="962" t="s">
        <v>566</v>
      </c>
      <c r="N76" s="962" t="s">
        <v>566</v>
      </c>
      <c r="O76" s="962" t="s">
        <v>566</v>
      </c>
      <c r="P76" s="963" t="s">
        <v>566</v>
      </c>
      <c r="Q76" s="965">
        <v>13</v>
      </c>
      <c r="R76" s="966"/>
      <c r="S76" s="966"/>
      <c r="T76" s="966"/>
      <c r="U76" s="967"/>
      <c r="V76" s="968">
        <v>6</v>
      </c>
      <c r="W76" s="966"/>
      <c r="X76" s="966"/>
      <c r="Y76" s="966"/>
      <c r="Z76" s="967"/>
      <c r="AA76" s="968">
        <v>7</v>
      </c>
      <c r="AB76" s="966"/>
      <c r="AC76" s="966"/>
      <c r="AD76" s="966"/>
      <c r="AE76" s="967"/>
      <c r="AF76" s="968">
        <v>7</v>
      </c>
      <c r="AG76" s="966"/>
      <c r="AH76" s="966"/>
      <c r="AI76" s="966"/>
      <c r="AJ76" s="967"/>
      <c r="AK76" s="968" t="s">
        <v>489</v>
      </c>
      <c r="AL76" s="966"/>
      <c r="AM76" s="966"/>
      <c r="AN76" s="966"/>
      <c r="AO76" s="967"/>
      <c r="AP76" s="968" t="s">
        <v>489</v>
      </c>
      <c r="AQ76" s="966"/>
      <c r="AR76" s="966"/>
      <c r="AS76" s="966"/>
      <c r="AT76" s="967"/>
      <c r="AU76" s="968" t="s">
        <v>489</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567</v>
      </c>
      <c r="C77" s="962" t="s">
        <v>567</v>
      </c>
      <c r="D77" s="962" t="s">
        <v>567</v>
      </c>
      <c r="E77" s="962" t="s">
        <v>567</v>
      </c>
      <c r="F77" s="962" t="s">
        <v>567</v>
      </c>
      <c r="G77" s="962" t="s">
        <v>567</v>
      </c>
      <c r="H77" s="962" t="s">
        <v>567</v>
      </c>
      <c r="I77" s="962" t="s">
        <v>567</v>
      </c>
      <c r="J77" s="962" t="s">
        <v>567</v>
      </c>
      <c r="K77" s="962" t="s">
        <v>567</v>
      </c>
      <c r="L77" s="962" t="s">
        <v>567</v>
      </c>
      <c r="M77" s="962" t="s">
        <v>567</v>
      </c>
      <c r="N77" s="962" t="s">
        <v>567</v>
      </c>
      <c r="O77" s="962" t="s">
        <v>567</v>
      </c>
      <c r="P77" s="963" t="s">
        <v>567</v>
      </c>
      <c r="Q77" s="965">
        <v>167</v>
      </c>
      <c r="R77" s="966"/>
      <c r="S77" s="966"/>
      <c r="T77" s="966"/>
      <c r="U77" s="967"/>
      <c r="V77" s="968">
        <v>154</v>
      </c>
      <c r="W77" s="966"/>
      <c r="X77" s="966"/>
      <c r="Y77" s="966"/>
      <c r="Z77" s="967"/>
      <c r="AA77" s="968">
        <v>13</v>
      </c>
      <c r="AB77" s="966"/>
      <c r="AC77" s="966"/>
      <c r="AD77" s="966"/>
      <c r="AE77" s="967"/>
      <c r="AF77" s="968">
        <v>13</v>
      </c>
      <c r="AG77" s="966"/>
      <c r="AH77" s="966"/>
      <c r="AI77" s="966"/>
      <c r="AJ77" s="967"/>
      <c r="AK77" s="968" t="s">
        <v>556</v>
      </c>
      <c r="AL77" s="966"/>
      <c r="AM77" s="966"/>
      <c r="AN77" s="966"/>
      <c r="AO77" s="967"/>
      <c r="AP77" s="968" t="s">
        <v>489</v>
      </c>
      <c r="AQ77" s="966"/>
      <c r="AR77" s="966"/>
      <c r="AS77" s="966"/>
      <c r="AT77" s="967"/>
      <c r="AU77" s="968" t="s">
        <v>489</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568</v>
      </c>
      <c r="C78" s="962" t="s">
        <v>568</v>
      </c>
      <c r="D78" s="962" t="s">
        <v>568</v>
      </c>
      <c r="E78" s="962" t="s">
        <v>568</v>
      </c>
      <c r="F78" s="962" t="s">
        <v>568</v>
      </c>
      <c r="G78" s="962" t="s">
        <v>568</v>
      </c>
      <c r="H78" s="962" t="s">
        <v>568</v>
      </c>
      <c r="I78" s="962" t="s">
        <v>568</v>
      </c>
      <c r="J78" s="962" t="s">
        <v>568</v>
      </c>
      <c r="K78" s="962" t="s">
        <v>568</v>
      </c>
      <c r="L78" s="962" t="s">
        <v>568</v>
      </c>
      <c r="M78" s="962" t="s">
        <v>568</v>
      </c>
      <c r="N78" s="962" t="s">
        <v>568</v>
      </c>
      <c r="O78" s="962" t="s">
        <v>568</v>
      </c>
      <c r="P78" s="963" t="s">
        <v>568</v>
      </c>
      <c r="Q78" s="964">
        <v>17</v>
      </c>
      <c r="R78" s="958"/>
      <c r="S78" s="958"/>
      <c r="T78" s="958"/>
      <c r="U78" s="958"/>
      <c r="V78" s="958">
        <v>16</v>
      </c>
      <c r="W78" s="958"/>
      <c r="X78" s="958"/>
      <c r="Y78" s="958"/>
      <c r="Z78" s="958"/>
      <c r="AA78" s="958">
        <v>1</v>
      </c>
      <c r="AB78" s="958"/>
      <c r="AC78" s="958"/>
      <c r="AD78" s="958"/>
      <c r="AE78" s="958"/>
      <c r="AF78" s="958">
        <v>1</v>
      </c>
      <c r="AG78" s="958"/>
      <c r="AH78" s="958"/>
      <c r="AI78" s="958"/>
      <c r="AJ78" s="958"/>
      <c r="AK78" s="958" t="s">
        <v>489</v>
      </c>
      <c r="AL78" s="958"/>
      <c r="AM78" s="958"/>
      <c r="AN78" s="958"/>
      <c r="AO78" s="958"/>
      <c r="AP78" s="958" t="s">
        <v>489</v>
      </c>
      <c r="AQ78" s="958"/>
      <c r="AR78" s="958"/>
      <c r="AS78" s="958"/>
      <c r="AT78" s="958"/>
      <c r="AU78" s="958" t="s">
        <v>489</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t="s">
        <v>569</v>
      </c>
      <c r="C79" s="962" t="s">
        <v>569</v>
      </c>
      <c r="D79" s="962" t="s">
        <v>569</v>
      </c>
      <c r="E79" s="962" t="s">
        <v>569</v>
      </c>
      <c r="F79" s="962" t="s">
        <v>569</v>
      </c>
      <c r="G79" s="962" t="s">
        <v>569</v>
      </c>
      <c r="H79" s="962" t="s">
        <v>569</v>
      </c>
      <c r="I79" s="962" t="s">
        <v>569</v>
      </c>
      <c r="J79" s="962" t="s">
        <v>569</v>
      </c>
      <c r="K79" s="962" t="s">
        <v>569</v>
      </c>
      <c r="L79" s="962" t="s">
        <v>569</v>
      </c>
      <c r="M79" s="962" t="s">
        <v>569</v>
      </c>
      <c r="N79" s="962" t="s">
        <v>569</v>
      </c>
      <c r="O79" s="962" t="s">
        <v>569</v>
      </c>
      <c r="P79" s="963" t="s">
        <v>569</v>
      </c>
      <c r="Q79" s="964">
        <v>223</v>
      </c>
      <c r="R79" s="958"/>
      <c r="S79" s="958"/>
      <c r="T79" s="958"/>
      <c r="U79" s="958"/>
      <c r="V79" s="958">
        <v>172</v>
      </c>
      <c r="W79" s="958"/>
      <c r="X79" s="958"/>
      <c r="Y79" s="958"/>
      <c r="Z79" s="958"/>
      <c r="AA79" s="958">
        <v>51</v>
      </c>
      <c r="AB79" s="958"/>
      <c r="AC79" s="958"/>
      <c r="AD79" s="958"/>
      <c r="AE79" s="958"/>
      <c r="AF79" s="958">
        <v>22</v>
      </c>
      <c r="AG79" s="958"/>
      <c r="AH79" s="958"/>
      <c r="AI79" s="958"/>
      <c r="AJ79" s="958"/>
      <c r="AK79" s="958" t="s">
        <v>489</v>
      </c>
      <c r="AL79" s="958"/>
      <c r="AM79" s="958"/>
      <c r="AN79" s="958"/>
      <c r="AO79" s="958"/>
      <c r="AP79" s="958" t="s">
        <v>489</v>
      </c>
      <c r="AQ79" s="958"/>
      <c r="AR79" s="958"/>
      <c r="AS79" s="958"/>
      <c r="AT79" s="958"/>
      <c r="AU79" s="958" t="s">
        <v>489</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t="s">
        <v>570</v>
      </c>
      <c r="C80" s="962" t="s">
        <v>570</v>
      </c>
      <c r="D80" s="962" t="s">
        <v>570</v>
      </c>
      <c r="E80" s="962" t="s">
        <v>570</v>
      </c>
      <c r="F80" s="962" t="s">
        <v>570</v>
      </c>
      <c r="G80" s="962" t="s">
        <v>570</v>
      </c>
      <c r="H80" s="962" t="s">
        <v>570</v>
      </c>
      <c r="I80" s="962" t="s">
        <v>570</v>
      </c>
      <c r="J80" s="962" t="s">
        <v>570</v>
      </c>
      <c r="K80" s="962" t="s">
        <v>570</v>
      </c>
      <c r="L80" s="962" t="s">
        <v>570</v>
      </c>
      <c r="M80" s="962" t="s">
        <v>570</v>
      </c>
      <c r="N80" s="962" t="s">
        <v>570</v>
      </c>
      <c r="O80" s="962" t="s">
        <v>570</v>
      </c>
      <c r="P80" s="963" t="s">
        <v>570</v>
      </c>
      <c r="Q80" s="964">
        <v>116</v>
      </c>
      <c r="R80" s="958"/>
      <c r="S80" s="958"/>
      <c r="T80" s="958"/>
      <c r="U80" s="958"/>
      <c r="V80" s="958">
        <v>108</v>
      </c>
      <c r="W80" s="958"/>
      <c r="X80" s="958"/>
      <c r="Y80" s="958"/>
      <c r="Z80" s="958"/>
      <c r="AA80" s="958">
        <v>8</v>
      </c>
      <c r="AB80" s="958"/>
      <c r="AC80" s="958"/>
      <c r="AD80" s="958"/>
      <c r="AE80" s="958"/>
      <c r="AF80" s="958">
        <v>8</v>
      </c>
      <c r="AG80" s="958"/>
      <c r="AH80" s="958"/>
      <c r="AI80" s="958"/>
      <c r="AJ80" s="958"/>
      <c r="AK80" s="958" t="s">
        <v>489</v>
      </c>
      <c r="AL80" s="958"/>
      <c r="AM80" s="958"/>
      <c r="AN80" s="958"/>
      <c r="AO80" s="958"/>
      <c r="AP80" s="958" t="s">
        <v>489</v>
      </c>
      <c r="AQ80" s="958"/>
      <c r="AR80" s="958"/>
      <c r="AS80" s="958"/>
      <c r="AT80" s="958"/>
      <c r="AU80" s="958" t="s">
        <v>489</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t="s">
        <v>571</v>
      </c>
      <c r="C81" s="962" t="s">
        <v>571</v>
      </c>
      <c r="D81" s="962" t="s">
        <v>571</v>
      </c>
      <c r="E81" s="962" t="s">
        <v>571</v>
      </c>
      <c r="F81" s="962" t="s">
        <v>571</v>
      </c>
      <c r="G81" s="962" t="s">
        <v>571</v>
      </c>
      <c r="H81" s="962" t="s">
        <v>571</v>
      </c>
      <c r="I81" s="962" t="s">
        <v>571</v>
      </c>
      <c r="J81" s="962" t="s">
        <v>571</v>
      </c>
      <c r="K81" s="962" t="s">
        <v>571</v>
      </c>
      <c r="L81" s="962" t="s">
        <v>571</v>
      </c>
      <c r="M81" s="962" t="s">
        <v>571</v>
      </c>
      <c r="N81" s="962" t="s">
        <v>571</v>
      </c>
      <c r="O81" s="962" t="s">
        <v>571</v>
      </c>
      <c r="P81" s="963" t="s">
        <v>571</v>
      </c>
      <c r="Q81" s="964">
        <v>2596</v>
      </c>
      <c r="R81" s="958"/>
      <c r="S81" s="958"/>
      <c r="T81" s="958"/>
      <c r="U81" s="958"/>
      <c r="V81" s="958">
        <v>2477</v>
      </c>
      <c r="W81" s="958"/>
      <c r="X81" s="958"/>
      <c r="Y81" s="958"/>
      <c r="Z81" s="958"/>
      <c r="AA81" s="958">
        <v>119</v>
      </c>
      <c r="AB81" s="958"/>
      <c r="AC81" s="958"/>
      <c r="AD81" s="958"/>
      <c r="AE81" s="958"/>
      <c r="AF81" s="958">
        <v>119</v>
      </c>
      <c r="AG81" s="958"/>
      <c r="AH81" s="958"/>
      <c r="AI81" s="958"/>
      <c r="AJ81" s="958"/>
      <c r="AK81" s="958" t="s">
        <v>556</v>
      </c>
      <c r="AL81" s="958"/>
      <c r="AM81" s="958"/>
      <c r="AN81" s="958"/>
      <c r="AO81" s="958"/>
      <c r="AP81" s="958">
        <v>1539</v>
      </c>
      <c r="AQ81" s="958"/>
      <c r="AR81" s="958"/>
      <c r="AS81" s="958"/>
      <c r="AT81" s="958"/>
      <c r="AU81" s="958">
        <v>45</v>
      </c>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t="s">
        <v>572</v>
      </c>
      <c r="C82" s="962" t="s">
        <v>572</v>
      </c>
      <c r="D82" s="962" t="s">
        <v>572</v>
      </c>
      <c r="E82" s="962" t="s">
        <v>572</v>
      </c>
      <c r="F82" s="962" t="s">
        <v>572</v>
      </c>
      <c r="G82" s="962" t="s">
        <v>572</v>
      </c>
      <c r="H82" s="962" t="s">
        <v>572</v>
      </c>
      <c r="I82" s="962" t="s">
        <v>572</v>
      </c>
      <c r="J82" s="962" t="s">
        <v>572</v>
      </c>
      <c r="K82" s="962" t="s">
        <v>572</v>
      </c>
      <c r="L82" s="962" t="s">
        <v>572</v>
      </c>
      <c r="M82" s="962" t="s">
        <v>572</v>
      </c>
      <c r="N82" s="962" t="s">
        <v>572</v>
      </c>
      <c r="O82" s="962" t="s">
        <v>572</v>
      </c>
      <c r="P82" s="963" t="s">
        <v>572</v>
      </c>
      <c r="Q82" s="964">
        <v>786</v>
      </c>
      <c r="R82" s="958"/>
      <c r="S82" s="958"/>
      <c r="T82" s="958"/>
      <c r="U82" s="958"/>
      <c r="V82" s="958">
        <v>882</v>
      </c>
      <c r="W82" s="958"/>
      <c r="X82" s="958"/>
      <c r="Y82" s="958"/>
      <c r="Z82" s="958"/>
      <c r="AA82" s="958">
        <v>-96</v>
      </c>
      <c r="AB82" s="958"/>
      <c r="AC82" s="958"/>
      <c r="AD82" s="958"/>
      <c r="AE82" s="958"/>
      <c r="AF82" s="958">
        <v>706</v>
      </c>
      <c r="AG82" s="958"/>
      <c r="AH82" s="958"/>
      <c r="AI82" s="958"/>
      <c r="AJ82" s="958"/>
      <c r="AK82" s="958" t="s">
        <v>489</v>
      </c>
      <c r="AL82" s="958"/>
      <c r="AM82" s="958"/>
      <c r="AN82" s="958"/>
      <c r="AO82" s="958"/>
      <c r="AP82" s="958">
        <v>253</v>
      </c>
      <c r="AQ82" s="958"/>
      <c r="AR82" s="958"/>
      <c r="AS82" s="958"/>
      <c r="AT82" s="958"/>
      <c r="AU82" s="958">
        <v>18</v>
      </c>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8149</v>
      </c>
      <c r="AG88" s="946"/>
      <c r="AH88" s="946"/>
      <c r="AI88" s="946"/>
      <c r="AJ88" s="946"/>
      <c r="AK88" s="950"/>
      <c r="AL88" s="950"/>
      <c r="AM88" s="950"/>
      <c r="AN88" s="950"/>
      <c r="AO88" s="950"/>
      <c r="AP88" s="946">
        <v>17216</v>
      </c>
      <c r="AQ88" s="946"/>
      <c r="AR88" s="946"/>
      <c r="AS88" s="946"/>
      <c r="AT88" s="946"/>
      <c r="AU88" s="946">
        <v>84</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295</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295</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295</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374787</v>
      </c>
      <c r="AB110" s="876"/>
      <c r="AC110" s="876"/>
      <c r="AD110" s="876"/>
      <c r="AE110" s="877"/>
      <c r="AF110" s="878">
        <v>429138</v>
      </c>
      <c r="AG110" s="876"/>
      <c r="AH110" s="876"/>
      <c r="AI110" s="876"/>
      <c r="AJ110" s="877"/>
      <c r="AK110" s="878">
        <v>396062</v>
      </c>
      <c r="AL110" s="876"/>
      <c r="AM110" s="876"/>
      <c r="AN110" s="876"/>
      <c r="AO110" s="877"/>
      <c r="AP110" s="879">
        <v>16.2</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3392421</v>
      </c>
      <c r="BR110" s="829"/>
      <c r="BS110" s="829"/>
      <c r="BT110" s="829"/>
      <c r="BU110" s="829"/>
      <c r="BV110" s="829">
        <v>3335492</v>
      </c>
      <c r="BW110" s="829"/>
      <c r="BX110" s="829"/>
      <c r="BY110" s="829"/>
      <c r="BZ110" s="829"/>
      <c r="CA110" s="829">
        <v>3739438</v>
      </c>
      <c r="CB110" s="829"/>
      <c r="CC110" s="829"/>
      <c r="CD110" s="829"/>
      <c r="CE110" s="829"/>
      <c r="CF110" s="853">
        <v>153.4</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v>15624</v>
      </c>
      <c r="BR111" s="804"/>
      <c r="BS111" s="804"/>
      <c r="BT111" s="804"/>
      <c r="BU111" s="804"/>
      <c r="BV111" s="804">
        <v>14812</v>
      </c>
      <c r="BW111" s="804"/>
      <c r="BX111" s="804"/>
      <c r="BY111" s="804"/>
      <c r="BZ111" s="804"/>
      <c r="CA111" s="804">
        <v>25586</v>
      </c>
      <c r="CB111" s="804"/>
      <c r="CC111" s="804"/>
      <c r="CD111" s="804"/>
      <c r="CE111" s="804"/>
      <c r="CF111" s="862">
        <v>1</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1665211</v>
      </c>
      <c r="BR112" s="804"/>
      <c r="BS112" s="804"/>
      <c r="BT112" s="804"/>
      <c r="BU112" s="804"/>
      <c r="BV112" s="804">
        <v>1502124</v>
      </c>
      <c r="BW112" s="804"/>
      <c r="BX112" s="804"/>
      <c r="BY112" s="804"/>
      <c r="BZ112" s="804"/>
      <c r="CA112" s="804">
        <v>1367560</v>
      </c>
      <c r="CB112" s="804"/>
      <c r="CC112" s="804"/>
      <c r="CD112" s="804"/>
      <c r="CE112" s="804"/>
      <c r="CF112" s="862">
        <v>56.1</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228657</v>
      </c>
      <c r="AB113" s="906"/>
      <c r="AC113" s="906"/>
      <c r="AD113" s="906"/>
      <c r="AE113" s="907"/>
      <c r="AF113" s="908">
        <v>222820</v>
      </c>
      <c r="AG113" s="906"/>
      <c r="AH113" s="906"/>
      <c r="AI113" s="906"/>
      <c r="AJ113" s="907"/>
      <c r="AK113" s="908">
        <v>189314</v>
      </c>
      <c r="AL113" s="906"/>
      <c r="AM113" s="906"/>
      <c r="AN113" s="906"/>
      <c r="AO113" s="907"/>
      <c r="AP113" s="909">
        <v>7.8</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104915</v>
      </c>
      <c r="BR113" s="804"/>
      <c r="BS113" s="804"/>
      <c r="BT113" s="804"/>
      <c r="BU113" s="804"/>
      <c r="BV113" s="804">
        <v>95021</v>
      </c>
      <c r="BW113" s="804"/>
      <c r="BX113" s="804"/>
      <c r="BY113" s="804"/>
      <c r="BZ113" s="804"/>
      <c r="CA113" s="804">
        <v>84062</v>
      </c>
      <c r="CB113" s="804"/>
      <c r="CC113" s="804"/>
      <c r="CD113" s="804"/>
      <c r="CE113" s="804"/>
      <c r="CF113" s="862">
        <v>3.4</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21687</v>
      </c>
      <c r="AB114" s="767"/>
      <c r="AC114" s="767"/>
      <c r="AD114" s="767"/>
      <c r="AE114" s="768"/>
      <c r="AF114" s="769">
        <v>18731</v>
      </c>
      <c r="AG114" s="767"/>
      <c r="AH114" s="767"/>
      <c r="AI114" s="767"/>
      <c r="AJ114" s="768"/>
      <c r="AK114" s="769">
        <v>17621</v>
      </c>
      <c r="AL114" s="767"/>
      <c r="AM114" s="767"/>
      <c r="AN114" s="767"/>
      <c r="AO114" s="768"/>
      <c r="AP114" s="811">
        <v>0.7</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521974</v>
      </c>
      <c r="BR114" s="804"/>
      <c r="BS114" s="804"/>
      <c r="BT114" s="804"/>
      <c r="BU114" s="804"/>
      <c r="BV114" s="804">
        <v>516776</v>
      </c>
      <c r="BW114" s="804"/>
      <c r="BX114" s="804"/>
      <c r="BY114" s="804"/>
      <c r="BZ114" s="804"/>
      <c r="CA114" s="804">
        <v>547213</v>
      </c>
      <c r="CB114" s="804"/>
      <c r="CC114" s="804"/>
      <c r="CD114" s="804"/>
      <c r="CE114" s="804"/>
      <c r="CF114" s="862">
        <v>22.4</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1057</v>
      </c>
      <c r="AB115" s="906"/>
      <c r="AC115" s="906"/>
      <c r="AD115" s="906"/>
      <c r="AE115" s="907"/>
      <c r="AF115" s="908">
        <v>302</v>
      </c>
      <c r="AG115" s="906"/>
      <c r="AH115" s="906"/>
      <c r="AI115" s="906"/>
      <c r="AJ115" s="907"/>
      <c r="AK115" s="908">
        <v>461</v>
      </c>
      <c r="AL115" s="906"/>
      <c r="AM115" s="906"/>
      <c r="AN115" s="906"/>
      <c r="AO115" s="907"/>
      <c r="AP115" s="909">
        <v>0</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2</v>
      </c>
      <c r="AB116" s="767"/>
      <c r="AC116" s="767"/>
      <c r="AD116" s="767"/>
      <c r="AE116" s="768"/>
      <c r="AF116" s="769">
        <v>1</v>
      </c>
      <c r="AG116" s="767"/>
      <c r="AH116" s="767"/>
      <c r="AI116" s="767"/>
      <c r="AJ116" s="768"/>
      <c r="AK116" s="769">
        <v>2</v>
      </c>
      <c r="AL116" s="767"/>
      <c r="AM116" s="767"/>
      <c r="AN116" s="767"/>
      <c r="AO116" s="768"/>
      <c r="AP116" s="811">
        <v>0</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626190</v>
      </c>
      <c r="AB117" s="890"/>
      <c r="AC117" s="890"/>
      <c r="AD117" s="890"/>
      <c r="AE117" s="891"/>
      <c r="AF117" s="892">
        <v>670992</v>
      </c>
      <c r="AG117" s="890"/>
      <c r="AH117" s="890"/>
      <c r="AI117" s="890"/>
      <c r="AJ117" s="891"/>
      <c r="AK117" s="892">
        <v>603460</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295</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443</v>
      </c>
      <c r="BP119" s="865"/>
      <c r="BQ119" s="866">
        <v>5700145</v>
      </c>
      <c r="BR119" s="832"/>
      <c r="BS119" s="832"/>
      <c r="BT119" s="832"/>
      <c r="BU119" s="832"/>
      <c r="BV119" s="832">
        <v>5464225</v>
      </c>
      <c r="BW119" s="832"/>
      <c r="BX119" s="832"/>
      <c r="BY119" s="832"/>
      <c r="BZ119" s="832"/>
      <c r="CA119" s="832">
        <v>5763859</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15624</v>
      </c>
      <c r="DH119" s="751"/>
      <c r="DI119" s="751"/>
      <c r="DJ119" s="751"/>
      <c r="DK119" s="752"/>
      <c r="DL119" s="753">
        <v>14812</v>
      </c>
      <c r="DM119" s="751"/>
      <c r="DN119" s="751"/>
      <c r="DO119" s="751"/>
      <c r="DP119" s="752"/>
      <c r="DQ119" s="753">
        <v>25586</v>
      </c>
      <c r="DR119" s="751"/>
      <c r="DS119" s="751"/>
      <c r="DT119" s="751"/>
      <c r="DU119" s="752"/>
      <c r="DV119" s="835">
        <v>1</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2378048</v>
      </c>
      <c r="BR120" s="829"/>
      <c r="BS120" s="829"/>
      <c r="BT120" s="829"/>
      <c r="BU120" s="829"/>
      <c r="BV120" s="829">
        <v>2766130</v>
      </c>
      <c r="BW120" s="829"/>
      <c r="BX120" s="829"/>
      <c r="BY120" s="829"/>
      <c r="BZ120" s="829"/>
      <c r="CA120" s="829">
        <v>2965667</v>
      </c>
      <c r="CB120" s="829"/>
      <c r="CC120" s="829"/>
      <c r="CD120" s="829"/>
      <c r="CE120" s="829"/>
      <c r="CF120" s="853">
        <v>121.7</v>
      </c>
      <c r="CG120" s="854"/>
      <c r="CH120" s="854"/>
      <c r="CI120" s="854"/>
      <c r="CJ120" s="854"/>
      <c r="CK120" s="855" t="s">
        <v>447</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1352777</v>
      </c>
      <c r="DH120" s="829"/>
      <c r="DI120" s="829"/>
      <c r="DJ120" s="829"/>
      <c r="DK120" s="829"/>
      <c r="DL120" s="829">
        <v>1216081</v>
      </c>
      <c r="DM120" s="829"/>
      <c r="DN120" s="829"/>
      <c r="DO120" s="829"/>
      <c r="DP120" s="829"/>
      <c r="DQ120" s="829">
        <v>1101500</v>
      </c>
      <c r="DR120" s="829"/>
      <c r="DS120" s="829"/>
      <c r="DT120" s="829"/>
      <c r="DU120" s="829"/>
      <c r="DV120" s="830">
        <v>45.2</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8056</v>
      </c>
      <c r="BR121" s="804"/>
      <c r="BS121" s="804"/>
      <c r="BT121" s="804"/>
      <c r="BU121" s="804"/>
      <c r="BV121" s="804">
        <v>9628</v>
      </c>
      <c r="BW121" s="804"/>
      <c r="BX121" s="804"/>
      <c r="BY121" s="804"/>
      <c r="BZ121" s="804"/>
      <c r="CA121" s="804">
        <v>13050</v>
      </c>
      <c r="CB121" s="804"/>
      <c r="CC121" s="804"/>
      <c r="CD121" s="804"/>
      <c r="CE121" s="804"/>
      <c r="CF121" s="862">
        <v>0.5</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312434</v>
      </c>
      <c r="DH121" s="804"/>
      <c r="DI121" s="804"/>
      <c r="DJ121" s="804"/>
      <c r="DK121" s="804"/>
      <c r="DL121" s="804">
        <v>286043</v>
      </c>
      <c r="DM121" s="804"/>
      <c r="DN121" s="804"/>
      <c r="DO121" s="804"/>
      <c r="DP121" s="804"/>
      <c r="DQ121" s="804">
        <v>266060</v>
      </c>
      <c r="DR121" s="804"/>
      <c r="DS121" s="804"/>
      <c r="DT121" s="804"/>
      <c r="DU121" s="804"/>
      <c r="DV121" s="781">
        <v>10.9</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3140412</v>
      </c>
      <c r="BR122" s="832"/>
      <c r="BS122" s="832"/>
      <c r="BT122" s="832"/>
      <c r="BU122" s="832"/>
      <c r="BV122" s="832">
        <v>2991444</v>
      </c>
      <c r="BW122" s="832"/>
      <c r="BX122" s="832"/>
      <c r="BY122" s="832"/>
      <c r="BZ122" s="832"/>
      <c r="CA122" s="832">
        <v>3058336</v>
      </c>
      <c r="CB122" s="832"/>
      <c r="CC122" s="832"/>
      <c r="CD122" s="832"/>
      <c r="CE122" s="832"/>
      <c r="CF122" s="833">
        <v>125.5</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451</v>
      </c>
      <c r="BP123" s="865"/>
      <c r="BQ123" s="819">
        <v>5526516</v>
      </c>
      <c r="BR123" s="820"/>
      <c r="BS123" s="820"/>
      <c r="BT123" s="820"/>
      <c r="BU123" s="820"/>
      <c r="BV123" s="820">
        <v>5767202</v>
      </c>
      <c r="BW123" s="820"/>
      <c r="BX123" s="820"/>
      <c r="BY123" s="820"/>
      <c r="BZ123" s="820"/>
      <c r="CA123" s="820">
        <v>6037053</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6.9</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1057</v>
      </c>
      <c r="AB127" s="767"/>
      <c r="AC127" s="767"/>
      <c r="AD127" s="767"/>
      <c r="AE127" s="768"/>
      <c r="AF127" s="769">
        <v>302</v>
      </c>
      <c r="AG127" s="767"/>
      <c r="AH127" s="767"/>
      <c r="AI127" s="767"/>
      <c r="AJ127" s="768"/>
      <c r="AK127" s="769">
        <v>461</v>
      </c>
      <c r="AL127" s="767"/>
      <c r="AM127" s="767"/>
      <c r="AN127" s="767"/>
      <c r="AO127" s="768"/>
      <c r="AP127" s="811">
        <v>0</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6945</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2884553</v>
      </c>
      <c r="AB129" s="767"/>
      <c r="AC129" s="767"/>
      <c r="AD129" s="767"/>
      <c r="AE129" s="768"/>
      <c r="AF129" s="769">
        <v>2794853</v>
      </c>
      <c r="AG129" s="767"/>
      <c r="AH129" s="767"/>
      <c r="AI129" s="767"/>
      <c r="AJ129" s="768"/>
      <c r="AK129" s="769">
        <v>2788561</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402609</v>
      </c>
      <c r="AB130" s="767"/>
      <c r="AC130" s="767"/>
      <c r="AD130" s="767"/>
      <c r="AE130" s="768"/>
      <c r="AF130" s="769">
        <v>383300</v>
      </c>
      <c r="AG130" s="767"/>
      <c r="AH130" s="767"/>
      <c r="AI130" s="767"/>
      <c r="AJ130" s="768"/>
      <c r="AK130" s="769">
        <v>350905</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10.3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2481944</v>
      </c>
      <c r="AB131" s="751"/>
      <c r="AC131" s="751"/>
      <c r="AD131" s="751"/>
      <c r="AE131" s="752"/>
      <c r="AF131" s="753">
        <v>2411553</v>
      </c>
      <c r="AG131" s="751"/>
      <c r="AH131" s="751"/>
      <c r="AI131" s="751"/>
      <c r="AJ131" s="752"/>
      <c r="AK131" s="753">
        <v>2437656</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8.7284805779999992</v>
      </c>
      <c r="AB132" s="732"/>
      <c r="AC132" s="732"/>
      <c r="AD132" s="732"/>
      <c r="AE132" s="733"/>
      <c r="AF132" s="734">
        <v>11.92973988</v>
      </c>
      <c r="AG132" s="732"/>
      <c r="AH132" s="732"/>
      <c r="AI132" s="732"/>
      <c r="AJ132" s="733"/>
      <c r="AK132" s="734">
        <v>10.36056769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12.5</v>
      </c>
      <c r="AB133" s="711"/>
      <c r="AC133" s="711"/>
      <c r="AD133" s="711"/>
      <c r="AE133" s="712"/>
      <c r="AF133" s="710">
        <v>11.3</v>
      </c>
      <c r="AG133" s="711"/>
      <c r="AH133" s="711"/>
      <c r="AI133" s="711"/>
      <c r="AJ133" s="712"/>
      <c r="AK133" s="710">
        <v>10.3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zAsadz4xtwAfU1vN3EE+5H8AeaJj+IjJ4fOM9mMUX2KLGALHOghZ6RinI+hWju7YOF53KdC9G775IvuVlYCxw==" saltValue="J1gvETV/tv5shxt61zpY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WPLN5kyDfvsbZuX6nKU4oeT6yIlAvRzoqqrTbF/OB6ju2iZ5PU2mQySM4DKLYcw7TjM8qd4e2Ja4ELUy9wFwnA==" saltValue="Y4sl9tyEMsFHtIyuLpYE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CDpjZdKQKxbFQ2+ipvZYyeDzL/KjmDPPbqjxphZ4BD5q4arn7H+qobwttZwYoGL9mw+NkvdrLbNUY8IwQAhBQ==" saltValue="O47RGAG6NVoi4IcdHYzib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769317</v>
      </c>
      <c r="AP9" s="274">
        <v>174607</v>
      </c>
      <c r="AQ9" s="275">
        <v>243450</v>
      </c>
      <c r="AR9" s="276">
        <v>-28.3</v>
      </c>
    </row>
    <row r="10" spans="1:46" ht="13.5" customHeight="1" x14ac:dyDescent="0.15">
      <c r="A10" s="259"/>
      <c r="AK10" s="1117" t="s">
        <v>486</v>
      </c>
      <c r="AL10" s="1118"/>
      <c r="AM10" s="1118"/>
      <c r="AN10" s="1119"/>
      <c r="AO10" s="277">
        <v>103225</v>
      </c>
      <c r="AP10" s="277">
        <v>23428</v>
      </c>
      <c r="AQ10" s="278">
        <v>36828</v>
      </c>
      <c r="AR10" s="279">
        <v>-36.4</v>
      </c>
    </row>
    <row r="11" spans="1:46" ht="13.5" customHeight="1" x14ac:dyDescent="0.15">
      <c r="A11" s="259"/>
      <c r="AK11" s="1117" t="s">
        <v>487</v>
      </c>
      <c r="AL11" s="1118"/>
      <c r="AM11" s="1118"/>
      <c r="AN11" s="1119"/>
      <c r="AO11" s="277">
        <v>14761</v>
      </c>
      <c r="AP11" s="277">
        <v>3350</v>
      </c>
      <c r="AQ11" s="278">
        <v>2575</v>
      </c>
      <c r="AR11" s="279">
        <v>30.1</v>
      </c>
    </row>
    <row r="12" spans="1:46" ht="13.5" customHeight="1" x14ac:dyDescent="0.15">
      <c r="A12" s="259"/>
      <c r="AK12" s="1117" t="s">
        <v>488</v>
      </c>
      <c r="AL12" s="1118"/>
      <c r="AM12" s="1118"/>
      <c r="AN12" s="1119"/>
      <c r="AO12" s="277" t="s">
        <v>489</v>
      </c>
      <c r="AP12" s="277" t="s">
        <v>489</v>
      </c>
      <c r="AQ12" s="278" t="s">
        <v>489</v>
      </c>
      <c r="AR12" s="279" t="s">
        <v>489</v>
      </c>
    </row>
    <row r="13" spans="1:46" ht="13.5" customHeight="1" x14ac:dyDescent="0.15">
      <c r="A13" s="259"/>
      <c r="AK13" s="1117" t="s">
        <v>490</v>
      </c>
      <c r="AL13" s="1118"/>
      <c r="AM13" s="1118"/>
      <c r="AN13" s="1119"/>
      <c r="AO13" s="277">
        <v>37333</v>
      </c>
      <c r="AP13" s="277">
        <v>8473</v>
      </c>
      <c r="AQ13" s="278">
        <v>11862</v>
      </c>
      <c r="AR13" s="279">
        <v>-28.6</v>
      </c>
    </row>
    <row r="14" spans="1:46" ht="13.5" customHeight="1" x14ac:dyDescent="0.15">
      <c r="A14" s="259"/>
      <c r="AK14" s="1117" t="s">
        <v>491</v>
      </c>
      <c r="AL14" s="1118"/>
      <c r="AM14" s="1118"/>
      <c r="AN14" s="1119"/>
      <c r="AO14" s="277">
        <v>8837</v>
      </c>
      <c r="AP14" s="277">
        <v>2006</v>
      </c>
      <c r="AQ14" s="278">
        <v>4647</v>
      </c>
      <c r="AR14" s="279">
        <v>-56.8</v>
      </c>
    </row>
    <row r="15" spans="1:46" ht="13.5" customHeight="1" x14ac:dyDescent="0.15">
      <c r="A15" s="259"/>
      <c r="AK15" s="1120" t="s">
        <v>492</v>
      </c>
      <c r="AL15" s="1121"/>
      <c r="AM15" s="1121"/>
      <c r="AN15" s="1122"/>
      <c r="AO15" s="277">
        <v>-36984</v>
      </c>
      <c r="AP15" s="277">
        <v>-8394</v>
      </c>
      <c r="AQ15" s="278">
        <v>-13358</v>
      </c>
      <c r="AR15" s="279">
        <v>-37.200000000000003</v>
      </c>
    </row>
    <row r="16" spans="1:46" x14ac:dyDescent="0.15">
      <c r="A16" s="259"/>
      <c r="AK16" s="1120" t="s">
        <v>178</v>
      </c>
      <c r="AL16" s="1121"/>
      <c r="AM16" s="1121"/>
      <c r="AN16" s="1122"/>
      <c r="AO16" s="277">
        <v>896489</v>
      </c>
      <c r="AP16" s="277">
        <v>203470</v>
      </c>
      <c r="AQ16" s="278">
        <v>286004</v>
      </c>
      <c r="AR16" s="279">
        <v>-28.9</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17.02</v>
      </c>
      <c r="AP21" s="290">
        <v>24.25</v>
      </c>
      <c r="AQ21" s="291">
        <v>-7.23</v>
      </c>
      <c r="AS21" s="292"/>
      <c r="AT21" s="288"/>
    </row>
    <row r="22" spans="1:46" s="260" customFormat="1" x14ac:dyDescent="0.15">
      <c r="A22" s="288"/>
      <c r="AK22" s="1123" t="s">
        <v>498</v>
      </c>
      <c r="AL22" s="1124"/>
      <c r="AM22" s="1124"/>
      <c r="AN22" s="1125"/>
      <c r="AO22" s="293">
        <v>95.4</v>
      </c>
      <c r="AP22" s="294">
        <v>95.4</v>
      </c>
      <c r="AQ22" s="295">
        <v>0</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396062</v>
      </c>
      <c r="AP32" s="303">
        <v>89892</v>
      </c>
      <c r="AQ32" s="304">
        <v>167387</v>
      </c>
      <c r="AR32" s="305">
        <v>-46.3</v>
      </c>
    </row>
    <row r="33" spans="1:46" ht="13.5" customHeight="1" x14ac:dyDescent="0.15">
      <c r="A33" s="259"/>
      <c r="AK33" s="1107" t="s">
        <v>503</v>
      </c>
      <c r="AL33" s="1108"/>
      <c r="AM33" s="1108"/>
      <c r="AN33" s="1109"/>
      <c r="AO33" s="303" t="s">
        <v>489</v>
      </c>
      <c r="AP33" s="303" t="s">
        <v>489</v>
      </c>
      <c r="AQ33" s="304" t="s">
        <v>489</v>
      </c>
      <c r="AR33" s="305" t="s">
        <v>489</v>
      </c>
    </row>
    <row r="34" spans="1:46" ht="27" customHeight="1" x14ac:dyDescent="0.15">
      <c r="A34" s="259"/>
      <c r="AK34" s="1107" t="s">
        <v>504</v>
      </c>
      <c r="AL34" s="1108"/>
      <c r="AM34" s="1108"/>
      <c r="AN34" s="1109"/>
      <c r="AO34" s="303" t="s">
        <v>489</v>
      </c>
      <c r="AP34" s="303" t="s">
        <v>489</v>
      </c>
      <c r="AQ34" s="304">
        <v>5</v>
      </c>
      <c r="AR34" s="305" t="s">
        <v>489</v>
      </c>
    </row>
    <row r="35" spans="1:46" ht="27" customHeight="1" x14ac:dyDescent="0.15">
      <c r="A35" s="259"/>
      <c r="AK35" s="1107" t="s">
        <v>505</v>
      </c>
      <c r="AL35" s="1108"/>
      <c r="AM35" s="1108"/>
      <c r="AN35" s="1109"/>
      <c r="AO35" s="303">
        <v>189314</v>
      </c>
      <c r="AP35" s="303">
        <v>42967</v>
      </c>
      <c r="AQ35" s="304">
        <v>34589</v>
      </c>
      <c r="AR35" s="305">
        <v>24.2</v>
      </c>
    </row>
    <row r="36" spans="1:46" ht="27" customHeight="1" x14ac:dyDescent="0.15">
      <c r="A36" s="259"/>
      <c r="AK36" s="1107" t="s">
        <v>506</v>
      </c>
      <c r="AL36" s="1108"/>
      <c r="AM36" s="1108"/>
      <c r="AN36" s="1109"/>
      <c r="AO36" s="303">
        <v>17621</v>
      </c>
      <c r="AP36" s="303">
        <v>3999</v>
      </c>
      <c r="AQ36" s="304">
        <v>2508</v>
      </c>
      <c r="AR36" s="305">
        <v>59.4</v>
      </c>
    </row>
    <row r="37" spans="1:46" ht="13.5" customHeight="1" x14ac:dyDescent="0.15">
      <c r="A37" s="259"/>
      <c r="AK37" s="1107" t="s">
        <v>507</v>
      </c>
      <c r="AL37" s="1108"/>
      <c r="AM37" s="1108"/>
      <c r="AN37" s="1109"/>
      <c r="AO37" s="303">
        <v>461</v>
      </c>
      <c r="AP37" s="303">
        <v>105</v>
      </c>
      <c r="AQ37" s="304">
        <v>1525</v>
      </c>
      <c r="AR37" s="305">
        <v>-93.1</v>
      </c>
    </row>
    <row r="38" spans="1:46" ht="27" customHeight="1" x14ac:dyDescent="0.15">
      <c r="A38" s="259"/>
      <c r="AK38" s="1110" t="s">
        <v>508</v>
      </c>
      <c r="AL38" s="1111"/>
      <c r="AM38" s="1111"/>
      <c r="AN38" s="1112"/>
      <c r="AO38" s="306">
        <v>2</v>
      </c>
      <c r="AP38" s="306">
        <v>0</v>
      </c>
      <c r="AQ38" s="307">
        <v>44</v>
      </c>
      <c r="AR38" s="295">
        <v>-100</v>
      </c>
      <c r="AS38" s="302"/>
    </row>
    <row r="39" spans="1:46" x14ac:dyDescent="0.15">
      <c r="A39" s="259"/>
      <c r="AK39" s="1110" t="s">
        <v>509</v>
      </c>
      <c r="AL39" s="1111"/>
      <c r="AM39" s="1111"/>
      <c r="AN39" s="1112"/>
      <c r="AO39" s="303" t="s">
        <v>489</v>
      </c>
      <c r="AP39" s="303" t="s">
        <v>489</v>
      </c>
      <c r="AQ39" s="304">
        <v>-7489</v>
      </c>
      <c r="AR39" s="305" t="s">
        <v>489</v>
      </c>
      <c r="AS39" s="302"/>
    </row>
    <row r="40" spans="1:46" ht="27" customHeight="1" x14ac:dyDescent="0.15">
      <c r="A40" s="259"/>
      <c r="AK40" s="1107" t="s">
        <v>510</v>
      </c>
      <c r="AL40" s="1108"/>
      <c r="AM40" s="1108"/>
      <c r="AN40" s="1109"/>
      <c r="AO40" s="303">
        <v>-350905</v>
      </c>
      <c r="AP40" s="303">
        <v>-79643</v>
      </c>
      <c r="AQ40" s="304">
        <v>-138932</v>
      </c>
      <c r="AR40" s="305">
        <v>-42.7</v>
      </c>
      <c r="AS40" s="302"/>
    </row>
    <row r="41" spans="1:46" x14ac:dyDescent="0.15">
      <c r="A41" s="259"/>
      <c r="AK41" s="1113" t="s">
        <v>288</v>
      </c>
      <c r="AL41" s="1114"/>
      <c r="AM41" s="1114"/>
      <c r="AN41" s="1115"/>
      <c r="AO41" s="303">
        <v>252555</v>
      </c>
      <c r="AP41" s="303">
        <v>57321</v>
      </c>
      <c r="AQ41" s="304">
        <v>59636</v>
      </c>
      <c r="AR41" s="305">
        <v>-3.9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174991</v>
      </c>
      <c r="AN51" s="325">
        <v>36449</v>
      </c>
      <c r="AO51" s="326">
        <v>-54.7</v>
      </c>
      <c r="AP51" s="327">
        <v>268375</v>
      </c>
      <c r="AQ51" s="328">
        <v>-1.2</v>
      </c>
      <c r="AR51" s="329">
        <v>-53.5</v>
      </c>
    </row>
    <row r="52" spans="1:44" x14ac:dyDescent="0.15">
      <c r="A52" s="259"/>
      <c r="AK52" s="330"/>
      <c r="AL52" s="331" t="s">
        <v>520</v>
      </c>
      <c r="AM52" s="332">
        <v>123973</v>
      </c>
      <c r="AN52" s="333">
        <v>25822</v>
      </c>
      <c r="AO52" s="334">
        <v>-29.5</v>
      </c>
      <c r="AP52" s="335">
        <v>119602</v>
      </c>
      <c r="AQ52" s="336">
        <v>1.5</v>
      </c>
      <c r="AR52" s="337">
        <v>-31</v>
      </c>
    </row>
    <row r="53" spans="1:44" x14ac:dyDescent="0.15">
      <c r="A53" s="259"/>
      <c r="AK53" s="315" t="s">
        <v>521</v>
      </c>
      <c r="AL53" s="316"/>
      <c r="AM53" s="324">
        <v>259963</v>
      </c>
      <c r="AN53" s="325">
        <v>55441</v>
      </c>
      <c r="AO53" s="326">
        <v>52.1</v>
      </c>
      <c r="AP53" s="327">
        <v>301035</v>
      </c>
      <c r="AQ53" s="328">
        <v>12.2</v>
      </c>
      <c r="AR53" s="329">
        <v>39.9</v>
      </c>
    </row>
    <row r="54" spans="1:44" x14ac:dyDescent="0.15">
      <c r="A54" s="259"/>
      <c r="AK54" s="330"/>
      <c r="AL54" s="331" t="s">
        <v>520</v>
      </c>
      <c r="AM54" s="332">
        <v>213246</v>
      </c>
      <c r="AN54" s="333">
        <v>45478</v>
      </c>
      <c r="AO54" s="334">
        <v>76.099999999999994</v>
      </c>
      <c r="AP54" s="335">
        <v>154376</v>
      </c>
      <c r="AQ54" s="336">
        <v>29.1</v>
      </c>
      <c r="AR54" s="337">
        <v>47</v>
      </c>
    </row>
    <row r="55" spans="1:44" x14ac:dyDescent="0.15">
      <c r="A55" s="259"/>
      <c r="AK55" s="315" t="s">
        <v>522</v>
      </c>
      <c r="AL55" s="316"/>
      <c r="AM55" s="324">
        <v>863679</v>
      </c>
      <c r="AN55" s="325">
        <v>187552</v>
      </c>
      <c r="AO55" s="326">
        <v>238.3</v>
      </c>
      <c r="AP55" s="327">
        <v>277467</v>
      </c>
      <c r="AQ55" s="328">
        <v>-7.8</v>
      </c>
      <c r="AR55" s="329">
        <v>246.1</v>
      </c>
    </row>
    <row r="56" spans="1:44" x14ac:dyDescent="0.15">
      <c r="A56" s="259"/>
      <c r="AK56" s="330"/>
      <c r="AL56" s="331" t="s">
        <v>520</v>
      </c>
      <c r="AM56" s="332">
        <v>770106</v>
      </c>
      <c r="AN56" s="333">
        <v>167233</v>
      </c>
      <c r="AO56" s="334">
        <v>267.7</v>
      </c>
      <c r="AP56" s="335">
        <v>128378</v>
      </c>
      <c r="AQ56" s="336">
        <v>-16.8</v>
      </c>
      <c r="AR56" s="337">
        <v>284.5</v>
      </c>
    </row>
    <row r="57" spans="1:44" x14ac:dyDescent="0.15">
      <c r="A57" s="259"/>
      <c r="AK57" s="315" t="s">
        <v>523</v>
      </c>
      <c r="AL57" s="316"/>
      <c r="AM57" s="324">
        <v>485179</v>
      </c>
      <c r="AN57" s="325">
        <v>107865</v>
      </c>
      <c r="AO57" s="326">
        <v>-42.5</v>
      </c>
      <c r="AP57" s="327">
        <v>282256</v>
      </c>
      <c r="AQ57" s="328">
        <v>1.7</v>
      </c>
      <c r="AR57" s="329">
        <v>-44.2</v>
      </c>
    </row>
    <row r="58" spans="1:44" x14ac:dyDescent="0.15">
      <c r="A58" s="259"/>
      <c r="AK58" s="330"/>
      <c r="AL58" s="331" t="s">
        <v>520</v>
      </c>
      <c r="AM58" s="332">
        <v>422687</v>
      </c>
      <c r="AN58" s="333">
        <v>93972</v>
      </c>
      <c r="AO58" s="334">
        <v>-43.8</v>
      </c>
      <c r="AP58" s="335">
        <v>145453</v>
      </c>
      <c r="AQ58" s="336">
        <v>13.3</v>
      </c>
      <c r="AR58" s="337">
        <v>-57.1</v>
      </c>
    </row>
    <row r="59" spans="1:44" x14ac:dyDescent="0.15">
      <c r="A59" s="259"/>
      <c r="AK59" s="315" t="s">
        <v>524</v>
      </c>
      <c r="AL59" s="316"/>
      <c r="AM59" s="324">
        <v>1080819</v>
      </c>
      <c r="AN59" s="325">
        <v>245306</v>
      </c>
      <c r="AO59" s="326">
        <v>127.4</v>
      </c>
      <c r="AP59" s="327">
        <v>295341</v>
      </c>
      <c r="AQ59" s="328">
        <v>4.5999999999999996</v>
      </c>
      <c r="AR59" s="329">
        <v>122.8</v>
      </c>
    </row>
    <row r="60" spans="1:44" x14ac:dyDescent="0.15">
      <c r="A60" s="259"/>
      <c r="AK60" s="330"/>
      <c r="AL60" s="331" t="s">
        <v>520</v>
      </c>
      <c r="AM60" s="332">
        <v>915042</v>
      </c>
      <c r="AN60" s="333">
        <v>207681</v>
      </c>
      <c r="AO60" s="334">
        <v>121</v>
      </c>
      <c r="AP60" s="335">
        <v>137402</v>
      </c>
      <c r="AQ60" s="336">
        <v>-5.5</v>
      </c>
      <c r="AR60" s="337">
        <v>126.5</v>
      </c>
    </row>
    <row r="61" spans="1:44" x14ac:dyDescent="0.15">
      <c r="A61" s="259"/>
      <c r="AK61" s="315" t="s">
        <v>525</v>
      </c>
      <c r="AL61" s="338"/>
      <c r="AM61" s="324">
        <v>572926</v>
      </c>
      <c r="AN61" s="325">
        <v>126523</v>
      </c>
      <c r="AO61" s="326">
        <v>64.099999999999994</v>
      </c>
      <c r="AP61" s="327">
        <v>284895</v>
      </c>
      <c r="AQ61" s="339">
        <v>1.9</v>
      </c>
      <c r="AR61" s="329">
        <v>62.2</v>
      </c>
    </row>
    <row r="62" spans="1:44" x14ac:dyDescent="0.15">
      <c r="A62" s="259"/>
      <c r="AK62" s="330"/>
      <c r="AL62" s="331" t="s">
        <v>520</v>
      </c>
      <c r="AM62" s="332">
        <v>489011</v>
      </c>
      <c r="AN62" s="333">
        <v>108037</v>
      </c>
      <c r="AO62" s="334">
        <v>78.3</v>
      </c>
      <c r="AP62" s="335">
        <v>137042</v>
      </c>
      <c r="AQ62" s="336">
        <v>4.3</v>
      </c>
      <c r="AR62" s="337">
        <v>74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SB3a6cNyMokt3cNufdmQUZk6H3R/4RqTvEmzJoOOr7iw9LuBs9ea65dCybVYvnrrIFdxKoIXjrheNuL5DbLgnA==" saltValue="iMF9IiJy2283xvvVjGnJ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jTrpvo375XFsoPzs/tIOlRo1mYHmELbdkjJKov+AG7DHwz4u3ZULRBbqdK0K9xqQXSBcJkigkXLLkRrq0tPV3A==" saltValue="tJ6x2Fm8bnY/ux4fe+/q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7r4XejNx2U4oLwpFBuMKpctEJXORFVT87tBHvkbeTgpJg9M95IWT4yzeLRg7vUEoi2zwQpVNU2XbWPJ63krGqQ==" saltValue="1B3WfwXHW2CoeD8c6HVY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24.18</v>
      </c>
      <c r="G47" s="12">
        <v>25.67</v>
      </c>
      <c r="H47" s="12">
        <v>27.08</v>
      </c>
      <c r="I47" s="12">
        <v>31.46</v>
      </c>
      <c r="J47" s="13">
        <v>37.97</v>
      </c>
    </row>
    <row r="48" spans="2:10" ht="57.75" customHeight="1" x14ac:dyDescent="0.15">
      <c r="B48" s="14"/>
      <c r="C48" s="1128" t="s">
        <v>4</v>
      </c>
      <c r="D48" s="1128"/>
      <c r="E48" s="1129"/>
      <c r="F48" s="15">
        <v>5.15</v>
      </c>
      <c r="G48" s="16">
        <v>5.73</v>
      </c>
      <c r="H48" s="16">
        <v>11.14</v>
      </c>
      <c r="I48" s="16">
        <v>9.2899999999999991</v>
      </c>
      <c r="J48" s="17">
        <v>6.56</v>
      </c>
    </row>
    <row r="49" spans="2:10" ht="57.75" customHeight="1" thickBot="1" x14ac:dyDescent="0.2">
      <c r="B49" s="18"/>
      <c r="C49" s="1130" t="s">
        <v>5</v>
      </c>
      <c r="D49" s="1130"/>
      <c r="E49" s="1131"/>
      <c r="F49" s="19" t="s">
        <v>532</v>
      </c>
      <c r="G49" s="20">
        <v>3.61</v>
      </c>
      <c r="H49" s="20">
        <v>9.23</v>
      </c>
      <c r="I49" s="20">
        <v>1.31</v>
      </c>
      <c r="J49" s="21">
        <v>3.68</v>
      </c>
    </row>
    <row r="50" spans="2:10" x14ac:dyDescent="0.15"/>
  </sheetData>
  <sheetProtection algorithmName="SHA-512" hashValue="T0Y8KvWbEcSZchPU0+FdfPnPX5YQ//Z2JaD8zVWpHsWxmn+iEfZ7FxX0vHW2ck0Go0IC+i/pUz6oIhsot3ay5A==" saltValue="8WZRsbv1c7kQG5jt9osJ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533</v>
      </c>
      <c r="D34" s="1136"/>
      <c r="E34" s="1137"/>
      <c r="F34" s="32">
        <v>6.46</v>
      </c>
      <c r="G34" s="33">
        <v>6.97</v>
      </c>
      <c r="H34" s="33">
        <v>12.3</v>
      </c>
      <c r="I34" s="33">
        <v>9.2899999999999991</v>
      </c>
      <c r="J34" s="34">
        <v>6.55</v>
      </c>
      <c r="K34" s="22"/>
      <c r="L34" s="22"/>
      <c r="M34" s="22"/>
      <c r="N34" s="22"/>
      <c r="O34" s="22"/>
      <c r="P34" s="22"/>
    </row>
    <row r="35" spans="1:16" ht="39" customHeight="1" x14ac:dyDescent="0.15">
      <c r="A35" s="22"/>
      <c r="B35" s="35"/>
      <c r="C35" s="1132" t="s">
        <v>534</v>
      </c>
      <c r="D35" s="1132"/>
      <c r="E35" s="1133"/>
      <c r="F35" s="36">
        <v>1.81</v>
      </c>
      <c r="G35" s="37">
        <v>2.1800000000000002</v>
      </c>
      <c r="H35" s="37">
        <v>1.64</v>
      </c>
      <c r="I35" s="37">
        <v>2.85</v>
      </c>
      <c r="J35" s="38">
        <v>3.41</v>
      </c>
      <c r="K35" s="22"/>
      <c r="L35" s="22"/>
      <c r="M35" s="22"/>
      <c r="N35" s="22"/>
      <c r="O35" s="22"/>
      <c r="P35" s="22"/>
    </row>
    <row r="36" spans="1:16" ht="39" customHeight="1" x14ac:dyDescent="0.15">
      <c r="A36" s="22"/>
      <c r="B36" s="35"/>
      <c r="C36" s="1132" t="s">
        <v>535</v>
      </c>
      <c r="D36" s="1132"/>
      <c r="E36" s="1133"/>
      <c r="F36" s="36">
        <v>0.18</v>
      </c>
      <c r="G36" s="37">
        <v>0.26</v>
      </c>
      <c r="H36" s="37">
        <v>0.01</v>
      </c>
      <c r="I36" s="37">
        <v>0.11</v>
      </c>
      <c r="J36" s="38">
        <v>0.76</v>
      </c>
      <c r="K36" s="22"/>
      <c r="L36" s="22"/>
      <c r="M36" s="22"/>
      <c r="N36" s="22"/>
      <c r="O36" s="22"/>
      <c r="P36" s="22"/>
    </row>
    <row r="37" spans="1:16" ht="39" customHeight="1" x14ac:dyDescent="0.15">
      <c r="A37" s="22"/>
      <c r="B37" s="35"/>
      <c r="C37" s="1132" t="s">
        <v>536</v>
      </c>
      <c r="D37" s="1132"/>
      <c r="E37" s="1133"/>
      <c r="F37" s="36">
        <v>0.16</v>
      </c>
      <c r="G37" s="37">
        <v>0.23</v>
      </c>
      <c r="H37" s="37">
        <v>0.09</v>
      </c>
      <c r="I37" s="37">
        <v>0.14000000000000001</v>
      </c>
      <c r="J37" s="38">
        <v>0.72</v>
      </c>
      <c r="K37" s="22"/>
      <c r="L37" s="22"/>
      <c r="M37" s="22"/>
      <c r="N37" s="22"/>
      <c r="O37" s="22"/>
      <c r="P37" s="22"/>
    </row>
    <row r="38" spans="1:16" ht="39" customHeight="1" x14ac:dyDescent="0.15">
      <c r="A38" s="22"/>
      <c r="B38" s="35"/>
      <c r="C38" s="1132" t="s">
        <v>537</v>
      </c>
      <c r="D38" s="1132"/>
      <c r="E38" s="1133"/>
      <c r="F38" s="36">
        <v>0</v>
      </c>
      <c r="G38" s="37">
        <v>0</v>
      </c>
      <c r="H38" s="37">
        <v>0</v>
      </c>
      <c r="I38" s="37">
        <v>0.19</v>
      </c>
      <c r="J38" s="38">
        <v>0.14000000000000001</v>
      </c>
      <c r="K38" s="22"/>
      <c r="L38" s="22"/>
      <c r="M38" s="22"/>
      <c r="N38" s="22"/>
      <c r="O38" s="22"/>
      <c r="P38" s="22"/>
    </row>
    <row r="39" spans="1:16" ht="39" customHeight="1" x14ac:dyDescent="0.15">
      <c r="A39" s="22"/>
      <c r="B39" s="35"/>
      <c r="C39" s="1132" t="s">
        <v>538</v>
      </c>
      <c r="D39" s="1132"/>
      <c r="E39" s="1133"/>
      <c r="F39" s="36">
        <v>0.13</v>
      </c>
      <c r="G39" s="37">
        <v>0.13</v>
      </c>
      <c r="H39" s="37">
        <v>0.12</v>
      </c>
      <c r="I39" s="37">
        <v>0.12</v>
      </c>
      <c r="J39" s="38">
        <v>0.12</v>
      </c>
      <c r="K39" s="22"/>
      <c r="L39" s="22"/>
      <c r="M39" s="22"/>
      <c r="N39" s="22"/>
      <c r="O39" s="22"/>
      <c r="P39" s="22"/>
    </row>
    <row r="40" spans="1:16" ht="39" customHeight="1" x14ac:dyDescent="0.15">
      <c r="A40" s="22"/>
      <c r="B40" s="35"/>
      <c r="C40" s="1132" t="s">
        <v>539</v>
      </c>
      <c r="D40" s="1132"/>
      <c r="E40" s="1133"/>
      <c r="F40" s="36">
        <v>1.49</v>
      </c>
      <c r="G40" s="37">
        <v>1.63</v>
      </c>
      <c r="H40" s="37">
        <v>1.24</v>
      </c>
      <c r="I40" s="37">
        <v>0.88</v>
      </c>
      <c r="J40" s="38">
        <v>0.03</v>
      </c>
      <c r="K40" s="22"/>
      <c r="L40" s="22"/>
      <c r="M40" s="22"/>
      <c r="N40" s="22"/>
      <c r="O40" s="22"/>
      <c r="P40" s="22"/>
    </row>
    <row r="41" spans="1:16" ht="39" customHeight="1" x14ac:dyDescent="0.15">
      <c r="A41" s="22"/>
      <c r="B41" s="35"/>
      <c r="C41" s="1132" t="s">
        <v>540</v>
      </c>
      <c r="D41" s="1132"/>
      <c r="E41" s="1133"/>
      <c r="F41" s="36">
        <v>0.01</v>
      </c>
      <c r="G41" s="37">
        <v>0.01</v>
      </c>
      <c r="H41" s="37">
        <v>0.01</v>
      </c>
      <c r="I41" s="37">
        <v>0.01</v>
      </c>
      <c r="J41" s="38">
        <v>0.01</v>
      </c>
      <c r="K41" s="22"/>
      <c r="L41" s="22"/>
      <c r="M41" s="22"/>
      <c r="N41" s="22"/>
      <c r="O41" s="22"/>
      <c r="P41" s="22"/>
    </row>
    <row r="42" spans="1:16" ht="39" customHeight="1" x14ac:dyDescent="0.15">
      <c r="A42" s="22"/>
      <c r="B42" s="39"/>
      <c r="C42" s="1132" t="s">
        <v>541</v>
      </c>
      <c r="D42" s="1132"/>
      <c r="E42" s="1133"/>
      <c r="F42" s="36" t="s">
        <v>542</v>
      </c>
      <c r="G42" s="37" t="s">
        <v>543</v>
      </c>
      <c r="H42" s="37" t="s">
        <v>544</v>
      </c>
      <c r="I42" s="37" t="s">
        <v>489</v>
      </c>
      <c r="J42" s="38" t="s">
        <v>489</v>
      </c>
      <c r="K42" s="22"/>
      <c r="L42" s="22"/>
      <c r="M42" s="22"/>
      <c r="N42" s="22"/>
      <c r="O42" s="22"/>
      <c r="P42" s="22"/>
    </row>
    <row r="43" spans="1:16" ht="39" customHeight="1" thickBot="1" x14ac:dyDescent="0.2">
      <c r="A43" s="22"/>
      <c r="B43" s="40"/>
      <c r="C43" s="1134" t="s">
        <v>545</v>
      </c>
      <c r="D43" s="1134"/>
      <c r="E43" s="1135"/>
      <c r="F43" s="41" t="s">
        <v>489</v>
      </c>
      <c r="G43" s="42" t="s">
        <v>489</v>
      </c>
      <c r="H43" s="42" t="s">
        <v>489</v>
      </c>
      <c r="I43" s="42">
        <v>0</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C54QEfncf/zKnsD7zb8Z5BpkooLPbIuAGlpvSEn2RV48RrV+TWxrpvrrlt5GHW5bcR0T3RYLdZkqOXgVO50hA==" saltValue="VHLLtyo+zvX6qQY4jLSl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495</v>
      </c>
      <c r="L45" s="58">
        <v>463</v>
      </c>
      <c r="M45" s="58">
        <v>375</v>
      </c>
      <c r="N45" s="58">
        <v>429</v>
      </c>
      <c r="O45" s="59">
        <v>396</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15">
      <c r="A48" s="46"/>
      <c r="B48" s="1163"/>
      <c r="C48" s="1164"/>
      <c r="D48" s="60"/>
      <c r="E48" s="1140" t="s">
        <v>13</v>
      </c>
      <c r="F48" s="1140"/>
      <c r="G48" s="1140"/>
      <c r="H48" s="1140"/>
      <c r="I48" s="1140"/>
      <c r="J48" s="1141"/>
      <c r="K48" s="61">
        <v>248</v>
      </c>
      <c r="L48" s="62">
        <v>238</v>
      </c>
      <c r="M48" s="62">
        <v>229</v>
      </c>
      <c r="N48" s="62">
        <v>223</v>
      </c>
      <c r="O48" s="63">
        <v>189</v>
      </c>
      <c r="P48" s="46"/>
      <c r="Q48" s="46"/>
      <c r="R48" s="46"/>
      <c r="S48" s="46"/>
      <c r="T48" s="46"/>
      <c r="U48" s="46"/>
    </row>
    <row r="49" spans="1:21" ht="30.75" customHeight="1" x14ac:dyDescent="0.15">
      <c r="A49" s="46"/>
      <c r="B49" s="1163"/>
      <c r="C49" s="1164"/>
      <c r="D49" s="60"/>
      <c r="E49" s="1140" t="s">
        <v>14</v>
      </c>
      <c r="F49" s="1140"/>
      <c r="G49" s="1140"/>
      <c r="H49" s="1140"/>
      <c r="I49" s="1140"/>
      <c r="J49" s="1141"/>
      <c r="K49" s="61">
        <v>23</v>
      </c>
      <c r="L49" s="62">
        <v>24</v>
      </c>
      <c r="M49" s="62">
        <v>22</v>
      </c>
      <c r="N49" s="62">
        <v>19</v>
      </c>
      <c r="O49" s="63">
        <v>18</v>
      </c>
      <c r="P49" s="46"/>
      <c r="Q49" s="46"/>
      <c r="R49" s="46"/>
      <c r="S49" s="46"/>
      <c r="T49" s="46"/>
      <c r="U49" s="46"/>
    </row>
    <row r="50" spans="1:21" ht="30.75" customHeight="1" x14ac:dyDescent="0.15">
      <c r="A50" s="46"/>
      <c r="B50" s="1163"/>
      <c r="C50" s="1164"/>
      <c r="D50" s="60"/>
      <c r="E50" s="1140" t="s">
        <v>15</v>
      </c>
      <c r="F50" s="1140"/>
      <c r="G50" s="1140"/>
      <c r="H50" s="1140"/>
      <c r="I50" s="1140"/>
      <c r="J50" s="1141"/>
      <c r="K50" s="61">
        <v>2</v>
      </c>
      <c r="L50" s="62">
        <v>1</v>
      </c>
      <c r="M50" s="62">
        <v>1</v>
      </c>
      <c r="N50" s="62">
        <v>0</v>
      </c>
      <c r="O50" s="63">
        <v>0</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0</v>
      </c>
      <c r="N51" s="62">
        <v>0</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446</v>
      </c>
      <c r="L52" s="62">
        <v>422</v>
      </c>
      <c r="M52" s="62">
        <v>410</v>
      </c>
      <c r="N52" s="62">
        <v>384</v>
      </c>
      <c r="O52" s="63">
        <v>350</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322</v>
      </c>
      <c r="L53" s="67">
        <v>304</v>
      </c>
      <c r="M53" s="67">
        <v>217</v>
      </c>
      <c r="N53" s="67">
        <v>287</v>
      </c>
      <c r="O53" s="68">
        <v>253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46" t="s">
        <v>24</v>
      </c>
      <c r="C58" s="1147"/>
      <c r="D58" s="1152" t="s">
        <v>25</v>
      </c>
      <c r="E58" s="1153"/>
      <c r="F58" s="1153"/>
      <c r="G58" s="1153"/>
      <c r="H58" s="1153"/>
      <c r="I58" s="1153"/>
      <c r="J58" s="1154"/>
      <c r="K58" s="81" t="s">
        <v>556</v>
      </c>
      <c r="L58" s="82" t="s">
        <v>556</v>
      </c>
      <c r="M58" s="82" t="s">
        <v>556</v>
      </c>
      <c r="N58" s="82" t="s">
        <v>556</v>
      </c>
      <c r="O58" s="83" t="s">
        <v>556</v>
      </c>
    </row>
    <row r="59" spans="1:21" ht="31.5" customHeight="1" x14ac:dyDescent="0.15">
      <c r="B59" s="1148"/>
      <c r="C59" s="1149"/>
      <c r="D59" s="1155" t="s">
        <v>26</v>
      </c>
      <c r="E59" s="1156"/>
      <c r="F59" s="1156"/>
      <c r="G59" s="1156"/>
      <c r="H59" s="1156"/>
      <c r="I59" s="1156"/>
      <c r="J59" s="1157"/>
      <c r="K59" s="84" t="s">
        <v>556</v>
      </c>
      <c r="L59" s="85" t="s">
        <v>556</v>
      </c>
      <c r="M59" s="85" t="s">
        <v>556</v>
      </c>
      <c r="N59" s="85" t="s">
        <v>556</v>
      </c>
      <c r="O59" s="86" t="s">
        <v>556</v>
      </c>
    </row>
    <row r="60" spans="1:21" ht="31.5" customHeight="1" thickBot="1" x14ac:dyDescent="0.2">
      <c r="B60" s="1150"/>
      <c r="C60" s="1151"/>
      <c r="D60" s="1158" t="s">
        <v>27</v>
      </c>
      <c r="E60" s="1159"/>
      <c r="F60" s="1159"/>
      <c r="G60" s="1159"/>
      <c r="H60" s="1159"/>
      <c r="I60" s="1159"/>
      <c r="J60" s="1160"/>
      <c r="K60" s="87" t="s">
        <v>556</v>
      </c>
      <c r="L60" s="88" t="s">
        <v>556</v>
      </c>
      <c r="M60" s="88" t="s">
        <v>556</v>
      </c>
      <c r="N60" s="88" t="s">
        <v>556</v>
      </c>
      <c r="O60" s="89" t="s">
        <v>556</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DTb5YiyM6t6hm8vdvXahxw+V+MUecevE5qTi3WxVzUiK9Dae6/cWFIVWVQsNBA5XMORS4+eG6EMEglnz5fzXw==" saltValue="Whj1LsV0WBgVeRa1/8zi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3299</v>
      </c>
      <c r="J41" s="343">
        <v>3059</v>
      </c>
      <c r="K41" s="343">
        <v>3392</v>
      </c>
      <c r="L41" s="343">
        <v>3335</v>
      </c>
      <c r="M41" s="344">
        <v>3739</v>
      </c>
    </row>
    <row r="42" spans="2:13" ht="27.75" customHeight="1" x14ac:dyDescent="0.15">
      <c r="B42" s="1171"/>
      <c r="C42" s="1172"/>
      <c r="D42" s="104"/>
      <c r="E42" s="1175" t="s">
        <v>32</v>
      </c>
      <c r="F42" s="1175"/>
      <c r="G42" s="1175"/>
      <c r="H42" s="1176"/>
      <c r="I42" s="345">
        <v>10</v>
      </c>
      <c r="J42" s="346">
        <v>7</v>
      </c>
      <c r="K42" s="346">
        <v>16</v>
      </c>
      <c r="L42" s="346">
        <v>15</v>
      </c>
      <c r="M42" s="347">
        <v>26</v>
      </c>
    </row>
    <row r="43" spans="2:13" ht="27.75" customHeight="1" x14ac:dyDescent="0.15">
      <c r="B43" s="1171"/>
      <c r="C43" s="1172"/>
      <c r="D43" s="104"/>
      <c r="E43" s="1175" t="s">
        <v>33</v>
      </c>
      <c r="F43" s="1175"/>
      <c r="G43" s="1175"/>
      <c r="H43" s="1176"/>
      <c r="I43" s="345">
        <v>1992</v>
      </c>
      <c r="J43" s="346">
        <v>1814</v>
      </c>
      <c r="K43" s="346">
        <v>1665</v>
      </c>
      <c r="L43" s="346">
        <v>1502</v>
      </c>
      <c r="M43" s="347">
        <v>1368</v>
      </c>
    </row>
    <row r="44" spans="2:13" ht="27.75" customHeight="1" x14ac:dyDescent="0.15">
      <c r="B44" s="1171"/>
      <c r="C44" s="1172"/>
      <c r="D44" s="104"/>
      <c r="E44" s="1175" t="s">
        <v>34</v>
      </c>
      <c r="F44" s="1175"/>
      <c r="G44" s="1175"/>
      <c r="H44" s="1176"/>
      <c r="I44" s="345">
        <v>128</v>
      </c>
      <c r="J44" s="346">
        <v>106</v>
      </c>
      <c r="K44" s="346">
        <v>105</v>
      </c>
      <c r="L44" s="346">
        <v>95</v>
      </c>
      <c r="M44" s="347">
        <v>84</v>
      </c>
    </row>
    <row r="45" spans="2:13" ht="27.75" customHeight="1" x14ac:dyDescent="0.15">
      <c r="B45" s="1171"/>
      <c r="C45" s="1172"/>
      <c r="D45" s="104"/>
      <c r="E45" s="1175" t="s">
        <v>35</v>
      </c>
      <c r="F45" s="1175"/>
      <c r="G45" s="1175"/>
      <c r="H45" s="1176"/>
      <c r="I45" s="345">
        <v>570</v>
      </c>
      <c r="J45" s="346">
        <v>523</v>
      </c>
      <c r="K45" s="346">
        <v>522</v>
      </c>
      <c r="L45" s="346">
        <v>517</v>
      </c>
      <c r="M45" s="347">
        <v>547</v>
      </c>
    </row>
    <row r="46" spans="2:13" ht="27.75" customHeight="1" x14ac:dyDescent="0.15">
      <c r="B46" s="1171"/>
      <c r="C46" s="1172"/>
      <c r="D46" s="105"/>
      <c r="E46" s="1175" t="s">
        <v>36</v>
      </c>
      <c r="F46" s="1175"/>
      <c r="G46" s="1175"/>
      <c r="H46" s="1176"/>
      <c r="I46" s="345" t="s">
        <v>489</v>
      </c>
      <c r="J46" s="346" t="s">
        <v>489</v>
      </c>
      <c r="K46" s="346" t="s">
        <v>489</v>
      </c>
      <c r="L46" s="346" t="s">
        <v>489</v>
      </c>
      <c r="M46" s="347" t="s">
        <v>489</v>
      </c>
    </row>
    <row r="47" spans="2:13" ht="27.75" customHeight="1" x14ac:dyDescent="0.15">
      <c r="B47" s="1171"/>
      <c r="C47" s="1172"/>
      <c r="D47" s="106"/>
      <c r="E47" s="1185" t="s">
        <v>37</v>
      </c>
      <c r="F47" s="1186"/>
      <c r="G47" s="1186"/>
      <c r="H47" s="1187"/>
      <c r="I47" s="345" t="s">
        <v>489</v>
      </c>
      <c r="J47" s="346" t="s">
        <v>489</v>
      </c>
      <c r="K47" s="346" t="s">
        <v>489</v>
      </c>
      <c r="L47" s="346" t="s">
        <v>489</v>
      </c>
      <c r="M47" s="347" t="s">
        <v>489</v>
      </c>
    </row>
    <row r="48" spans="2:13" ht="27.75" customHeight="1" x14ac:dyDescent="0.15">
      <c r="B48" s="1171"/>
      <c r="C48" s="1172"/>
      <c r="D48" s="104"/>
      <c r="E48" s="1175" t="s">
        <v>38</v>
      </c>
      <c r="F48" s="1175"/>
      <c r="G48" s="1175"/>
      <c r="H48" s="1176"/>
      <c r="I48" s="345" t="s">
        <v>489</v>
      </c>
      <c r="J48" s="346" t="s">
        <v>489</v>
      </c>
      <c r="K48" s="346" t="s">
        <v>489</v>
      </c>
      <c r="L48" s="346" t="s">
        <v>489</v>
      </c>
      <c r="M48" s="347" t="s">
        <v>489</v>
      </c>
    </row>
    <row r="49" spans="2:13" ht="27.75" customHeight="1" x14ac:dyDescent="0.15">
      <c r="B49" s="1173"/>
      <c r="C49" s="1174"/>
      <c r="D49" s="104"/>
      <c r="E49" s="1175" t="s">
        <v>39</v>
      </c>
      <c r="F49" s="1175"/>
      <c r="G49" s="1175"/>
      <c r="H49" s="1176"/>
      <c r="I49" s="345" t="s">
        <v>489</v>
      </c>
      <c r="J49" s="346" t="s">
        <v>489</v>
      </c>
      <c r="K49" s="346" t="s">
        <v>489</v>
      </c>
      <c r="L49" s="346" t="s">
        <v>489</v>
      </c>
      <c r="M49" s="347" t="s">
        <v>489</v>
      </c>
    </row>
    <row r="50" spans="2:13" ht="27.75" customHeight="1" x14ac:dyDescent="0.15">
      <c r="B50" s="1169" t="s">
        <v>40</v>
      </c>
      <c r="C50" s="1170"/>
      <c r="D50" s="107"/>
      <c r="E50" s="1175" t="s">
        <v>41</v>
      </c>
      <c r="F50" s="1175"/>
      <c r="G50" s="1175"/>
      <c r="H50" s="1176"/>
      <c r="I50" s="345">
        <v>1907</v>
      </c>
      <c r="J50" s="346">
        <v>2039</v>
      </c>
      <c r="K50" s="346">
        <v>2378</v>
      </c>
      <c r="L50" s="346">
        <v>2766</v>
      </c>
      <c r="M50" s="347">
        <v>2966</v>
      </c>
    </row>
    <row r="51" spans="2:13" ht="27.75" customHeight="1" x14ac:dyDescent="0.15">
      <c r="B51" s="1171"/>
      <c r="C51" s="1172"/>
      <c r="D51" s="104"/>
      <c r="E51" s="1175" t="s">
        <v>42</v>
      </c>
      <c r="F51" s="1175"/>
      <c r="G51" s="1175"/>
      <c r="H51" s="1176"/>
      <c r="I51" s="345">
        <v>20</v>
      </c>
      <c r="J51" s="346">
        <v>11</v>
      </c>
      <c r="K51" s="346">
        <v>8</v>
      </c>
      <c r="L51" s="346">
        <v>10</v>
      </c>
      <c r="M51" s="347">
        <v>13</v>
      </c>
    </row>
    <row r="52" spans="2:13" ht="27.75" customHeight="1" x14ac:dyDescent="0.15">
      <c r="B52" s="1173"/>
      <c r="C52" s="1174"/>
      <c r="D52" s="104"/>
      <c r="E52" s="1175" t="s">
        <v>43</v>
      </c>
      <c r="F52" s="1175"/>
      <c r="G52" s="1175"/>
      <c r="H52" s="1176"/>
      <c r="I52" s="345">
        <v>3324</v>
      </c>
      <c r="J52" s="346">
        <v>3109</v>
      </c>
      <c r="K52" s="346">
        <v>3140</v>
      </c>
      <c r="L52" s="346">
        <v>2991</v>
      </c>
      <c r="M52" s="347">
        <v>3058</v>
      </c>
    </row>
    <row r="53" spans="2:13" ht="27.75" customHeight="1" thickBot="1" x14ac:dyDescent="0.2">
      <c r="B53" s="1177" t="s">
        <v>19</v>
      </c>
      <c r="C53" s="1178"/>
      <c r="D53" s="108"/>
      <c r="E53" s="1179" t="s">
        <v>44</v>
      </c>
      <c r="F53" s="1179"/>
      <c r="G53" s="1179"/>
      <c r="H53" s="1180"/>
      <c r="I53" s="348">
        <v>749</v>
      </c>
      <c r="J53" s="349">
        <v>350</v>
      </c>
      <c r="K53" s="349">
        <v>174</v>
      </c>
      <c r="L53" s="349">
        <v>-303</v>
      </c>
      <c r="M53" s="350">
        <v>-273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mU95rQ5HcxAtcSlJ7psmvogE0eutrGnDDBPA3krpmMvIJXM/PQn5uObIqG1GpXKeafsVFYcytJQZlYdVjV7RXg==" saltValue="Urbu7+fvGNciGRRQNykh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781</v>
      </c>
      <c r="G55" s="120">
        <v>879</v>
      </c>
      <c r="H55" s="121">
        <v>1059</v>
      </c>
    </row>
    <row r="56" spans="2:8" ht="52.5" customHeight="1" x14ac:dyDescent="0.15">
      <c r="B56" s="122"/>
      <c r="C56" s="1198" t="s">
        <v>47</v>
      </c>
      <c r="D56" s="1198"/>
      <c r="E56" s="1199"/>
      <c r="F56" s="123">
        <v>146</v>
      </c>
      <c r="G56" s="123">
        <v>146</v>
      </c>
      <c r="H56" s="124">
        <v>158</v>
      </c>
    </row>
    <row r="57" spans="2:8" ht="53.25" customHeight="1" x14ac:dyDescent="0.15">
      <c r="B57" s="122"/>
      <c r="C57" s="1200" t="s">
        <v>48</v>
      </c>
      <c r="D57" s="1200"/>
      <c r="E57" s="1201"/>
      <c r="F57" s="125">
        <v>1107</v>
      </c>
      <c r="G57" s="125">
        <v>1370</v>
      </c>
      <c r="H57" s="126">
        <v>1344</v>
      </c>
    </row>
    <row r="58" spans="2:8" ht="45.75" customHeight="1" x14ac:dyDescent="0.15">
      <c r="B58" s="127"/>
      <c r="C58" s="1188" t="s">
        <v>551</v>
      </c>
      <c r="D58" s="1189"/>
      <c r="E58" s="1190"/>
      <c r="F58" s="128">
        <v>559.04999999999995</v>
      </c>
      <c r="G58" s="128">
        <v>851</v>
      </c>
      <c r="H58" s="129">
        <v>1015</v>
      </c>
    </row>
    <row r="59" spans="2:8" ht="45.75" customHeight="1" x14ac:dyDescent="0.15">
      <c r="B59" s="127"/>
      <c r="C59" s="1188" t="s">
        <v>552</v>
      </c>
      <c r="D59" s="1189"/>
      <c r="E59" s="1190"/>
      <c r="F59" s="128">
        <v>228.352</v>
      </c>
      <c r="G59" s="128">
        <v>240</v>
      </c>
      <c r="H59" s="129">
        <v>251</v>
      </c>
    </row>
    <row r="60" spans="2:8" ht="45.75" customHeight="1" x14ac:dyDescent="0.15">
      <c r="B60" s="127"/>
      <c r="C60" s="1188" t="s">
        <v>553</v>
      </c>
      <c r="D60" s="1189"/>
      <c r="E60" s="1190"/>
      <c r="F60" s="128">
        <v>277.83100000000002</v>
      </c>
      <c r="G60" s="128">
        <v>239</v>
      </c>
      <c r="H60" s="129">
        <v>39</v>
      </c>
    </row>
    <row r="61" spans="2:8" ht="45.75" customHeight="1" x14ac:dyDescent="0.15">
      <c r="B61" s="127"/>
      <c r="C61" s="1188" t="s">
        <v>554</v>
      </c>
      <c r="D61" s="1189"/>
      <c r="E61" s="1190"/>
      <c r="F61" s="128">
        <v>17.338999999999999</v>
      </c>
      <c r="G61" s="128">
        <v>17</v>
      </c>
      <c r="H61" s="129">
        <v>17</v>
      </c>
    </row>
    <row r="62" spans="2:8" ht="45.75" customHeight="1" thickBot="1" x14ac:dyDescent="0.2">
      <c r="B62" s="130"/>
      <c r="C62" s="1191" t="s">
        <v>555</v>
      </c>
      <c r="D62" s="1192"/>
      <c r="E62" s="1193"/>
      <c r="F62" s="131">
        <v>16.244</v>
      </c>
      <c r="G62" s="131">
        <v>15</v>
      </c>
      <c r="H62" s="132">
        <v>14</v>
      </c>
    </row>
    <row r="63" spans="2:8" ht="52.5" customHeight="1" thickBot="1" x14ac:dyDescent="0.2">
      <c r="B63" s="133"/>
      <c r="C63" s="1194" t="s">
        <v>49</v>
      </c>
      <c r="D63" s="1194"/>
      <c r="E63" s="1195"/>
      <c r="F63" s="134">
        <v>2034</v>
      </c>
      <c r="G63" s="134">
        <v>2396</v>
      </c>
      <c r="H63" s="135">
        <v>2561</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em7tGZWY4/Aoef9g+YvrOWlXPZ4lEW8JQ7C5NEk9kYLrBvseq6nn9JS+7vfHnjIWM6pGGpZv/nvTx8j/xv0BMQ==" saltValue="+l97uj4Obawsf+Si/ZdC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36449</v>
      </c>
      <c r="E3" s="154"/>
      <c r="F3" s="155">
        <v>268375</v>
      </c>
      <c r="G3" s="156"/>
      <c r="H3" s="157"/>
    </row>
    <row r="4" spans="1:8" x14ac:dyDescent="0.15">
      <c r="A4" s="158"/>
      <c r="B4" s="159"/>
      <c r="C4" s="160"/>
      <c r="D4" s="161">
        <v>25822</v>
      </c>
      <c r="E4" s="162"/>
      <c r="F4" s="163">
        <v>119602</v>
      </c>
      <c r="G4" s="164"/>
      <c r="H4" s="165"/>
    </row>
    <row r="5" spans="1:8" x14ac:dyDescent="0.15">
      <c r="A5" s="146" t="s">
        <v>521</v>
      </c>
      <c r="B5" s="151"/>
      <c r="C5" s="152"/>
      <c r="D5" s="153">
        <v>55441</v>
      </c>
      <c r="E5" s="154"/>
      <c r="F5" s="155">
        <v>301035</v>
      </c>
      <c r="G5" s="156"/>
      <c r="H5" s="157"/>
    </row>
    <row r="6" spans="1:8" x14ac:dyDescent="0.15">
      <c r="A6" s="158"/>
      <c r="B6" s="159"/>
      <c r="C6" s="160"/>
      <c r="D6" s="161">
        <v>45478</v>
      </c>
      <c r="E6" s="162"/>
      <c r="F6" s="163">
        <v>154376</v>
      </c>
      <c r="G6" s="164"/>
      <c r="H6" s="165"/>
    </row>
    <row r="7" spans="1:8" x14ac:dyDescent="0.15">
      <c r="A7" s="146" t="s">
        <v>522</v>
      </c>
      <c r="B7" s="151"/>
      <c r="C7" s="152"/>
      <c r="D7" s="153">
        <v>187552</v>
      </c>
      <c r="E7" s="154"/>
      <c r="F7" s="155">
        <v>277467</v>
      </c>
      <c r="G7" s="156"/>
      <c r="H7" s="157"/>
    </row>
    <row r="8" spans="1:8" x14ac:dyDescent="0.15">
      <c r="A8" s="158"/>
      <c r="B8" s="159"/>
      <c r="C8" s="160"/>
      <c r="D8" s="161">
        <v>167233</v>
      </c>
      <c r="E8" s="162"/>
      <c r="F8" s="163">
        <v>128378</v>
      </c>
      <c r="G8" s="164"/>
      <c r="H8" s="165"/>
    </row>
    <row r="9" spans="1:8" x14ac:dyDescent="0.15">
      <c r="A9" s="146" t="s">
        <v>523</v>
      </c>
      <c r="B9" s="151"/>
      <c r="C9" s="152"/>
      <c r="D9" s="153">
        <v>107865</v>
      </c>
      <c r="E9" s="154"/>
      <c r="F9" s="155">
        <v>282256</v>
      </c>
      <c r="G9" s="156"/>
      <c r="H9" s="157"/>
    </row>
    <row r="10" spans="1:8" x14ac:dyDescent="0.15">
      <c r="A10" s="158"/>
      <c r="B10" s="159"/>
      <c r="C10" s="160"/>
      <c r="D10" s="161">
        <v>93972</v>
      </c>
      <c r="E10" s="162"/>
      <c r="F10" s="163">
        <v>145453</v>
      </c>
      <c r="G10" s="164"/>
      <c r="H10" s="165"/>
    </row>
    <row r="11" spans="1:8" x14ac:dyDescent="0.15">
      <c r="A11" s="146" t="s">
        <v>524</v>
      </c>
      <c r="B11" s="151"/>
      <c r="C11" s="152"/>
      <c r="D11" s="153">
        <v>245306</v>
      </c>
      <c r="E11" s="154"/>
      <c r="F11" s="155">
        <v>295341</v>
      </c>
      <c r="G11" s="156"/>
      <c r="H11" s="157"/>
    </row>
    <row r="12" spans="1:8" x14ac:dyDescent="0.15">
      <c r="A12" s="158"/>
      <c r="B12" s="159"/>
      <c r="C12" s="166"/>
      <c r="D12" s="161">
        <v>207681</v>
      </c>
      <c r="E12" s="162"/>
      <c r="F12" s="163">
        <v>137402</v>
      </c>
      <c r="G12" s="164"/>
      <c r="H12" s="165"/>
    </row>
    <row r="13" spans="1:8" x14ac:dyDescent="0.15">
      <c r="A13" s="146"/>
      <c r="B13" s="151"/>
      <c r="C13" s="152"/>
      <c r="D13" s="153">
        <v>126523</v>
      </c>
      <c r="E13" s="154"/>
      <c r="F13" s="155">
        <v>284895</v>
      </c>
      <c r="G13" s="167"/>
      <c r="H13" s="157"/>
    </row>
    <row r="14" spans="1:8" x14ac:dyDescent="0.15">
      <c r="A14" s="158"/>
      <c r="B14" s="159"/>
      <c r="C14" s="160"/>
      <c r="D14" s="161">
        <v>108037</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5.15</v>
      </c>
      <c r="C19" s="168">
        <f>ROUND(VALUE(SUBSTITUTE(実質収支比率等に係る経年分析!G$48,"▲","-")),2)</f>
        <v>5.73</v>
      </c>
      <c r="D19" s="168">
        <f>ROUND(VALUE(SUBSTITUTE(実質収支比率等に係る経年分析!H$48,"▲","-")),2)</f>
        <v>11.14</v>
      </c>
      <c r="E19" s="168">
        <f>ROUND(VALUE(SUBSTITUTE(実質収支比率等に係る経年分析!I$48,"▲","-")),2)</f>
        <v>9.2899999999999991</v>
      </c>
      <c r="F19" s="168">
        <f>ROUND(VALUE(SUBSTITUTE(実質収支比率等に係る経年分析!J$48,"▲","-")),2)</f>
        <v>6.56</v>
      </c>
    </row>
    <row r="20" spans="1:11" x14ac:dyDescent="0.15">
      <c r="A20" s="168" t="s">
        <v>53</v>
      </c>
      <c r="B20" s="168">
        <f>ROUND(VALUE(SUBSTITUTE(実質収支比率等に係る経年分析!F$47,"▲","-")),2)</f>
        <v>24.18</v>
      </c>
      <c r="C20" s="168">
        <f>ROUND(VALUE(SUBSTITUTE(実質収支比率等に係る経年分析!G$47,"▲","-")),2)</f>
        <v>25.67</v>
      </c>
      <c r="D20" s="168">
        <f>ROUND(VALUE(SUBSTITUTE(実質収支比率等に係る経年分析!H$47,"▲","-")),2)</f>
        <v>27.08</v>
      </c>
      <c r="E20" s="168">
        <f>ROUND(VALUE(SUBSTITUTE(実質収支比率等に係る経年分析!I$47,"▲","-")),2)</f>
        <v>31.46</v>
      </c>
      <c r="F20" s="168">
        <f>ROUND(VALUE(SUBSTITUTE(実質収支比率等に係る経年分析!J$47,"▲","-")),2)</f>
        <v>37.97</v>
      </c>
    </row>
    <row r="21" spans="1:11" x14ac:dyDescent="0.15">
      <c r="A21" s="168" t="s">
        <v>54</v>
      </c>
      <c r="B21" s="168">
        <f>IF(ISNUMBER(VALUE(SUBSTITUTE(実質収支比率等に係る経年分析!F$49,"▲","-"))),ROUND(VALUE(SUBSTITUTE(実質収支比率等に係る経年分析!F$49,"▲","-")),2),NA())</f>
        <v>-1.47</v>
      </c>
      <c r="C21" s="168">
        <f>IF(ISNUMBER(VALUE(SUBSTITUTE(実質収支比率等に係る経年分析!G$49,"▲","-"))),ROUND(VALUE(SUBSTITUTE(実質収支比率等に係る経年分析!G$49,"▲","-")),2),NA())</f>
        <v>3.61</v>
      </c>
      <c r="D21" s="168">
        <f>IF(ISNUMBER(VALUE(SUBSTITUTE(実質収支比率等に係る経年分析!H$49,"▲","-"))),ROUND(VALUE(SUBSTITUTE(実質収支比率等に係る経年分析!H$49,"▲","-")),2),NA())</f>
        <v>9.23</v>
      </c>
      <c r="E21" s="168">
        <f>IF(ISNUMBER(VALUE(SUBSTITUTE(実質収支比率等に係る経年分析!I$49,"▲","-"))),ROUND(VALUE(SUBSTITUTE(実質収支比率等に係る経年分析!I$49,"▲","-")),2),NA())</f>
        <v>1.31</v>
      </c>
      <c r="F21" s="168">
        <f>IF(ISNUMBER(VALUE(SUBSTITUTE(実質収支比率等に係る経年分析!J$49,"▲","-"))),ROUND(VALUE(SUBSTITUTE(実質収支比率等に係る経年分析!J$49,"▲","-")),2),NA())</f>
        <v>3.68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1.31</v>
      </c>
      <c r="C28" s="169" t="e">
        <f>IF(ROUND(VALUE(SUBSTITUTE(連結実質赤字比率に係る赤字・黒字の構成分析!F$42,"▲", "-")), 2) &gt;= 0, ABS(ROUND(VALUE(SUBSTITUTE(連結実質赤字比率に係る赤字・黒字の構成分析!F$42,"▲", "-")), 2)), NA())</f>
        <v>#N/A</v>
      </c>
      <c r="D28" s="169">
        <f>IF(ROUND(VALUE(SUBSTITUTE(連結実質赤字比率に係る赤字・黒字の構成分析!G$42,"▲", "-")), 2) &lt; 0, ABS(ROUND(VALUE(SUBSTITUTE(連結実質赤字比率に係る赤字・黒字の構成分析!G$42,"▲", "-")), 2)), NA())</f>
        <v>1.24</v>
      </c>
      <c r="E28" s="169" t="e">
        <f>IF(ROUND(VALUE(SUBSTITUTE(連結実質赤字比率に係る赤字・黒字の構成分析!G$42,"▲", "-")), 2) &gt;= 0, ABS(ROUND(VALUE(SUBSTITUTE(連結実質赤字比率に係る赤字・黒字の構成分析!G$42,"▲", "-")), 2)), NA())</f>
        <v>#N/A</v>
      </c>
      <c r="F28" s="169">
        <f>IF(ROUND(VALUE(SUBSTITUTE(連結実質赤字比率に係る赤字・黒字の構成分析!H$42,"▲", "-")), 2) &lt; 0, ABS(ROUND(VALUE(SUBSTITUTE(連結実質赤字比率に係る赤字・黒字の構成分析!H$42,"▲", "-")), 2)), NA())</f>
        <v>1.17</v>
      </c>
      <c r="G28" s="169" t="e">
        <f>IF(ROUND(VALUE(SUBSTITUTE(連結実質赤字比率に係る赤字・黒字の構成分析!H$42,"▲", "-")), 2) &gt;= 0, ABS(ROUND(VALUE(SUBSTITUTE(連結実質赤字比率に係る赤字・黒字の構成分析!H$42,"▲", "-")), 2)), NA())</f>
        <v>#N/A</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1.49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1.63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1.24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0.88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介護サービス事業特別会計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x14ac:dyDescent="0.15">
      <c r="A32" s="169" t="str">
        <f>IF(連結実質赤字比率に係る赤字・黒字の構成分析!C$38="",NA(),連結実質赤字比率に係る赤字・黒字の構成分析!C$38)</f>
        <v>用地取得造成事業特別会計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0.14000000000000001</v>
      </c>
    </row>
    <row r="33" spans="1:16" x14ac:dyDescent="0.15">
      <c r="A33" s="169" t="str">
        <f>IF(連結実質赤字比率に係る赤字・黒字の構成分析!C$37="",NA(),連結実質赤字比率に係る赤字・黒字の構成分析!C$37)</f>
        <v>公共下水道事業特別会計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0.14000000000000001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0.72</v>
      </c>
    </row>
    <row r="34" spans="1:16" x14ac:dyDescent="0.15">
      <c r="A34" s="169" t="str">
        <f>IF(連結実質赤字比率に係る赤字・黒字の構成分析!C$36="",NA(),連結実質赤字比率に係る赤字・黒字の構成分析!C$36)</f>
        <v>簡易水道事業特別会計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0.76</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1.81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2.1800000000000002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1.64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2.85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3.41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9.2899999999999991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6.55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446</v>
      </c>
      <c r="E42" s="170"/>
      <c r="F42" s="170"/>
      <c r="G42" s="170">
        <f>'実質公債費比率（分子）の構造'!L$52</f>
        <v>422</v>
      </c>
      <c r="H42" s="170"/>
      <c r="I42" s="170"/>
      <c r="J42" s="170">
        <f>'実質公債費比率（分子）の構造'!M$52</f>
        <v>410</v>
      </c>
      <c r="K42" s="170"/>
      <c r="L42" s="170"/>
      <c r="M42" s="170">
        <f>'実質公債費比率（分子）の構造'!N$52</f>
        <v>384</v>
      </c>
      <c r="N42" s="170"/>
      <c r="O42" s="170"/>
      <c r="P42" s="170">
        <f>'実質公債費比率（分子）の構造'!O$52</f>
        <v>350</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2</v>
      </c>
      <c r="C44" s="170"/>
      <c r="D44" s="170"/>
      <c r="E44" s="170">
        <f>'実質公債費比率（分子）の構造'!L$50</f>
        <v>1</v>
      </c>
      <c r="F44" s="170"/>
      <c r="G44" s="170"/>
      <c r="H44" s="170">
        <f>'実質公債費比率（分子）の構造'!M$50</f>
        <v>1</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23</v>
      </c>
      <c r="C45" s="170"/>
      <c r="D45" s="170"/>
      <c r="E45" s="170">
        <f>'実質公債費比率（分子）の構造'!L$49</f>
        <v>24</v>
      </c>
      <c r="F45" s="170"/>
      <c r="G45" s="170"/>
      <c r="H45" s="170">
        <f>'実質公債費比率（分子）の構造'!M$49</f>
        <v>22</v>
      </c>
      <c r="I45" s="170"/>
      <c r="J45" s="170"/>
      <c r="K45" s="170">
        <f>'実質公債費比率（分子）の構造'!N$49</f>
        <v>19</v>
      </c>
      <c r="L45" s="170"/>
      <c r="M45" s="170"/>
      <c r="N45" s="170">
        <f>'実質公債費比率（分子）の構造'!O$49</f>
        <v>18</v>
      </c>
      <c r="O45" s="170"/>
      <c r="P45" s="170"/>
    </row>
    <row r="46" spans="1:16" x14ac:dyDescent="0.15">
      <c r="A46" s="170" t="s">
        <v>64</v>
      </c>
      <c r="B46" s="170">
        <f>'実質公債費比率（分子）の構造'!K$48</f>
        <v>248</v>
      </c>
      <c r="C46" s="170"/>
      <c r="D46" s="170"/>
      <c r="E46" s="170">
        <f>'実質公債費比率（分子）の構造'!L$48</f>
        <v>238</v>
      </c>
      <c r="F46" s="170"/>
      <c r="G46" s="170"/>
      <c r="H46" s="170">
        <f>'実質公債費比率（分子）の構造'!M$48</f>
        <v>229</v>
      </c>
      <c r="I46" s="170"/>
      <c r="J46" s="170"/>
      <c r="K46" s="170">
        <f>'実質公債費比率（分子）の構造'!N$48</f>
        <v>223</v>
      </c>
      <c r="L46" s="170"/>
      <c r="M46" s="170"/>
      <c r="N46" s="170">
        <f>'実質公債費比率（分子）の構造'!O$48</f>
        <v>189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495</v>
      </c>
      <c r="C49" s="170"/>
      <c r="D49" s="170"/>
      <c r="E49" s="170">
        <f>'実質公債費比率（分子）の構造'!L$45</f>
        <v>463</v>
      </c>
      <c r="F49" s="170"/>
      <c r="G49" s="170"/>
      <c r="H49" s="170">
        <f>'実質公債費比率（分子）の構造'!M$45</f>
        <v>375</v>
      </c>
      <c r="I49" s="170"/>
      <c r="J49" s="170"/>
      <c r="K49" s="170">
        <f>'実質公債費比率（分子）の構造'!N$45</f>
        <v>429</v>
      </c>
      <c r="L49" s="170"/>
      <c r="M49" s="170"/>
      <c r="N49" s="170">
        <f>'実質公債費比率（分子）の構造'!O$45</f>
        <v>396</v>
      </c>
      <c r="O49" s="170"/>
      <c r="P49" s="170"/>
    </row>
    <row r="50" spans="1:16" x14ac:dyDescent="0.15">
      <c r="A50" s="170" t="s">
        <v>67</v>
      </c>
      <c r="B50" s="170" t="e">
        <f>NA()</f>
        <v>#N/A</v>
      </c>
      <c r="C50" s="170">
        <f>IF(ISNUMBER('実質公債費比率（分子）の構造'!K$53),'実質公債費比率（分子）の構造'!K$53,NA())</f>
        <v>322</v>
      </c>
      <c r="D50" s="170" t="e">
        <f>NA()</f>
        <v>#N/A</v>
      </c>
      <c r="E50" s="170" t="e">
        <f>NA()</f>
        <v>#N/A</v>
      </c>
      <c r="F50" s="170">
        <f>IF(ISNUMBER('実質公債費比率（分子）の構造'!L$53),'実質公債費比率（分子）の構造'!L$53,NA())</f>
        <v>304</v>
      </c>
      <c r="G50" s="170" t="e">
        <f>NA()</f>
        <v>#N/A</v>
      </c>
      <c r="H50" s="170" t="e">
        <f>NA()</f>
        <v>#N/A</v>
      </c>
      <c r="I50" s="170">
        <f>IF(ISNUMBER('実質公債費比率（分子）の構造'!M$53),'実質公債費比率（分子）の構造'!M$53,NA())</f>
        <v>217</v>
      </c>
      <c r="J50" s="170" t="e">
        <f>NA()</f>
        <v>#N/A</v>
      </c>
      <c r="K50" s="170" t="e">
        <f>NA()</f>
        <v>#N/A</v>
      </c>
      <c r="L50" s="170">
        <f>IF(ISNUMBER('実質公債費比率（分子）の構造'!N$53),'実質公債費比率（分子）の構造'!N$53,NA())</f>
        <v>287</v>
      </c>
      <c r="M50" s="170" t="e">
        <f>NA()</f>
        <v>#N/A</v>
      </c>
      <c r="N50" s="170" t="e">
        <f>NA()</f>
        <v>#N/A</v>
      </c>
      <c r="O50" s="170">
        <f>IF(ISNUMBER('実質公債費比率（分子）の構造'!O$53),'実質公債費比率（分子）の構造'!O$53,NA())</f>
        <v>253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3324</v>
      </c>
      <c r="E56" s="169"/>
      <c r="F56" s="169"/>
      <c r="G56" s="169">
        <f>'将来負担比率（分子）の構造'!J$52</f>
        <v>3109</v>
      </c>
      <c r="H56" s="169"/>
      <c r="I56" s="169"/>
      <c r="J56" s="169">
        <f>'将来負担比率（分子）の構造'!K$52</f>
        <v>3140</v>
      </c>
      <c r="K56" s="169"/>
      <c r="L56" s="169"/>
      <c r="M56" s="169">
        <f>'将来負担比率（分子）の構造'!L$52</f>
        <v>2991</v>
      </c>
      <c r="N56" s="169"/>
      <c r="O56" s="169"/>
      <c r="P56" s="169">
        <f>'将来負担比率（分子）の構造'!M$52</f>
        <v>3058</v>
      </c>
    </row>
    <row r="57" spans="1:16" x14ac:dyDescent="0.15">
      <c r="A57" s="169" t="s">
        <v>42</v>
      </c>
      <c r="B57" s="169"/>
      <c r="C57" s="169"/>
      <c r="D57" s="169">
        <f>'将来負担比率（分子）の構造'!I$51</f>
        <v>20</v>
      </c>
      <c r="E57" s="169"/>
      <c r="F57" s="169"/>
      <c r="G57" s="169">
        <f>'将来負担比率（分子）の構造'!J$51</f>
        <v>11</v>
      </c>
      <c r="H57" s="169"/>
      <c r="I57" s="169"/>
      <c r="J57" s="169">
        <f>'将来負担比率（分子）の構造'!K$51</f>
        <v>8</v>
      </c>
      <c r="K57" s="169"/>
      <c r="L57" s="169"/>
      <c r="M57" s="169">
        <f>'将来負担比率（分子）の構造'!L$51</f>
        <v>10</v>
      </c>
      <c r="N57" s="169"/>
      <c r="O57" s="169"/>
      <c r="P57" s="169">
        <f>'将来負担比率（分子）の構造'!M$51</f>
        <v>13</v>
      </c>
    </row>
    <row r="58" spans="1:16" x14ac:dyDescent="0.15">
      <c r="A58" s="169" t="s">
        <v>41</v>
      </c>
      <c r="B58" s="169"/>
      <c r="C58" s="169"/>
      <c r="D58" s="169">
        <f>'将来負担比率（分子）の構造'!I$50</f>
        <v>1907</v>
      </c>
      <c r="E58" s="169"/>
      <c r="F58" s="169"/>
      <c r="G58" s="169">
        <f>'将来負担比率（分子）の構造'!J$50</f>
        <v>2039</v>
      </c>
      <c r="H58" s="169"/>
      <c r="I58" s="169"/>
      <c r="J58" s="169">
        <f>'将来負担比率（分子）の構造'!K$50</f>
        <v>2378</v>
      </c>
      <c r="K58" s="169"/>
      <c r="L58" s="169"/>
      <c r="M58" s="169">
        <f>'将来負担比率（分子）の構造'!L$50</f>
        <v>2766</v>
      </c>
      <c r="N58" s="169"/>
      <c r="O58" s="169"/>
      <c r="P58" s="169">
        <f>'将来負担比率（分子）の構造'!M$50</f>
        <v>2966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570</v>
      </c>
      <c r="C62" s="169"/>
      <c r="D62" s="169"/>
      <c r="E62" s="169">
        <f>'将来負担比率（分子）の構造'!J$45</f>
        <v>523</v>
      </c>
      <c r="F62" s="169"/>
      <c r="G62" s="169"/>
      <c r="H62" s="169">
        <f>'将来負担比率（分子）の構造'!K$45</f>
        <v>522</v>
      </c>
      <c r="I62" s="169"/>
      <c r="J62" s="169"/>
      <c r="K62" s="169">
        <f>'将来負担比率（分子）の構造'!L$45</f>
        <v>517</v>
      </c>
      <c r="L62" s="169"/>
      <c r="M62" s="169"/>
      <c r="N62" s="169">
        <f>'将来負担比率（分子）の構造'!M$45</f>
        <v>547</v>
      </c>
      <c r="O62" s="169"/>
      <c r="P62" s="169"/>
    </row>
    <row r="63" spans="1:16" x14ac:dyDescent="0.15">
      <c r="A63" s="169" t="s">
        <v>34</v>
      </c>
      <c r="B63" s="169">
        <f>'将来負担比率（分子）の構造'!I$44</f>
        <v>128</v>
      </c>
      <c r="C63" s="169"/>
      <c r="D63" s="169"/>
      <c r="E63" s="169">
        <f>'将来負担比率（分子）の構造'!J$44</f>
        <v>106</v>
      </c>
      <c r="F63" s="169"/>
      <c r="G63" s="169"/>
      <c r="H63" s="169">
        <f>'将来負担比率（分子）の構造'!K$44</f>
        <v>105</v>
      </c>
      <c r="I63" s="169"/>
      <c r="J63" s="169"/>
      <c r="K63" s="169">
        <f>'将来負担比率（分子）の構造'!L$44</f>
        <v>95</v>
      </c>
      <c r="L63" s="169"/>
      <c r="M63" s="169"/>
      <c r="N63" s="169">
        <f>'将来負担比率（分子）の構造'!M$44</f>
        <v>84</v>
      </c>
      <c r="O63" s="169"/>
      <c r="P63" s="169"/>
    </row>
    <row r="64" spans="1:16" x14ac:dyDescent="0.15">
      <c r="A64" s="169" t="s">
        <v>33</v>
      </c>
      <c r="B64" s="169">
        <f>'将来負担比率（分子）の構造'!I$43</f>
        <v>1992</v>
      </c>
      <c r="C64" s="169"/>
      <c r="D64" s="169"/>
      <c r="E64" s="169">
        <f>'将来負担比率（分子）の構造'!J$43</f>
        <v>1814</v>
      </c>
      <c r="F64" s="169"/>
      <c r="G64" s="169"/>
      <c r="H64" s="169">
        <f>'将来負担比率（分子）の構造'!K$43</f>
        <v>1665</v>
      </c>
      <c r="I64" s="169"/>
      <c r="J64" s="169"/>
      <c r="K64" s="169">
        <f>'将来負担比率（分子）の構造'!L$43</f>
        <v>1502</v>
      </c>
      <c r="L64" s="169"/>
      <c r="M64" s="169"/>
      <c r="N64" s="169">
        <f>'将来負担比率（分子）の構造'!M$43</f>
        <v>1368</v>
      </c>
      <c r="O64" s="169"/>
      <c r="P64" s="169"/>
    </row>
    <row r="65" spans="1:16" x14ac:dyDescent="0.15">
      <c r="A65" s="169" t="s">
        <v>32</v>
      </c>
      <c r="B65" s="169">
        <f>'将来負担比率（分子）の構造'!I$42</f>
        <v>10</v>
      </c>
      <c r="C65" s="169"/>
      <c r="D65" s="169"/>
      <c r="E65" s="169">
        <f>'将来負担比率（分子）の構造'!J$42</f>
        <v>7</v>
      </c>
      <c r="F65" s="169"/>
      <c r="G65" s="169"/>
      <c r="H65" s="169">
        <f>'将来負担比率（分子）の構造'!K$42</f>
        <v>16</v>
      </c>
      <c r="I65" s="169"/>
      <c r="J65" s="169"/>
      <c r="K65" s="169">
        <f>'将来負担比率（分子）の構造'!L$42</f>
        <v>15</v>
      </c>
      <c r="L65" s="169"/>
      <c r="M65" s="169"/>
      <c r="N65" s="169">
        <f>'将来負担比率（分子）の構造'!M$42</f>
        <v>26</v>
      </c>
      <c r="O65" s="169"/>
      <c r="P65" s="169"/>
    </row>
    <row r="66" spans="1:16" x14ac:dyDescent="0.15">
      <c r="A66" s="169" t="s">
        <v>31</v>
      </c>
      <c r="B66" s="169">
        <f>'将来負担比率（分子）の構造'!I$41</f>
        <v>3299</v>
      </c>
      <c r="C66" s="169"/>
      <c r="D66" s="169"/>
      <c r="E66" s="169">
        <f>'将来負担比率（分子）の構造'!J$41</f>
        <v>3059</v>
      </c>
      <c r="F66" s="169"/>
      <c r="G66" s="169"/>
      <c r="H66" s="169">
        <f>'将来負担比率（分子）の構造'!K$41</f>
        <v>3392</v>
      </c>
      <c r="I66" s="169"/>
      <c r="J66" s="169"/>
      <c r="K66" s="169">
        <f>'将来負担比率（分子）の構造'!L$41</f>
        <v>3335</v>
      </c>
      <c r="L66" s="169"/>
      <c r="M66" s="169"/>
      <c r="N66" s="169">
        <f>'将来負担比率（分子）の構造'!M$41</f>
        <v>3739</v>
      </c>
      <c r="O66" s="169"/>
      <c r="P66" s="169"/>
    </row>
    <row r="67" spans="1:16" x14ac:dyDescent="0.15">
      <c r="A67" s="169" t="s">
        <v>71</v>
      </c>
      <c r="B67" s="169" t="e">
        <f>NA()</f>
        <v>#N/A</v>
      </c>
      <c r="C67" s="169">
        <f>IF(ISNUMBER('将来負担比率（分子）の構造'!I$53), IF('将来負担比率（分子）の構造'!I$53 &lt; 0, 0, '将来負担比率（分子）の構造'!I$53), NA())</f>
        <v>749</v>
      </c>
      <c r="D67" s="169" t="e">
        <f>NA()</f>
        <v>#N/A</v>
      </c>
      <c r="E67" s="169" t="e">
        <f>NA()</f>
        <v>#N/A</v>
      </c>
      <c r="F67" s="169">
        <f>IF(ISNUMBER('将来負担比率（分子）の構造'!J$53), IF('将来負担比率（分子）の構造'!J$53 &lt; 0, 0, '将来負担比率（分子）の構造'!J$53), NA())</f>
        <v>350</v>
      </c>
      <c r="G67" s="169" t="e">
        <f>NA()</f>
        <v>#N/A</v>
      </c>
      <c r="H67" s="169" t="e">
        <f>NA()</f>
        <v>#N/A</v>
      </c>
      <c r="I67" s="169">
        <f>IF(ISNUMBER('将来負担比率（分子）の構造'!K$53), IF('将来負担比率（分子）の構造'!K$53 &lt; 0, 0, '将来負担比率（分子）の構造'!K$53), NA())</f>
        <v>174</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781</v>
      </c>
      <c r="C72" s="173">
        <f>基金残高に係る経年分析!G55</f>
        <v>879</v>
      </c>
      <c r="D72" s="173">
        <f>基金残高に係る経年分析!H55</f>
        <v>1059</v>
      </c>
    </row>
    <row r="73" spans="1:16" x14ac:dyDescent="0.15">
      <c r="A73" s="172" t="s">
        <v>74</v>
      </c>
      <c r="B73" s="173">
        <f>基金残高に係る経年分析!F56</f>
        <v>146</v>
      </c>
      <c r="C73" s="173">
        <f>基金残高に係る経年分析!G56</f>
        <v>146</v>
      </c>
      <c r="D73" s="173">
        <f>基金残高に係る経年分析!H56</f>
        <v>158</v>
      </c>
    </row>
    <row r="74" spans="1:16" x14ac:dyDescent="0.15">
      <c r="A74" s="172" t="s">
        <v>75</v>
      </c>
      <c r="B74" s="173">
        <f>基金残高に係る経年分析!F57</f>
        <v>1107</v>
      </c>
      <c r="C74" s="173">
        <f>基金残高に係る経年分析!G57</f>
        <v>1370</v>
      </c>
      <c r="D74" s="173">
        <f>基金残高に係る経年分析!H57</f>
        <v>1344</v>
      </c>
    </row>
  </sheetData>
  <sheetProtection algorithmName="SHA-512" hashValue="vT1fH6kpYhpS0bmx3pZrc78Um+S9bz/tn6YFMwDXWzUTUglKpWwTJgYLoz7J3mrBoYuLrtkWq68159WNFxv4SQ==" saltValue="YcDDVDeejJPBTXOQ/9t9S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2025-03-11T01:38:22Z</cp:lastPrinted>
  <dcterms:created xsi:type="dcterms:W3CDTF">2025-02-19T04:13:00Z</dcterms:created>
  <dcterms:modified xsi:type="dcterms:W3CDTF">2025-03-14T01:40:51Z</dcterms:modified>
  <cp:category/>
</cp:coreProperties>
</file>