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120" yWindow="-12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CO34" i="10"/>
  <c r="CO35" i="10" s="1"/>
  <c r="BW34" i="10"/>
  <c r="BW35" i="10" s="1"/>
  <c r="BW36" i="10" s="1"/>
  <c r="BW37" i="10" s="1"/>
  <c r="BW38" i="10" s="1"/>
  <c r="BW39" i="10" s="1"/>
  <c r="BW40" i="10" s="1"/>
  <c r="BW41" i="10" s="1"/>
  <c r="BW42" i="10" s="1"/>
  <c r="BW43" i="10" s="1"/>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<sst xmlns="http://schemas.openxmlformats.org/spreadsheetml/2006/main" count="1123" uniqueCount="575">
  <si>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</si>
  <si>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</si>
  <si>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</si>
  <si>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</si>
  <si>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</si>
  <si>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</si>
  <si>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</si>
  <si>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</si>
  <si>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</si>
  <si>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</si>
  <si>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</si>
  <si>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</si>
  <si>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</si>
  <si>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</si>
  <si>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</si>
  <si>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</si>
  <si>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</si>
  <si>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</si>
  <si>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</si>
  <si>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</si>
  <si>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</si>
  <si>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</si>
  <si>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</si>
  <si>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</si>
  <si>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</si>
  <si>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</si>
  <si>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</si>
  <si>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</si>
  <si>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</si>
  <si>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</si>
  <si>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</si>
  <si>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</si>
  <si>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</si>
  <si>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</si>
  <si>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</si>
  <si>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</si>
  <si>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</si>
  <si>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</si>
  <si>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</si>
  <si>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</si>
  <si>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</si>
  <si>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</si>
  <si>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</si>
  <si>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</si>
  <si>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</si>
  <si>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</si>
  <si>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</si>
  <si>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</si>
  <si>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</si>
  <si>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</si>
  <si>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</si>
  <si>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</si>
  <si>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</si>
  <si>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</si>
  <si>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</si>
  <si>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</si>
  <si>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</si>
  <si>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</si>
  <si>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</si>
  <si>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</si>
  <si>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</si>
  <si>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</si>
  <si>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</si>
  <si>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</si>
  <si>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</si>
  <si>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</si>
  <si>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</si>
  <si>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</si>
  <si>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</si>
  <si>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</si>
  <si>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</si>
  <si>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</si>
  <si>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</si>
  <si>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</si>
  <si>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</si>
  <si>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</si>
  <si>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</si>
  <si>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</si>
  <si>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</si>
  <si>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</si>
  <si>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</si>
  <si>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</si>
  <si>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</si>
  <si>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</si>
  <si>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</si>
  <si>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</si>
  <si>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</si>
  <si>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</si>
  <si>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</si>
  <si>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</si>
  <si>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</si>
  <si>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</si>
  <si>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</si>
  <si>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</si>
  <si>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</si>
  <si>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</si>
  <si>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</si>
  <si>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</si>
  <si>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</si>
  <si>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</si>
  <si>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</si>
  <si>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</si>
  <si>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</si>
  <si>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</si>
  <si>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</si>
  <si>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</si>
  <si>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</si>
  <si>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</si>
  <si>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</si>
  <si>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</si>
  <si>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</si>
  <si>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</si>
  <si>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</si>
  <si>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</si>
  <si>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</si>
  <si>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</si>
  <si>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</si>
  <si>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</si>
  <si>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</si>
  <si>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</si>
  <si>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</si>
  <si>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</si>
  <si>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</si>
  <si>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</si>
  <si>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</si>
  <si>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</si>
  <si>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</si>
  <si>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</si>
  <si>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</si>
  <si>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</si>
  <si>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</si>
  <si>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</si>
  <si>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</si>
  <si>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</si>
  <si>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</si>
  <si>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</si>
  <si>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</si>
  <si>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</si>
  <si>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</si>
  <si>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</si>
  <si>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</si>
  <si>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</si>
  <si>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</si>
  <si>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</si>
  <si>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</si>
  <si>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</si>
  <si>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</si>
  <si>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</si>
  <si>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</si>
  <si>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</si>
  <si>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</si>
  <si>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</si>
  <si>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</si>
  <si>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</si>
  <si>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</si>
  <si>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</si>
  <si>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</si>
  <si>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</si>
  <si>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</si>
  <si>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</si>
  <si>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</si>
  <si>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</si>
  <si>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</si>
  <si>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</si>
  <si>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</si>
  <si>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</si>
  <si>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</si>
  <si>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</si>
  <si>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</si>
  <si>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</si>
  <si>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</si>
  <si>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</si>
  <si>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</si>
  <si>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</si>
  <si>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</si>
  <si>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</si>
  <si>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</si>
  <si>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</si>
  <si>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</si>
  <si>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</si>
  <si>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</si>
  <si>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</si>
  <si>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</si>
  <si>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</si>
  <si>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</si>
  <si>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</si>
  <si>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</si>
  <si>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</si>
  <si>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</si>
  <si>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</si>
  <si>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</si>
  <si>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</si>
  <si>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</si>
  <si>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</si>
  <si>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</si>
  <si>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</si>
  <si>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</si>
  <si>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</si>
  <si>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</si>
  <si>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</si>
  <si>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</si>
  <si>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</si>
  <si>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</si>
  <si>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</si>
  <si>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岡山県勝央町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</si>
  <si>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</si>
  <si>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</si>
  <si>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</si>
  <si>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</si>
  <si>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</si>
  <si>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</si>
  <si>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</si>
  <si>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</si>
  <si>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</si>
  <si>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</si>
  <si>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</si>
  <si>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</si>
  <si>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</si>
  <si>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</si>
  <si>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</si>
  <si>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</si>
  <si>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</si>
  <si>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</si>
  <si>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</si>
  <si>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</si>
  <si>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</si>
  <si>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</si>
  <si>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</si>
  <si>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</si>
  <si>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</si>
  <si>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</si>
  <si>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</si>
  <si>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</si>
  <si>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</si>
  <si>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</si>
  <si>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</si>
  <si>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</si>
  <si>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</si>
  <si>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</si>
  <si>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</si>
  <si>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</si>
  <si>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</si>
  <si>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</si>
  <si>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</si>
  <si>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</si>
  <si>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</si>
  <si>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</si>
  <si>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</si>
  <si>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</si>
  <si>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</si>
  <si>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</si>
  <si>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</si>
  <si>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</si>
  <si>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</si>
  <si>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</si>
  <si>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</si>
  <si>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</si>
  <si>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</si>
  <si>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</si>
  <si>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</si>
  <si>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</si>
  <si>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</si>
  <si>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</si>
  <si>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</si>
  <si>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</si>
  <si>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</si>
  <si>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</si>
  <si>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</si>
  <si>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</si>
  <si>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</si>
  <si>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</si>
  <si>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</si>
  <si>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</si>
  <si>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</si>
  <si>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</si>
  <si>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</si>
  <si>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</si>
  <si>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</si>
  <si>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</si>
  <si>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</si>
  <si>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</si>
  <si>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</si>
  <si>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</si>
  <si>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</si>
  <si>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</si>
  <si>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</si>
  <si>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</si>
  <si>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</si>
  <si>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</si>
  <si>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</si>
  <si>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</si>
  <si>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</si>
  <si>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</si>
  <si>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</si>
  <si>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</si>
  <si>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</si>
  <si>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</si>
  <si>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</si>
  <si>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</si>
  <si>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</si>
  <si>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</si>
  <si>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</si>
  <si>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</si>
  <si>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</si>
  <si>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</si>
  <si>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</si>
  <si>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</si>
  <si>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</si>
  <si>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</si>
  <si>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</si>
  <si>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</si>
  <si>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</si>
  <si>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</si>
  <si>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</si>
  <si>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</si>
  <si>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</si>
  <si>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</si>
  <si>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</si>
  <si>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</si>
  <si>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</si>
  <si>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</si>
  <si>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</si>
  <si>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</si>
  <si>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</si>
  <si>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</si>
  <si>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</si>
  <si>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</si>
  <si>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</si>
  <si>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</si>
  <si>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</si>
  <si>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</si>
  <si>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</si>
  <si>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</si>
  <si>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</si>
  <si>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</si>
  <si>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</si>
  <si>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</si>
  <si>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</si>
  <si>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</si>
  <si>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</si>
  <si>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</si>
  <si>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</si>
  <si>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</si>
  <si>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</si>
  <si>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</si>
  <si>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</si>
  <si>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</si>
  <si>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</si>
  <si>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</si>
  <si>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</si>
  <si>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</si>
  <si>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</si>
  <si>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</si>
  <si>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</si>
  <si>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</si>
  <si>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岡山県勝央町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</si>
  <si>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</si>
  <si>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</si>
  <si>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</si>
  <si>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</si>
  <si>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</si>
  <si>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</si>
  <si>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</si>
  <si>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</si>
  <si>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</si>
  <si>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</si>
  <si>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</si>
  <si>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</si>
  <si>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</si>
  <si>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</si>
  <si>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</si>
  <si>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</si>
  <si>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</si>
  <si>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</si>
  <si>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</si>
  <si>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</si>
  <si>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</si>
  <si>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</si>
  <si>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</si>
  <si>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</si>
  <si>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</si>
  <si>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</si>
  <si>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</si>
  <si>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</si>
  <si>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</si>
  <si>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</si>
  <si>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</si>
  <si>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</si>
  <si>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</si>
  <si>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</si>
  <si>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</si>
  <si>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</si>
  <si>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</si>
  <si>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</si>
  <si>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</si>
  <si>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</si>
  <si>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</si>
  <si>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</si>
  <si>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</si>
  <si>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</si>
  <si>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</si>
  <si>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</si>
  <si>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</si>
  <si>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</si>
  <si>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</si>
  <si>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</si>
  <si>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</si>
  <si>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</si>
  <si>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</si>
  <si>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</si>
  <si>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</si>
  <si>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</si>
  <si>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</si>
  <si>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</si>
  <si>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</si>
  <si>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</si>
  <si>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</si>
  <si>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</si>
  <si>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</si>
  <si>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</si>
  <si>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</si>
  <si>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</si>
  <si>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</si>
  <si>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</si>
  <si>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</si>
  <si>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</si>
  <si>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</si>
  <si>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</si>
  <si>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</si>
  <si>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</si>
  <si>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</si>
  <si>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</si>
  <si>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</si>
  <si>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</si>
  <si>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</si>
  <si>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</si>
  <si>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</si>
  <si>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</si>
  <si>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</si>
  <si>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</si>
  <si>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</si>
  <si>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</si>
  <si>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</si>
  <si>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</si>
  <si>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</si>
  <si>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</si>
  <si>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</si>
  <si>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</si>
  <si>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</si>
  <si>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</si>
  <si>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</si>
  <si>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</si>
  <si>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</si>
  <si>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</si>
  <si>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</si>
  <si>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</si>
  <si>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</si>
  <si>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</si>
  <si>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</si>
  <si>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</si>
  <si>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</si>
  <si>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</si>
  <si>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</si>
  <si>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</si>
  <si>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</si>
  <si>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</si>
  <si>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</si>
  <si>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</si>
  <si>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</si>
  <si>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</si>
  <si>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</si>
  <si>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</si>
  <si>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</si>
  <si>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</si>
  <si>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</si>
  <si>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</si>
  <si>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</si>
  <si>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</si>
  <si>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</si>
  <si>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</si>
  <si>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</si>
  <si>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</si>
  <si>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</si>
  <si>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</si>
  <si>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</si>
  <si>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</si>
  <si>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</si>
  <si>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</si>
  <si>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</si>
  <si>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</si>
  <si>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</si>
  <si>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</si>
  <si>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</si>
  <si>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</si>
  <si>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</si>
  <si>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</si>
  <si>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</si>
  <si>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</si>
  <si>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</si>
  <si>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</si>
  <si>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</si>
  <si>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</si>
  <si>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</si>
  <si>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</si>
  <si>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</si>
  <si>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</si>
  <si>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</si>
  <si>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</si>
  <si>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</si>
  <si>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</si>
  <si>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</si>
  <si>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</si>
  <si>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</si>
  <si>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</si>
  <si>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</si>
  <si>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</si>
  <si>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</si>
  <si>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</si>
  <si>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</si>
  <si>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</si>
  <si>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</si>
  <si>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</si>
  <si>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</si>
  <si>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</si>
  <si>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</si>
  <si>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</si>
  <si>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</si>
  <si>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</si>
  <si>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</si>
  <si>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</si>
  <si>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</si>
  <si>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</si>
  <si>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</si>
  <si>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3.26</t>
  </si>
  <si>
    <t>勝央町住宅新築資金等貸付事業特別会計</t>
  </si>
  <si>
    <t>▲ 0.83</t>
  </si>
  <si>
    <t>▲ 0.75</t>
  </si>
  <si>
    <t>▲ 0.69</t>
  </si>
  <si>
    <t>▲ 0.67</t>
  </si>
  <si>
    <t>勝央町下水道事業会計</t>
  </si>
  <si>
    <t>一般会計</t>
  </si>
  <si>
    <t>勝央町水道事業会計</t>
  </si>
  <si>
    <t>勝央町介護保険特別会計</t>
  </si>
  <si>
    <t>勝央町国民健康保険事業勘定特別会計</t>
  </si>
  <si>
    <t>勝田郡介護認定等審査会特別会計</t>
  </si>
  <si>
    <t>勝田郡障害者地域生活支援事業特別会計</t>
  </si>
  <si>
    <t>その他会計（赤字）</t>
  </si>
  <si>
    <t>その他会計（黒字）</t>
  </si>
  <si>
    <t>R01</t>
    <phoneticPr fontId="5"/>
  </si>
  <si>
    <t>R02</t>
    <phoneticPr fontId="5"/>
  </si>
  <si>
    <t>R03</t>
    <phoneticPr fontId="5"/>
  </si>
  <si>
    <t>R04</t>
    <phoneticPr fontId="5"/>
  </si>
  <si>
    <t>R05</t>
    <phoneticPr fontId="5"/>
  </si>
  <si>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</si>
  <si>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</si>
  <si>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</si>
  <si>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</si>
  <si>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</si>
  <si>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</si>
  <si>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</si>
  <si>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</si>
  <si>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</si>
  <si>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</si>
  <si>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津山圏域資源循環施設組合</t>
  </si>
  <si>
    <t>津山圏域消防組合</t>
  </si>
  <si>
    <t>勝英衛生施設組合</t>
  </si>
  <si>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</si>
  <si>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</si>
  <si>
    <t>‐</t>
  </si>
  <si>
    <t>‐</t>
    <phoneticPr fontId="2"/>
  </si>
  <si>
    <t>公共施設等整備基金</t>
  </si>
  <si>
    <t>地域福祉振興基金</t>
  </si>
  <si>
    <t>ふるさと・水と土保全対策基金</t>
  </si>
  <si>
    <t>森林環境譲与税基金</t>
  </si>
  <si>
    <t>ふるさとづくり基金</t>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</si>
</sst>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E194-4044-A75E-EE1A036B37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83569</c:v>
                </c:pt>
                <c:pt idx="1">
                  <c:v>86941</c:v>
                </c:pt>
                <c:pt idx="2">
                  <c:v>55677</c:v>
                </c:pt>
                <c:pt idx="3">
                  <c:v>51885</c:v>
                </c:pt>
                <c:pt idx="4">
                  <c:v>41104</c:v>
                </c:pt>
              </c:numCache>
            </c:numRef>
          </c:val>
          <c:smooth val="0"/>
          <c:extLst>
            <c:ext xmlns:c16="http://schemas.microsoft.com/office/drawing/2014/chart" uri="{C3380CC4-5D6E-409C-BE32-E72D297353CC}">
              <c16:uniqueId val="{00000001-E194-4044-A75E-EE1A036B37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13.57</c:v>
                </c:pt>
                <c:pt idx="1">
                  <c:v>10.18</c:v>
                </c:pt>
                <c:pt idx="2">
                  <c:v>9.6</c:v>
                </c:pt>
                <c:pt idx="3">
                  <c:v>10.039999999999999</c:v>
                </c:pt>
                <c:pt idx="4">
                  <c:v>9.36</c:v>
                </c:pt>
              </c:numCache>
            </c:numRef>
          </c:val>
          <c:extLst>
            <c:ext xmlns:c16="http://schemas.microsoft.com/office/drawing/2014/chart" uri="{C3380CC4-5D6E-409C-BE32-E72D297353CC}">
              <c16:uniqueId val="{00000000-D62C-4846-9A50-497C8B314B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62.74</c:v>
                </c:pt>
                <c:pt idx="1">
                  <c:v>65.63</c:v>
                </c:pt>
                <c:pt idx="2">
                  <c:v>70.73</c:v>
                </c:pt>
                <c:pt idx="3">
                  <c:v>72.849999999999994</c:v>
                </c:pt>
                <c:pt idx="4">
                  <c:v>69.650000000000006</c:v>
                </c:pt>
              </c:numCache>
            </c:numRef>
          </c:val>
          <c:extLst>
            <c:ext xmlns:c16="http://schemas.microsoft.com/office/drawing/2014/chart" uri="{C3380CC4-5D6E-409C-BE32-E72D297353CC}">
              <c16:uniqueId val="{00000001-D62C-4846-9A50-497C8B314B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5.73</c:v>
                </c:pt>
                <c:pt idx="1">
                  <c:v>3.76</c:v>
                </c:pt>
                <c:pt idx="2">
                  <c:v>8.07</c:v>
                </c:pt>
                <c:pt idx="3">
                  <c:v>1.1000000000000001</c:v>
                </c:pt>
                <c:pt idx="4">
                  <c:v>-3.26</c:v>
                </c:pt>
              </c:numCache>
            </c:numRef>
          </c:val>
          <c:smooth val="0"/>
          <c:extLst>
            <c:ext xmlns:c16="http://schemas.microsoft.com/office/drawing/2014/chart" uri="{C3380CC4-5D6E-409C-BE32-E72D297353CC}">
              <c16:uniqueId val="{00000002-D62C-4846-9A50-497C8B314B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EB8-4FEE-80BF-AAA4856069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B8-4FEE-80BF-AAA485606967}"/>
            </c:ext>
          </c:extLst>
        </c:ser>
        <c:ser>
          <c:idx val="2"/>
          <c:order val="2"/>
          <c:tx>
            <c:strRef>
              <c:f>データシート!$A$29</c:f>
              <c:strCache>
                <c:ptCount val="1"/>
                <c:pt idx="0">
                  <c:v>勝田郡障害者地域生活支援事業特別会計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4EB8-4FEE-80BF-AAA485606967}"/>
            </c:ext>
          </c:extLst>
        </c:ser>
        <c:ser>
          <c:idx val="3"/>
          <c:order val="3"/>
          <c:tx>
            <c:strRef>
              <c:f>データシート!$A$30</c:f>
              <c:strCache>
                <c:ptCount val="1"/>
                <c:pt idx="0">
                  <c:v>勝田郡介護認定等審査会特別会計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4EB8-4FEE-80BF-AAA485606967}"/>
            </c:ext>
          </c:extLst>
        </c:ser>
        <c:ser>
          <c:idx val="4"/>
          <c:order val="4"/>
          <c:tx>
            <c:strRef>
              <c:f>データシート!$A$31</c:f>
              <c:strCache>
                <c:ptCount val="1"/>
                <c:pt idx="0">
                  <c:v>勝央町国民健康保険事業勘定特別会計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3.78</c:v>
                </c:pt>
                <c:pt idx="2">
                  <c:v>#N/A</c:v>
                </c:pt>
                <c:pt idx="3">
                  <c:v>2.23</c:v>
                </c:pt>
                <c:pt idx="4">
                  <c:v>#N/A</c:v>
                </c:pt>
                <c:pt idx="5">
                  <c:v>2.38</c:v>
                </c:pt>
                <c:pt idx="6">
                  <c:v>#N/A</c:v>
                </c:pt>
                <c:pt idx="7">
                  <c:v>2.34</c:v>
                </c:pt>
                <c:pt idx="8">
                  <c:v>#N/A</c:v>
                </c:pt>
                <c:pt idx="9">
                  <c:v>1.59</c:v>
                </c:pt>
              </c:numCache>
            </c:numRef>
          </c:val>
          <c:extLst>
            <c:ext xmlns:c16="http://schemas.microsoft.com/office/drawing/2014/chart" uri="{C3380CC4-5D6E-409C-BE32-E72D297353CC}">
              <c16:uniqueId val="{00000004-4EB8-4FEE-80BF-AAA485606967}"/>
            </c:ext>
          </c:extLst>
        </c:ser>
        <c:ser>
          <c:idx val="5"/>
          <c:order val="5"/>
          <c:tx>
            <c:strRef>
              <c:f>データシート!$A$32</c:f>
              <c:strCache>
                <c:ptCount val="1"/>
                <c:pt idx="0">
                  <c:v>勝央町介護保険特別会計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2.88</c:v>
                </c:pt>
                <c:pt idx="2">
                  <c:v>#N/A</c:v>
                </c:pt>
                <c:pt idx="3">
                  <c:v>3.18</c:v>
                </c:pt>
                <c:pt idx="4">
                  <c:v>#N/A</c:v>
                </c:pt>
                <c:pt idx="5">
                  <c:v>2.95</c:v>
                </c:pt>
                <c:pt idx="6">
                  <c:v>#N/A</c:v>
                </c:pt>
                <c:pt idx="7">
                  <c:v>3.17</c:v>
                </c:pt>
                <c:pt idx="8">
                  <c:v>#N/A</c:v>
                </c:pt>
                <c:pt idx="9">
                  <c:v>1.8</c:v>
                </c:pt>
              </c:numCache>
            </c:numRef>
          </c:val>
          <c:extLst>
            <c:ext xmlns:c16="http://schemas.microsoft.com/office/drawing/2014/chart" uri="{C3380CC4-5D6E-409C-BE32-E72D297353CC}">
              <c16:uniqueId val="{00000005-4EB8-4FEE-80BF-AAA485606967}"/>
            </c:ext>
          </c:extLst>
        </c:ser>
        <c:ser>
          <c:idx val="6"/>
          <c:order val="6"/>
          <c:tx>
            <c:strRef>
              <c:f>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4.5999999999999996</c:v>
                </c:pt>
                <c:pt idx="2">
                  <c:v>#N/A</c:v>
                </c:pt>
                <c:pt idx="3">
                  <c:v>4.92</c:v>
                </c:pt>
                <c:pt idx="4">
                  <c:v>#N/A</c:v>
                </c:pt>
                <c:pt idx="5">
                  <c:v>5</c:v>
                </c:pt>
                <c:pt idx="6">
                  <c:v>#N/A</c:v>
                </c:pt>
                <c:pt idx="7">
                  <c:v>5.67</c:v>
                </c:pt>
                <c:pt idx="8">
                  <c:v>#N/A</c:v>
                </c:pt>
                <c:pt idx="9">
                  <c:v>6.6</c:v>
                </c:pt>
              </c:numCache>
            </c:numRef>
          </c:val>
          <c:extLst>
            <c:ext xmlns:c16="http://schemas.microsoft.com/office/drawing/2014/chart" uri="{C3380CC4-5D6E-409C-BE32-E72D297353CC}">
              <c16:uniqueId val="{00000006-4EB8-4FEE-80BF-AAA48560696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14.39</c:v>
                </c:pt>
                <c:pt idx="2">
                  <c:v>#N/A</c:v>
                </c:pt>
                <c:pt idx="3">
                  <c:v>10.9</c:v>
                </c:pt>
                <c:pt idx="4">
                  <c:v>#N/A</c:v>
                </c:pt>
                <c:pt idx="5">
                  <c:v>10.27</c:v>
                </c:pt>
                <c:pt idx="6">
                  <c:v>#N/A</c:v>
                </c:pt>
                <c:pt idx="7">
                  <c:v>10.71</c:v>
                </c:pt>
                <c:pt idx="8">
                  <c:v>#N/A</c:v>
                </c:pt>
                <c:pt idx="9">
                  <c:v>10</c:v>
                </c:pt>
              </c:numCache>
            </c:numRef>
          </c:val>
          <c:extLst>
            <c:ext xmlns:c16="http://schemas.microsoft.com/office/drawing/2014/chart" uri="{C3380CC4-5D6E-409C-BE32-E72D297353CC}">
              <c16:uniqueId val="{00000007-4EB8-4FEE-80BF-AAA485606967}"/>
            </c:ext>
          </c:extLst>
        </c:ser>
        <c:ser>
          <c:idx val="8"/>
          <c:order val="8"/>
          <c:tx>
            <c:strRef>
              <c:f>データシート!$A$35</c:f>
              <c:strCache>
                <c:ptCount val="1"/>
                <c:pt idx="0">
                  <c:v>勝央町下水道事業会計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10.28</c:v>
                </c:pt>
                <c:pt idx="2">
                  <c:v>#N/A</c:v>
                </c:pt>
                <c:pt idx="3">
                  <c:v>10.94</c:v>
                </c:pt>
                <c:pt idx="4">
                  <c:v>#N/A</c:v>
                </c:pt>
                <c:pt idx="5">
                  <c:v>10.92</c:v>
                </c:pt>
                <c:pt idx="6">
                  <c:v>#N/A</c:v>
                </c:pt>
                <c:pt idx="7">
                  <c:v>11.49</c:v>
                </c:pt>
                <c:pt idx="8">
                  <c:v>#N/A</c:v>
                </c:pt>
                <c:pt idx="9">
                  <c:v>12.7</c:v>
                </c:pt>
              </c:numCache>
            </c:numRef>
          </c:val>
          <c:extLst>
            <c:ext xmlns:c16="http://schemas.microsoft.com/office/drawing/2014/chart" uri="{C3380CC4-5D6E-409C-BE32-E72D297353CC}">
              <c16:uniqueId val="{00000008-4EB8-4FEE-80BF-AAA485606967}"/>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0.83</c:v>
                </c:pt>
                <c:pt idx="1">
                  <c:v>#N/A</c:v>
                </c:pt>
                <c:pt idx="2">
                  <c:v>0.75</c:v>
                </c:pt>
                <c:pt idx="3">
                  <c:v>#N/A</c:v>
                </c:pt>
                <c:pt idx="4">
                  <c:v>0.69</c:v>
                </c:pt>
                <c:pt idx="5">
                  <c:v>#N/A</c:v>
                </c:pt>
                <c:pt idx="6">
                  <c:v>0.69</c:v>
                </c:pt>
                <c:pt idx="7">
                  <c:v>#N/A</c:v>
                </c:pt>
                <c:pt idx="8">
                  <c:v>0.67</c:v>
                </c:pt>
                <c:pt idx="9">
                  <c:v>#N/A</c:v>
                </c:pt>
              </c:numCache>
            </c:numRef>
          </c:val>
          <c:extLst>
            <c:ext xmlns:c16="http://schemas.microsoft.com/office/drawing/2014/chart" uri="{C3380CC4-5D6E-409C-BE32-E72D297353CC}">
              <c16:uniqueId val="{00000009-4EB8-4FEE-80BF-AAA4856069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699</c:v>
                </c:pt>
                <c:pt idx="5">
                  <c:v>673</c:v>
                </c:pt>
                <c:pt idx="8">
                  <c:v>661</c:v>
                </c:pt>
                <c:pt idx="11">
                  <c:v>660</c:v>
                </c:pt>
                <c:pt idx="14">
                  <c:v>615</c:v>
                </c:pt>
              </c:numCache>
            </c:numRef>
          </c:val>
          <c:extLst>
            <c:ext xmlns:c16="http://schemas.microsoft.com/office/drawing/2014/chart" uri="{C3380CC4-5D6E-409C-BE32-E72D297353CC}">
              <c16:uniqueId val="{00000000-233C-479C-AC3E-942BB694D6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3C-479C-AC3E-942BB694D6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19</c:v>
                </c:pt>
                <c:pt idx="6">
                  <c:v>18</c:v>
                </c:pt>
                <c:pt idx="9">
                  <c:v>22</c:v>
                </c:pt>
                <c:pt idx="12">
                  <c:v>18</c:v>
                </c:pt>
              </c:numCache>
            </c:numRef>
          </c:val>
          <c:extLst>
            <c:ext xmlns:c16="http://schemas.microsoft.com/office/drawing/2014/chart" uri="{C3380CC4-5D6E-409C-BE32-E72D297353CC}">
              <c16:uniqueId val="{00000002-233C-479C-AC3E-942BB694D6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73</c:v>
                </c:pt>
                <c:pt idx="3">
                  <c:v>78</c:v>
                </c:pt>
                <c:pt idx="6">
                  <c:v>78</c:v>
                </c:pt>
                <c:pt idx="9">
                  <c:v>84</c:v>
                </c:pt>
                <c:pt idx="12">
                  <c:v>76</c:v>
                </c:pt>
              </c:numCache>
            </c:numRef>
          </c:val>
          <c:extLst>
            <c:ext xmlns:c16="http://schemas.microsoft.com/office/drawing/2014/chart" uri="{C3380CC4-5D6E-409C-BE32-E72D297353CC}">
              <c16:uniqueId val="{00000003-233C-479C-AC3E-942BB694D6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415</c:v>
                </c:pt>
                <c:pt idx="3">
                  <c:v>412</c:v>
                </c:pt>
                <c:pt idx="6">
                  <c:v>403</c:v>
                </c:pt>
                <c:pt idx="9">
                  <c:v>375</c:v>
                </c:pt>
                <c:pt idx="12">
                  <c:v>374</c:v>
                </c:pt>
              </c:numCache>
            </c:numRef>
          </c:val>
          <c:extLst>
            <c:ext xmlns:c16="http://schemas.microsoft.com/office/drawing/2014/chart" uri="{C3380CC4-5D6E-409C-BE32-E72D297353CC}">
              <c16:uniqueId val="{00000004-233C-479C-AC3E-942BB694D6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3C-479C-AC3E-942BB694D6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3C-479C-AC3E-942BB694D6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656</c:v>
                </c:pt>
                <c:pt idx="3">
                  <c:v>637</c:v>
                </c:pt>
                <c:pt idx="6">
                  <c:v>635</c:v>
                </c:pt>
                <c:pt idx="9">
                  <c:v>637</c:v>
                </c:pt>
                <c:pt idx="12">
                  <c:v>623</c:v>
                </c:pt>
              </c:numCache>
            </c:numRef>
          </c:val>
          <c:extLst>
            <c:ext xmlns:c16="http://schemas.microsoft.com/office/drawing/2014/chart" uri="{C3380CC4-5D6E-409C-BE32-E72D297353CC}">
              <c16:uniqueId val="{00000007-233C-479C-AC3E-942BB694D6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463</c:v>
                </c:pt>
                <c:pt idx="2">
                  <c:v>#N/A</c:v>
                </c:pt>
                <c:pt idx="3">
                  <c:v>#N/A</c:v>
                </c:pt>
                <c:pt idx="4">
                  <c:v>473</c:v>
                </c:pt>
                <c:pt idx="5">
                  <c:v>#N/A</c:v>
                </c:pt>
                <c:pt idx="6">
                  <c:v>#N/A</c:v>
                </c:pt>
                <c:pt idx="7">
                  <c:v>473</c:v>
                </c:pt>
                <c:pt idx="8">
                  <c:v>#N/A</c:v>
                </c:pt>
                <c:pt idx="9">
                  <c:v>#N/A</c:v>
                </c:pt>
                <c:pt idx="10">
                  <c:v>458</c:v>
                </c:pt>
                <c:pt idx="11">
                  <c:v>#N/A</c:v>
                </c:pt>
                <c:pt idx="12">
                  <c:v>#N/A</c:v>
                </c:pt>
                <c:pt idx="13">
                  <c:v>476</c:v>
                </c:pt>
                <c:pt idx="14">
                  <c:v>#N/A</c:v>
                </c:pt>
              </c:numCache>
            </c:numRef>
          </c:val>
          <c:smooth val="0"/>
          <c:extLst>
            <c:ext xmlns:c16="http://schemas.microsoft.com/office/drawing/2014/chart" uri="{C3380CC4-5D6E-409C-BE32-E72D297353CC}">
              <c16:uniqueId val="{00000008-233C-479C-AC3E-942BB694D6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7144</c:v>
                </c:pt>
                <c:pt idx="5">
                  <c:v>6890</c:v>
                </c:pt>
                <c:pt idx="8">
                  <c:v>6594</c:v>
                </c:pt>
                <c:pt idx="11">
                  <c:v>6146</c:v>
                </c:pt>
                <c:pt idx="14">
                  <c:v>6250</c:v>
                </c:pt>
              </c:numCache>
            </c:numRef>
          </c:val>
          <c:extLst>
            <c:ext xmlns:c16="http://schemas.microsoft.com/office/drawing/2014/chart" uri="{C3380CC4-5D6E-409C-BE32-E72D297353CC}">
              <c16:uniqueId val="{00000000-56CE-4B74-AE9F-CC85DDBEE2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70</c:v>
                </c:pt>
                <c:pt idx="5">
                  <c:v>64</c:v>
                </c:pt>
                <c:pt idx="8">
                  <c:v>79</c:v>
                </c:pt>
                <c:pt idx="11">
                  <c:v>70</c:v>
                </c:pt>
                <c:pt idx="14">
                  <c:v>118</c:v>
                </c:pt>
              </c:numCache>
            </c:numRef>
          </c:val>
          <c:extLst>
            <c:ext xmlns:c16="http://schemas.microsoft.com/office/drawing/2014/chart" uri="{C3380CC4-5D6E-409C-BE32-E72D297353CC}">
              <c16:uniqueId val="{00000001-56CE-4B74-AE9F-CC85DDBEE2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2771</c:v>
                </c:pt>
                <c:pt idx="5">
                  <c:v>3142</c:v>
                </c:pt>
                <c:pt idx="8">
                  <c:v>3599</c:v>
                </c:pt>
                <c:pt idx="11">
                  <c:v>3825</c:v>
                </c:pt>
                <c:pt idx="14">
                  <c:v>3757</c:v>
                </c:pt>
              </c:numCache>
            </c:numRef>
          </c:val>
          <c:extLst>
            <c:ext xmlns:c16="http://schemas.microsoft.com/office/drawing/2014/chart" uri="{C3380CC4-5D6E-409C-BE32-E72D297353CC}">
              <c16:uniqueId val="{00000002-56CE-4B74-AE9F-CC85DDBEE2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CE-4B74-AE9F-CC85DDBEE2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CE-4B74-AE9F-CC85DDBEE2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CE-4B74-AE9F-CC85DDBEE2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866</c:v>
                </c:pt>
                <c:pt idx="3">
                  <c:v>815</c:v>
                </c:pt>
                <c:pt idx="6">
                  <c:v>800</c:v>
                </c:pt>
                <c:pt idx="9">
                  <c:v>781</c:v>
                </c:pt>
                <c:pt idx="12">
                  <c:v>798</c:v>
                </c:pt>
              </c:numCache>
            </c:numRef>
          </c:val>
          <c:extLst>
            <c:ext xmlns:c16="http://schemas.microsoft.com/office/drawing/2014/chart" uri="{C3380CC4-5D6E-409C-BE32-E72D297353CC}">
              <c16:uniqueId val="{00000006-56CE-4B74-AE9F-CC85DDBEE2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744</c:v>
                </c:pt>
                <c:pt idx="3">
                  <c:v>672</c:v>
                </c:pt>
                <c:pt idx="6">
                  <c:v>633</c:v>
                </c:pt>
                <c:pt idx="9">
                  <c:v>573</c:v>
                </c:pt>
                <c:pt idx="12">
                  <c:v>501</c:v>
                </c:pt>
              </c:numCache>
            </c:numRef>
          </c:val>
          <c:extLst>
            <c:ext xmlns:c16="http://schemas.microsoft.com/office/drawing/2014/chart" uri="{C3380CC4-5D6E-409C-BE32-E72D297353CC}">
              <c16:uniqueId val="{00000007-56CE-4B74-AE9F-CC85DDBEE2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4393</c:v>
                </c:pt>
                <c:pt idx="3">
                  <c:v>4004</c:v>
                </c:pt>
                <c:pt idx="6">
                  <c:v>3635</c:v>
                </c:pt>
                <c:pt idx="9">
                  <c:v>3336</c:v>
                </c:pt>
                <c:pt idx="12">
                  <c:v>3083</c:v>
                </c:pt>
              </c:numCache>
            </c:numRef>
          </c:val>
          <c:extLst>
            <c:ext xmlns:c16="http://schemas.microsoft.com/office/drawing/2014/chart" uri="{C3380CC4-5D6E-409C-BE32-E72D297353CC}">
              <c16:uniqueId val="{00000008-56CE-4B74-AE9F-CC85DDBEE2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207</c:v>
                </c:pt>
                <c:pt idx="3">
                  <c:v>181</c:v>
                </c:pt>
                <c:pt idx="6">
                  <c:v>191</c:v>
                </c:pt>
                <c:pt idx="9">
                  <c:v>163</c:v>
                </c:pt>
                <c:pt idx="12">
                  <c:v>236</c:v>
                </c:pt>
              </c:numCache>
            </c:numRef>
          </c:val>
          <c:extLst>
            <c:ext xmlns:c16="http://schemas.microsoft.com/office/drawing/2014/chart" uri="{C3380CC4-5D6E-409C-BE32-E72D297353CC}">
              <c16:uniqueId val="{00000009-56CE-4B74-AE9F-CC85DDBEE2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6263</c:v>
                </c:pt>
                <c:pt idx="3">
                  <c:v>6233</c:v>
                </c:pt>
                <c:pt idx="6">
                  <c:v>6118</c:v>
                </c:pt>
                <c:pt idx="9">
                  <c:v>5836</c:v>
                </c:pt>
                <c:pt idx="12">
                  <c:v>5484</c:v>
                </c:pt>
              </c:numCache>
            </c:numRef>
          </c:val>
          <c:extLst>
            <c:ext xmlns:c16="http://schemas.microsoft.com/office/drawing/2014/chart" uri="{C3380CC4-5D6E-409C-BE32-E72D297353CC}">
              <c16:uniqueId val="{0000000A-56CE-4B74-AE9F-CC85DDBEE2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2488</c:v>
                </c:pt>
                <c:pt idx="2">
                  <c:v>#N/A</c:v>
                </c:pt>
                <c:pt idx="3">
                  <c:v>#N/A</c:v>
                </c:pt>
                <c:pt idx="4">
                  <c:v>1808</c:v>
                </c:pt>
                <c:pt idx="5">
                  <c:v>#N/A</c:v>
                </c:pt>
                <c:pt idx="6">
                  <c:v>#N/A</c:v>
                </c:pt>
                <c:pt idx="7">
                  <c:v>1105</c:v>
                </c:pt>
                <c:pt idx="8">
                  <c:v>#N/A</c:v>
                </c:pt>
                <c:pt idx="9">
                  <c:v>#N/A</c:v>
                </c:pt>
                <c:pt idx="10">
                  <c:v>647</c:v>
                </c:pt>
                <c:pt idx="11">
                  <c:v>#N/A</c:v>
                </c:pt>
                <c:pt idx="12">
                  <c:v>#N/A</c:v>
                </c:pt>
                <c:pt idx="13">
                  <c:v>0</c:v>
                </c:pt>
                <c:pt idx="14">
                  <c:v>#N/A</c:v>
                </c:pt>
              </c:numCache>
            </c:numRef>
          </c:val>
          <c:smooth val="0"/>
          <c:extLst>
            <c:ext xmlns:c16="http://schemas.microsoft.com/office/drawing/2014/chart" uri="{C3380CC4-5D6E-409C-BE32-E72D297353CC}">
              <c16:uniqueId val="{0000000B-56CE-4B74-AE9F-CC85DDBEE2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3070</c:v>
                </c:pt>
                <c:pt idx="1">
                  <c:v>3105</c:v>
                </c:pt>
                <c:pt idx="2">
                  <c:v>2991</c:v>
                </c:pt>
              </c:numCache>
            </c:numRef>
          </c:val>
          <c:extLst>
            <c:ext xmlns:c16="http://schemas.microsoft.com/office/drawing/2014/chart" uri="{C3380CC4-5D6E-409C-BE32-E72D297353CC}">
              <c16:uniqueId val="{00000000-1C93-4274-9604-F141EEF971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c:v>
                </c:pt>
                <c:pt idx="1">
                  <c:v>70</c:v>
                </c:pt>
                <c:pt idx="2">
                  <c:v>70</c:v>
                </c:pt>
              </c:numCache>
            </c:numRef>
          </c:val>
          <c:extLst>
            <c:ext xmlns:c16="http://schemas.microsoft.com/office/drawing/2014/chart" uri="{C3380CC4-5D6E-409C-BE32-E72D297353CC}">
              <c16:uniqueId val="{00000001-1C93-4274-9604-F141EEF971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151</c:v>
                </c:pt>
                <c:pt idx="1">
                  <c:v>312</c:v>
                </c:pt>
                <c:pt idx="2">
                  <c:v>347</c:v>
                </c:pt>
              </c:numCache>
            </c:numRef>
          </c:val>
          <c:extLst>
            <c:ext xmlns:c16="http://schemas.microsoft.com/office/drawing/2014/chart" uri="{C3380CC4-5D6E-409C-BE32-E72D297353CC}">
              <c16:uniqueId val="{00000002-1C93-4274-9604-F141EEF971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勝央中核工業団地の誘致企業を中心に安定した税収があり、数値は０．４</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と類似団体平均よりも若干上回っている。今後も景気動向などによる法人町民税、固定資産税（償却資産）等の不安定要素が考えられる。</a:t>
          </a:r>
          <a:endParaRPr lang="ja-JP" altLang="ja-JP" sz="1200">
            <a:effectLst/>
          </a:endParaRPr>
        </a:p>
        <a:p>
          <a:r>
            <a:rPr lang="ja-JP" altLang="ja-JP" sz="1200">
              <a:solidFill>
                <a:schemeClr val="dk1"/>
              </a:solidFill>
              <a:effectLst/>
              <a:latin typeface="+mn-lt"/>
              <a:ea typeface="+mn-ea"/>
              <a:cs typeface="+mn-cs"/>
            </a:rPr>
            <a:t>近年の傾向としては、基準財政収入額及び基準財政需要額は微増で推移しているが、令和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年度は基準財政需要額が大きく増加したため財政力指数は減少となった。</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24871</xdr:rowOff>
    </xdr:from>
    <xdr:to>
      <xdr:col>23</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972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24871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145521</xdr:rowOff>
    </xdr:from>
    <xdr:to>
      <xdr:col>19</xdr:col>
      <xdr:colOff>184150</xdr:colOff>
      <xdr:row>43</xdr:row>
      <xdr:rowOff>75671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85848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1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９年度以降、経常一般財源の地方税、国庫支出金及び地方消費税交付金が増額となったため、経常収支比率は改善傾向にあった。令和２年度以降は地方交付税などの経常一般財源等が増加したことなどにより、類似団体平均と比較して低い数値が続いてい</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が、令和４年度</a:t>
          </a:r>
          <a:r>
            <a:rPr lang="ja-JP" altLang="en-US" sz="1100">
              <a:solidFill>
                <a:schemeClr val="dk1"/>
              </a:solidFill>
              <a:effectLst/>
              <a:latin typeface="+mn-lt"/>
              <a:ea typeface="+mn-ea"/>
              <a:cs typeface="+mn-cs"/>
            </a:rPr>
            <a:t>及び５年度は</a:t>
          </a:r>
          <a:r>
            <a:rPr lang="ja-JP" altLang="ja-JP" sz="1100">
              <a:solidFill>
                <a:schemeClr val="dk1"/>
              </a:solidFill>
              <a:effectLst/>
              <a:latin typeface="+mn-lt"/>
              <a:ea typeface="+mn-ea"/>
              <a:cs typeface="+mn-cs"/>
            </a:rPr>
            <a:t>人件費や物件費が増加したことにより増加した。</a:t>
          </a:r>
          <a:endParaRPr lang="ja-JP" altLang="ja-JP" sz="1100">
            <a:effectLst/>
          </a:endParaRPr>
        </a:p>
        <a:p>
          <a:r>
            <a:rPr lang="ja-JP" altLang="ja-JP" sz="1100">
              <a:solidFill>
                <a:schemeClr val="dk1"/>
              </a:solidFill>
              <a:effectLst/>
              <a:latin typeface="+mn-lt"/>
              <a:ea typeface="+mn-ea"/>
              <a:cs typeface="+mn-cs"/>
            </a:rPr>
            <a:t>これまでも取り組んできた義務的経費の削減に努め、借入残高は減少傾向にあるが、今後も借入金の抑制を図らなければならない。</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114119</xdr:rowOff>
    </xdr:from>
    <xdr:to>
      <xdr:col>23</xdr:col>
      <xdr:colOff>133350</xdr:colOff>
      <xdr:row>66</xdr:row>
      <xdr:rowOff>92891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229669"/>
          <a:ext cx="0" cy="1178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29046</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9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114119</xdr:rowOff>
    </xdr:from>
    <xdr:to>
      <xdr:col>24</xdr:col>
      <xdr:colOff>12700</xdr:colOff>
      <xdr:row>59</xdr:row>
      <xdr:rowOff>114119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22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6531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505440"/>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141531</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71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169454</xdr:rowOff>
    </xdr:from>
    <xdr:to>
      <xdr:col>23</xdr:col>
      <xdr:colOff>184150</xdr:colOff>
      <xdr:row>63</xdr:row>
      <xdr:rowOff>99604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147683</xdr:rowOff>
    </xdr:from>
    <xdr:to>
      <xdr:col>19</xdr:col>
      <xdr:colOff>133350</xdr:colOff>
      <xdr:row>61</xdr:row>
      <xdr:rowOff>46990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09178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52251</xdr:rowOff>
    </xdr:from>
    <xdr:to>
      <xdr:col>19</xdr:col>
      <xdr:colOff>184150</xdr:colOff>
      <xdr:row>62</xdr:row>
      <xdr:rowOff>153851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138628</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147683</xdr:rowOff>
    </xdr:from>
    <xdr:to>
      <xdr:col>15</xdr:col>
      <xdr:colOff>82550</xdr:colOff>
      <xdr:row>60</xdr:row>
      <xdr:rowOff>163285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091783"/>
          <a:ext cx="889000" cy="3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23767</xdr:rowOff>
    </xdr:from>
    <xdr:to>
      <xdr:col>15</xdr:col>
      <xdr:colOff>133350</xdr:colOff>
      <xdr:row>61</xdr:row>
      <xdr:rowOff>125367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110144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163285</xdr:rowOff>
    </xdr:from>
    <xdr:to>
      <xdr:col>11</xdr:col>
      <xdr:colOff>31750</xdr:colOff>
      <xdr:row>63</xdr:row>
      <xdr:rowOff>62593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0450285"/>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134983</xdr:rowOff>
    </xdr:from>
    <xdr:to>
      <xdr:col>11</xdr:col>
      <xdr:colOff>82550</xdr:colOff>
      <xdr:row>63</xdr:row>
      <xdr:rowOff>65133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143708</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96883</xdr:rowOff>
    </xdr:from>
    <xdr:to>
      <xdr:col>15</xdr:col>
      <xdr:colOff>133350</xdr:colOff>
      <xdr:row>59</xdr:row>
      <xdr:rowOff>27033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37210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112485</xdr:rowOff>
    </xdr:from>
    <xdr:to>
      <xdr:col>11</xdr:col>
      <xdr:colOff>82550</xdr:colOff>
      <xdr:row>61</xdr:row>
      <xdr:rowOff>42635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52812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123570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令和２年度に始まった会計年度任用職員制度により人件費の増加が続いている。令和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a:t>
          </a:r>
          <a:r>
            <a:rPr lang="ja-JP" altLang="en-US" sz="1200">
              <a:solidFill>
                <a:schemeClr val="dk1"/>
              </a:solidFill>
              <a:effectLst/>
              <a:latin typeface="+mn-lt"/>
              <a:ea typeface="+mn-ea"/>
              <a:cs typeface="+mn-cs"/>
            </a:rPr>
            <a:t>人事院勧告の影響等により</a:t>
          </a:r>
          <a:r>
            <a:rPr lang="ja-JP" altLang="ja-JP" sz="1200">
              <a:solidFill>
                <a:schemeClr val="dk1"/>
              </a:solidFill>
              <a:effectLst/>
              <a:latin typeface="+mn-lt"/>
              <a:ea typeface="+mn-ea"/>
              <a:cs typeface="+mn-cs"/>
            </a:rPr>
            <a:t>前年度よりも</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７</a:t>
          </a:r>
          <a:r>
            <a:rPr lang="ja-JP" altLang="ja-JP" sz="1200">
              <a:solidFill>
                <a:schemeClr val="dk1"/>
              </a:solidFill>
              <a:effectLst/>
              <a:latin typeface="+mn-lt"/>
              <a:ea typeface="+mn-ea"/>
              <a:cs typeface="+mn-cs"/>
            </a:rPr>
            <a:t>％増加した。</a:t>
          </a:r>
          <a:endParaRPr lang="ja-JP" altLang="ja-JP" sz="1200">
            <a:effectLst/>
          </a:endParaRPr>
        </a:p>
        <a:p>
          <a:r>
            <a:rPr lang="ja-JP" altLang="ja-JP" sz="1200">
              <a:solidFill>
                <a:schemeClr val="dk1"/>
              </a:solidFill>
              <a:effectLst/>
              <a:latin typeface="+mn-lt"/>
              <a:ea typeface="+mn-ea"/>
              <a:cs typeface="+mn-cs"/>
            </a:rPr>
            <a:t>物件費は</a:t>
          </a:r>
          <a:r>
            <a:rPr lang="ja-JP" altLang="en-US" sz="1200">
              <a:solidFill>
                <a:schemeClr val="dk1"/>
              </a:solidFill>
              <a:effectLst/>
              <a:latin typeface="+mn-lt"/>
              <a:ea typeface="+mn-ea"/>
              <a:cs typeface="+mn-cs"/>
            </a:rPr>
            <a:t>物価高騰により増加傾向にあるが、令和５年度は新型コロナウイルス接種事業の縮小により６．６％減少</a:t>
          </a:r>
          <a:r>
            <a:rPr lang="ja-JP" altLang="ja-JP" sz="1200">
              <a:solidFill>
                <a:schemeClr val="dk1"/>
              </a:solidFill>
              <a:effectLst/>
              <a:latin typeface="+mn-lt"/>
              <a:ea typeface="+mn-ea"/>
              <a:cs typeface="+mn-cs"/>
            </a:rPr>
            <a:t>している。</a:t>
          </a:r>
          <a:endParaRPr lang="ja-JP" altLang="ja-JP" sz="1200">
            <a:effectLst/>
          </a:endParaRPr>
        </a:p>
        <a:p>
          <a:r>
            <a:rPr lang="ja-JP" altLang="ja-JP" sz="1200">
              <a:solidFill>
                <a:schemeClr val="dk1"/>
              </a:solidFill>
              <a:effectLst/>
              <a:latin typeface="+mn-lt"/>
              <a:ea typeface="+mn-ea"/>
              <a:cs typeface="+mn-cs"/>
            </a:rPr>
            <a:t>類似団体平均と比較すると、例年低い数値が続いている。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6" name="人件費・物件費等の状況グラフ枠">
          <a:extLst>
            <a:ext uri="{FF2B5EF4-FFF2-40B4-BE49-F238E27FC236}">
              <a16:creationId xmlns:a16="http://schemas.microsoft.com/office/drawing/2014/main" id="{00000000-0008-0000-0300-0000C4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8" name="人件費・物件費等の状況最小値テキスト">
          <a:extLst>
            <a:ext uri="{FF2B5EF4-FFF2-40B4-BE49-F238E27FC236}">
              <a16:creationId xmlns:a16="http://schemas.microsoft.com/office/drawing/2014/main" id="{00000000-0008-0000-0300-0000C6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200" name="人件費・物件費等の状況最大値テキスト">
          <a:extLst>
            <a:ext uri="{FF2B5EF4-FFF2-40B4-BE49-F238E27FC236}">
              <a16:creationId xmlns:a16="http://schemas.microsoft.com/office/drawing/2014/main" id="{00000000-0008-0000-0300-0000C8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10686</xdr:rowOff>
    </xdr:from>
    <xdr:to>
      <xdr:col>23</xdr:col>
      <xdr:colOff>133350</xdr:colOff>
      <xdr:row>82</xdr:row>
      <xdr:rowOff>14836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4114800" y="14069586"/>
          <a:ext cx="8382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3" name="人件費・物件費等の状況平均値テキスト">
          <a:extLst>
            <a:ext uri="{FF2B5EF4-FFF2-40B4-BE49-F238E27FC236}">
              <a16:creationId xmlns:a16="http://schemas.microsoft.com/office/drawing/2014/main" id="{00000000-0008-0000-0300-0000CB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140109</xdr:rowOff>
    </xdr:from>
    <xdr:to>
      <xdr:col>19</xdr:col>
      <xdr:colOff>133350</xdr:colOff>
      <xdr:row>82</xdr:row>
      <xdr:rowOff>14836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3225800" y="14027559"/>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113996</xdr:rowOff>
    </xdr:from>
    <xdr:to>
      <xdr:col>15</xdr:col>
      <xdr:colOff>82550</xdr:colOff>
      <xdr:row>81</xdr:row>
      <xdr:rowOff>140109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2336800" y="14001446"/>
          <a:ext cx="889000" cy="2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47546</xdr:rowOff>
    </xdr:from>
    <xdr:to>
      <xdr:col>11</xdr:col>
      <xdr:colOff>31750</xdr:colOff>
      <xdr:row>81</xdr:row>
      <xdr:rowOff>113996</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a:off x="1447800" y="13934996"/>
          <a:ext cx="889000" cy="6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4" name="フローチャート: 判断 213">
          <a:extLst>
            <a:ext uri="{FF2B5EF4-FFF2-40B4-BE49-F238E27FC236}">
              <a16:creationId xmlns:a16="http://schemas.microsoft.com/office/drawing/2014/main" id="{00000000-0008-0000-0300-0000D6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131336</xdr:rowOff>
    </xdr:from>
    <xdr:to>
      <xdr:col>23</xdr:col>
      <xdr:colOff>184150</xdr:colOff>
      <xdr:row>82</xdr:row>
      <xdr:rowOff>61486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902200" y="140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147863</xdr:rowOff>
    </xdr:from>
    <xdr:ext cx="762000" cy="259045"/>
    <xdr:sp macro="" textlink="">
      <xdr:nvSpPr>
        <xdr:cNvPr id="222" name="人件費・物件費等の状況該当値テキスト">
          <a:extLst>
            <a:ext uri="{FF2B5EF4-FFF2-40B4-BE49-F238E27FC236}">
              <a16:creationId xmlns:a16="http://schemas.microsoft.com/office/drawing/2014/main" id="{00000000-0008-0000-0300-0000DE000000}"/>
            </a:ext>
          </a:extLst>
        </xdr:cNvPr>
        <xdr:cNvSpPr txBox="1"/>
      </xdr:nvSpPr>
      <xdr:spPr>
        <a:xfrm>
          <a:off x="5041900" y="1386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135486</xdr:rowOff>
    </xdr:from>
    <xdr:to>
      <xdr:col>19</xdr:col>
      <xdr:colOff>184150</xdr:colOff>
      <xdr:row>82</xdr:row>
      <xdr:rowOff>65636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4064000" y="140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75813</xdr:rowOff>
    </xdr:from>
    <xdr:ext cx="7366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3733800" y="137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89309</xdr:rowOff>
    </xdr:from>
    <xdr:to>
      <xdr:col>15</xdr:col>
      <xdr:colOff>133350</xdr:colOff>
      <xdr:row>82</xdr:row>
      <xdr:rowOff>19459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3175000" y="139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29636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2844800" y="137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63196</xdr:rowOff>
    </xdr:from>
    <xdr:to>
      <xdr:col>11</xdr:col>
      <xdr:colOff>82550</xdr:colOff>
      <xdr:row>81</xdr:row>
      <xdr:rowOff>164796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2286000" y="139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3523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955800" y="137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168196</xdr:rowOff>
    </xdr:from>
    <xdr:to>
      <xdr:col>7</xdr:col>
      <xdr:colOff>31750</xdr:colOff>
      <xdr:row>81</xdr:row>
      <xdr:rowOff>98346</xdr:rowOff>
    </xdr:to>
    <xdr:sp macro="" textlink="">
      <xdr:nvSpPr>
        <xdr:cNvPr id="229" name="楕円 228">
          <a:extLst>
            <a:ext uri="{FF2B5EF4-FFF2-40B4-BE49-F238E27FC236}">
              <a16:creationId xmlns:a16="http://schemas.microsoft.com/office/drawing/2014/main" id="{00000000-0008-0000-0300-0000E5000000}"/>
            </a:ext>
          </a:extLst>
        </xdr:cNvPr>
        <xdr:cNvSpPr/>
      </xdr:nvSpPr>
      <xdr:spPr>
        <a:xfrm>
          <a:off x="1397000" y="1388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108523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066800" y="136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2" name="正方形/長方形 241">
          <a:extLst>
            <a:ext uri="{FF2B5EF4-FFF2-40B4-BE49-F238E27FC236}">
              <a16:creationId xmlns:a16="http://schemas.microsoft.com/office/drawing/2014/main" id="{00000000-0008-0000-0300-0000F2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類似団体と比較し、若干数値が高い状況にある。</a:t>
          </a:r>
          <a:endParaRPr lang="ja-JP" altLang="ja-JP" sz="1200">
            <a:effectLst/>
          </a:endParaRPr>
        </a:p>
        <a:p>
          <a:r>
            <a:rPr lang="ja-JP" altLang="ja-JP" sz="1200">
              <a:solidFill>
                <a:schemeClr val="dk1"/>
              </a:solidFill>
              <a:effectLst/>
              <a:latin typeface="+mn-lt"/>
              <a:ea typeface="+mn-ea"/>
              <a:cs typeface="+mn-cs"/>
            </a:rPr>
            <a:t>町の職員数が採用年度によりばらつきがあるため、年度によって大きく増減する年もある。人事院勧告に従い適正な給与改定を行っているが、今後なお一層の適正化に努める。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8922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68036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49267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136979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136979</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類似団体と比較し、ほぼ平均的である。</a:t>
          </a:r>
          <a:endParaRPr lang="ja-JP" altLang="ja-JP" sz="1200">
            <a:effectLst/>
          </a:endParaRPr>
        </a:p>
        <a:p>
          <a:r>
            <a:rPr lang="ja-JP" altLang="ja-JP" sz="1200">
              <a:solidFill>
                <a:schemeClr val="dk1"/>
              </a:solidFill>
              <a:effectLst/>
              <a:latin typeface="+mn-lt"/>
              <a:ea typeface="+mn-ea"/>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58480</xdr:rowOff>
    </xdr:from>
    <xdr:to>
      <xdr:col>81</xdr:col>
      <xdr:colOff>44450</xdr:colOff>
      <xdr:row>61</xdr:row>
      <xdr:rowOff>80312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516930"/>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41245</xdr:rowOff>
    </xdr:from>
    <xdr:to>
      <xdr:col>77</xdr:col>
      <xdr:colOff>44450</xdr:colOff>
      <xdr:row>61</xdr:row>
      <xdr:rowOff>80312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499695"/>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41245</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48475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28605</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flipV="1">
          <a:off x="13512800" y="104847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7680</xdr:rowOff>
    </xdr:from>
    <xdr:to>
      <xdr:col>81</xdr:col>
      <xdr:colOff>95250</xdr:colOff>
      <xdr:row>61</xdr:row>
      <xdr:rowOff>109280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151207</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4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29512</xdr:rowOff>
    </xdr:from>
    <xdr:to>
      <xdr:col>77</xdr:col>
      <xdr:colOff>95250</xdr:colOff>
      <xdr:row>61</xdr:row>
      <xdr:rowOff>131112</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115889</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161895</xdr:rowOff>
    </xdr:from>
    <xdr:to>
      <xdr:col>73</xdr:col>
      <xdr:colOff>44450</xdr:colOff>
      <xdr:row>61</xdr:row>
      <xdr:rowOff>92045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76822</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5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61884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149255</xdr:rowOff>
    </xdr:from>
    <xdr:to>
      <xdr:col>64</xdr:col>
      <xdr:colOff>152400</xdr:colOff>
      <xdr:row>61</xdr:row>
      <xdr:rowOff>79405</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64182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類似団体の平均と比較し、高い数値である。</a:t>
          </a:r>
          <a:endParaRPr lang="ja-JP" altLang="ja-JP" sz="1200">
            <a:effectLst/>
          </a:endParaRPr>
        </a:p>
        <a:p>
          <a:r>
            <a:rPr lang="ja-JP" altLang="ja-JP" sz="1200">
              <a:solidFill>
                <a:schemeClr val="dk1"/>
              </a:solidFill>
              <a:effectLst/>
              <a:latin typeface="+mn-lt"/>
              <a:ea typeface="+mn-ea"/>
              <a:cs typeface="+mn-cs"/>
            </a:rPr>
            <a:t>地方債の発行抑制に努めなければならないが、保育園建築や</a:t>
          </a:r>
          <a:r>
            <a:rPr lang="ja-JP" altLang="en-US" sz="1200">
              <a:solidFill>
                <a:schemeClr val="dk1"/>
              </a:solidFill>
              <a:effectLst/>
              <a:latin typeface="+mn-lt"/>
              <a:ea typeface="+mn-ea"/>
              <a:cs typeface="+mn-cs"/>
            </a:rPr>
            <a:t>学校</a:t>
          </a:r>
          <a:r>
            <a:rPr lang="ja-JP" altLang="ja-JP" sz="1200">
              <a:solidFill>
                <a:schemeClr val="dk1"/>
              </a:solidFill>
              <a:effectLst/>
              <a:latin typeface="+mn-lt"/>
              <a:ea typeface="+mn-ea"/>
              <a:cs typeface="+mn-cs"/>
            </a:rPr>
            <a:t>改修などにより多額の借入が発生する予定である。一方、旧地域整備事業債や臨時地方道整備事業債が順次償還を終えるので、</a:t>
          </a:r>
          <a:r>
            <a:rPr lang="ja-JP" altLang="en-US" sz="1200">
              <a:solidFill>
                <a:schemeClr val="dk1"/>
              </a:solidFill>
              <a:effectLst/>
              <a:latin typeface="+mn-lt"/>
              <a:ea typeface="+mn-ea"/>
              <a:cs typeface="+mn-cs"/>
            </a:rPr>
            <a:t>一時的に</a:t>
          </a:r>
          <a:r>
            <a:rPr lang="ja-JP" altLang="ja-JP" sz="1200">
              <a:solidFill>
                <a:schemeClr val="dk1"/>
              </a:solidFill>
              <a:effectLst/>
              <a:latin typeface="+mn-lt"/>
              <a:ea typeface="+mn-ea"/>
              <a:cs typeface="+mn-cs"/>
            </a:rPr>
            <a:t>地方債残高は</a:t>
          </a:r>
          <a:r>
            <a:rPr lang="ja-JP" altLang="en-US" sz="1200">
              <a:solidFill>
                <a:schemeClr val="dk1"/>
              </a:solidFill>
              <a:effectLst/>
              <a:latin typeface="+mn-lt"/>
              <a:ea typeface="+mn-ea"/>
              <a:cs typeface="+mn-cs"/>
            </a:rPr>
            <a:t>増加するものの、その後</a:t>
          </a:r>
          <a:r>
            <a:rPr lang="ja-JP" altLang="ja-JP" sz="1200">
              <a:solidFill>
                <a:schemeClr val="dk1"/>
              </a:solidFill>
              <a:effectLst/>
              <a:latin typeface="+mn-lt"/>
              <a:ea typeface="+mn-ea"/>
              <a:cs typeface="+mn-cs"/>
            </a:rPr>
            <a:t>減少に向かうと思われる。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91" name="公債費負担の状況グラフ枠">
          <a:extLst>
            <a:ext uri="{FF2B5EF4-FFF2-40B4-BE49-F238E27FC236}">
              <a16:creationId xmlns:a16="http://schemas.microsoft.com/office/drawing/2014/main" id="{00000000-0008-0000-0300-00008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3" name="公債費負担の状況最小値テキスト">
          <a:extLst>
            <a:ext uri="{FF2B5EF4-FFF2-40B4-BE49-F238E27FC236}">
              <a16:creationId xmlns:a16="http://schemas.microsoft.com/office/drawing/2014/main" id="{00000000-0008-0000-0300-000089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5" name="公債費負担の状況最大値テキスト">
          <a:extLst>
            <a:ext uri="{FF2B5EF4-FFF2-40B4-BE49-F238E27FC236}">
              <a16:creationId xmlns:a16="http://schemas.microsoft.com/office/drawing/2014/main" id="{00000000-0008-0000-0300-00008B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43</xdr:row>
      <xdr:rowOff>14817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6179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8" name="公債費負担の状況平均値テキスト">
          <a:extLst>
            <a:ext uri="{FF2B5EF4-FFF2-40B4-BE49-F238E27FC236}">
              <a16:creationId xmlns:a16="http://schemas.microsoft.com/office/drawing/2014/main" id="{00000000-0008-0000-0300-00008E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75142</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5290800" y="73871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65088</xdr:rowOff>
    </xdr:from>
    <xdr:to>
      <xdr:col>72</xdr:col>
      <xdr:colOff>203200</xdr:colOff>
      <xdr:row>43</xdr:row>
      <xdr:rowOff>75142</xdr:rowOff>
    </xdr:to>
    <xdr:cxnSp macro="">
      <xdr:nvCxnSpPr>
        <xdr:cNvPr id="403" name="直線コネクタ 402">
          <a:extLst>
            <a:ext uri="{FF2B5EF4-FFF2-40B4-BE49-F238E27FC236}">
              <a16:creationId xmlns:a16="http://schemas.microsoft.com/office/drawing/2014/main" id="{00000000-0008-0000-0300-000093010000}"/>
            </a:ext>
          </a:extLst>
        </xdr:cNvPr>
        <xdr:cNvCxnSpPr/>
      </xdr:nvCxnSpPr>
      <xdr:spPr>
        <a:xfrm>
          <a:off x="14401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4" name="フローチャート: 判断 403">
          <a:extLst>
            <a:ext uri="{FF2B5EF4-FFF2-40B4-BE49-F238E27FC236}">
              <a16:creationId xmlns:a16="http://schemas.microsoft.com/office/drawing/2014/main" id="{00000000-0008-0000-0300-000094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65088</xdr:rowOff>
    </xdr:from>
    <xdr:to>
      <xdr:col>68</xdr:col>
      <xdr:colOff>152400</xdr:colOff>
      <xdr:row>43</xdr:row>
      <xdr:rowOff>65088</xdr:rowOff>
    </xdr:to>
    <xdr:cxnSp macro="">
      <xdr:nvCxnSpPr>
        <xdr:cNvPr id="406" name="直線コネクタ 405">
          <a:extLst>
            <a:ext uri="{FF2B5EF4-FFF2-40B4-BE49-F238E27FC236}">
              <a16:creationId xmlns:a16="http://schemas.microsoft.com/office/drawing/2014/main" id="{00000000-0008-0000-0300-000096010000}"/>
            </a:ext>
          </a:extLst>
        </xdr:cNvPr>
        <xdr:cNvCxnSpPr/>
      </xdr:nvCxnSpPr>
      <xdr:spPr>
        <a:xfrm>
          <a:off x="13512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9" name="フローチャート: 判断 408">
          <a:extLst>
            <a:ext uri="{FF2B5EF4-FFF2-40B4-BE49-F238E27FC236}">
              <a16:creationId xmlns:a16="http://schemas.microsoft.com/office/drawing/2014/main" id="{00000000-0008-0000-0300-000099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115358</xdr:rowOff>
    </xdr:from>
    <xdr:to>
      <xdr:col>81</xdr:col>
      <xdr:colOff>95250</xdr:colOff>
      <xdr:row>43</xdr:row>
      <xdr:rowOff>45508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967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87435</xdr:rowOff>
    </xdr:from>
    <xdr:ext cx="762000" cy="259045"/>
    <xdr:sp macro="" textlink="">
      <xdr:nvSpPr>
        <xdr:cNvPr id="417" name="公債費負担の状況該当値テキスト">
          <a:extLst>
            <a:ext uri="{FF2B5EF4-FFF2-40B4-BE49-F238E27FC236}">
              <a16:creationId xmlns:a16="http://schemas.microsoft.com/office/drawing/2014/main" id="{00000000-0008-0000-0300-0000A1010000}"/>
            </a:ext>
          </a:extLst>
        </xdr:cNvPr>
        <xdr:cNvSpPr txBox="1"/>
      </xdr:nvSpPr>
      <xdr:spPr>
        <a:xfrm>
          <a:off x="17106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24342</xdr:rowOff>
    </xdr:from>
    <xdr:to>
      <xdr:col>73</xdr:col>
      <xdr:colOff>44450</xdr:colOff>
      <xdr:row>43</xdr:row>
      <xdr:rowOff>125942</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5240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14288</xdr:rowOff>
    </xdr:from>
    <xdr:to>
      <xdr:col>68</xdr:col>
      <xdr:colOff>203200</xdr:colOff>
      <xdr:row>43</xdr:row>
      <xdr:rowOff>115888</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4351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100665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4020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14288</xdr:rowOff>
    </xdr:from>
    <xdr:to>
      <xdr:col>64</xdr:col>
      <xdr:colOff>152400</xdr:colOff>
      <xdr:row>43</xdr:row>
      <xdr:rowOff>115888</xdr:rowOff>
    </xdr:to>
    <xdr:sp macro="" textlink="">
      <xdr:nvSpPr>
        <xdr:cNvPr id="424" name="楕円 423">
          <a:extLst>
            <a:ext uri="{FF2B5EF4-FFF2-40B4-BE49-F238E27FC236}">
              <a16:creationId xmlns:a16="http://schemas.microsoft.com/office/drawing/2014/main" id="{00000000-0008-0000-0300-0000A8010000}"/>
            </a:ext>
          </a:extLst>
        </xdr:cNvPr>
        <xdr:cNvSpPr/>
      </xdr:nvSpPr>
      <xdr:spPr>
        <a:xfrm>
          <a:off x="13462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100665</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131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6" name="正方形/長方形 435">
          <a:extLst>
            <a:ext uri="{FF2B5EF4-FFF2-40B4-BE49-F238E27FC236}">
              <a16:creationId xmlns:a16="http://schemas.microsoft.com/office/drawing/2014/main" id="{00000000-0008-0000-0300-0000B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7" name="正方形/長方形 436">
          <a:extLst>
            <a:ext uri="{FF2B5EF4-FFF2-40B4-BE49-F238E27FC236}">
              <a16:creationId xmlns:a16="http://schemas.microsoft.com/office/drawing/2014/main" id="{00000000-0008-0000-0300-0000B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ea"/>
              <a:ea typeface="+mn-ea"/>
              <a:cs typeface="+mn-cs"/>
            </a:rPr>
            <a:t>数値は改善傾向</a:t>
          </a:r>
          <a:r>
            <a:rPr lang="ja-JP" altLang="en-US" sz="1100">
              <a:solidFill>
                <a:schemeClr val="dk1"/>
              </a:solidFill>
              <a:effectLst/>
              <a:latin typeface="+mn-ea"/>
              <a:ea typeface="+mn-ea"/>
              <a:cs typeface="+mn-cs"/>
            </a:rPr>
            <a:t>が続き令和５年度に初めて</a:t>
          </a:r>
          <a:r>
            <a:rPr lang="en-US" altLang="ja-JP" sz="1100">
              <a:solidFill>
                <a:schemeClr val="dk1"/>
              </a:solidFill>
              <a:effectLst/>
              <a:latin typeface="+mn-ea"/>
              <a:ea typeface="+mn-ea"/>
              <a:cs typeface="+mn-cs"/>
            </a:rPr>
            <a:t>0</a:t>
          </a:r>
          <a:r>
            <a:rPr lang="ja-JP" altLang="en-US" sz="1100">
              <a:solidFill>
                <a:schemeClr val="dk1"/>
              </a:solidFill>
              <a:effectLst/>
              <a:latin typeface="+mn-ea"/>
              <a:ea typeface="+mn-ea"/>
              <a:cs typeface="+mn-cs"/>
            </a:rPr>
            <a:t>となった</a:t>
          </a:r>
          <a:r>
            <a:rPr lang="ja-JP" altLang="ja-JP" sz="1100">
              <a:solidFill>
                <a:schemeClr val="dk1"/>
              </a:solidFill>
              <a:effectLst/>
              <a:latin typeface="+mn-ea"/>
              <a:ea typeface="+mn-ea"/>
              <a:cs typeface="+mn-cs"/>
            </a:rPr>
            <a:t>、</a:t>
          </a:r>
          <a:endParaRPr lang="ja-JP" altLang="ja-JP" sz="1100">
            <a:effectLst/>
            <a:latin typeface="+mn-ea"/>
            <a:ea typeface="+mn-ea"/>
          </a:endParaRPr>
        </a:p>
        <a:p>
          <a:r>
            <a:rPr lang="ja-JP" altLang="ja-JP" sz="1100">
              <a:solidFill>
                <a:schemeClr val="dk1"/>
              </a:solidFill>
              <a:effectLst/>
              <a:latin typeface="+mn-ea"/>
              <a:ea typeface="+mn-ea"/>
              <a:cs typeface="+mn-cs"/>
            </a:rPr>
            <a:t>財政調整基金を中心とした充当可能基金残高</a:t>
          </a:r>
          <a:r>
            <a:rPr lang="ja-JP" altLang="en-US" sz="1100">
              <a:solidFill>
                <a:schemeClr val="dk1"/>
              </a:solidFill>
              <a:effectLst/>
              <a:latin typeface="+mn-ea"/>
              <a:ea typeface="+mn-ea"/>
              <a:cs typeface="+mn-cs"/>
            </a:rPr>
            <a:t>は</a:t>
          </a:r>
          <a:r>
            <a:rPr lang="ja-JP" altLang="ja-JP" sz="1100">
              <a:solidFill>
                <a:schemeClr val="dk1"/>
              </a:solidFill>
              <a:effectLst/>
              <a:latin typeface="+mn-ea"/>
              <a:ea typeface="+mn-ea"/>
              <a:cs typeface="+mn-cs"/>
            </a:rPr>
            <a:t>微増で推移して</a:t>
          </a:r>
          <a:r>
            <a:rPr lang="ja-JP" altLang="en-US" sz="1100">
              <a:solidFill>
                <a:schemeClr val="dk1"/>
              </a:solidFill>
              <a:effectLst/>
              <a:latin typeface="+mn-ea"/>
              <a:ea typeface="+mn-ea"/>
              <a:cs typeface="+mn-cs"/>
            </a:rPr>
            <a:t>おり、</a:t>
          </a:r>
          <a:r>
            <a:rPr lang="ja-JP" altLang="ja-JP" sz="1100">
              <a:solidFill>
                <a:schemeClr val="dk1"/>
              </a:solidFill>
              <a:effectLst/>
              <a:latin typeface="+mn-ea"/>
              <a:ea typeface="+mn-ea"/>
              <a:cs typeface="+mn-cs"/>
            </a:rPr>
            <a:t>また地方債残高や下水道事業等公営企業債に係る繰入見込額も</a:t>
          </a:r>
          <a:r>
            <a:rPr lang="ja-JP" altLang="en-US" sz="1100">
              <a:solidFill>
                <a:schemeClr val="dk1"/>
              </a:solidFill>
              <a:effectLst/>
              <a:latin typeface="+mn-ea"/>
              <a:ea typeface="+mn-ea"/>
              <a:cs typeface="+mn-cs"/>
            </a:rPr>
            <a:t>改善</a:t>
          </a:r>
          <a:r>
            <a:rPr lang="ja-JP" altLang="ja-JP" sz="1100">
              <a:solidFill>
                <a:schemeClr val="dk1"/>
              </a:solidFill>
              <a:effectLst/>
              <a:latin typeface="+mn-ea"/>
              <a:ea typeface="+mn-ea"/>
              <a:cs typeface="+mn-cs"/>
            </a:rPr>
            <a:t>している。</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しかしながら、保育園建設や学校改修などのハード事業が予定されており、地方債残高が増加することが懸念される。</a:t>
          </a:r>
          <a:endParaRPr lang="ja-JP" altLang="ja-JP" sz="1100">
            <a:effectLst/>
            <a:latin typeface="+mn-ea"/>
            <a:ea typeface="+mn-ea"/>
          </a:endParaRPr>
        </a:p>
        <a:p>
          <a:r>
            <a:rPr lang="ja-JP" altLang="ja-JP" sz="1100">
              <a:solidFill>
                <a:schemeClr val="dk1"/>
              </a:solidFill>
              <a:effectLst/>
              <a:latin typeface="+mn-ea"/>
              <a:ea typeface="+mn-ea"/>
              <a:cs typeface="+mn-cs"/>
            </a:rPr>
            <a:t>今後も財政調整基金の積み増しを計画的に行うことや地方債の償還により、さらに改善へと向かうよう努める。</a:t>
          </a:r>
          <a:endParaRPr lang="ja-JP" altLang="ja-JP" sz="11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5" name="将来負担の状況グラフ枠">
          <a:extLst>
            <a:ext uri="{FF2B5EF4-FFF2-40B4-BE49-F238E27FC236}">
              <a16:creationId xmlns:a16="http://schemas.microsoft.com/office/drawing/2014/main" id="{00000000-0008-0000-0300-0000C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7" name="将来負担の状況最小値テキスト">
          <a:extLst>
            <a:ext uri="{FF2B5EF4-FFF2-40B4-BE49-F238E27FC236}">
              <a16:creationId xmlns:a16="http://schemas.microsoft.com/office/drawing/2014/main" id="{00000000-0008-0000-0300-0000C9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9" name="将来負担の状況最大値テキスト">
          <a:extLst>
            <a:ext uri="{FF2B5EF4-FFF2-40B4-BE49-F238E27FC236}">
              <a16:creationId xmlns:a16="http://schemas.microsoft.com/office/drawing/2014/main" id="{00000000-0008-0000-0300-0000C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118594</xdr:rowOff>
    </xdr:from>
    <xdr:to>
      <xdr:col>77</xdr:col>
      <xdr:colOff>44450</xdr:colOff>
      <xdr:row>15</xdr:row>
      <xdr:rowOff>86179</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5290800" y="2518894"/>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2" name="将来負担の状況平均値テキスト">
          <a:extLst>
            <a:ext uri="{FF2B5EF4-FFF2-40B4-BE49-F238E27FC236}">
              <a16:creationId xmlns:a16="http://schemas.microsoft.com/office/drawing/2014/main" id="{00000000-0008-0000-0300-0000C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86179</xdr:rowOff>
    </xdr:from>
    <xdr:to>
      <xdr:col>72</xdr:col>
      <xdr:colOff>203200</xdr:colOff>
      <xdr:row>16</xdr:row>
      <xdr:rowOff>168668</xdr:rowOff>
    </xdr:to>
    <xdr:cxnSp macro="">
      <xdr:nvCxnSpPr>
        <xdr:cNvPr id="464" name="直線コネクタ 463">
          <a:extLst>
            <a:ext uri="{FF2B5EF4-FFF2-40B4-BE49-F238E27FC236}">
              <a16:creationId xmlns:a16="http://schemas.microsoft.com/office/drawing/2014/main" id="{00000000-0008-0000-0300-0000D0010000}"/>
            </a:ext>
          </a:extLst>
        </xdr:cNvPr>
        <xdr:cNvCxnSpPr/>
      </xdr:nvCxnSpPr>
      <xdr:spPr>
        <a:xfrm flipV="1">
          <a:off x="14401800" y="2657929"/>
          <a:ext cx="8890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168668</xdr:rowOff>
    </xdr:from>
    <xdr:to>
      <xdr:col>68</xdr:col>
      <xdr:colOff>152400</xdr:colOff>
      <xdr:row>18</xdr:row>
      <xdr:rowOff>118775</xdr:rowOff>
    </xdr:to>
    <xdr:cxnSp macro="">
      <xdr:nvCxnSpPr>
        <xdr:cNvPr id="467" name="直線コネクタ 466">
          <a:extLst>
            <a:ext uri="{FF2B5EF4-FFF2-40B4-BE49-F238E27FC236}">
              <a16:creationId xmlns:a16="http://schemas.microsoft.com/office/drawing/2014/main" id="{00000000-0008-0000-0300-0000D3010000}"/>
            </a:ext>
          </a:extLst>
        </xdr:cNvPr>
        <xdr:cNvCxnSpPr/>
      </xdr:nvCxnSpPr>
      <xdr:spPr>
        <a:xfrm flipV="1">
          <a:off x="13512800" y="2911868"/>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8" name="フローチャート: 判断 467">
          <a:extLst>
            <a:ext uri="{FF2B5EF4-FFF2-40B4-BE49-F238E27FC236}">
              <a16:creationId xmlns:a16="http://schemas.microsoft.com/office/drawing/2014/main" id="{00000000-0008-0000-0300-0000D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70" name="フローチャート: 判断 469">
          <a:extLst>
            <a:ext uri="{FF2B5EF4-FFF2-40B4-BE49-F238E27FC236}">
              <a16:creationId xmlns:a16="http://schemas.microsoft.com/office/drawing/2014/main" id="{00000000-0008-0000-0300-0000D6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2" name="フローチャート: 判断 471">
          <a:extLst>
            <a:ext uri="{FF2B5EF4-FFF2-40B4-BE49-F238E27FC236}">
              <a16:creationId xmlns:a16="http://schemas.microsoft.com/office/drawing/2014/main" id="{00000000-0008-0000-0300-0000D8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67794</xdr:rowOff>
    </xdr:from>
    <xdr:to>
      <xdr:col>77</xdr:col>
      <xdr:colOff>95250</xdr:colOff>
      <xdr:row>14</xdr:row>
      <xdr:rowOff>169394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6129000" y="2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154171</xdr:rowOff>
    </xdr:from>
    <xdr:ext cx="7366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5798800" y="2554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5240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121756</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4909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117868</xdr:rowOff>
    </xdr:from>
    <xdr:to>
      <xdr:col>68</xdr:col>
      <xdr:colOff>203200</xdr:colOff>
      <xdr:row>17</xdr:row>
      <xdr:rowOff>48018</xdr:rowOff>
    </xdr:to>
    <xdr:sp macro="" textlink="">
      <xdr:nvSpPr>
        <xdr:cNvPr id="483" name="楕円 482">
          <a:extLst>
            <a:ext uri="{FF2B5EF4-FFF2-40B4-BE49-F238E27FC236}">
              <a16:creationId xmlns:a16="http://schemas.microsoft.com/office/drawing/2014/main" id="{00000000-0008-0000-0300-0000E3010000}"/>
            </a:ext>
          </a:extLst>
        </xdr:cNvPr>
        <xdr:cNvSpPr/>
      </xdr:nvSpPr>
      <xdr:spPr>
        <a:xfrm>
          <a:off x="14351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32795</xdr:rowOff>
    </xdr:from>
    <xdr:ext cx="762000" cy="259045"/>
    <xdr:sp macro="" textlink="">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14020800" y="294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67975</xdr:rowOff>
    </xdr:from>
    <xdr:to>
      <xdr:col>64</xdr:col>
      <xdr:colOff>152400</xdr:colOff>
      <xdr:row>18</xdr:row>
      <xdr:rowOff>169575</xdr:rowOff>
    </xdr:to>
    <xdr:sp macro="" textlink="">
      <xdr:nvSpPr>
        <xdr:cNvPr id="485" name="楕円 484">
          <a:extLst>
            <a:ext uri="{FF2B5EF4-FFF2-40B4-BE49-F238E27FC236}">
              <a16:creationId xmlns:a16="http://schemas.microsoft.com/office/drawing/2014/main" id="{00000000-0008-0000-0300-0000E5010000}"/>
            </a:ext>
          </a:extLst>
        </xdr:cNvPr>
        <xdr:cNvSpPr/>
      </xdr:nvSpPr>
      <xdr:spPr>
        <a:xfrm>
          <a:off x="13462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154352</xdr:rowOff>
    </xdr:from>
    <xdr:ext cx="762000" cy="259045"/>
    <xdr:sp macro="" textlink="">
      <xdr:nvSpPr>
        <xdr:cNvPr id="486" name="テキスト ボックス 485">
          <a:extLst>
            <a:ext uri="{FF2B5EF4-FFF2-40B4-BE49-F238E27FC236}">
              <a16:creationId xmlns:a16="http://schemas.microsoft.com/office/drawing/2014/main" id="{00000000-0008-0000-0300-0000E6010000}"/>
            </a:ext>
          </a:extLst>
        </xdr:cNvPr>
        <xdr:cNvSpPr txBox="1"/>
      </xdr:nvSpPr>
      <xdr:spPr>
        <a:xfrm>
          <a:off x="13131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類似団体平均、県平均とも下回っている。</a:t>
          </a:r>
          <a:endParaRPr lang="ja-JP" altLang="ja-JP" sz="1200">
            <a:effectLst/>
          </a:endParaRPr>
        </a:p>
        <a:p>
          <a:r>
            <a:rPr lang="ja-JP" altLang="ja-JP" sz="1200">
              <a:solidFill>
                <a:schemeClr val="dk1"/>
              </a:solidFill>
              <a:effectLst/>
              <a:latin typeface="+mn-lt"/>
              <a:ea typeface="+mn-ea"/>
              <a:cs typeface="+mn-cs"/>
            </a:rPr>
            <a:t>これまで退職者の補充抑制等を行ってきたことによるもので、今後退職者と新規採用職員とのバランスを考慮し、人件費の抑制に努める。</a:t>
          </a:r>
          <a:endParaRPr lang="ja-JP" altLang="ja-JP" sz="1200">
            <a:effectLst/>
          </a:endParaRPr>
        </a:p>
        <a:p>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年度については、</a:t>
          </a:r>
          <a:r>
            <a:rPr lang="ja-JP" altLang="en-US" sz="1200">
              <a:solidFill>
                <a:schemeClr val="dk1"/>
              </a:solidFill>
              <a:effectLst/>
              <a:latin typeface="+mn-lt"/>
              <a:ea typeface="+mn-ea"/>
              <a:cs typeface="+mn-cs"/>
            </a:rPr>
            <a:t>人事院勧告の影響</a:t>
          </a:r>
          <a:r>
            <a:rPr lang="ja-JP" altLang="ja-JP" sz="1200">
              <a:solidFill>
                <a:schemeClr val="dk1"/>
              </a:solidFill>
              <a:effectLst/>
              <a:latin typeface="+mn-lt"/>
              <a:ea typeface="+mn-ea"/>
              <a:cs typeface="+mn-cs"/>
            </a:rPr>
            <a:t>などにより</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ポイント増加した。</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72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類似団体の平均と比較し、下回っているが、長期的には事務の見直しによる抑制を図らなければならない。</a:t>
          </a:r>
          <a:endParaRPr lang="ja-JP" altLang="ja-JP" sz="1200">
            <a:effectLst/>
          </a:endParaRPr>
        </a:p>
        <a:p>
          <a:pPr eaLnBrk="1" fontAlgn="auto" latinLnBrk="0" hangingPunct="1"/>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年度については、</a:t>
          </a:r>
          <a:r>
            <a:rPr lang="ja-JP" altLang="en-US" sz="1200">
              <a:solidFill>
                <a:schemeClr val="dk1"/>
              </a:solidFill>
              <a:effectLst/>
              <a:latin typeface="+mn-lt"/>
              <a:ea typeface="+mn-ea"/>
              <a:cs typeface="+mn-cs"/>
            </a:rPr>
            <a:t>物価高騰の影響もあり１．４ポイント増加</a:t>
          </a:r>
          <a:r>
            <a:rPr lang="ja-JP" altLang="ja-JP" sz="1200">
              <a:solidFill>
                <a:schemeClr val="dk1"/>
              </a:solidFill>
              <a:effectLst/>
              <a:latin typeface="+mn-lt"/>
              <a:ea typeface="+mn-ea"/>
              <a:cs typeface="+mn-cs"/>
            </a:rPr>
            <a:t>となった。</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98425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9016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29845</xdr:rowOff>
    </xdr:from>
    <xdr:to>
      <xdr:col>78</xdr:col>
      <xdr:colOff>69850</xdr:colOff>
      <xdr:row>15</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3014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29845</xdr:rowOff>
    </xdr:from>
    <xdr:to>
      <xdr:col>73</xdr:col>
      <xdr:colOff>180975</xdr:colOff>
      <xdr:row>14</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301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115570</xdr:rowOff>
    </xdr:from>
    <xdr:to>
      <xdr:col>69</xdr:col>
      <xdr:colOff>92075</xdr:colOff>
      <xdr:row>15</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158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64152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79392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0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150495</xdr:rowOff>
    </xdr:from>
    <xdr:to>
      <xdr:col>74</xdr:col>
      <xdr:colOff>31750</xdr:colOff>
      <xdr:row>14</xdr:row>
      <xdr:rowOff>80645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90822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64770</xdr:rowOff>
    </xdr:from>
    <xdr:to>
      <xdr:col>69</xdr:col>
      <xdr:colOff>142875</xdr:colOff>
      <xdr:row>14</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類似団体の平均と比較し上回っているが、これは平成</a:t>
          </a:r>
          <a:r>
            <a:rPr lang="en-US" altLang="ja-JP" sz="1200">
              <a:solidFill>
                <a:schemeClr val="dk1"/>
              </a:solidFill>
              <a:effectLst/>
              <a:latin typeface="+mn-ea"/>
              <a:ea typeface="+mn-ea"/>
              <a:cs typeface="+mn-cs"/>
            </a:rPr>
            <a:t>29</a:t>
          </a:r>
          <a:r>
            <a:rPr lang="ja-JP" altLang="ja-JP" sz="1200">
              <a:solidFill>
                <a:schemeClr val="dk1"/>
              </a:solidFill>
              <a:effectLst/>
              <a:latin typeface="+mn-ea"/>
              <a:ea typeface="+mn-ea"/>
              <a:cs typeface="+mn-cs"/>
            </a:rPr>
            <a:t>年度から医療費無料化の対象を高校生まで拡充（</a:t>
          </a:r>
          <a:r>
            <a:rPr lang="en-US" altLang="ja-JP" sz="1200">
              <a:solidFill>
                <a:schemeClr val="dk1"/>
              </a:solidFill>
              <a:effectLst/>
              <a:latin typeface="+mn-ea"/>
              <a:ea typeface="+mn-ea"/>
              <a:cs typeface="+mn-cs"/>
            </a:rPr>
            <a:t>H29</a:t>
          </a:r>
          <a:r>
            <a:rPr lang="ja-JP" altLang="ja-JP" sz="1200">
              <a:solidFill>
                <a:schemeClr val="dk1"/>
              </a:solidFill>
              <a:effectLst/>
              <a:latin typeface="+mn-ea"/>
              <a:ea typeface="+mn-ea"/>
              <a:cs typeface="+mn-cs"/>
            </a:rPr>
            <a:t>は入院のみ）したことなどが影響し、全体として伸びているものと思われる。</a:t>
          </a:r>
          <a:endParaRPr lang="ja-JP" altLang="ja-JP" sz="1200">
            <a:effectLst/>
            <a:latin typeface="+mn-ea"/>
            <a:ea typeface="+mn-ea"/>
          </a:endParaRPr>
        </a:p>
        <a:p>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５</a:t>
          </a:r>
          <a:r>
            <a:rPr lang="ja-JP" altLang="ja-JP" sz="1200">
              <a:solidFill>
                <a:schemeClr val="dk1"/>
              </a:solidFill>
              <a:effectLst/>
              <a:latin typeface="+mn-ea"/>
              <a:ea typeface="+mn-ea"/>
              <a:cs typeface="+mn-cs"/>
            </a:rPr>
            <a:t>年度については、</a:t>
          </a:r>
          <a:r>
            <a:rPr lang="ja-JP" altLang="en-US" sz="1200">
              <a:solidFill>
                <a:schemeClr val="dk1"/>
              </a:solidFill>
              <a:effectLst/>
              <a:latin typeface="+mn-ea"/>
              <a:ea typeface="+mn-ea"/>
              <a:cs typeface="+mn-cs"/>
            </a:rPr>
            <a:t>臨時給付金等により</a:t>
          </a:r>
          <a:r>
            <a:rPr lang="ja-JP" altLang="ja-JP" sz="1200">
              <a:solidFill>
                <a:schemeClr val="dk1"/>
              </a:solidFill>
              <a:effectLst/>
              <a:latin typeface="+mn-ea"/>
              <a:ea typeface="+mn-ea"/>
              <a:cs typeface="+mn-cs"/>
            </a:rPr>
            <a:t>前年度と比較して０．</a:t>
          </a:r>
          <a:r>
            <a:rPr lang="ja-JP" altLang="en-US" sz="1200">
              <a:solidFill>
                <a:schemeClr val="dk1"/>
              </a:solidFill>
              <a:effectLst/>
              <a:latin typeface="+mn-ea"/>
              <a:ea typeface="+mn-ea"/>
              <a:cs typeface="+mn-cs"/>
            </a:rPr>
            <a:t>７</a:t>
          </a:r>
          <a:r>
            <a:rPr lang="ja-JP" altLang="ja-JP" sz="1200">
              <a:solidFill>
                <a:schemeClr val="dk1"/>
              </a:solidFill>
              <a:effectLst/>
              <a:latin typeface="+mn-ea"/>
              <a:ea typeface="+mn-ea"/>
              <a:cs typeface="+mn-cs"/>
            </a:rPr>
            <a:t>ポイント増加している。</a:t>
          </a:r>
          <a:endParaRPr lang="ja-JP" altLang="ja-JP" sz="12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09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60</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853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類似団体平均、県平均とも下回っている。</a:t>
          </a:r>
          <a:endParaRPr lang="ja-JP" altLang="ja-JP" sz="1200">
            <a:effectLst/>
          </a:endParaRPr>
        </a:p>
        <a:p>
          <a:r>
            <a:rPr lang="ja-JP" altLang="ja-JP" sz="1200">
              <a:solidFill>
                <a:schemeClr val="dk1"/>
              </a:solidFill>
              <a:effectLst/>
              <a:latin typeface="+mn-lt"/>
              <a:ea typeface="+mn-ea"/>
              <a:cs typeface="+mn-cs"/>
            </a:rPr>
            <a:t>平成２６年度の下水道事業の法適化により繰出金から補助金となったことから、数値が下がっており、そこからは横ばいが続いている。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42635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72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42635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64407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129722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下水道事業の法適化により、平成２６年度から大幅に上昇し、類似団体平均を上回るようになった。</a:t>
          </a:r>
          <a:endParaRPr lang="ja-JP" altLang="ja-JP" sz="1200">
            <a:effectLst/>
          </a:endParaRPr>
        </a:p>
        <a:p>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年度については、エネルギー価格高騰緊急対策支援金や</a:t>
          </a:r>
          <a:r>
            <a:rPr lang="ja-JP" altLang="en-US" sz="1200">
              <a:solidFill>
                <a:schemeClr val="dk1"/>
              </a:solidFill>
              <a:effectLst/>
              <a:latin typeface="+mn-lt"/>
              <a:ea typeface="+mn-ea"/>
              <a:cs typeface="+mn-cs"/>
            </a:rPr>
            <a:t>水稲臨時支援交付金</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皆減</a:t>
          </a:r>
          <a:r>
            <a:rPr lang="ja-JP" altLang="ja-JP" sz="1200">
              <a:solidFill>
                <a:schemeClr val="dk1"/>
              </a:solidFill>
              <a:effectLst/>
              <a:latin typeface="+mn-lt"/>
              <a:ea typeface="+mn-ea"/>
              <a:cs typeface="+mn-cs"/>
            </a:rPr>
            <a:t>のため、０．</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ポイント</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した。</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79375</xdr:rowOff>
    </xdr:from>
    <xdr:to>
      <xdr:col>82</xdr:col>
      <xdr:colOff>107950</xdr:colOff>
      <xdr:row>37</xdr:row>
      <xdr:rowOff>98425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23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xdr:rowOff>
    </xdr:from>
    <xdr:to>
      <xdr:col>78</xdr:col>
      <xdr:colOff>69850</xdr:colOff>
      <xdr:row>37</xdr:row>
      <xdr:rowOff>98425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563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5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127000</xdr:rowOff>
    </xdr:from>
    <xdr:to>
      <xdr:col>69</xdr:col>
      <xdr:colOff>92075</xdr:colOff>
      <xdr:row>38</xdr:row>
      <xdr:rowOff>98425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706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28575</xdr:rowOff>
    </xdr:from>
    <xdr:to>
      <xdr:col>82</xdr:col>
      <xdr:colOff>158750</xdr:colOff>
      <xdr:row>37</xdr:row>
      <xdr:rowOff>130175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652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47625</xdr:rowOff>
    </xdr:from>
    <xdr:to>
      <xdr:col>78</xdr:col>
      <xdr:colOff>120650</xdr:colOff>
      <xdr:row>37</xdr:row>
      <xdr:rowOff>149225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134002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133350</xdr:rowOff>
    </xdr:from>
    <xdr:to>
      <xdr:col>74</xdr:col>
      <xdr:colOff>31750</xdr:colOff>
      <xdr:row>37</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76200</xdr:rowOff>
    </xdr:from>
    <xdr:to>
      <xdr:col>69</xdr:col>
      <xdr:colOff>142875</xdr:colOff>
      <xdr:row>38</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47625</xdr:rowOff>
    </xdr:from>
    <xdr:to>
      <xdr:col>65</xdr:col>
      <xdr:colOff>53975</xdr:colOff>
      <xdr:row>38</xdr:row>
      <xdr:rowOff>149225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134002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類似団体の平均と</a:t>
          </a:r>
          <a:r>
            <a:rPr lang="ja-JP" altLang="en-US" sz="1200">
              <a:solidFill>
                <a:schemeClr val="dk1"/>
              </a:solidFill>
              <a:effectLst/>
              <a:latin typeface="+mn-lt"/>
              <a:ea typeface="+mn-ea"/>
              <a:cs typeface="+mn-cs"/>
            </a:rPr>
            <a:t>ほぼ同程度となっているが</a:t>
          </a:r>
          <a:r>
            <a:rPr lang="ja-JP" altLang="ja-JP" sz="1200">
              <a:solidFill>
                <a:schemeClr val="dk1"/>
              </a:solidFill>
              <a:effectLst/>
              <a:latin typeface="+mn-lt"/>
              <a:ea typeface="+mn-ea"/>
              <a:cs typeface="+mn-cs"/>
            </a:rPr>
            <a:t>、借入金の抑制を図らなければならない。勝間田保育園建築本体工事の元金償還が令和９年度から始まる予定だが、旧地域整備事業債や臨時地方道整備事業債が順次償還を終えるので、令和８年度までは公債費は減少していく見込みであ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51563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51563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83565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25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120142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年度は、類似団体平均を下回る割合となっている。</a:t>
          </a:r>
          <a:endParaRPr lang="ja-JP" altLang="ja-JP" sz="1200">
            <a:effectLst/>
          </a:endParaRPr>
        </a:p>
        <a:p>
          <a:pPr eaLnBrk="1" fontAlgn="auto" latinLnBrk="0" hangingPunct="1"/>
          <a:r>
            <a:rPr lang="ja-JP" altLang="ja-JP" sz="1200">
              <a:solidFill>
                <a:schemeClr val="dk1"/>
              </a:solidFill>
              <a:effectLst/>
              <a:latin typeface="+mn-lt"/>
              <a:ea typeface="+mn-ea"/>
              <a:cs typeface="+mn-cs"/>
            </a:rPr>
            <a:t>人件費の総額抑制と物件費の削減の具体策を実施し、削減に努める。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834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75</xdr:row>
      <xdr:rowOff>124714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3657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75</xdr:row>
      <xdr:rowOff>56134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365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76</xdr:row>
      <xdr:rowOff>122428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1488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169926</xdr:rowOff>
    </xdr:from>
    <xdr:to>
      <xdr:col>74</xdr:col>
      <xdr:colOff>31750</xdr:colOff>
      <xdr:row>74</xdr:row>
      <xdr:rowOff>100076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110253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117111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152993</xdr:rowOff>
    </xdr:from>
    <xdr:to>
      <xdr:col>29</xdr:col>
      <xdr:colOff>127000</xdr:colOff>
      <xdr:row>18</xdr:row>
      <xdr:rowOff>9609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5268"/>
          <a:ext cx="647700" cy="2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9609</xdr:rowOff>
    </xdr:from>
    <xdr:to>
      <xdr:col>26</xdr:col>
      <xdr:colOff>50800</xdr:colOff>
      <xdr:row>18</xdr:row>
      <xdr:rowOff>29934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3334"/>
          <a:ext cx="698500" cy="2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29934</xdr:rowOff>
    </xdr:from>
    <xdr:to>
      <xdr:col>22</xdr:col>
      <xdr:colOff>114300</xdr:colOff>
      <xdr:row>18</xdr:row>
      <xdr:rowOff>71252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3659"/>
          <a:ext cx="698500" cy="4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71252</xdr:rowOff>
    </xdr:from>
    <xdr:to>
      <xdr:col>18</xdr:col>
      <xdr:colOff>177800</xdr:colOff>
      <xdr:row>18</xdr:row>
      <xdr:rowOff>159126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4977"/>
          <a:ext cx="698500" cy="87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102193</xdr:rowOff>
    </xdr:from>
    <xdr:to>
      <xdr:col>29</xdr:col>
      <xdr:colOff>177800</xdr:colOff>
      <xdr:row>18</xdr:row>
      <xdr:rowOff>32343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74270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130259</xdr:rowOff>
    </xdr:from>
    <xdr:to>
      <xdr:col>26</xdr:col>
      <xdr:colOff>101600</xdr:colOff>
      <xdr:row>18</xdr:row>
      <xdr:rowOff>60409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70586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6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150584</xdr:rowOff>
    </xdr:from>
    <xdr:to>
      <xdr:col>22</xdr:col>
      <xdr:colOff>165100</xdr:colOff>
      <xdr:row>18</xdr:row>
      <xdr:rowOff>80734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65511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20452</xdr:rowOff>
    </xdr:from>
    <xdr:to>
      <xdr:col>19</xdr:col>
      <xdr:colOff>38100</xdr:colOff>
      <xdr:row>18</xdr:row>
      <xdr:rowOff>122052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106829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108326</xdr:rowOff>
    </xdr:from>
    <xdr:to>
      <xdr:col>15</xdr:col>
      <xdr:colOff>101600</xdr:colOff>
      <xdr:row>19</xdr:row>
      <xdr:rowOff>38476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23253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207170</xdr:rowOff>
    </xdr:from>
    <xdr:to>
      <xdr:col>29</xdr:col>
      <xdr:colOff>127000</xdr:colOff>
      <xdr:row>34</xdr:row>
      <xdr:rowOff>252319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74620"/>
          <a:ext cx="6477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230304</xdr:rowOff>
    </xdr:from>
    <xdr:to>
      <xdr:col>26</xdr:col>
      <xdr:colOff>50800</xdr:colOff>
      <xdr:row>34</xdr:row>
      <xdr:rowOff>252319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497754"/>
          <a:ext cx="698500" cy="2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230304</xdr:rowOff>
    </xdr:from>
    <xdr:to>
      <xdr:col>22</xdr:col>
      <xdr:colOff>114300</xdr:colOff>
      <xdr:row>34</xdr:row>
      <xdr:rowOff>241209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97754"/>
          <a:ext cx="698500" cy="10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241209</xdr:rowOff>
    </xdr:from>
    <xdr:to>
      <xdr:col>18</xdr:col>
      <xdr:colOff>177800</xdr:colOff>
      <xdr:row>34</xdr:row>
      <xdr:rowOff>257851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08659"/>
          <a:ext cx="6985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156370</xdr:rowOff>
    </xdr:from>
    <xdr:to>
      <xdr:col>29</xdr:col>
      <xdr:colOff>177800</xdr:colOff>
      <xdr:row>34</xdr:row>
      <xdr:rowOff>257970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2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6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201519</xdr:rowOff>
    </xdr:from>
    <xdr:to>
      <xdr:col>26</xdr:col>
      <xdr:colOff>101600</xdr:colOff>
      <xdr:row>34</xdr:row>
      <xdr:rowOff>303119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313296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179504</xdr:rowOff>
    </xdr:from>
    <xdr:to>
      <xdr:col>22</xdr:col>
      <xdr:colOff>165100</xdr:colOff>
      <xdr:row>34</xdr:row>
      <xdr:rowOff>281104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4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291281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1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190409</xdr:rowOff>
    </xdr:from>
    <xdr:to>
      <xdr:col>19</xdr:col>
      <xdr:colOff>38100</xdr:colOff>
      <xdr:row>34</xdr:row>
      <xdr:rowOff>292009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5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302186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2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207051</xdr:rowOff>
    </xdr:from>
    <xdr:to>
      <xdr:col>15</xdr:col>
      <xdr:colOff>101600</xdr:colOff>
      <xdr:row>34</xdr:row>
      <xdr:rowOff>308651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7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318828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4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19367</xdr:rowOff>
    </xdr:from>
    <xdr:to>
      <xdr:col>24</xdr:col>
      <xdr:colOff>63500</xdr:colOff>
      <xdr:row>35</xdr:row>
      <xdr:rowOff>54648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0117"/>
          <a:ext cx="8382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54648</xdr:rowOff>
    </xdr:from>
    <xdr:to>
      <xdr:col>19</xdr:col>
      <xdr:colOff>177800</xdr:colOff>
      <xdr:row>35</xdr:row>
      <xdr:rowOff>96952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5398"/>
          <a:ext cx="8890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96952</xdr:rowOff>
    </xdr:from>
    <xdr:to>
      <xdr:col>15</xdr:col>
      <xdr:colOff>50800</xdr:colOff>
      <xdr:row>36</xdr:row>
      <xdr:rowOff>10579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7702"/>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10579</xdr:rowOff>
    </xdr:from>
    <xdr:to>
      <xdr:col>10</xdr:col>
      <xdr:colOff>114300</xdr:colOff>
      <xdr:row>38</xdr:row>
      <xdr:rowOff>5182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2779"/>
          <a:ext cx="889000" cy="3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140017</xdr:rowOff>
    </xdr:from>
    <xdr:to>
      <xdr:col>24</xdr:col>
      <xdr:colOff>114300</xdr:colOff>
      <xdr:row>35</xdr:row>
      <xdr:rowOff>70167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162894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3848</xdr:rowOff>
    </xdr:from>
    <xdr:to>
      <xdr:col>20</xdr:col>
      <xdr:colOff>38100</xdr:colOff>
      <xdr:row>35</xdr:row>
      <xdr:rowOff>105448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121975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46152</xdr:rowOff>
    </xdr:from>
    <xdr:to>
      <xdr:col>15</xdr:col>
      <xdr:colOff>101600</xdr:colOff>
      <xdr:row>35</xdr:row>
      <xdr:rowOff>147752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164279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2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131229</xdr:rowOff>
    </xdr:from>
    <xdr:to>
      <xdr:col>10</xdr:col>
      <xdr:colOff>165100</xdr:colOff>
      <xdr:row>36</xdr:row>
      <xdr:rowOff>61379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77906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125831</xdr:rowOff>
    </xdr:from>
    <xdr:to>
      <xdr:col>6</xdr:col>
      <xdr:colOff>38100</xdr:colOff>
      <xdr:row>38</xdr:row>
      <xdr:rowOff>55981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47109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71787</xdr:rowOff>
    </xdr:from>
    <xdr:to>
      <xdr:col>24</xdr:col>
      <xdr:colOff>63500</xdr:colOff>
      <xdr:row>57</xdr:row>
      <xdr:rowOff>90498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44437"/>
          <a:ext cx="8382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71787</xdr:rowOff>
    </xdr:from>
    <xdr:to>
      <xdr:col>19</xdr:col>
      <xdr:colOff>177800</xdr:colOff>
      <xdr:row>57</xdr:row>
      <xdr:rowOff>102933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44437"/>
          <a:ext cx="889000" cy="3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102933</xdr:rowOff>
    </xdr:from>
    <xdr:to>
      <xdr:col>15</xdr:col>
      <xdr:colOff>50800</xdr:colOff>
      <xdr:row>57</xdr:row>
      <xdr:rowOff>105254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5583"/>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77784</xdr:rowOff>
    </xdr:from>
    <xdr:to>
      <xdr:col>10</xdr:col>
      <xdr:colOff>114300</xdr:colOff>
      <xdr:row>57</xdr:row>
      <xdr:rowOff>105254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5043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39698</xdr:rowOff>
    </xdr:from>
    <xdr:to>
      <xdr:col>24</xdr:col>
      <xdr:colOff>114300</xdr:colOff>
      <xdr:row>57</xdr:row>
      <xdr:rowOff>141298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126075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20987</xdr:rowOff>
    </xdr:from>
    <xdr:to>
      <xdr:col>20</xdr:col>
      <xdr:colOff>38100</xdr:colOff>
      <xdr:row>57</xdr:row>
      <xdr:rowOff>122587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113714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8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52133</xdr:rowOff>
    </xdr:from>
    <xdr:to>
      <xdr:col>15</xdr:col>
      <xdr:colOff>101600</xdr:colOff>
      <xdr:row>57</xdr:row>
      <xdr:rowOff>153733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144860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54454</xdr:rowOff>
    </xdr:from>
    <xdr:to>
      <xdr:col>10</xdr:col>
      <xdr:colOff>165100</xdr:colOff>
      <xdr:row>57</xdr:row>
      <xdr:rowOff>156054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147181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26984</xdr:rowOff>
    </xdr:from>
    <xdr:to>
      <xdr:col>6</xdr:col>
      <xdr:colOff>38100</xdr:colOff>
      <xdr:row>57</xdr:row>
      <xdr:rowOff>128584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119711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137871</xdr:rowOff>
    </xdr:from>
    <xdr:to>
      <xdr:col>24</xdr:col>
      <xdr:colOff>63500</xdr:colOff>
      <xdr:row>77</xdr:row>
      <xdr:rowOff>158598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39521"/>
          <a:ext cx="8382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137871</xdr:rowOff>
    </xdr:from>
    <xdr:to>
      <xdr:col>19</xdr:col>
      <xdr:colOff>177800</xdr:colOff>
      <xdr:row>78</xdr:row>
      <xdr:rowOff>25476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39521"/>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25476</xdr:rowOff>
    </xdr:from>
    <xdr:to>
      <xdr:col>15</xdr:col>
      <xdr:colOff>50800</xdr:colOff>
      <xdr:row>78</xdr:row>
      <xdr:rowOff>52718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98576"/>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52718</xdr:rowOff>
    </xdr:from>
    <xdr:to>
      <xdr:col>10</xdr:col>
      <xdr:colOff>114300</xdr:colOff>
      <xdr:row>78</xdr:row>
      <xdr:rowOff>70434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25818"/>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107798</xdr:rowOff>
    </xdr:from>
    <xdr:to>
      <xdr:col>24</xdr:col>
      <xdr:colOff>114300</xdr:colOff>
      <xdr:row>78</xdr:row>
      <xdr:rowOff>37948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86225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8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87071</xdr:rowOff>
    </xdr:from>
    <xdr:to>
      <xdr:col>20</xdr:col>
      <xdr:colOff>38100</xdr:colOff>
      <xdr:row>78</xdr:row>
      <xdr:rowOff>17221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8348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146126</xdr:rowOff>
    </xdr:from>
    <xdr:to>
      <xdr:col>15</xdr:col>
      <xdr:colOff>101600</xdr:colOff>
      <xdr:row>78</xdr:row>
      <xdr:rowOff>76276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67403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1918</xdr:rowOff>
    </xdr:from>
    <xdr:to>
      <xdr:col>10</xdr:col>
      <xdr:colOff>165100</xdr:colOff>
      <xdr:row>78</xdr:row>
      <xdr:rowOff>103518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94645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19634</xdr:rowOff>
    </xdr:from>
    <xdr:to>
      <xdr:col>6</xdr:col>
      <xdr:colOff>38100</xdr:colOff>
      <xdr:row>78</xdr:row>
      <xdr:rowOff>121234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112361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63756</xdr:rowOff>
    </xdr:from>
    <xdr:to>
      <xdr:col>24</xdr:col>
      <xdr:colOff>63500</xdr:colOff>
      <xdr:row>95</xdr:row>
      <xdr:rowOff>162968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51506"/>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97703</xdr:rowOff>
    </xdr:from>
    <xdr:to>
      <xdr:col>19</xdr:col>
      <xdr:colOff>177800</xdr:colOff>
      <xdr:row>95</xdr:row>
      <xdr:rowOff>162968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14003"/>
          <a:ext cx="889000" cy="2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97703</xdr:rowOff>
    </xdr:from>
    <xdr:to>
      <xdr:col>15</xdr:col>
      <xdr:colOff>50800</xdr:colOff>
      <xdr:row>97</xdr:row>
      <xdr:rowOff>12207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14003"/>
          <a:ext cx="889000" cy="4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89898</xdr:rowOff>
    </xdr:from>
    <xdr:to>
      <xdr:col>10</xdr:col>
      <xdr:colOff>114300</xdr:colOff>
      <xdr:row>97</xdr:row>
      <xdr:rowOff>12207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49098"/>
          <a:ext cx="8890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12956</xdr:rowOff>
    </xdr:from>
    <xdr:to>
      <xdr:col>24</xdr:col>
      <xdr:colOff>114300</xdr:colOff>
      <xdr:row>95</xdr:row>
      <xdr:rowOff>114556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35833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112168</xdr:rowOff>
    </xdr:from>
    <xdr:to>
      <xdr:col>20</xdr:col>
      <xdr:colOff>38100</xdr:colOff>
      <xdr:row>96</xdr:row>
      <xdr:rowOff>42318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58845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46903</xdr:rowOff>
    </xdr:from>
    <xdr:to>
      <xdr:col>15</xdr:col>
      <xdr:colOff>101600</xdr:colOff>
      <xdr:row>94</xdr:row>
      <xdr:rowOff>148503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165030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3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132857</xdr:rowOff>
    </xdr:from>
    <xdr:to>
      <xdr:col>10</xdr:col>
      <xdr:colOff>165100</xdr:colOff>
      <xdr:row>97</xdr:row>
      <xdr:rowOff>63007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79534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39098</xdr:rowOff>
    </xdr:from>
    <xdr:to>
      <xdr:col>6</xdr:col>
      <xdr:colOff>38100</xdr:colOff>
      <xdr:row>96</xdr:row>
      <xdr:rowOff>140698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157225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89625</xdr:rowOff>
    </xdr:from>
    <xdr:to>
      <xdr:col>55</xdr:col>
      <xdr:colOff>0</xdr:colOff>
      <xdr:row>36</xdr:row>
      <xdr:rowOff>91946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61825"/>
          <a:ext cx="8382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89625</xdr:rowOff>
    </xdr:from>
    <xdr:to>
      <xdr:col>50</xdr:col>
      <xdr:colOff>114300</xdr:colOff>
      <xdr:row>36</xdr:row>
      <xdr:rowOff>122540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61825"/>
          <a:ext cx="889000" cy="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69112</xdr:rowOff>
    </xdr:from>
    <xdr:to>
      <xdr:col>45</xdr:col>
      <xdr:colOff>177800</xdr:colOff>
      <xdr:row>36</xdr:row>
      <xdr:rowOff>122540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98412"/>
          <a:ext cx="889000" cy="39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69112</xdr:rowOff>
    </xdr:from>
    <xdr:to>
      <xdr:col>41</xdr:col>
      <xdr:colOff>50800</xdr:colOff>
      <xdr:row>37</xdr:row>
      <xdr:rowOff>776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98412"/>
          <a:ext cx="889000" cy="4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41146</xdr:rowOff>
    </xdr:from>
    <xdr:to>
      <xdr:col>55</xdr:col>
      <xdr:colOff>50800</xdr:colOff>
      <xdr:row>36</xdr:row>
      <xdr:rowOff>142746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19573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38825</xdr:rowOff>
    </xdr:from>
    <xdr:to>
      <xdr:col>50</xdr:col>
      <xdr:colOff>165100</xdr:colOff>
      <xdr:row>36</xdr:row>
      <xdr:rowOff>140425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156952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8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71740</xdr:rowOff>
    </xdr:from>
    <xdr:to>
      <xdr:col>46</xdr:col>
      <xdr:colOff>38100</xdr:colOff>
      <xdr:row>37</xdr:row>
      <xdr:rowOff>1890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18417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1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18312</xdr:rowOff>
    </xdr:from>
    <xdr:to>
      <xdr:col>41</xdr:col>
      <xdr:colOff>101600</xdr:colOff>
      <xdr:row>34</xdr:row>
      <xdr:rowOff>119912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136439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2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121426</xdr:rowOff>
    </xdr:from>
    <xdr:to>
      <xdr:col>36</xdr:col>
      <xdr:colOff>165100</xdr:colOff>
      <xdr:row>37</xdr:row>
      <xdr:rowOff>51576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68103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6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18218</xdr:rowOff>
    </xdr:from>
    <xdr:to>
      <xdr:col>55</xdr:col>
      <xdr:colOff>0</xdr:colOff>
      <xdr:row>58</xdr:row>
      <xdr:rowOff>59294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62318"/>
          <a:ext cx="838200" cy="4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3770</xdr:rowOff>
    </xdr:from>
    <xdr:to>
      <xdr:col>50</xdr:col>
      <xdr:colOff>114300</xdr:colOff>
      <xdr:row>58</xdr:row>
      <xdr:rowOff>18218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47870"/>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56105</xdr:rowOff>
    </xdr:from>
    <xdr:to>
      <xdr:col>45</xdr:col>
      <xdr:colOff>177800</xdr:colOff>
      <xdr:row>58</xdr:row>
      <xdr:rowOff>3770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28755"/>
          <a:ext cx="889000" cy="1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56105</xdr:rowOff>
    </xdr:from>
    <xdr:to>
      <xdr:col>41</xdr:col>
      <xdr:colOff>50800</xdr:colOff>
      <xdr:row>57</xdr:row>
      <xdr:rowOff>68952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28755"/>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8494</xdr:rowOff>
    </xdr:from>
    <xdr:to>
      <xdr:col>55</xdr:col>
      <xdr:colOff>50800</xdr:colOff>
      <xdr:row>58</xdr:row>
      <xdr:rowOff>110094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94871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138868</xdr:rowOff>
    </xdr:from>
    <xdr:to>
      <xdr:col>50</xdr:col>
      <xdr:colOff>165100</xdr:colOff>
      <xdr:row>58</xdr:row>
      <xdr:rowOff>69018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60145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124420</xdr:rowOff>
    </xdr:from>
    <xdr:to>
      <xdr:col>46</xdr:col>
      <xdr:colOff>38100</xdr:colOff>
      <xdr:row>58</xdr:row>
      <xdr:rowOff>54570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45697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5305</xdr:rowOff>
    </xdr:from>
    <xdr:to>
      <xdr:col>41</xdr:col>
      <xdr:colOff>101600</xdr:colOff>
      <xdr:row>57</xdr:row>
      <xdr:rowOff>106905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7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98032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18152</xdr:rowOff>
    </xdr:from>
    <xdr:to>
      <xdr:col>36</xdr:col>
      <xdr:colOff>165100</xdr:colOff>
      <xdr:row>57</xdr:row>
      <xdr:rowOff>119752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110879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8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167864</xdr:rowOff>
    </xdr:from>
    <xdr:to>
      <xdr:col>55</xdr:col>
      <xdr:colOff>0</xdr:colOff>
      <xdr:row>78</xdr:row>
      <xdr:rowOff>22383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69514"/>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167652</xdr:rowOff>
    </xdr:from>
    <xdr:to>
      <xdr:col>50</xdr:col>
      <xdr:colOff>114300</xdr:colOff>
      <xdr:row>78</xdr:row>
      <xdr:rowOff>22383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69302"/>
          <a:ext cx="8890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167652</xdr:rowOff>
    </xdr:from>
    <xdr:to>
      <xdr:col>45</xdr:col>
      <xdr:colOff>177800</xdr:colOff>
      <xdr:row>78</xdr:row>
      <xdr:rowOff>18656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69302"/>
          <a:ext cx="889000" cy="2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18656</xdr:rowOff>
    </xdr:from>
    <xdr:to>
      <xdr:col>41</xdr:col>
      <xdr:colOff>50800</xdr:colOff>
      <xdr:row>78</xdr:row>
      <xdr:rowOff>21943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91756"/>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117064</xdr:rowOff>
    </xdr:from>
    <xdr:to>
      <xdr:col>55</xdr:col>
      <xdr:colOff>50800</xdr:colOff>
      <xdr:row>78</xdr:row>
      <xdr:rowOff>47214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31991</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143033</xdr:rowOff>
    </xdr:from>
    <xdr:to>
      <xdr:col>50</xdr:col>
      <xdr:colOff>165100</xdr:colOff>
      <xdr:row>78</xdr:row>
      <xdr:rowOff>73183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64310</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437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116852</xdr:rowOff>
    </xdr:from>
    <xdr:to>
      <xdr:col>46</xdr:col>
      <xdr:colOff>38100</xdr:colOff>
      <xdr:row>78</xdr:row>
      <xdr:rowOff>47002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38129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139306</xdr:rowOff>
    </xdr:from>
    <xdr:to>
      <xdr:col>41</xdr:col>
      <xdr:colOff>101600</xdr:colOff>
      <xdr:row>78</xdr:row>
      <xdr:rowOff>69456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60583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3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142593</xdr:rowOff>
    </xdr:from>
    <xdr:to>
      <xdr:col>36</xdr:col>
      <xdr:colOff>165100</xdr:colOff>
      <xdr:row>78</xdr:row>
      <xdr:rowOff>72743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63870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436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23152</xdr:rowOff>
    </xdr:from>
    <xdr:to>
      <xdr:col>55</xdr:col>
      <xdr:colOff>0</xdr:colOff>
      <xdr:row>97</xdr:row>
      <xdr:rowOff>144904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53802"/>
          <a:ext cx="838200" cy="1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23152</xdr:rowOff>
    </xdr:from>
    <xdr:to>
      <xdr:col>50</xdr:col>
      <xdr:colOff>114300</xdr:colOff>
      <xdr:row>97</xdr:row>
      <xdr:rowOff>46013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538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112688</xdr:rowOff>
    </xdr:from>
    <xdr:to>
      <xdr:col>45</xdr:col>
      <xdr:colOff>177800</xdr:colOff>
      <xdr:row>97</xdr:row>
      <xdr:rowOff>46013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00438"/>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112688</xdr:rowOff>
    </xdr:from>
    <xdr:to>
      <xdr:col>41</xdr:col>
      <xdr:colOff>50800</xdr:colOff>
      <xdr:row>95</xdr:row>
      <xdr:rowOff>130930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00438"/>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94104</xdr:rowOff>
    </xdr:from>
    <xdr:to>
      <xdr:col>55</xdr:col>
      <xdr:colOff>50800</xdr:colOff>
      <xdr:row>98</xdr:row>
      <xdr:rowOff>24254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72531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143802</xdr:rowOff>
    </xdr:from>
    <xdr:to>
      <xdr:col>50</xdr:col>
      <xdr:colOff>165100</xdr:colOff>
      <xdr:row>97</xdr:row>
      <xdr:rowOff>73952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65079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9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166663</xdr:rowOff>
    </xdr:from>
    <xdr:to>
      <xdr:col>46</xdr:col>
      <xdr:colOff>38100</xdr:colOff>
      <xdr:row>97</xdr:row>
      <xdr:rowOff>96813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87940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61888</xdr:rowOff>
    </xdr:from>
    <xdr:to>
      <xdr:col>41</xdr:col>
      <xdr:colOff>101600</xdr:colOff>
      <xdr:row>95</xdr:row>
      <xdr:rowOff>163488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8565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80130</xdr:rowOff>
    </xdr:from>
    <xdr:to>
      <xdr:col>36</xdr:col>
      <xdr:colOff>165100</xdr:colOff>
      <xdr:row>96</xdr:row>
      <xdr:rowOff>10280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3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26807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132527</xdr:rowOff>
    </xdr:from>
    <xdr:to>
      <xdr:col>85</xdr:col>
      <xdr:colOff>127000</xdr:colOff>
      <xdr:row>38</xdr:row>
      <xdr:rowOff>139380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7627"/>
          <a:ext cx="8382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136568</xdr:rowOff>
    </xdr:from>
    <xdr:to>
      <xdr:col>81</xdr:col>
      <xdr:colOff>50800</xdr:colOff>
      <xdr:row>38</xdr:row>
      <xdr:rowOff>139380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1668"/>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136568</xdr:rowOff>
    </xdr:from>
    <xdr:to>
      <xdr:col>76</xdr:col>
      <xdr:colOff>114300</xdr:colOff>
      <xdr:row>38</xdr:row>
      <xdr:rowOff>139681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51668"/>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92755</xdr:rowOff>
    </xdr:from>
    <xdr:to>
      <xdr:col>71</xdr:col>
      <xdr:colOff>177800</xdr:colOff>
      <xdr:row>38</xdr:row>
      <xdr:rowOff>139681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07855"/>
          <a:ext cx="889000" cy="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81727</xdr:rowOff>
    </xdr:from>
    <xdr:to>
      <xdr:col>85</xdr:col>
      <xdr:colOff>177800</xdr:colOff>
      <xdr:row>39</xdr:row>
      <xdr:rowOff>11877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35493</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88580</xdr:rowOff>
    </xdr:from>
    <xdr:to>
      <xdr:col>81</xdr:col>
      <xdr:colOff>101600</xdr:colOff>
      <xdr:row>39</xdr:row>
      <xdr:rowOff>18730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9857</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85768</xdr:rowOff>
    </xdr:from>
    <xdr:to>
      <xdr:col>76</xdr:col>
      <xdr:colOff>165100</xdr:colOff>
      <xdr:row>39</xdr:row>
      <xdr:rowOff>15918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7045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88881</xdr:rowOff>
    </xdr:from>
    <xdr:to>
      <xdr:col>72</xdr:col>
      <xdr:colOff>38100</xdr:colOff>
      <xdr:row>39</xdr:row>
      <xdr:rowOff>19031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10158</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41955</xdr:rowOff>
    </xdr:from>
    <xdr:to>
      <xdr:col>67</xdr:col>
      <xdr:colOff>101600</xdr:colOff>
      <xdr:row>38</xdr:row>
      <xdr:rowOff>143555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134682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44283</xdr:rowOff>
    </xdr:from>
    <xdr:to>
      <xdr:col>85</xdr:col>
      <xdr:colOff>127000</xdr:colOff>
      <xdr:row>77</xdr:row>
      <xdr:rowOff>48324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45933"/>
          <a:ext cx="8382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44283</xdr:rowOff>
    </xdr:from>
    <xdr:to>
      <xdr:col>81</xdr:col>
      <xdr:colOff>50800</xdr:colOff>
      <xdr:row>77</xdr:row>
      <xdr:rowOff>46668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45933"/>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46668</xdr:rowOff>
    </xdr:from>
    <xdr:to>
      <xdr:col>76</xdr:col>
      <xdr:colOff>114300</xdr:colOff>
      <xdr:row>77</xdr:row>
      <xdr:rowOff>48840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4831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40811</xdr:rowOff>
    </xdr:from>
    <xdr:to>
      <xdr:col>71</xdr:col>
      <xdr:colOff>177800</xdr:colOff>
      <xdr:row>77</xdr:row>
      <xdr:rowOff>48840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42461"/>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168974</xdr:rowOff>
    </xdr:from>
    <xdr:to>
      <xdr:col>85</xdr:col>
      <xdr:colOff>177800</xdr:colOff>
      <xdr:row>77</xdr:row>
      <xdr:rowOff>99124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147401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164933</xdr:rowOff>
    </xdr:from>
    <xdr:to>
      <xdr:col>81</xdr:col>
      <xdr:colOff>101600</xdr:colOff>
      <xdr:row>77</xdr:row>
      <xdr:rowOff>95083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86210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167318</xdr:rowOff>
    </xdr:from>
    <xdr:to>
      <xdr:col>76</xdr:col>
      <xdr:colOff>165100</xdr:colOff>
      <xdr:row>77</xdr:row>
      <xdr:rowOff>97468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88595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9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169490</xdr:rowOff>
    </xdr:from>
    <xdr:to>
      <xdr:col>72</xdr:col>
      <xdr:colOff>38100</xdr:colOff>
      <xdr:row>77</xdr:row>
      <xdr:rowOff>99640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90767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161461</xdr:rowOff>
    </xdr:from>
    <xdr:to>
      <xdr:col>67</xdr:col>
      <xdr:colOff>101600</xdr:colOff>
      <xdr:row>77</xdr:row>
      <xdr:rowOff>91611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82738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19639</xdr:rowOff>
    </xdr:from>
    <xdr:to>
      <xdr:col>85</xdr:col>
      <xdr:colOff>127000</xdr:colOff>
      <xdr:row>98</xdr:row>
      <xdr:rowOff>103563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21739"/>
          <a:ext cx="838200" cy="8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116904</xdr:rowOff>
    </xdr:from>
    <xdr:to>
      <xdr:col>81</xdr:col>
      <xdr:colOff>50800</xdr:colOff>
      <xdr:row>98</xdr:row>
      <xdr:rowOff>19639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47554"/>
          <a:ext cx="889000" cy="7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116904</xdr:rowOff>
    </xdr:from>
    <xdr:to>
      <xdr:col>76</xdr:col>
      <xdr:colOff>114300</xdr:colOff>
      <xdr:row>98</xdr:row>
      <xdr:rowOff>4638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47554"/>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4638</xdr:rowOff>
    </xdr:from>
    <xdr:to>
      <xdr:col>71</xdr:col>
      <xdr:colOff>177800</xdr:colOff>
      <xdr:row>98</xdr:row>
      <xdr:rowOff>54606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06738"/>
          <a:ext cx="8890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52763</xdr:rowOff>
    </xdr:from>
    <xdr:to>
      <xdr:col>85</xdr:col>
      <xdr:colOff>177800</xdr:colOff>
      <xdr:row>98</xdr:row>
      <xdr:rowOff>154363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139140</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6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140289</xdr:rowOff>
    </xdr:from>
    <xdr:to>
      <xdr:col>81</xdr:col>
      <xdr:colOff>101600</xdr:colOff>
      <xdr:row>98</xdr:row>
      <xdr:rowOff>70439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61566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66104</xdr:rowOff>
    </xdr:from>
    <xdr:to>
      <xdr:col>76</xdr:col>
      <xdr:colOff>165100</xdr:colOff>
      <xdr:row>97</xdr:row>
      <xdr:rowOff>167704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158831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125288</xdr:rowOff>
    </xdr:from>
    <xdr:to>
      <xdr:col>72</xdr:col>
      <xdr:colOff>38100</xdr:colOff>
      <xdr:row>98</xdr:row>
      <xdr:rowOff>55438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46565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3806</xdr:rowOff>
    </xdr:from>
    <xdr:to>
      <xdr:col>67</xdr:col>
      <xdr:colOff>101600</xdr:colOff>
      <xdr:row>98</xdr:row>
      <xdr:rowOff>105406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96533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131242</xdr:rowOff>
    </xdr:from>
    <xdr:to>
      <xdr:col>116</xdr:col>
      <xdr:colOff>63500</xdr:colOff>
      <xdr:row>38</xdr:row>
      <xdr:rowOff>138671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46342"/>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138671</xdr:rowOff>
    </xdr:from>
    <xdr:to>
      <xdr:col>111</xdr:col>
      <xdr:colOff>177800</xdr:colOff>
      <xdr:row>38</xdr:row>
      <xdr:rowOff>148768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5377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144729</xdr:rowOff>
    </xdr:from>
    <xdr:to>
      <xdr:col>107</xdr:col>
      <xdr:colOff>50800</xdr:colOff>
      <xdr:row>38</xdr:row>
      <xdr:rowOff>148768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9829"/>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144729</xdr:rowOff>
    </xdr:from>
    <xdr:to>
      <xdr:col>102</xdr:col>
      <xdr:colOff>114300</xdr:colOff>
      <xdr:row>38</xdr:row>
      <xdr:rowOff>152768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9829"/>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80442</xdr:rowOff>
    </xdr:from>
    <xdr:to>
      <xdr:col>116</xdr:col>
      <xdr:colOff>114300</xdr:colOff>
      <xdr:row>39</xdr:row>
      <xdr:rowOff>10592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166819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87871</xdr:rowOff>
    </xdr:from>
    <xdr:to>
      <xdr:col>112</xdr:col>
      <xdr:colOff>38100</xdr:colOff>
      <xdr:row>39</xdr:row>
      <xdr:rowOff>18021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9148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97968</xdr:rowOff>
    </xdr:from>
    <xdr:to>
      <xdr:col>107</xdr:col>
      <xdr:colOff>101600</xdr:colOff>
      <xdr:row>39</xdr:row>
      <xdr:rowOff>28118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19245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7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93929</xdr:rowOff>
    </xdr:from>
    <xdr:to>
      <xdr:col>102</xdr:col>
      <xdr:colOff>165100</xdr:colOff>
      <xdr:row>39</xdr:row>
      <xdr:rowOff>24079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15206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7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101968</xdr:rowOff>
    </xdr:from>
    <xdr:to>
      <xdr:col>98</xdr:col>
      <xdr:colOff>38100</xdr:colOff>
      <xdr:row>39</xdr:row>
      <xdr:rowOff>32118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23245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7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82289</xdr:rowOff>
    </xdr:from>
    <xdr:to>
      <xdr:col>116</xdr:col>
      <xdr:colOff>63500</xdr:colOff>
      <xdr:row>59</xdr:row>
      <xdr:rowOff>82419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97839"/>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82419</xdr:rowOff>
    </xdr:from>
    <xdr:to>
      <xdr:col>111</xdr:col>
      <xdr:colOff>177800</xdr:colOff>
      <xdr:row>59</xdr:row>
      <xdr:rowOff>82517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9796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82517</xdr:rowOff>
    </xdr:from>
    <xdr:to>
      <xdr:col>107</xdr:col>
      <xdr:colOff>50800</xdr:colOff>
      <xdr:row>59</xdr:row>
      <xdr:rowOff>82714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9806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82681</xdr:rowOff>
    </xdr:from>
    <xdr:to>
      <xdr:col>102</xdr:col>
      <xdr:colOff>114300</xdr:colOff>
      <xdr:row>59</xdr:row>
      <xdr:rowOff>82714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9823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31489</xdr:rowOff>
    </xdr:from>
    <xdr:to>
      <xdr:col>116</xdr:col>
      <xdr:colOff>114300</xdr:colOff>
      <xdr:row>59</xdr:row>
      <xdr:rowOff>133089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117866</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61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31619</xdr:rowOff>
    </xdr:from>
    <xdr:to>
      <xdr:col>112</xdr:col>
      <xdr:colOff>38100</xdr:colOff>
      <xdr:row>59</xdr:row>
      <xdr:rowOff>133219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124346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23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31717</xdr:rowOff>
    </xdr:from>
    <xdr:to>
      <xdr:col>107</xdr:col>
      <xdr:colOff>101600</xdr:colOff>
      <xdr:row>59</xdr:row>
      <xdr:rowOff>133317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124444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23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31914</xdr:rowOff>
    </xdr:from>
    <xdr:to>
      <xdr:col>102</xdr:col>
      <xdr:colOff>165100</xdr:colOff>
      <xdr:row>59</xdr:row>
      <xdr:rowOff>133514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124641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24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31881</xdr:rowOff>
    </xdr:from>
    <xdr:to>
      <xdr:col>98</xdr:col>
      <xdr:colOff>38100</xdr:colOff>
      <xdr:row>59</xdr:row>
      <xdr:rowOff>133481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4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124608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240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118593</xdr:rowOff>
    </xdr:from>
    <xdr:to>
      <xdr:col>116</xdr:col>
      <xdr:colOff>63500</xdr:colOff>
      <xdr:row>78</xdr:row>
      <xdr:rowOff>125853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91693"/>
          <a:ext cx="8382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122772</xdr:rowOff>
    </xdr:from>
    <xdr:to>
      <xdr:col>111</xdr:col>
      <xdr:colOff>177800</xdr:colOff>
      <xdr:row>78</xdr:row>
      <xdr:rowOff>125853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495872"/>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122772</xdr:rowOff>
    </xdr:from>
    <xdr:to>
      <xdr:col>107</xdr:col>
      <xdr:colOff>50800</xdr:colOff>
      <xdr:row>78</xdr:row>
      <xdr:rowOff>129358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95872"/>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107925</xdr:rowOff>
    </xdr:from>
    <xdr:to>
      <xdr:col>102</xdr:col>
      <xdr:colOff>114300</xdr:colOff>
      <xdr:row>78</xdr:row>
      <xdr:rowOff>129358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481025"/>
          <a:ext cx="889000" cy="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67793</xdr:rowOff>
    </xdr:from>
    <xdr:to>
      <xdr:col>116</xdr:col>
      <xdr:colOff>114300</xdr:colOff>
      <xdr:row>78</xdr:row>
      <xdr:rowOff>169393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46220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4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75053</xdr:rowOff>
    </xdr:from>
    <xdr:to>
      <xdr:col>112</xdr:col>
      <xdr:colOff>38100</xdr:colOff>
      <xdr:row>79</xdr:row>
      <xdr:rowOff>5203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167780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71972</xdr:rowOff>
    </xdr:from>
    <xdr:to>
      <xdr:col>107</xdr:col>
      <xdr:colOff>101600</xdr:colOff>
      <xdr:row>79</xdr:row>
      <xdr:rowOff>2122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164699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78558</xdr:rowOff>
    </xdr:from>
    <xdr:to>
      <xdr:col>102</xdr:col>
      <xdr:colOff>165100</xdr:colOff>
      <xdr:row>79</xdr:row>
      <xdr:rowOff>8708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171285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57125</xdr:rowOff>
    </xdr:from>
    <xdr:to>
      <xdr:col>98</xdr:col>
      <xdr:colOff>38100</xdr:colOff>
      <xdr:row>78</xdr:row>
      <xdr:rowOff>158725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149852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年度の住民一人当たりの歳出額は</a:t>
          </a:r>
          <a:r>
            <a:rPr kumimoji="1" lang="ja-JP" altLang="en-US" sz="1200">
              <a:solidFill>
                <a:schemeClr val="dk1"/>
              </a:solidFill>
              <a:effectLst/>
              <a:latin typeface="+mn-lt"/>
              <a:ea typeface="+mn-ea"/>
              <a:cs typeface="+mn-cs"/>
            </a:rPr>
            <a:t>５６１，３１１</a:t>
          </a:r>
          <a:r>
            <a:rPr kumimoji="1" lang="ja-JP" altLang="ja-JP" sz="1200">
              <a:solidFill>
                <a:schemeClr val="dk1"/>
              </a:solidFill>
              <a:effectLst/>
              <a:latin typeface="+mn-lt"/>
              <a:ea typeface="+mn-ea"/>
              <a:cs typeface="+mn-cs"/>
            </a:rPr>
            <a:t>円で前年度に比べて</a:t>
          </a:r>
          <a:r>
            <a:rPr kumimoji="1" lang="ja-JP" altLang="en-US" sz="1200">
              <a:solidFill>
                <a:schemeClr val="dk1"/>
              </a:solidFill>
              <a:effectLst/>
              <a:latin typeface="+mn-lt"/>
              <a:ea typeface="+mn-ea"/>
              <a:cs typeface="+mn-cs"/>
            </a:rPr>
            <a:t>２４，８６６</a:t>
          </a:r>
          <a:r>
            <a:rPr kumimoji="1" lang="ja-JP" altLang="ja-JP" sz="1200">
              <a:solidFill>
                <a:schemeClr val="dk1"/>
              </a:solidFill>
              <a:effectLst/>
              <a:latin typeface="+mn-lt"/>
              <a:ea typeface="+mn-ea"/>
              <a:cs typeface="+mn-cs"/>
            </a:rPr>
            <a:t>円、前々年度に比べて</a:t>
          </a:r>
          <a:r>
            <a:rPr kumimoji="1" lang="ja-JP" altLang="en-US" sz="1200">
              <a:solidFill>
                <a:schemeClr val="dk1"/>
              </a:solidFill>
              <a:effectLst/>
              <a:latin typeface="+mn-lt"/>
              <a:ea typeface="+mn-ea"/>
              <a:cs typeface="+mn-cs"/>
            </a:rPr>
            <a:t>３７，７９３</a:t>
          </a:r>
          <a:r>
            <a:rPr kumimoji="1" lang="ja-JP" altLang="ja-JP" sz="1200">
              <a:solidFill>
                <a:schemeClr val="dk1"/>
              </a:solidFill>
              <a:effectLst/>
              <a:latin typeface="+mn-lt"/>
              <a:ea typeface="+mn-ea"/>
              <a:cs typeface="+mn-cs"/>
            </a:rPr>
            <a:t>円減少している。令和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で長尾山斎場火葬炉の改修工事が終了したこと</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普通建設費が減少となった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主な構成項目である人件費は、住民一人当たり</a:t>
          </a:r>
          <a:r>
            <a:rPr kumimoji="1" lang="ja-JP" altLang="en-US" sz="1200">
              <a:solidFill>
                <a:schemeClr val="dk1"/>
              </a:solidFill>
              <a:effectLst/>
              <a:latin typeface="+mn-lt"/>
              <a:ea typeface="+mn-ea"/>
              <a:cs typeface="+mn-cs"/>
            </a:rPr>
            <a:t>１１５，９７５</a:t>
          </a:r>
          <a:r>
            <a:rPr kumimoji="1" lang="ja-JP" altLang="ja-JP" sz="1200">
              <a:solidFill>
                <a:schemeClr val="dk1"/>
              </a:solidFill>
              <a:effectLst/>
              <a:latin typeface="+mn-lt"/>
              <a:ea typeface="+mn-ea"/>
              <a:cs typeface="+mn-cs"/>
            </a:rPr>
            <a:t>円となっており、会計年度任用職員の人件費の伸びが大きく類似団体平均を上回っている。今後も非常勤職員を含めた採用数のバランスを考慮し、人件費の抑制に努める。</a:t>
          </a:r>
          <a:endParaRPr lang="ja-JP" altLang="ja-JP" sz="1200">
            <a:effectLst/>
          </a:endParaRPr>
        </a:p>
        <a:p>
          <a:r>
            <a:rPr kumimoji="1" lang="ja-JP" altLang="ja-JP" sz="1200">
              <a:solidFill>
                <a:schemeClr val="dk1"/>
              </a:solidFill>
              <a:effectLst/>
              <a:latin typeface="+mn-lt"/>
              <a:ea typeface="+mn-ea"/>
              <a:cs typeface="+mn-cs"/>
            </a:rPr>
            <a:t>普通建設事業費は、住民一人当たり</a:t>
          </a:r>
          <a:r>
            <a:rPr kumimoji="1" lang="ja-JP" altLang="en-US" sz="1200">
              <a:solidFill>
                <a:schemeClr val="dk1"/>
              </a:solidFill>
              <a:effectLst/>
              <a:latin typeface="+mn-lt"/>
              <a:ea typeface="+mn-ea"/>
              <a:cs typeface="+mn-cs"/>
            </a:rPr>
            <a:t>４１，１０４</a:t>
          </a:r>
          <a:r>
            <a:rPr kumimoji="1" lang="ja-JP" altLang="ja-JP" sz="1200">
              <a:solidFill>
                <a:schemeClr val="dk1"/>
              </a:solidFill>
              <a:effectLst/>
              <a:latin typeface="+mn-lt"/>
              <a:ea typeface="+mn-ea"/>
              <a:cs typeface="+mn-cs"/>
            </a:rPr>
            <a:t>円となっており前年度に比べて</a:t>
          </a:r>
          <a:r>
            <a:rPr kumimoji="1" lang="ja-JP" altLang="en-US" sz="1200">
              <a:solidFill>
                <a:schemeClr val="dk1"/>
              </a:solidFill>
              <a:effectLst/>
              <a:latin typeface="+mn-lt"/>
              <a:ea typeface="+mn-ea"/>
              <a:cs typeface="+mn-cs"/>
            </a:rPr>
            <a:t>１０，７８１</a:t>
          </a:r>
          <a:r>
            <a:rPr kumimoji="1" lang="ja-JP" altLang="ja-JP" sz="1200">
              <a:solidFill>
                <a:schemeClr val="dk1"/>
              </a:solidFill>
              <a:effectLst/>
              <a:latin typeface="+mn-lt"/>
              <a:ea typeface="+mn-ea"/>
              <a:cs typeface="+mn-cs"/>
            </a:rPr>
            <a:t>円減少した。これは、</a:t>
          </a:r>
          <a:r>
            <a:rPr kumimoji="1" lang="ja-JP" altLang="en-US" sz="1200">
              <a:solidFill>
                <a:schemeClr val="dk1"/>
              </a:solidFill>
              <a:effectLst/>
              <a:latin typeface="+mn-lt"/>
              <a:ea typeface="+mn-ea"/>
              <a:cs typeface="+mn-cs"/>
            </a:rPr>
            <a:t>前述の</a:t>
          </a:r>
          <a:r>
            <a:rPr kumimoji="1" lang="ja-JP" altLang="ja-JP" sz="1200">
              <a:solidFill>
                <a:schemeClr val="dk1"/>
              </a:solidFill>
              <a:effectLst/>
              <a:latin typeface="+mn-lt"/>
              <a:ea typeface="+mn-ea"/>
              <a:cs typeface="+mn-cs"/>
            </a:rPr>
            <a:t>長尾山斎場火葬炉の改修工事終了</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主な要因である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これまで整備を行ってきた公共施設やインフラの老朽化が課題となっており、公共施設等総合管理計画により取り組むことが必要と考える。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22352</xdr:rowOff>
    </xdr:from>
    <xdr:to>
      <xdr:col>24</xdr:col>
      <xdr:colOff>63500</xdr:colOff>
      <xdr:row>36</xdr:row>
      <xdr:rowOff>51498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4552"/>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161036</xdr:rowOff>
    </xdr:from>
    <xdr:to>
      <xdr:col>19</xdr:col>
      <xdr:colOff>177800</xdr:colOff>
      <xdr:row>36</xdr:row>
      <xdr:rowOff>51498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1786"/>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161036</xdr:rowOff>
    </xdr:from>
    <xdr:to>
      <xdr:col>15</xdr:col>
      <xdr:colOff>50800</xdr:colOff>
      <xdr:row>36</xdr:row>
      <xdr:rowOff>19685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178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157416</xdr:rowOff>
    </xdr:from>
    <xdr:to>
      <xdr:col>10</xdr:col>
      <xdr:colOff>114300</xdr:colOff>
      <xdr:row>36</xdr:row>
      <xdr:rowOff>19685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8166"/>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143002</xdr:rowOff>
    </xdr:from>
    <xdr:to>
      <xdr:col>24</xdr:col>
      <xdr:colOff>114300</xdr:colOff>
      <xdr:row>36</xdr:row>
      <xdr:rowOff>73152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121429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xdr:rowOff>
    </xdr:from>
    <xdr:to>
      <xdr:col>20</xdr:col>
      <xdr:colOff>38100</xdr:colOff>
      <xdr:row>36</xdr:row>
      <xdr:rowOff>102298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93425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110236</xdr:rowOff>
    </xdr:from>
    <xdr:to>
      <xdr:col>15</xdr:col>
      <xdr:colOff>101600</xdr:colOff>
      <xdr:row>36</xdr:row>
      <xdr:rowOff>40386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56913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140335</xdr:rowOff>
    </xdr:from>
    <xdr:to>
      <xdr:col>10</xdr:col>
      <xdr:colOff>165100</xdr:colOff>
      <xdr:row>36</xdr:row>
      <xdr:rowOff>70485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87012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106616</xdr:rowOff>
    </xdr:from>
    <xdr:to>
      <xdr:col>6</xdr:col>
      <xdr:colOff>38100</xdr:colOff>
      <xdr:row>36</xdr:row>
      <xdr:rowOff>36766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53293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69897</xdr:rowOff>
    </xdr:from>
    <xdr:to>
      <xdr:col>24</xdr:col>
      <xdr:colOff>63500</xdr:colOff>
      <xdr:row>57</xdr:row>
      <xdr:rowOff>157607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2547"/>
          <a:ext cx="838200" cy="8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27884</xdr:rowOff>
    </xdr:from>
    <xdr:to>
      <xdr:col>19</xdr:col>
      <xdr:colOff>177800</xdr:colOff>
      <xdr:row>57</xdr:row>
      <xdr:rowOff>69897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00534"/>
          <a:ext cx="8890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164557</xdr:rowOff>
    </xdr:from>
    <xdr:to>
      <xdr:col>15</xdr:col>
      <xdr:colOff>50800</xdr:colOff>
      <xdr:row>57</xdr:row>
      <xdr:rowOff>27884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22857"/>
          <a:ext cx="889000" cy="3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164557</xdr:rowOff>
    </xdr:from>
    <xdr:to>
      <xdr:col>10</xdr:col>
      <xdr:colOff>114300</xdr:colOff>
      <xdr:row>57</xdr:row>
      <xdr:rowOff>106591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22857"/>
          <a:ext cx="889000" cy="4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106807</xdr:rowOff>
    </xdr:from>
    <xdr:to>
      <xdr:col>24</xdr:col>
      <xdr:colOff>114300</xdr:colOff>
      <xdr:row>58</xdr:row>
      <xdr:rowOff>36957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21734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19097</xdr:rowOff>
    </xdr:from>
    <xdr:to>
      <xdr:col>20</xdr:col>
      <xdr:colOff>38100</xdr:colOff>
      <xdr:row>57</xdr:row>
      <xdr:rowOff>120697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111824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148534</xdr:rowOff>
    </xdr:from>
    <xdr:to>
      <xdr:col>15</xdr:col>
      <xdr:colOff>101600</xdr:colOff>
      <xdr:row>57</xdr:row>
      <xdr:rowOff>78684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69811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113757</xdr:rowOff>
    </xdr:from>
    <xdr:to>
      <xdr:col>10</xdr:col>
      <xdr:colOff>165100</xdr:colOff>
      <xdr:row>55</xdr:row>
      <xdr:rowOff>43907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35034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6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55791</xdr:rowOff>
    </xdr:from>
    <xdr:to>
      <xdr:col>6</xdr:col>
      <xdr:colOff>38100</xdr:colOff>
      <xdr:row>57</xdr:row>
      <xdr:rowOff>157391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148518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43373</xdr:rowOff>
    </xdr:from>
    <xdr:to>
      <xdr:col>24</xdr:col>
      <xdr:colOff>63500</xdr:colOff>
      <xdr:row>75</xdr:row>
      <xdr:rowOff>142073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02123"/>
          <a:ext cx="838200" cy="9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146307</xdr:rowOff>
    </xdr:from>
    <xdr:to>
      <xdr:col>19</xdr:col>
      <xdr:colOff>177800</xdr:colOff>
      <xdr:row>75</xdr:row>
      <xdr:rowOff>142073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33607"/>
          <a:ext cx="889000" cy="1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146307</xdr:rowOff>
    </xdr:from>
    <xdr:to>
      <xdr:col>15</xdr:col>
      <xdr:colOff>50800</xdr:colOff>
      <xdr:row>77</xdr:row>
      <xdr:rowOff>36547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33607"/>
          <a:ext cx="889000" cy="40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98770</xdr:rowOff>
    </xdr:from>
    <xdr:to>
      <xdr:col>10</xdr:col>
      <xdr:colOff>114300</xdr:colOff>
      <xdr:row>77</xdr:row>
      <xdr:rowOff>36547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86070"/>
          <a:ext cx="889000" cy="45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164023</xdr:rowOff>
    </xdr:from>
    <xdr:to>
      <xdr:col>24</xdr:col>
      <xdr:colOff>114300</xdr:colOff>
      <xdr:row>75</xdr:row>
      <xdr:rowOff>94173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0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91273</xdr:rowOff>
    </xdr:from>
    <xdr:to>
      <xdr:col>20</xdr:col>
      <xdr:colOff>38100</xdr:colOff>
      <xdr:row>76</xdr:row>
      <xdr:rowOff>21422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0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37950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2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95507</xdr:rowOff>
    </xdr:from>
    <xdr:to>
      <xdr:col>15</xdr:col>
      <xdr:colOff>101600</xdr:colOff>
      <xdr:row>75</xdr:row>
      <xdr:rowOff>25657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8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42184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5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157197</xdr:rowOff>
    </xdr:from>
    <xdr:to>
      <xdr:col>10</xdr:col>
      <xdr:colOff>165100</xdr:colOff>
      <xdr:row>77</xdr:row>
      <xdr:rowOff>87347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103874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47970</xdr:rowOff>
    </xdr:from>
    <xdr:to>
      <xdr:col>6</xdr:col>
      <xdr:colOff>38100</xdr:colOff>
      <xdr:row>74</xdr:row>
      <xdr:rowOff>149570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166097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1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109818</xdr:rowOff>
    </xdr:from>
    <xdr:to>
      <xdr:col>24</xdr:col>
      <xdr:colOff>63500</xdr:colOff>
      <xdr:row>98</xdr:row>
      <xdr:rowOff>5979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40468"/>
          <a:ext cx="838200" cy="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109818</xdr:rowOff>
    </xdr:from>
    <xdr:to>
      <xdr:col>19</xdr:col>
      <xdr:colOff>177800</xdr:colOff>
      <xdr:row>97</xdr:row>
      <xdr:rowOff>150302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40468"/>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150302</xdr:rowOff>
    </xdr:from>
    <xdr:to>
      <xdr:col>15</xdr:col>
      <xdr:colOff>50800</xdr:colOff>
      <xdr:row>98</xdr:row>
      <xdr:rowOff>139221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80952"/>
          <a:ext cx="889000" cy="16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139221</xdr:rowOff>
    </xdr:from>
    <xdr:to>
      <xdr:col>10</xdr:col>
      <xdr:colOff>114300</xdr:colOff>
      <xdr:row>99</xdr:row>
      <xdr:rowOff>25695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41321"/>
          <a:ext cx="889000" cy="5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126629</xdr:rowOff>
    </xdr:from>
    <xdr:to>
      <xdr:col>24</xdr:col>
      <xdr:colOff>114300</xdr:colOff>
      <xdr:row>98</xdr:row>
      <xdr:rowOff>56779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105056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3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59018</xdr:rowOff>
    </xdr:from>
    <xdr:to>
      <xdr:col>20</xdr:col>
      <xdr:colOff>38100</xdr:colOff>
      <xdr:row>97</xdr:row>
      <xdr:rowOff>160618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151745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99502</xdr:rowOff>
    </xdr:from>
    <xdr:to>
      <xdr:col>15</xdr:col>
      <xdr:colOff>101600</xdr:colOff>
      <xdr:row>98</xdr:row>
      <xdr:rowOff>29652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20779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88421</xdr:rowOff>
    </xdr:from>
    <xdr:to>
      <xdr:col>10</xdr:col>
      <xdr:colOff>165100</xdr:colOff>
      <xdr:row>99</xdr:row>
      <xdr:rowOff>18571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9698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146345</xdr:rowOff>
    </xdr:from>
    <xdr:to>
      <xdr:col>6</xdr:col>
      <xdr:colOff>38100</xdr:colOff>
      <xdr:row>99</xdr:row>
      <xdr:rowOff>76495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67622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78892</xdr:rowOff>
    </xdr:from>
    <xdr:to>
      <xdr:col>55</xdr:col>
      <xdr:colOff>0</xdr:colOff>
      <xdr:row>37</xdr:row>
      <xdr:rowOff>80721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2254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80721</xdr:rowOff>
    </xdr:from>
    <xdr:to>
      <xdr:col>50</xdr:col>
      <xdr:colOff>114300</xdr:colOff>
      <xdr:row>37</xdr:row>
      <xdr:rowOff>82093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243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82093</xdr:rowOff>
    </xdr:from>
    <xdr:to>
      <xdr:col>45</xdr:col>
      <xdr:colOff>177800</xdr:colOff>
      <xdr:row>37</xdr:row>
      <xdr:rowOff>84836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2574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84379</xdr:rowOff>
    </xdr:from>
    <xdr:to>
      <xdr:col>41</xdr:col>
      <xdr:colOff>50800</xdr:colOff>
      <xdr:row>37</xdr:row>
      <xdr:rowOff>84836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280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28092</xdr:rowOff>
    </xdr:from>
    <xdr:to>
      <xdr:col>55</xdr:col>
      <xdr:colOff>50800</xdr:colOff>
      <xdr:row>37</xdr:row>
      <xdr:rowOff>129692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6519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29921</xdr:rowOff>
    </xdr:from>
    <xdr:to>
      <xdr:col>50</xdr:col>
      <xdr:colOff>165100</xdr:colOff>
      <xdr:row>37</xdr:row>
      <xdr:rowOff>131521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148048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148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31293</xdr:rowOff>
    </xdr:from>
    <xdr:to>
      <xdr:col>46</xdr:col>
      <xdr:colOff>38100</xdr:colOff>
      <xdr:row>37</xdr:row>
      <xdr:rowOff>132893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149420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5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34036</xdr:rowOff>
    </xdr:from>
    <xdr:to>
      <xdr:col>41</xdr:col>
      <xdr:colOff>101600</xdr:colOff>
      <xdr:row>37</xdr:row>
      <xdr:rowOff>135636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126763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33579</xdr:rowOff>
    </xdr:from>
    <xdr:to>
      <xdr:col>36</xdr:col>
      <xdr:colOff>165100</xdr:colOff>
      <xdr:row>37</xdr:row>
      <xdr:rowOff>135179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126306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6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13805</xdr:rowOff>
    </xdr:from>
    <xdr:to>
      <xdr:col>55</xdr:col>
      <xdr:colOff>0</xdr:colOff>
      <xdr:row>58</xdr:row>
      <xdr:rowOff>33909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57905"/>
          <a:ext cx="8382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12690</xdr:rowOff>
    </xdr:from>
    <xdr:to>
      <xdr:col>50</xdr:col>
      <xdr:colOff>114300</xdr:colOff>
      <xdr:row>58</xdr:row>
      <xdr:rowOff>13805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56790"/>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12690</xdr:rowOff>
    </xdr:from>
    <xdr:to>
      <xdr:col>45</xdr:col>
      <xdr:colOff>177800</xdr:colOff>
      <xdr:row>58</xdr:row>
      <xdr:rowOff>53060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56790"/>
          <a:ext cx="889000" cy="4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43537</xdr:rowOff>
    </xdr:from>
    <xdr:to>
      <xdr:col>41</xdr:col>
      <xdr:colOff>50800</xdr:colOff>
      <xdr:row>58</xdr:row>
      <xdr:rowOff>53060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87637"/>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154559</xdr:rowOff>
    </xdr:from>
    <xdr:to>
      <xdr:col>55</xdr:col>
      <xdr:colOff>50800</xdr:colOff>
      <xdr:row>58</xdr:row>
      <xdr:rowOff>84709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69486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134455</xdr:rowOff>
    </xdr:from>
    <xdr:to>
      <xdr:col>50</xdr:col>
      <xdr:colOff>165100</xdr:colOff>
      <xdr:row>58</xdr:row>
      <xdr:rowOff>64605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55732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133340</xdr:rowOff>
    </xdr:from>
    <xdr:to>
      <xdr:col>46</xdr:col>
      <xdr:colOff>38100</xdr:colOff>
      <xdr:row>58</xdr:row>
      <xdr:rowOff>63490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54617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2260</xdr:rowOff>
    </xdr:from>
    <xdr:to>
      <xdr:col>41</xdr:col>
      <xdr:colOff>101600</xdr:colOff>
      <xdr:row>58</xdr:row>
      <xdr:rowOff>103860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94987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164187</xdr:rowOff>
    </xdr:from>
    <xdr:to>
      <xdr:col>36</xdr:col>
      <xdr:colOff>165100</xdr:colOff>
      <xdr:row>58</xdr:row>
      <xdr:rowOff>94337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85464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108023</xdr:rowOff>
    </xdr:from>
    <xdr:to>
      <xdr:col>55</xdr:col>
      <xdr:colOff>0</xdr:colOff>
      <xdr:row>78</xdr:row>
      <xdr:rowOff>138393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81123"/>
          <a:ext cx="8382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108023</xdr:rowOff>
    </xdr:from>
    <xdr:to>
      <xdr:col>50</xdr:col>
      <xdr:colOff>114300</xdr:colOff>
      <xdr:row>78</xdr:row>
      <xdr:rowOff>137697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81123"/>
          <a:ext cx="8890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28177</xdr:rowOff>
    </xdr:from>
    <xdr:to>
      <xdr:col>45</xdr:col>
      <xdr:colOff>177800</xdr:colOff>
      <xdr:row>78</xdr:row>
      <xdr:rowOff>137697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01277"/>
          <a:ext cx="889000" cy="10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28177</xdr:rowOff>
    </xdr:from>
    <xdr:to>
      <xdr:col>41</xdr:col>
      <xdr:colOff>50800</xdr:colOff>
      <xdr:row>79</xdr:row>
      <xdr:rowOff>67756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01277"/>
          <a:ext cx="889000" cy="2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87593</xdr:rowOff>
    </xdr:from>
    <xdr:to>
      <xdr:col>55</xdr:col>
      <xdr:colOff>50800</xdr:colOff>
      <xdr:row>79</xdr:row>
      <xdr:rowOff>17743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2520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57223</xdr:rowOff>
    </xdr:from>
    <xdr:to>
      <xdr:col>50</xdr:col>
      <xdr:colOff>165100</xdr:colOff>
      <xdr:row>78</xdr:row>
      <xdr:rowOff>158823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149950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86897</xdr:rowOff>
    </xdr:from>
    <xdr:to>
      <xdr:col>46</xdr:col>
      <xdr:colOff>38100</xdr:colOff>
      <xdr:row>79</xdr:row>
      <xdr:rowOff>17047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8174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148827</xdr:rowOff>
    </xdr:from>
    <xdr:to>
      <xdr:col>41</xdr:col>
      <xdr:colOff>101600</xdr:colOff>
      <xdr:row>78</xdr:row>
      <xdr:rowOff>78977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5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70104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16956</xdr:rowOff>
    </xdr:from>
    <xdr:to>
      <xdr:col>36</xdr:col>
      <xdr:colOff>165100</xdr:colOff>
      <xdr:row>79</xdr:row>
      <xdr:rowOff>118556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109683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96072</xdr:rowOff>
    </xdr:from>
    <xdr:to>
      <xdr:col>55</xdr:col>
      <xdr:colOff>0</xdr:colOff>
      <xdr:row>97</xdr:row>
      <xdr:rowOff>135513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26722"/>
          <a:ext cx="838200" cy="3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84035</xdr:rowOff>
    </xdr:from>
    <xdr:to>
      <xdr:col>50</xdr:col>
      <xdr:colOff>114300</xdr:colOff>
      <xdr:row>97</xdr:row>
      <xdr:rowOff>96072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14685"/>
          <a:ext cx="889000" cy="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146208</xdr:rowOff>
    </xdr:from>
    <xdr:to>
      <xdr:col>45</xdr:col>
      <xdr:colOff>177800</xdr:colOff>
      <xdr:row>97</xdr:row>
      <xdr:rowOff>84035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05408"/>
          <a:ext cx="889000" cy="10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146208</xdr:rowOff>
    </xdr:from>
    <xdr:to>
      <xdr:col>41</xdr:col>
      <xdr:colOff>50800</xdr:colOff>
      <xdr:row>97</xdr:row>
      <xdr:rowOff>86677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05408"/>
          <a:ext cx="8890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84713</xdr:rowOff>
    </xdr:from>
    <xdr:to>
      <xdr:col>55</xdr:col>
      <xdr:colOff>50800</xdr:colOff>
      <xdr:row>98</xdr:row>
      <xdr:rowOff>14863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63140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9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45272</xdr:rowOff>
    </xdr:from>
    <xdr:to>
      <xdr:col>50</xdr:col>
      <xdr:colOff>165100</xdr:colOff>
      <xdr:row>97</xdr:row>
      <xdr:rowOff>146872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137999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33235</xdr:rowOff>
    </xdr:from>
    <xdr:to>
      <xdr:col>46</xdr:col>
      <xdr:colOff>38100</xdr:colOff>
      <xdr:row>97</xdr:row>
      <xdr:rowOff>134835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95408</xdr:rowOff>
    </xdr:from>
    <xdr:to>
      <xdr:col>41</xdr:col>
      <xdr:colOff>101600</xdr:colOff>
      <xdr:row>97</xdr:row>
      <xdr:rowOff>25558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42085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2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35877</xdr:rowOff>
    </xdr:from>
    <xdr:to>
      <xdr:col>36</xdr:col>
      <xdr:colOff>165100</xdr:colOff>
      <xdr:row>97</xdr:row>
      <xdr:rowOff>137477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154004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123682</xdr:rowOff>
    </xdr:from>
    <xdr:to>
      <xdr:col>85</xdr:col>
      <xdr:colOff>127000</xdr:colOff>
      <xdr:row>39</xdr:row>
      <xdr:rowOff>137969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810232"/>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137969</xdr:rowOff>
    </xdr:from>
    <xdr:to>
      <xdr:col>81</xdr:col>
      <xdr:colOff>50800</xdr:colOff>
      <xdr:row>39</xdr:row>
      <xdr:rowOff>145431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824519"/>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116970</xdr:rowOff>
    </xdr:from>
    <xdr:to>
      <xdr:col>76</xdr:col>
      <xdr:colOff>114300</xdr:colOff>
      <xdr:row>39</xdr:row>
      <xdr:rowOff>145431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803520"/>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116970</xdr:rowOff>
    </xdr:from>
    <xdr:to>
      <xdr:col>71</xdr:col>
      <xdr:colOff>177800</xdr:colOff>
      <xdr:row>39</xdr:row>
      <xdr:rowOff>122228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80352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72882</xdr:rowOff>
    </xdr:from>
    <xdr:to>
      <xdr:col>85</xdr:col>
      <xdr:colOff>177800</xdr:colOff>
      <xdr:row>40</xdr:row>
      <xdr:rowOff>3032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159259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7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87169</xdr:rowOff>
    </xdr:from>
    <xdr:to>
      <xdr:col>81</xdr:col>
      <xdr:colOff>101600</xdr:colOff>
      <xdr:row>40</xdr:row>
      <xdr:rowOff>17319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7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40</xdr:row>
      <xdr:rowOff>8446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8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94631</xdr:rowOff>
    </xdr:from>
    <xdr:to>
      <xdr:col>76</xdr:col>
      <xdr:colOff>165100</xdr:colOff>
      <xdr:row>40</xdr:row>
      <xdr:rowOff>24781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78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40</xdr:row>
      <xdr:rowOff>15908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87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66170</xdr:rowOff>
    </xdr:from>
    <xdr:to>
      <xdr:col>72</xdr:col>
      <xdr:colOff>38100</xdr:colOff>
      <xdr:row>39</xdr:row>
      <xdr:rowOff>167770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7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158897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84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71428</xdr:rowOff>
    </xdr:from>
    <xdr:to>
      <xdr:col>67</xdr:col>
      <xdr:colOff>101600</xdr:colOff>
      <xdr:row>40</xdr:row>
      <xdr:rowOff>1578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7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164155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8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151541</xdr:rowOff>
    </xdr:from>
    <xdr:to>
      <xdr:col>85</xdr:col>
      <xdr:colOff>127000</xdr:colOff>
      <xdr:row>57</xdr:row>
      <xdr:rowOff>31262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52741"/>
          <a:ext cx="838200" cy="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31262</xdr:rowOff>
    </xdr:from>
    <xdr:to>
      <xdr:col>81</xdr:col>
      <xdr:colOff>50800</xdr:colOff>
      <xdr:row>57</xdr:row>
      <xdr:rowOff>78701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03912"/>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38329</xdr:rowOff>
    </xdr:from>
    <xdr:to>
      <xdr:col>76</xdr:col>
      <xdr:colOff>114300</xdr:colOff>
      <xdr:row>57</xdr:row>
      <xdr:rowOff>78701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10979"/>
          <a:ext cx="889000" cy="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38329</xdr:rowOff>
    </xdr:from>
    <xdr:to>
      <xdr:col>71</xdr:col>
      <xdr:colOff>177800</xdr:colOff>
      <xdr:row>57</xdr:row>
      <xdr:rowOff>99133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10979"/>
          <a:ext cx="889000" cy="6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100741</xdr:rowOff>
    </xdr:from>
    <xdr:to>
      <xdr:col>85</xdr:col>
      <xdr:colOff>177800</xdr:colOff>
      <xdr:row>57</xdr:row>
      <xdr:rowOff>30891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79168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151912</xdr:rowOff>
    </xdr:from>
    <xdr:to>
      <xdr:col>81</xdr:col>
      <xdr:colOff>101600</xdr:colOff>
      <xdr:row>57</xdr:row>
      <xdr:rowOff>82062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73189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27901</xdr:rowOff>
    </xdr:from>
    <xdr:to>
      <xdr:col>76</xdr:col>
      <xdr:colOff>165100</xdr:colOff>
      <xdr:row>57</xdr:row>
      <xdr:rowOff>129501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120628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158979</xdr:rowOff>
    </xdr:from>
    <xdr:to>
      <xdr:col>72</xdr:col>
      <xdr:colOff>38100</xdr:colOff>
      <xdr:row>57</xdr:row>
      <xdr:rowOff>89129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48333</xdr:rowOff>
    </xdr:from>
    <xdr:to>
      <xdr:col>67</xdr:col>
      <xdr:colOff>101600</xdr:colOff>
      <xdr:row>57</xdr:row>
      <xdr:rowOff>149933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141060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1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132527</xdr:rowOff>
    </xdr:from>
    <xdr:to>
      <xdr:col>85</xdr:col>
      <xdr:colOff>127000</xdr:colOff>
      <xdr:row>78</xdr:row>
      <xdr:rowOff>139381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5627"/>
          <a:ext cx="8382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136568</xdr:rowOff>
    </xdr:from>
    <xdr:to>
      <xdr:col>81</xdr:col>
      <xdr:colOff>50800</xdr:colOff>
      <xdr:row>78</xdr:row>
      <xdr:rowOff>139381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9668"/>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136568</xdr:rowOff>
    </xdr:from>
    <xdr:to>
      <xdr:col>76</xdr:col>
      <xdr:colOff>114300</xdr:colOff>
      <xdr:row>78</xdr:row>
      <xdr:rowOff>139681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9668"/>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92754</xdr:rowOff>
    </xdr:from>
    <xdr:to>
      <xdr:col>71</xdr:col>
      <xdr:colOff>177800</xdr:colOff>
      <xdr:row>78</xdr:row>
      <xdr:rowOff>139681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65854"/>
          <a:ext cx="889000" cy="4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81727</xdr:rowOff>
    </xdr:from>
    <xdr:to>
      <xdr:col>85</xdr:col>
      <xdr:colOff>177800</xdr:colOff>
      <xdr:row>79</xdr:row>
      <xdr:rowOff>11877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35493</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88581</xdr:rowOff>
    </xdr:from>
    <xdr:to>
      <xdr:col>81</xdr:col>
      <xdr:colOff>101600</xdr:colOff>
      <xdr:row>79</xdr:row>
      <xdr:rowOff>18731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9858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4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85768</xdr:rowOff>
    </xdr:from>
    <xdr:to>
      <xdr:col>76</xdr:col>
      <xdr:colOff>165100</xdr:colOff>
      <xdr:row>79</xdr:row>
      <xdr:rowOff>15918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7045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51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88881</xdr:rowOff>
    </xdr:from>
    <xdr:to>
      <xdr:col>72</xdr:col>
      <xdr:colOff>38100</xdr:colOff>
      <xdr:row>79</xdr:row>
      <xdr:rowOff>19031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10158</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41954</xdr:rowOff>
    </xdr:from>
    <xdr:to>
      <xdr:col>67</xdr:col>
      <xdr:colOff>101600</xdr:colOff>
      <xdr:row>78</xdr:row>
      <xdr:rowOff>143554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134681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50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44283</xdr:rowOff>
    </xdr:from>
    <xdr:to>
      <xdr:col>85</xdr:col>
      <xdr:colOff>127000</xdr:colOff>
      <xdr:row>97</xdr:row>
      <xdr:rowOff>48324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74933"/>
          <a:ext cx="8382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44283</xdr:rowOff>
    </xdr:from>
    <xdr:to>
      <xdr:col>81</xdr:col>
      <xdr:colOff>50800</xdr:colOff>
      <xdr:row>97</xdr:row>
      <xdr:rowOff>46668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74933"/>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46668</xdr:rowOff>
    </xdr:from>
    <xdr:to>
      <xdr:col>76</xdr:col>
      <xdr:colOff>114300</xdr:colOff>
      <xdr:row>97</xdr:row>
      <xdr:rowOff>48840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7731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40811</xdr:rowOff>
    </xdr:from>
    <xdr:to>
      <xdr:col>71</xdr:col>
      <xdr:colOff>177800</xdr:colOff>
      <xdr:row>97</xdr:row>
      <xdr:rowOff>48840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71461"/>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168974</xdr:rowOff>
    </xdr:from>
    <xdr:to>
      <xdr:col>85</xdr:col>
      <xdr:colOff>177800</xdr:colOff>
      <xdr:row>97</xdr:row>
      <xdr:rowOff>99124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147401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164933</xdr:rowOff>
    </xdr:from>
    <xdr:to>
      <xdr:col>81</xdr:col>
      <xdr:colOff>101600</xdr:colOff>
      <xdr:row>97</xdr:row>
      <xdr:rowOff>95083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86210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1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167318</xdr:rowOff>
    </xdr:from>
    <xdr:to>
      <xdr:col>76</xdr:col>
      <xdr:colOff>165100</xdr:colOff>
      <xdr:row>97</xdr:row>
      <xdr:rowOff>97468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88595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169490</xdr:rowOff>
    </xdr:from>
    <xdr:to>
      <xdr:col>72</xdr:col>
      <xdr:colOff>38100</xdr:colOff>
      <xdr:row>97</xdr:row>
      <xdr:rowOff>99640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90767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161461</xdr:rowOff>
    </xdr:from>
    <xdr:to>
      <xdr:col>67</xdr:col>
      <xdr:colOff>101600</xdr:colOff>
      <xdr:row>97</xdr:row>
      <xdr:rowOff>91611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82738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歳出決算総額は、住民一人当たり５６１，３１１円となっている。全体的に類似団体平均と比較して概ね下回っている項目が多く、数値も総務費や民生費、商工費を除くとほぼ横ばいで推移している。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前年度比較で見ると、</a:t>
          </a:r>
          <a:r>
            <a:rPr kumimoji="1" lang="ja-JP" altLang="en-US" sz="1200">
              <a:solidFill>
                <a:schemeClr val="dk1"/>
              </a:solidFill>
              <a:effectLst/>
              <a:latin typeface="+mn-ea"/>
              <a:ea typeface="+mn-ea"/>
              <a:cs typeface="+mn-cs"/>
            </a:rPr>
            <a:t>教育費が住民一人当たり７２，４１０円で前年度と比べて１１，１９２円と大きく増加しているが、これは旧勝田郡役所の耐震改修工事が主な要因である。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総務費は住民一人当たり</a:t>
          </a:r>
          <a:r>
            <a:rPr kumimoji="1" lang="ja-JP" altLang="en-US" sz="1200">
              <a:solidFill>
                <a:schemeClr val="dk1"/>
              </a:solidFill>
              <a:effectLst/>
              <a:latin typeface="+mn-ea"/>
              <a:ea typeface="+mn-ea"/>
              <a:cs typeface="+mn-cs"/>
            </a:rPr>
            <a:t>６０，３００</a:t>
          </a:r>
          <a:r>
            <a:rPr kumimoji="1" lang="ja-JP" altLang="ja-JP" sz="1200">
              <a:solidFill>
                <a:schemeClr val="dk1"/>
              </a:solidFill>
              <a:effectLst/>
              <a:latin typeface="+mn-ea"/>
              <a:ea typeface="+mn-ea"/>
              <a:cs typeface="+mn-cs"/>
            </a:rPr>
            <a:t>円となっており、基金積立金の減により減少することとなった。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民生費は子育て</a:t>
          </a:r>
          <a:r>
            <a:rPr kumimoji="1" lang="ja-JP" altLang="en-US" sz="1200">
              <a:solidFill>
                <a:schemeClr val="dk1"/>
              </a:solidFill>
              <a:effectLst/>
              <a:latin typeface="+mn-ea"/>
              <a:ea typeface="+mn-ea"/>
              <a:cs typeface="+mn-cs"/>
            </a:rPr>
            <a:t>非課税世帯等臨時特別</a:t>
          </a:r>
          <a:r>
            <a:rPr kumimoji="1" lang="ja-JP" altLang="ja-JP" sz="1200">
              <a:solidFill>
                <a:schemeClr val="dk1"/>
              </a:solidFill>
              <a:effectLst/>
              <a:latin typeface="+mn-ea"/>
              <a:ea typeface="+mn-ea"/>
              <a:cs typeface="+mn-cs"/>
            </a:rPr>
            <a:t>給付金や勝間田保育園建設費の</a:t>
          </a:r>
          <a:r>
            <a:rPr kumimoji="1" lang="ja-JP" altLang="en-US" sz="1200">
              <a:solidFill>
                <a:schemeClr val="dk1"/>
              </a:solidFill>
              <a:effectLst/>
              <a:latin typeface="+mn-ea"/>
              <a:ea typeface="+mn-ea"/>
              <a:cs typeface="+mn-cs"/>
            </a:rPr>
            <a:t>増</a:t>
          </a:r>
          <a:r>
            <a:rPr kumimoji="1" lang="ja-JP" altLang="ja-JP" sz="1200">
              <a:solidFill>
                <a:schemeClr val="dk1"/>
              </a:solidFill>
              <a:effectLst/>
              <a:latin typeface="+mn-ea"/>
              <a:ea typeface="+mn-ea"/>
              <a:cs typeface="+mn-cs"/>
            </a:rPr>
            <a:t>により、住民一人当たり</a:t>
          </a:r>
          <a:r>
            <a:rPr kumimoji="1" lang="ja-JP" altLang="en-US" sz="1200">
              <a:solidFill>
                <a:schemeClr val="dk1"/>
              </a:solidFill>
              <a:effectLst/>
              <a:latin typeface="+mn-ea"/>
              <a:ea typeface="+mn-ea"/>
              <a:cs typeface="+mn-cs"/>
            </a:rPr>
            <a:t>１８８，０９９</a:t>
          </a:r>
          <a:r>
            <a:rPr kumimoji="1" lang="ja-JP" altLang="ja-JP" sz="1200">
              <a:solidFill>
                <a:schemeClr val="dk1"/>
              </a:solidFill>
              <a:effectLst/>
              <a:latin typeface="+mn-ea"/>
              <a:ea typeface="+mn-ea"/>
              <a:cs typeface="+mn-cs"/>
            </a:rPr>
            <a:t>円、前年度と比べて</a:t>
          </a:r>
          <a:r>
            <a:rPr kumimoji="1" lang="ja-JP" altLang="en-US" sz="1200">
              <a:solidFill>
                <a:schemeClr val="dk1"/>
              </a:solidFill>
              <a:effectLst/>
              <a:latin typeface="+mn-ea"/>
              <a:ea typeface="+mn-ea"/>
              <a:cs typeface="+mn-cs"/>
            </a:rPr>
            <a:t>９，０６７</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増加</a:t>
          </a:r>
          <a:r>
            <a:rPr kumimoji="1" lang="ja-JP" altLang="ja-JP" sz="1200">
              <a:solidFill>
                <a:schemeClr val="dk1"/>
              </a:solidFill>
              <a:effectLst/>
              <a:latin typeface="+mn-ea"/>
              <a:ea typeface="+mn-ea"/>
              <a:cs typeface="+mn-cs"/>
            </a:rPr>
            <a:t>した。</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衛生費は令和３年度～４年度で実施してい</a:t>
          </a:r>
          <a:r>
            <a:rPr kumimoji="1" lang="ja-JP" altLang="en-US" sz="1200">
              <a:solidFill>
                <a:schemeClr val="dk1"/>
              </a:solidFill>
              <a:effectLst/>
              <a:latin typeface="+mn-ea"/>
              <a:ea typeface="+mn-ea"/>
              <a:cs typeface="+mn-cs"/>
            </a:rPr>
            <a:t>た</a:t>
          </a:r>
          <a:r>
            <a:rPr kumimoji="1" lang="ja-JP" altLang="ja-JP" sz="1200">
              <a:solidFill>
                <a:schemeClr val="dk1"/>
              </a:solidFill>
              <a:effectLst/>
              <a:latin typeface="+mn-ea"/>
              <a:ea typeface="+mn-ea"/>
              <a:cs typeface="+mn-cs"/>
            </a:rPr>
            <a:t>長尾山斎場火葬炉設備改修工事</a:t>
          </a:r>
          <a:r>
            <a:rPr kumimoji="1" lang="ja-JP" altLang="en-US" sz="1200">
              <a:solidFill>
                <a:schemeClr val="dk1"/>
              </a:solidFill>
              <a:effectLst/>
              <a:latin typeface="+mn-ea"/>
              <a:ea typeface="+mn-ea"/>
              <a:cs typeface="+mn-cs"/>
            </a:rPr>
            <a:t>が終了したことにより</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年度は住民一人当たり</a:t>
          </a:r>
          <a:r>
            <a:rPr kumimoji="1" lang="ja-JP" altLang="en-US" sz="1200">
              <a:solidFill>
                <a:schemeClr val="dk1"/>
              </a:solidFill>
              <a:effectLst/>
              <a:latin typeface="+mn-ea"/>
              <a:ea typeface="+mn-ea"/>
              <a:cs typeface="+mn-cs"/>
            </a:rPr>
            <a:t>５４，２８４</a:t>
          </a:r>
          <a:r>
            <a:rPr kumimoji="1" lang="ja-JP" altLang="ja-JP" sz="1200">
              <a:solidFill>
                <a:schemeClr val="dk1"/>
              </a:solidFill>
              <a:effectLst/>
              <a:latin typeface="+mn-ea"/>
              <a:ea typeface="+mn-ea"/>
              <a:cs typeface="+mn-cs"/>
            </a:rPr>
            <a:t>円と</a:t>
          </a:r>
          <a:r>
            <a:rPr kumimoji="1" lang="ja-JP" altLang="en-US" sz="1200">
              <a:solidFill>
                <a:schemeClr val="dk1"/>
              </a:solidFill>
              <a:effectLst/>
              <a:latin typeface="+mn-ea"/>
              <a:ea typeface="+mn-ea"/>
              <a:cs typeface="+mn-cs"/>
            </a:rPr>
            <a:t>前年</a:t>
          </a:r>
          <a:r>
            <a:rPr kumimoji="1" lang="ja-JP" altLang="ja-JP" sz="1200">
              <a:solidFill>
                <a:schemeClr val="dk1"/>
              </a:solidFill>
              <a:effectLst/>
              <a:latin typeface="+mn-ea"/>
              <a:ea typeface="+mn-ea"/>
              <a:cs typeface="+mn-cs"/>
            </a:rPr>
            <a:t>に比べて</a:t>
          </a:r>
          <a:r>
            <a:rPr kumimoji="1" lang="ja-JP" altLang="en-US" sz="1200">
              <a:solidFill>
                <a:schemeClr val="dk1"/>
              </a:solidFill>
              <a:effectLst/>
              <a:latin typeface="+mn-ea"/>
              <a:ea typeface="+mn-ea"/>
              <a:cs typeface="+mn-cs"/>
            </a:rPr>
            <a:t>減少</a:t>
          </a:r>
          <a:r>
            <a:rPr kumimoji="1" lang="ja-JP" altLang="ja-JP" sz="1200">
              <a:solidFill>
                <a:schemeClr val="dk1"/>
              </a:solidFill>
              <a:effectLst/>
              <a:latin typeface="+mn-ea"/>
              <a:ea typeface="+mn-ea"/>
              <a:cs typeface="+mn-cs"/>
            </a:rPr>
            <a:t>することとなった。</a:t>
          </a: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ea"/>
              <a:ea typeface="+mn-ea"/>
              <a:cs typeface="+mn-cs"/>
            </a:rPr>
            <a:t>財政調整基金については、地方自治法に定められる繰越金の１</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２以上の積み増しを目標に、年度による増減はあるが引き続き実施していく。</a:t>
          </a:r>
          <a:endParaRPr lang="ja-JP" altLang="ja-JP" sz="1200">
            <a:effectLst/>
            <a:latin typeface="+mn-ea"/>
            <a:ea typeface="+mn-ea"/>
          </a:endParaRPr>
        </a:p>
        <a:p>
          <a:r>
            <a:rPr lang="ja-JP" altLang="ja-JP" sz="1200">
              <a:solidFill>
                <a:schemeClr val="dk1"/>
              </a:solidFill>
              <a:effectLst/>
              <a:latin typeface="+mn-ea"/>
              <a:ea typeface="+mn-ea"/>
              <a:cs typeface="+mn-cs"/>
            </a:rPr>
            <a:t>実質収支額については、今後も黒字となる見込み。</a:t>
          </a:r>
          <a:endParaRPr lang="ja-JP" altLang="ja-JP" sz="1200">
            <a:effectLst/>
            <a:latin typeface="+mn-ea"/>
            <a:ea typeface="+mn-ea"/>
          </a:endParaRPr>
        </a:p>
        <a:p>
          <a:r>
            <a:rPr lang="ja-JP" altLang="ja-JP" sz="1200">
              <a:solidFill>
                <a:schemeClr val="dk1"/>
              </a:solidFill>
              <a:effectLst/>
              <a:latin typeface="+mn-ea"/>
              <a:ea typeface="+mn-ea"/>
              <a:cs typeface="+mn-cs"/>
            </a:rPr>
            <a:t>実質単年度収支額については、単年度収支の状況や財政調整基金の取り崩しなどにより数値に影響があり、数値にはばらつきがあると思われる。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住宅新築資金等貸付事業特別会計については、毎年度、繰上充用が見込まれ、引き続き赤字見込みである。</a:t>
          </a:r>
          <a:endParaRPr lang="ja-JP" altLang="ja-JP" sz="1200">
            <a:effectLst/>
          </a:endParaRPr>
        </a:p>
        <a:p>
          <a:r>
            <a:rPr lang="ja-JP" altLang="ja-JP" sz="1200">
              <a:solidFill>
                <a:schemeClr val="dk1"/>
              </a:solidFill>
              <a:effectLst/>
              <a:latin typeface="+mn-lt"/>
              <a:ea typeface="+mn-ea"/>
              <a:cs typeface="+mn-cs"/>
            </a:rPr>
            <a:t>水道事業会計については、岡山県広域水道企業団への参加により、割り当て水量の買い取り経費がかなり増加するなど、</a:t>
          </a:r>
          <a:r>
            <a:rPr lang="ja-JP" altLang="en-US" sz="1200">
              <a:solidFill>
                <a:schemeClr val="dk1"/>
              </a:solidFill>
              <a:effectLst/>
              <a:latin typeface="+mn-lt"/>
              <a:ea typeface="+mn-ea"/>
              <a:cs typeface="+mn-cs"/>
            </a:rPr>
            <a:t>苦しい</a:t>
          </a:r>
          <a:r>
            <a:rPr lang="ja-JP" altLang="ja-JP" sz="1200">
              <a:solidFill>
                <a:schemeClr val="dk1"/>
              </a:solidFill>
              <a:effectLst/>
              <a:latin typeface="+mn-lt"/>
              <a:ea typeface="+mn-ea"/>
              <a:cs typeface="+mn-cs"/>
            </a:rPr>
            <a:t>経営状況が</a:t>
          </a:r>
          <a:r>
            <a:rPr lang="ja-JP" altLang="en-US" sz="1200">
              <a:solidFill>
                <a:schemeClr val="dk1"/>
              </a:solidFill>
              <a:effectLst/>
              <a:latin typeface="+mn-lt"/>
              <a:ea typeface="+mn-ea"/>
              <a:cs typeface="+mn-cs"/>
            </a:rPr>
            <a:t>続いている</a:t>
          </a:r>
          <a:r>
            <a:rPr lang="ja-JP" altLang="ja-JP" sz="1200">
              <a:solidFill>
                <a:schemeClr val="dk1"/>
              </a:solidFill>
              <a:effectLst/>
              <a:latin typeface="+mn-lt"/>
              <a:ea typeface="+mn-ea"/>
              <a:cs typeface="+mn-cs"/>
            </a:rPr>
            <a:t>。一般会計からの補助金支出により、高料金対策を実施している。</a:t>
          </a:r>
          <a:endParaRPr lang="ja-JP" altLang="ja-JP" sz="1200">
            <a:effectLst/>
          </a:endParaRPr>
        </a:p>
        <a:p>
          <a:r>
            <a:rPr lang="ja-JP" altLang="ja-JP" sz="1200">
              <a:solidFill>
                <a:schemeClr val="dk1"/>
              </a:solidFill>
              <a:effectLst/>
              <a:latin typeface="+mn-lt"/>
              <a:ea typeface="+mn-ea"/>
              <a:cs typeface="+mn-cs"/>
            </a:rPr>
            <a:t>下水道事業会計を含めその他の会計については、一般会計からの繰出金はあるものの、全体的には黒字が見込まれる。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５</a:t>
          </a:r>
          <a:r>
            <a:rPr lang="ja-JP" altLang="ja-JP" sz="1200">
              <a:solidFill>
                <a:schemeClr val="dk1"/>
              </a:solidFill>
              <a:effectLst/>
              <a:latin typeface="+mn-ea"/>
              <a:ea typeface="+mn-ea"/>
              <a:cs typeface="+mn-cs"/>
            </a:rPr>
            <a:t>年度の実質公債費比率は１</a:t>
          </a:r>
          <a:r>
            <a:rPr lang="ja-JP" altLang="en-US" sz="1200">
              <a:solidFill>
                <a:schemeClr val="dk1"/>
              </a:solidFill>
              <a:effectLst/>
              <a:latin typeface="+mn-ea"/>
              <a:ea typeface="+mn-ea"/>
              <a:cs typeface="+mn-cs"/>
            </a:rPr>
            <a:t>２</a:t>
          </a:r>
          <a:r>
            <a:rPr lang="ja-JP"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８</a:t>
          </a:r>
          <a:r>
            <a:rPr lang="ja-JP" altLang="ja-JP" sz="1200">
              <a:solidFill>
                <a:schemeClr val="dk1"/>
              </a:solidFill>
              <a:effectLst/>
              <a:latin typeface="+mn-ea"/>
              <a:ea typeface="+mn-ea"/>
              <a:cs typeface="+mn-cs"/>
            </a:rPr>
            <a:t>で令和</a:t>
          </a:r>
          <a:r>
            <a:rPr lang="ja-JP" altLang="en-US" sz="1200">
              <a:solidFill>
                <a:schemeClr val="dk1"/>
              </a:solidFill>
              <a:effectLst/>
              <a:latin typeface="+mn-ea"/>
              <a:ea typeface="+mn-ea"/>
              <a:cs typeface="+mn-cs"/>
            </a:rPr>
            <a:t>４</a:t>
          </a:r>
          <a:r>
            <a:rPr lang="ja-JP" altLang="ja-JP" sz="1200">
              <a:solidFill>
                <a:schemeClr val="dk1"/>
              </a:solidFill>
              <a:effectLst/>
              <a:latin typeface="+mn-ea"/>
              <a:ea typeface="+mn-ea"/>
              <a:cs typeface="+mn-cs"/>
            </a:rPr>
            <a:t>年度から０．</a:t>
          </a:r>
          <a:r>
            <a:rPr lang="ja-JP" altLang="en-US" sz="1200">
              <a:solidFill>
                <a:schemeClr val="dk1"/>
              </a:solidFill>
              <a:effectLst/>
              <a:latin typeface="+mn-ea"/>
              <a:ea typeface="+mn-ea"/>
              <a:cs typeface="+mn-cs"/>
            </a:rPr>
            <a:t>２</a:t>
          </a:r>
          <a:r>
            <a:rPr lang="ja-JP" altLang="ja-JP" sz="1200">
              <a:solidFill>
                <a:schemeClr val="dk1"/>
              </a:solidFill>
              <a:effectLst/>
              <a:latin typeface="+mn-ea"/>
              <a:ea typeface="+mn-ea"/>
              <a:cs typeface="+mn-cs"/>
            </a:rPr>
            <a:t>ポイント改善した。今後、</a:t>
          </a:r>
          <a:r>
            <a:rPr lang="ja-JP" altLang="en-US" sz="1200">
              <a:solidFill>
                <a:schemeClr val="dk1"/>
              </a:solidFill>
              <a:effectLst/>
              <a:latin typeface="+mn-ea"/>
              <a:ea typeface="+mn-ea"/>
              <a:cs typeface="+mn-cs"/>
            </a:rPr>
            <a:t>勝間田保育園建築の</a:t>
          </a:r>
          <a:endParaRPr lang="en-US" altLang="ja-JP" sz="1200">
            <a:solidFill>
              <a:schemeClr val="dk1"/>
            </a:solidFill>
            <a:effectLst/>
            <a:latin typeface="+mn-ea"/>
            <a:ea typeface="+mn-ea"/>
            <a:cs typeface="+mn-cs"/>
          </a:endParaRPr>
        </a:p>
        <a:p>
          <a:pPr eaLnBrk="1" fontAlgn="auto" latinLnBrk="0" hangingPunct="1"/>
          <a:r>
            <a:rPr lang="ja-JP" altLang="en-US" sz="1200">
              <a:solidFill>
                <a:schemeClr val="dk1"/>
              </a:solidFill>
              <a:effectLst/>
              <a:latin typeface="+mn-ea"/>
              <a:ea typeface="+mn-ea"/>
              <a:cs typeface="+mn-cs"/>
            </a:rPr>
            <a:t>元金償還が始まり一時的に元利償還金は増加するが、</a:t>
          </a:r>
          <a:r>
            <a:rPr lang="ja-JP" altLang="ja-JP" sz="1200">
              <a:solidFill>
                <a:schemeClr val="dk1"/>
              </a:solidFill>
              <a:effectLst/>
              <a:latin typeface="+mn-ea"/>
              <a:ea typeface="+mn-ea"/>
              <a:cs typeface="+mn-cs"/>
            </a:rPr>
            <a:t>旧地域整備事業債や臨時地方道整備事業債</a:t>
          </a:r>
          <a:r>
            <a:rPr lang="ja-JP" altLang="en-US" sz="1200">
              <a:solidFill>
                <a:schemeClr val="dk1"/>
              </a:solidFill>
              <a:effectLst/>
              <a:latin typeface="+mn-ea"/>
              <a:ea typeface="+mn-ea"/>
              <a:cs typeface="+mn-cs"/>
            </a:rPr>
            <a:t>が順次償還を終え、また公営企業債の元利償還金に対する負担等も減少傾向にあることから、</a:t>
          </a:r>
          <a:r>
            <a:rPr lang="ja-JP" altLang="ja-JP" sz="1200">
              <a:solidFill>
                <a:schemeClr val="dk1"/>
              </a:solidFill>
              <a:effectLst/>
              <a:latin typeface="+mn-ea"/>
              <a:ea typeface="+mn-ea"/>
              <a:cs typeface="+mn-cs"/>
            </a:rPr>
            <a:t>実質公債費比率</a:t>
          </a:r>
          <a:r>
            <a:rPr lang="ja-JP" altLang="en-US" sz="1200">
              <a:solidFill>
                <a:schemeClr val="dk1"/>
              </a:solidFill>
              <a:effectLst/>
              <a:latin typeface="+mn-ea"/>
              <a:ea typeface="+mn-ea"/>
              <a:cs typeface="+mn-cs"/>
            </a:rPr>
            <a:t>は悪化することはないと見込まれる。</a:t>
          </a:r>
          <a:endParaRPr lang="en-US" altLang="ja-JP" sz="1200">
            <a:solidFill>
              <a:schemeClr val="dk1"/>
            </a:solidFill>
            <a:effectLst/>
            <a:latin typeface="+mn-ea"/>
            <a:ea typeface="+mn-ea"/>
            <a:cs typeface="+mn-cs"/>
          </a:endParaRPr>
        </a:p>
        <a:p>
          <a:pPr eaLnBrk="1" fontAlgn="auto" latinLnBrk="0" hangingPunct="1"/>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該当なし</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mn-lt"/>
              <a:ea typeface="+mn-ea"/>
              <a:cs typeface="+mn-cs"/>
            </a:rPr>
            <a:t>将来負担比率は、令和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a:t>
          </a:r>
          <a:r>
            <a:rPr lang="ja-JP" altLang="en-US" sz="1200">
              <a:solidFill>
                <a:schemeClr val="dk1"/>
              </a:solidFill>
              <a:effectLst/>
              <a:latin typeface="+mn-lt"/>
              <a:ea typeface="+mn-ea"/>
              <a:cs typeface="+mn-cs"/>
            </a:rPr>
            <a:t>で初めて０となった</a:t>
          </a:r>
          <a:r>
            <a:rPr lang="ja-JP" altLang="ja-JP" sz="1200">
              <a:solidFill>
                <a:schemeClr val="dk1"/>
              </a:solidFill>
              <a:effectLst/>
              <a:latin typeface="+mn-lt"/>
              <a:ea typeface="+mn-ea"/>
              <a:cs typeface="+mn-cs"/>
            </a:rPr>
            <a:t>。</a:t>
          </a:r>
          <a:endParaRPr lang="ja-JP" altLang="ja-JP" sz="1200">
            <a:effectLst/>
          </a:endParaRPr>
        </a:p>
        <a:p>
          <a:r>
            <a:rPr lang="ja-JP" altLang="ja-JP" sz="1200">
              <a:solidFill>
                <a:schemeClr val="dk1"/>
              </a:solidFill>
              <a:effectLst/>
              <a:latin typeface="+mn-lt"/>
              <a:ea typeface="+mn-ea"/>
              <a:cs typeface="+mn-cs"/>
            </a:rPr>
            <a:t>地方債残高や公営企業債等繰入見込額等が大きく減少したことが要因とみられる。</a:t>
          </a:r>
          <a:endParaRPr lang="ja-JP" altLang="ja-JP" sz="1200">
            <a:effectLst/>
          </a:endParaRPr>
        </a:p>
        <a:p>
          <a:r>
            <a:rPr lang="ja-JP" altLang="en-US" sz="1200">
              <a:effectLst/>
            </a:rPr>
            <a:t>しかし、勝間田保育園建築による借入に伴い地方債現在高が大きく増加するため、そのタイミングで将来負担比率が悪化することが見込まれる。</a:t>
          </a:r>
          <a:endParaRPr lang="ja-JP" altLang="ja-JP" sz="1200">
            <a:effectLst/>
          </a:endParaRPr>
        </a:p>
        <a:p>
          <a:r>
            <a:rPr lang="ja-JP" altLang="ja-JP" sz="1200">
              <a:solidFill>
                <a:schemeClr val="dk1"/>
              </a:solidFill>
              <a:effectLst/>
              <a:latin typeface="+mn-lt"/>
              <a:ea typeface="+mn-ea"/>
              <a:cs typeface="+mn-cs"/>
            </a:rPr>
            <a:t>今後も引き続き起債の償還や財政調整基金への積み増しを実施し、将来負担比率の改善に努めなければならない。</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岡山県勝央町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財政調整基金（</a:t>
          </a:r>
          <a:r>
            <a:rPr kumimoji="1" lang="ja-JP" altLang="en-US" sz="1200">
              <a:solidFill>
                <a:schemeClr val="dk1"/>
              </a:solidFill>
              <a:effectLst/>
              <a:latin typeface="+mn-ea"/>
              <a:ea typeface="+mn-ea"/>
              <a:cs typeface="+mn-cs"/>
            </a:rPr>
            <a:t>３５，６１６</a:t>
          </a:r>
          <a:r>
            <a:rPr kumimoji="1" lang="ja-JP" altLang="ja-JP" sz="1200">
              <a:solidFill>
                <a:schemeClr val="dk1"/>
              </a:solidFill>
              <a:effectLst/>
              <a:latin typeface="+mn-ea"/>
              <a:ea typeface="+mn-ea"/>
              <a:cs typeface="+mn-cs"/>
            </a:rPr>
            <a:t>千円）、特定目的基金（</a:t>
          </a:r>
          <a:r>
            <a:rPr kumimoji="1" lang="ja-JP" altLang="en-US" sz="1200">
              <a:solidFill>
                <a:schemeClr val="dk1"/>
              </a:solidFill>
              <a:effectLst/>
              <a:latin typeface="+mn-ea"/>
              <a:ea typeface="+mn-ea"/>
              <a:cs typeface="+mn-cs"/>
            </a:rPr>
            <a:t>５０，００６</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積み増し</a:t>
          </a:r>
          <a:r>
            <a:rPr kumimoji="1" lang="ja-JP" altLang="en-US" sz="1200">
              <a:solidFill>
                <a:schemeClr val="dk1"/>
              </a:solidFill>
              <a:effectLst/>
              <a:latin typeface="+mn-ea"/>
              <a:ea typeface="+mn-ea"/>
              <a:cs typeface="+mn-cs"/>
            </a:rPr>
            <a:t>及び</a:t>
          </a:r>
          <a:r>
            <a:rPr kumimoji="1" lang="ja-JP" altLang="ja-JP" sz="1200">
              <a:solidFill>
                <a:schemeClr val="dk1"/>
              </a:solidFill>
              <a:effectLst/>
              <a:latin typeface="+mn-ea"/>
              <a:ea typeface="+mn-ea"/>
              <a:cs typeface="+mn-cs"/>
            </a:rPr>
            <a:t>財政調整基金（</a:t>
          </a:r>
          <a:r>
            <a:rPr kumimoji="1" lang="ja-JP" altLang="en-US" sz="1200">
              <a:solidFill>
                <a:schemeClr val="dk1"/>
              </a:solidFill>
              <a:effectLst/>
              <a:latin typeface="+mn-ea"/>
              <a:ea typeface="+mn-ea"/>
              <a:cs typeface="+mn-cs"/>
            </a:rPr>
            <a:t>１５０，０００</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の取崩し</a:t>
          </a:r>
          <a:r>
            <a:rPr kumimoji="1" lang="ja-JP" altLang="ja-JP" sz="1200">
              <a:solidFill>
                <a:schemeClr val="dk1"/>
              </a:solidFill>
              <a:effectLst/>
              <a:latin typeface="+mn-ea"/>
              <a:ea typeface="+mn-ea"/>
              <a:cs typeface="+mn-cs"/>
            </a:rPr>
            <a:t>による。</a:t>
          </a:r>
          <a:endParaRPr kumimoji="1" lang="en-US" altLang="ja-JP" sz="1200">
            <a:solidFill>
              <a:schemeClr val="dk1"/>
            </a:solidFill>
            <a:effectLst/>
            <a:latin typeface="+mn-ea"/>
            <a:ea typeface="+mn-ea"/>
            <a:cs typeface="+mn-cs"/>
          </a:endParaRPr>
        </a:p>
        <a:p>
          <a:pPr eaLnBrk="1" fontAlgn="auto" latinLnBrk="0" hangingPunct="1"/>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令和４年度に創設した公共施設等整備基金へ積み増しを行い、今後想定される財政需要に備える。</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（基金の使途）</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・公共施設等整備基金：</a:t>
          </a:r>
          <a:r>
            <a:rPr lang="ja-JP" altLang="ja-JP" sz="1200" b="0" i="0">
              <a:solidFill>
                <a:schemeClr val="dk1"/>
              </a:solidFill>
              <a:effectLst/>
              <a:latin typeface="+mn-ea"/>
              <a:ea typeface="+mn-ea"/>
              <a:cs typeface="+mn-cs"/>
            </a:rPr>
            <a:t>公共施設等の整備、改修及び維持補修を行う財源に充てる</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4</a:t>
          </a:r>
          <a:r>
            <a:rPr kumimoji="1" lang="ja-JP" altLang="ja-JP" sz="1200">
              <a:solidFill>
                <a:schemeClr val="dk1"/>
              </a:solidFill>
              <a:effectLst/>
              <a:latin typeface="+mn-ea"/>
              <a:ea typeface="+mn-ea"/>
              <a:cs typeface="+mn-cs"/>
            </a:rPr>
            <a:t>年度創設）</a:t>
          </a:r>
          <a:endParaRPr lang="ja-JP" altLang="ja-JP" sz="1200">
            <a:effectLst/>
            <a:latin typeface="+mn-ea"/>
            <a:ea typeface="+mn-ea"/>
          </a:endParaRPr>
        </a:p>
        <a:p>
          <a:r>
            <a:rPr kumimoji="1" lang="ja-JP" altLang="ja-JP" sz="1200">
              <a:solidFill>
                <a:schemeClr val="dk1"/>
              </a:solidFill>
              <a:effectLst/>
              <a:latin typeface="+mn-ea"/>
              <a:ea typeface="+mn-ea"/>
              <a:cs typeface="+mn-cs"/>
            </a:rPr>
            <a:t>・地域福祉振興基金：高齢化社会の到来に備え、地域における福祉活動の促進、快適な生活環境の形成等を図る。</a:t>
          </a:r>
          <a:endParaRPr lang="ja-JP" altLang="ja-JP" sz="1200">
            <a:effectLst/>
            <a:latin typeface="+mn-ea"/>
            <a:ea typeface="+mn-ea"/>
          </a:endParaRPr>
        </a:p>
        <a:p>
          <a:r>
            <a:rPr kumimoji="1" lang="ja-JP" altLang="ja-JP" sz="1200">
              <a:solidFill>
                <a:schemeClr val="dk1"/>
              </a:solidFill>
              <a:effectLst/>
              <a:latin typeface="+mn-ea"/>
              <a:ea typeface="+mn-ea"/>
              <a:cs typeface="+mn-cs"/>
            </a:rPr>
            <a:t>・ふるさと・水と土保全対策基金：土地改良施設やこれに関連する地域資源の多面的利活用を通じて地域住民活動の活性化を図り、</a:t>
          </a:r>
          <a:endParaRPr lang="ja-JP" altLang="ja-JP" sz="1200">
            <a:effectLst/>
            <a:latin typeface="+mn-ea"/>
            <a:ea typeface="+mn-ea"/>
          </a:endParaRPr>
        </a:p>
        <a:p>
          <a:r>
            <a:rPr kumimoji="1" lang="ja-JP" altLang="ja-JP" sz="1200">
              <a:solidFill>
                <a:schemeClr val="dk1"/>
              </a:solidFill>
              <a:effectLst/>
              <a:latin typeface="+mn-ea"/>
              <a:ea typeface="+mn-ea"/>
              <a:cs typeface="+mn-cs"/>
            </a:rPr>
            <a:t>　　　　　　　　　　　　　　　　地域の環境の保全や地域コミュニティの発展に資する。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・森林環境譲与税基金：森林整備及びその促進を行う。</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・ふるさとづくり基金：明るく、豊かで、活力ある独創的、個性的な地域づくりを行う。</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a:t>
          </a:r>
          <a:r>
            <a:rPr lang="ja-JP" altLang="ja-JP" sz="1200" b="0" i="0">
              <a:solidFill>
                <a:schemeClr val="dk1"/>
              </a:solidFill>
              <a:effectLst/>
              <a:latin typeface="+mn-ea"/>
              <a:ea typeface="+mn-ea"/>
              <a:cs typeface="+mn-cs"/>
            </a:rPr>
            <a:t>企業版ふるさと納税基金：法人からの寄附金を積み立て、まち・ひと・しごと創生寄附活用事業に活用する。</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4</a:t>
          </a:r>
          <a:r>
            <a:rPr kumimoji="1" lang="ja-JP" altLang="ja-JP" sz="1200">
              <a:solidFill>
                <a:schemeClr val="dk1"/>
              </a:solidFill>
              <a:effectLst/>
              <a:latin typeface="+mn-ea"/>
              <a:ea typeface="+mn-ea"/>
              <a:cs typeface="+mn-cs"/>
            </a:rPr>
            <a:t>年度創設）</a:t>
          </a:r>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公共施設等整備基金の積立（</a:t>
          </a:r>
          <a:r>
            <a:rPr kumimoji="1" lang="ja-JP" altLang="en-US" sz="1200">
              <a:solidFill>
                <a:schemeClr val="dk1"/>
              </a:solidFill>
              <a:effectLst/>
              <a:latin typeface="+mn-ea"/>
              <a:ea typeface="+mn-ea"/>
              <a:cs typeface="+mn-cs"/>
            </a:rPr>
            <a:t>５０，００３</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による。</a:t>
          </a:r>
          <a:endParaRPr lang="en-US" altLang="ja-JP" sz="1200" b="0" i="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公共施設等整備基金への積立を重点的に行う。</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財政調整基金の積み増し（</a:t>
          </a:r>
          <a:r>
            <a:rPr kumimoji="1" lang="ja-JP" altLang="en-US" sz="1200">
              <a:solidFill>
                <a:schemeClr val="dk1"/>
              </a:solidFill>
              <a:effectLst/>
              <a:latin typeface="+mn-ea"/>
              <a:ea typeface="+mn-ea"/>
              <a:cs typeface="+mn-cs"/>
            </a:rPr>
            <a:t>３５，６１６</a:t>
          </a:r>
          <a:r>
            <a:rPr kumimoji="1" lang="ja-JP" altLang="ja-JP" sz="1200">
              <a:solidFill>
                <a:schemeClr val="dk1"/>
              </a:solidFill>
              <a:effectLst/>
              <a:latin typeface="+mn-ea"/>
              <a:ea typeface="+mn-ea"/>
              <a:cs typeface="+mn-cs"/>
            </a:rPr>
            <a:t>千円）及び取崩し（</a:t>
          </a:r>
          <a:r>
            <a:rPr kumimoji="1" lang="ja-JP" altLang="en-US" sz="1200">
              <a:solidFill>
                <a:schemeClr val="dk1"/>
              </a:solidFill>
              <a:effectLst/>
              <a:latin typeface="+mn-ea"/>
              <a:ea typeface="+mn-ea"/>
              <a:cs typeface="+mn-cs"/>
            </a:rPr>
            <a:t>１５０，０００</a:t>
          </a:r>
          <a:r>
            <a:rPr kumimoji="1" lang="ja-JP" altLang="ja-JP" sz="1200">
              <a:solidFill>
                <a:schemeClr val="dk1"/>
              </a:solidFill>
              <a:effectLst/>
              <a:latin typeface="+mn-ea"/>
              <a:ea typeface="+mn-ea"/>
              <a:cs typeface="+mn-cs"/>
            </a:rPr>
            <a:t>千円）したことによる。</a:t>
          </a:r>
          <a:endParaRPr kumimoji="1" lang="en-US" altLang="ja-JP" sz="1200">
            <a:solidFill>
              <a:schemeClr val="dk1"/>
            </a:solidFill>
            <a:effectLst/>
            <a:latin typeface="+mn-ea"/>
            <a:ea typeface="+mn-ea"/>
            <a:cs typeface="+mn-cs"/>
          </a:endParaRPr>
        </a:p>
        <a:p>
          <a:pPr eaLnBrk="1" fontAlgn="auto" latinLnBrk="0" hangingPunct="1"/>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pPr eaLnBrk="1" fontAlgn="auto" latinLnBrk="0" hangingPunct="1"/>
          <a:r>
            <a:rPr lang="ja-JP" altLang="ja-JP" sz="1200">
              <a:solidFill>
                <a:schemeClr val="dk1"/>
              </a:solidFill>
              <a:effectLst/>
              <a:latin typeface="+mn-ea"/>
              <a:ea typeface="+mn-ea"/>
              <a:cs typeface="+mn-cs"/>
            </a:rPr>
            <a:t>財政調整基金については、地方自治法に定められる繰越金の１</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２以上の積み増しを行い、適正な基金残高を目指していく。</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利息分の積み増し（３千円）のみ。</a:t>
          </a:r>
          <a:endParaRPr kumimoji="1" lang="en-US" altLang="ja-JP" sz="1200">
            <a:solidFill>
              <a:schemeClr val="dk1"/>
            </a:solidFill>
            <a:effectLst/>
            <a:latin typeface="+mn-ea"/>
            <a:ea typeface="+mn-ea"/>
            <a:cs typeface="+mn-cs"/>
          </a:endParaRPr>
        </a:p>
        <a:p>
          <a:pPr eaLnBrk="1" fontAlgn="auto" latinLnBrk="0" hangingPunct="1"/>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r>
            <a:rPr kumimoji="1" lang="ja-JP" altLang="ja-JP" sz="1200">
              <a:solidFill>
                <a:schemeClr val="dk1"/>
              </a:solidFill>
              <a:effectLst/>
              <a:latin typeface="+mn-ea"/>
              <a:ea typeface="+mn-ea"/>
              <a:cs typeface="+mn-cs"/>
            </a:rPr>
            <a:t>必要に応じて取り崩すなど、計画的な運用を図っていく。</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6682429</v>
      </c>
      <c r="BO4" s="371"/>
      <c r="BP4" s="371"/>
      <c r="BQ4" s="371"/>
      <c r="BR4" s="371"/>
      <c r="BS4" s="371"/>
      <c r="BT4" s="371"/>
      <c r="BU4" s="372"/>
      <c r="BV4" s="370">
        <v>6890988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9.4</v>
      </c>
      <c r="CU4" s="377"/>
      <c r="CV4" s="377"/>
      <c r="CW4" s="377"/>
      <c r="CX4" s="377"/>
      <c r="CY4" s="377"/>
      <c r="CZ4" s="377"/>
      <c r="DA4" s="378"/>
      <c r="DB4" s="376">
        <v>10</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6080679</v>
      </c>
      <c r="BO5" s="408"/>
      <c r="BP5" s="408"/>
      <c r="BQ5" s="408"/>
      <c r="BR5" s="408"/>
      <c r="BS5" s="408"/>
      <c r="BT5" s="408"/>
      <c r="BU5" s="409"/>
      <c r="BV5" s="407">
        <v>6395773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85.2</v>
      </c>
      <c r="CU5" s="405"/>
      <c r="CV5" s="405"/>
      <c r="CW5" s="405"/>
      <c r="CX5" s="405"/>
      <c r="CY5" s="405"/>
      <c r="CZ5" s="405"/>
      <c r="DA5" s="406"/>
      <c r="DB5" s="404">
        <v>83.3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601750</v>
      </c>
      <c r="BO6" s="408"/>
      <c r="BP6" s="408"/>
      <c r="BQ6" s="408"/>
      <c r="BR6" s="408"/>
      <c r="BS6" s="408"/>
      <c r="BT6" s="408"/>
      <c r="BU6" s="409"/>
      <c r="BV6" s="407">
        <v>495215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85.8</v>
      </c>
      <c r="CU6" s="445"/>
      <c r="CV6" s="445"/>
      <c r="CW6" s="445"/>
      <c r="CX6" s="445"/>
      <c r="CY6" s="445"/>
      <c r="CZ6" s="445"/>
      <c r="DA6" s="446"/>
      <c r="DB6" s="444">
        <v>84.6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199751</v>
      </c>
      <c r="BO7" s="408"/>
      <c r="BP7" s="408"/>
      <c r="BQ7" s="408"/>
      <c r="BR7" s="408"/>
      <c r="BS7" s="408"/>
      <c r="BT7" s="408"/>
      <c r="BU7" s="409"/>
      <c r="BV7" s="407">
        <v>67406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4294335</v>
      </c>
      <c r="CU7" s="408"/>
      <c r="CV7" s="408"/>
      <c r="CW7" s="408"/>
      <c r="CX7" s="408"/>
      <c r="CY7" s="408"/>
      <c r="CZ7" s="408"/>
      <c r="DA7" s="409"/>
      <c r="DB7" s="407">
        <v>4262510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401999</v>
      </c>
      <c r="BO8" s="408"/>
      <c r="BP8" s="408"/>
      <c r="BQ8" s="408"/>
      <c r="BR8" s="408"/>
      <c r="BS8" s="408"/>
      <c r="BT8" s="408"/>
      <c r="BU8" s="409"/>
      <c r="BV8" s="407">
        <v>427809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0.49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10888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-25810</v>
      </c>
      <c r="BO9" s="408"/>
      <c r="BP9" s="408"/>
      <c r="BQ9" s="408"/>
      <c r="BR9" s="408"/>
      <c r="BS9" s="408"/>
      <c r="BT9" s="408"/>
      <c r="BU9" s="409"/>
      <c r="BV9" s="407">
        <v>11147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11.5</v>
      </c>
      <c r="CU9" s="405"/>
      <c r="CV9" s="405"/>
      <c r="CW9" s="405"/>
      <c r="CX9" s="405"/>
      <c r="CY9" s="405"/>
      <c r="CZ9" s="405"/>
      <c r="DA9" s="406"/>
      <c r="DB9" s="404">
        <v>11.6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11125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35616</v>
      </c>
      <c r="BO10" s="408"/>
      <c r="BP10" s="408"/>
      <c r="BQ10" s="408"/>
      <c r="BR10" s="408"/>
      <c r="BS10" s="408"/>
      <c r="BT10" s="408"/>
      <c r="BU10" s="409"/>
      <c r="BV10" s="407">
        <v>125546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10833</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90000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10723</v>
      </c>
      <c r="S13" s="492"/>
      <c r="T13" s="492"/>
      <c r="U13" s="492"/>
      <c r="V13" s="493"/>
      <c r="W13" s="423" t="s">
        <v>131</v>
      </c>
      <c r="X13" s="424"/>
      <c r="Y13" s="424"/>
      <c r="Z13" s="424"/>
      <c r="AA13" s="424"/>
      <c r="AB13" s="414"/>
      <c r="AC13" s="458">
        <v>558</v>
      </c>
      <c r="AD13" s="459"/>
      <c r="AE13" s="459"/>
      <c r="AF13" s="459"/>
      <c r="AG13" s="501"/>
      <c r="AH13" s="458">
        <v>653</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-140194</v>
      </c>
      <c r="BO13" s="408"/>
      <c r="BP13" s="408"/>
      <c r="BQ13" s="408"/>
      <c r="BR13" s="408"/>
      <c r="BS13" s="408"/>
      <c r="BT13" s="408"/>
      <c r="BU13" s="409"/>
      <c r="BV13" s="407">
        <v>46693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12.8</v>
      </c>
      <c r="CU13" s="405"/>
      <c r="CV13" s="405"/>
      <c r="CW13" s="405"/>
      <c r="CX13" s="405"/>
      <c r="CY13" s="405"/>
      <c r="CZ13" s="405"/>
      <c r="DA13" s="406"/>
      <c r="DB13" s="404">
        <v>13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10911</v>
      </c>
      <c r="S14" s="492"/>
      <c r="T14" s="492"/>
      <c r="U14" s="492"/>
      <c r="V14" s="493"/>
      <c r="W14" s="397"/>
      <c r="X14" s="398"/>
      <c r="Y14" s="398"/>
      <c r="Z14" s="398"/>
      <c r="AA14" s="398"/>
      <c r="AB14" s="387"/>
      <c r="AC14" s="494">
        <v>10.9</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v>17.899999999999999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10825</v>
      </c>
      <c r="S15" s="492"/>
      <c r="T15" s="492"/>
      <c r="U15" s="492"/>
      <c r="V15" s="493"/>
      <c r="W15" s="423" t="s">
        <v>137</v>
      </c>
      <c r="X15" s="424"/>
      <c r="Y15" s="424"/>
      <c r="Z15" s="424"/>
      <c r="AA15" s="424"/>
      <c r="AB15" s="414"/>
      <c r="AC15" s="458">
        <v>1734</v>
      </c>
      <c r="AD15" s="459"/>
      <c r="AE15" s="459"/>
      <c r="AF15" s="459"/>
      <c r="AG15" s="501"/>
      <c r="AH15" s="458">
        <v>1787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1794727</v>
      </c>
      <c r="BO15" s="371"/>
      <c r="BP15" s="371"/>
      <c r="BQ15" s="371"/>
      <c r="BR15" s="371"/>
      <c r="BS15" s="371"/>
      <c r="BT15" s="371"/>
      <c r="BU15" s="372"/>
      <c r="BV15" s="370">
        <v>1783017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33.9</v>
      </c>
      <c r="AD16" s="495"/>
      <c r="AE16" s="495"/>
      <c r="AF16" s="495"/>
      <c r="AG16" s="496"/>
      <c r="AH16" s="494">
        <v>32.799999999999997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3775390</v>
      </c>
      <c r="BO16" s="408"/>
      <c r="BP16" s="408"/>
      <c r="BQ16" s="408"/>
      <c r="BR16" s="408"/>
      <c r="BS16" s="408"/>
      <c r="BT16" s="408"/>
      <c r="BU16" s="409"/>
      <c r="BV16" s="407">
        <v>3705935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2825</v>
      </c>
      <c r="AD17" s="459"/>
      <c r="AE17" s="459"/>
      <c r="AF17" s="459"/>
      <c r="AG17" s="501"/>
      <c r="AH17" s="458">
        <v>3009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2281663</v>
      </c>
      <c r="BO17" s="408"/>
      <c r="BP17" s="408"/>
      <c r="BQ17" s="408"/>
      <c r="BR17" s="408"/>
      <c r="BS17" s="408"/>
      <c r="BT17" s="408"/>
      <c r="BU17" s="409"/>
      <c r="BV17" s="407">
        <v>2269363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54.05</v>
      </c>
      <c r="M18" s="531"/>
      <c r="N18" s="531"/>
      <c r="O18" s="531"/>
      <c r="P18" s="531"/>
      <c r="Q18" s="531"/>
      <c r="R18" s="532"/>
      <c r="S18" s="532"/>
      <c r="T18" s="532"/>
      <c r="U18" s="532"/>
      <c r="V18" s="533"/>
      <c r="W18" s="425"/>
      <c r="X18" s="426"/>
      <c r="Y18" s="426"/>
      <c r="Z18" s="426"/>
      <c r="AA18" s="426"/>
      <c r="AB18" s="417"/>
      <c r="AC18" s="534">
        <v>55.2</v>
      </c>
      <c r="AD18" s="535"/>
      <c r="AE18" s="535"/>
      <c r="AF18" s="535"/>
      <c r="AG18" s="536"/>
      <c r="AH18" s="534">
        <v>55.2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3706361</v>
      </c>
      <c r="BO18" s="408"/>
      <c r="BP18" s="408"/>
      <c r="BQ18" s="408"/>
      <c r="BR18" s="408"/>
      <c r="BS18" s="408"/>
      <c r="BT18" s="408"/>
      <c r="BU18" s="409"/>
      <c r="BV18" s="407">
        <v>3638951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5423628</v>
      </c>
      <c r="BO19" s="408"/>
      <c r="BP19" s="408"/>
      <c r="BQ19" s="408"/>
      <c r="BR19" s="408"/>
      <c r="BS19" s="408"/>
      <c r="BT19" s="408"/>
      <c r="BU19" s="409"/>
      <c r="BV19" s="407">
        <v>5486686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4089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5483707</v>
      </c>
      <c r="BO22" s="371"/>
      <c r="BP22" s="371"/>
      <c r="BQ22" s="371"/>
      <c r="BR22" s="371"/>
      <c r="BS22" s="371"/>
      <c r="BT22" s="371"/>
      <c r="BU22" s="372"/>
      <c r="BV22" s="370">
        <v>5836151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4968222</v>
      </c>
      <c r="BO23" s="408"/>
      <c r="BP23" s="408"/>
      <c r="BQ23" s="408"/>
      <c r="BR23" s="408"/>
      <c r="BS23" s="408"/>
      <c r="BT23" s="408"/>
      <c r="BU23" s="409"/>
      <c r="BV23" s="407">
        <v>5249589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7200</v>
      </c>
      <c r="R24" s="459"/>
      <c r="S24" s="459"/>
      <c r="T24" s="459"/>
      <c r="U24" s="459"/>
      <c r="V24" s="501"/>
      <c r="W24" s="553"/>
      <c r="X24" s="554"/>
      <c r="Y24" s="555"/>
      <c r="Z24" s="457" t="s">
        <v>162</v>
      </c>
      <c r="AA24" s="437"/>
      <c r="AB24" s="437"/>
      <c r="AC24" s="437"/>
      <c r="AD24" s="437"/>
      <c r="AE24" s="437"/>
      <c r="AF24" s="437"/>
      <c r="AG24" s="438"/>
      <c r="AH24" s="458">
        <v>119</v>
      </c>
      <c r="AI24" s="459"/>
      <c r="AJ24" s="459"/>
      <c r="AK24" s="459"/>
      <c r="AL24" s="501"/>
      <c r="AM24" s="458">
        <v>341054</v>
      </c>
      <c r="AN24" s="459"/>
      <c r="AO24" s="459"/>
      <c r="AP24" s="459"/>
      <c r="AQ24" s="459"/>
      <c r="AR24" s="501"/>
      <c r="AS24" s="458">
        <v>2866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3011535</v>
      </c>
      <c r="BO24" s="408"/>
      <c r="BP24" s="408"/>
      <c r="BQ24" s="408"/>
      <c r="BR24" s="408"/>
      <c r="BS24" s="408"/>
      <c r="BT24" s="408"/>
      <c r="BU24" s="409"/>
      <c r="BV24" s="407">
        <v>3149038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6100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564853</v>
      </c>
      <c r="BO25" s="371"/>
      <c r="BP25" s="371"/>
      <c r="BQ25" s="371"/>
      <c r="BR25" s="371"/>
      <c r="BS25" s="371"/>
      <c r="BT25" s="371"/>
      <c r="BU25" s="372"/>
      <c r="BV25" s="370">
        <v>531525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5500</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19528</v>
      </c>
      <c r="AN26" s="459"/>
      <c r="AO26" s="459"/>
      <c r="AP26" s="459"/>
      <c r="AQ26" s="459"/>
      <c r="AR26" s="501"/>
      <c r="AS26" s="458">
        <v>2441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3000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151067</v>
      </c>
      <c r="BO27" s="527"/>
      <c r="BP27" s="527"/>
      <c r="BQ27" s="527"/>
      <c r="BR27" s="527"/>
      <c r="BS27" s="527"/>
      <c r="BT27" s="527"/>
      <c r="BU27" s="528"/>
      <c r="BV27" s="526">
        <v>151067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2400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2991039</v>
      </c>
      <c r="BO28" s="371"/>
      <c r="BP28" s="371"/>
      <c r="BQ28" s="371"/>
      <c r="BR28" s="371"/>
      <c r="BS28" s="371"/>
      <c r="BT28" s="371"/>
      <c r="BU28" s="372"/>
      <c r="BV28" s="370">
        <v>3105423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2200</v>
      </c>
      <c r="R29" s="459"/>
      <c r="S29" s="459"/>
      <c r="T29" s="459"/>
      <c r="U29" s="459"/>
      <c r="V29" s="501"/>
      <c r="W29" s="556"/>
      <c r="X29" s="557"/>
      <c r="Y29" s="558"/>
      <c r="Z29" s="457" t="s">
        <v>178</v>
      </c>
      <c r="AA29" s="437"/>
      <c r="AB29" s="437"/>
      <c r="AC29" s="437"/>
      <c r="AD29" s="437"/>
      <c r="AE29" s="437"/>
      <c r="AF29" s="437"/>
      <c r="AG29" s="438"/>
      <c r="AH29" s="458">
        <v>120</v>
      </c>
      <c r="AI29" s="459"/>
      <c r="AJ29" s="459"/>
      <c r="AK29" s="459"/>
      <c r="AL29" s="501"/>
      <c r="AM29" s="458">
        <v>345114</v>
      </c>
      <c r="AN29" s="459"/>
      <c r="AO29" s="459"/>
      <c r="AP29" s="459"/>
      <c r="AQ29" s="459"/>
      <c r="AR29" s="501"/>
      <c r="AS29" s="458">
        <v>2876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69682</v>
      </c>
      <c r="BO29" s="408"/>
      <c r="BP29" s="408"/>
      <c r="BQ29" s="408"/>
      <c r="BR29" s="408"/>
      <c r="BS29" s="408"/>
      <c r="BT29" s="408"/>
      <c r="BU29" s="409"/>
      <c r="BV29" s="407">
        <v>69679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347374</v>
      </c>
      <c r="BO30" s="527"/>
      <c r="BP30" s="527"/>
      <c r="BQ30" s="527"/>
      <c r="BR30" s="527"/>
      <c r="BS30" s="527"/>
      <c r="BT30" s="527"/>
      <c r="BU30" s="528"/>
      <c r="BV30" s="526">
        <v>311636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勝央町国民健康保険事業勘定特別会計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勝央町水道事業会計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岡山県広域水道企業団</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（有）アグリスポット岡山</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勝央町住宅新築資金等貸付事業特別会計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勝央町介護保険特別会計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勝央町下水道事業会計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岡山県後期高齢者医療広域連合一般会計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（公財）金太郎スポーツ振興財団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勝田郡介護認定等審査会特別会計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勝央町後期高齢者医療特別会計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岡山県後期高齢者医療広域連合特別会計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勝田郡障害者地域生活支援事業特別会計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岡山県市町村総合事務組合一般会計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岡山県市町村総合事務組合貸付金特別会計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岡山県市町村総合事務組合拠出金事業特別会計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岡山県市町村税整理組合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津山広域事務組合一般会計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津山広域事務組合ふるさと振興事業特別会計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勝田郡老人福祉施設組合一般会計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vL3TdX/RK+w3D9Ikz7ZpzwD6NojwmcUjZtQqbwwrNRuVsVJropKYzPe/b/1e+kv42j0qsKmUpviNtWmvk802g==" saltValue="GEvhbsme0i9sQBHTIJR+H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1916055</v>
      </c>
      <c r="S5" s="613"/>
      <c r="T5" s="613"/>
      <c r="U5" s="613"/>
      <c r="V5" s="613"/>
      <c r="W5" s="613"/>
      <c r="X5" s="613"/>
      <c r="Y5" s="614"/>
      <c r="Z5" s="615">
        <v>28.7</v>
      </c>
      <c r="AA5" s="615"/>
      <c r="AB5" s="615"/>
      <c r="AC5" s="615"/>
      <c r="AD5" s="616">
        <v>1916055</v>
      </c>
      <c r="AE5" s="616"/>
      <c r="AF5" s="616"/>
      <c r="AG5" s="616"/>
      <c r="AH5" s="616"/>
      <c r="AI5" s="616"/>
      <c r="AJ5" s="616"/>
      <c r="AK5" s="616"/>
      <c r="AL5" s="617">
        <v>44.4</v>
      </c>
      <c r="AM5" s="618"/>
      <c r="AN5" s="618"/>
      <c r="AO5" s="619"/>
      <c r="AP5" s="609" t="s">
        <v>217</v>
      </c>
      <c r="AQ5" s="610"/>
      <c r="AR5" s="610"/>
      <c r="AS5" s="610"/>
      <c r="AT5" s="610"/>
      <c r="AU5" s="610"/>
      <c r="AV5" s="610"/>
      <c r="AW5" s="610"/>
      <c r="AX5" s="610"/>
      <c r="AY5" s="610"/>
      <c r="AZ5" s="610"/>
      <c r="BA5" s="610"/>
      <c r="BB5" s="610"/>
      <c r="BC5" s="610"/>
      <c r="BD5" s="610"/>
      <c r="BE5" s="610"/>
      <c r="BF5" s="611"/>
      <c r="BG5" s="623">
        <v>1916055</v>
      </c>
      <c r="BH5" s="624"/>
      <c r="BI5" s="624"/>
      <c r="BJ5" s="624"/>
      <c r="BK5" s="624"/>
      <c r="BL5" s="624"/>
      <c r="BM5" s="624"/>
      <c r="BN5" s="625"/>
      <c r="BO5" s="626">
        <v>100</v>
      </c>
      <c r="BP5" s="626"/>
      <c r="BQ5" s="626"/>
      <c r="BR5" s="626"/>
      <c r="BS5" s="627">
        <v>45959</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66354</v>
      </c>
      <c r="S6" s="624"/>
      <c r="T6" s="624"/>
      <c r="U6" s="624"/>
      <c r="V6" s="624"/>
      <c r="W6" s="624"/>
      <c r="X6" s="624"/>
      <c r="Y6" s="625"/>
      <c r="Z6" s="626">
        <v>1</v>
      </c>
      <c r="AA6" s="626"/>
      <c r="AB6" s="626"/>
      <c r="AC6" s="626"/>
      <c r="AD6" s="627">
        <v>66354</v>
      </c>
      <c r="AE6" s="627"/>
      <c r="AF6" s="627"/>
      <c r="AG6" s="627"/>
      <c r="AH6" s="627"/>
      <c r="AI6" s="627"/>
      <c r="AJ6" s="627"/>
      <c r="AK6" s="627"/>
      <c r="AL6" s="628">
        <v>1.5</v>
      </c>
      <c r="AM6" s="629"/>
      <c r="AN6" s="629"/>
      <c r="AO6" s="630"/>
      <c r="AP6" s="620" t="s">
        <v>222</v>
      </c>
      <c r="AQ6" s="621"/>
      <c r="AR6" s="621"/>
      <c r="AS6" s="621"/>
      <c r="AT6" s="621"/>
      <c r="AU6" s="621"/>
      <c r="AV6" s="621"/>
      <c r="AW6" s="621"/>
      <c r="AX6" s="621"/>
      <c r="AY6" s="621"/>
      <c r="AZ6" s="621"/>
      <c r="BA6" s="621"/>
      <c r="BB6" s="621"/>
      <c r="BC6" s="621"/>
      <c r="BD6" s="621"/>
      <c r="BE6" s="621"/>
      <c r="BF6" s="622"/>
      <c r="BG6" s="623">
        <v>1916055</v>
      </c>
      <c r="BH6" s="624"/>
      <c r="BI6" s="624"/>
      <c r="BJ6" s="624"/>
      <c r="BK6" s="624"/>
      <c r="BL6" s="624"/>
      <c r="BM6" s="624"/>
      <c r="BN6" s="625"/>
      <c r="BO6" s="626">
        <v>100</v>
      </c>
      <c r="BP6" s="626"/>
      <c r="BQ6" s="626"/>
      <c r="BR6" s="626"/>
      <c r="BS6" s="627">
        <v>45959</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73843</v>
      </c>
      <c r="CS6" s="624"/>
      <c r="CT6" s="624"/>
      <c r="CU6" s="624"/>
      <c r="CV6" s="624"/>
      <c r="CW6" s="624"/>
      <c r="CX6" s="624"/>
      <c r="CY6" s="625"/>
      <c r="CZ6" s="617">
        <v>1.2</v>
      </c>
      <c r="DA6" s="618"/>
      <c r="DB6" s="618"/>
      <c r="DC6" s="634"/>
      <c r="DD6" s="632" t="s">
        <v>121</v>
      </c>
      <c r="DE6" s="624"/>
      <c r="DF6" s="624"/>
      <c r="DG6" s="624"/>
      <c r="DH6" s="624"/>
      <c r="DI6" s="624"/>
      <c r="DJ6" s="624"/>
      <c r="DK6" s="624"/>
      <c r="DL6" s="624"/>
      <c r="DM6" s="624"/>
      <c r="DN6" s="624"/>
      <c r="DO6" s="624"/>
      <c r="DP6" s="625"/>
      <c r="DQ6" s="632">
        <v>73843</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498</v>
      </c>
      <c r="S7" s="624"/>
      <c r="T7" s="624"/>
      <c r="U7" s="624"/>
      <c r="V7" s="624"/>
      <c r="W7" s="624"/>
      <c r="X7" s="624"/>
      <c r="Y7" s="625"/>
      <c r="Z7" s="626">
        <v>0</v>
      </c>
      <c r="AA7" s="626"/>
      <c r="AB7" s="626"/>
      <c r="AC7" s="626"/>
      <c r="AD7" s="627">
        <v>498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669508</v>
      </c>
      <c r="BH7" s="624"/>
      <c r="BI7" s="624"/>
      <c r="BJ7" s="624"/>
      <c r="BK7" s="624"/>
      <c r="BL7" s="624"/>
      <c r="BM7" s="624"/>
      <c r="BN7" s="625"/>
      <c r="BO7" s="626">
        <v>34.9</v>
      </c>
      <c r="BP7" s="626"/>
      <c r="BQ7" s="626"/>
      <c r="BR7" s="626"/>
      <c r="BS7" s="627">
        <v>45959</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653232</v>
      </c>
      <c r="CS7" s="624"/>
      <c r="CT7" s="624"/>
      <c r="CU7" s="624"/>
      <c r="CV7" s="624"/>
      <c r="CW7" s="624"/>
      <c r="CX7" s="624"/>
      <c r="CY7" s="625"/>
      <c r="CZ7" s="626">
        <v>10.7</v>
      </c>
      <c r="DA7" s="626"/>
      <c r="DB7" s="626"/>
      <c r="DC7" s="626"/>
      <c r="DD7" s="632">
        <v>5034</v>
      </c>
      <c r="DE7" s="624"/>
      <c r="DF7" s="624"/>
      <c r="DG7" s="624"/>
      <c r="DH7" s="624"/>
      <c r="DI7" s="624"/>
      <c r="DJ7" s="624"/>
      <c r="DK7" s="624"/>
      <c r="DL7" s="624"/>
      <c r="DM7" s="624"/>
      <c r="DN7" s="624"/>
      <c r="DO7" s="624"/>
      <c r="DP7" s="625"/>
      <c r="DQ7" s="632">
        <v>591697</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8201</v>
      </c>
      <c r="S8" s="624"/>
      <c r="T8" s="624"/>
      <c r="U8" s="624"/>
      <c r="V8" s="624"/>
      <c r="W8" s="624"/>
      <c r="X8" s="624"/>
      <c r="Y8" s="625"/>
      <c r="Z8" s="626">
        <v>0.1</v>
      </c>
      <c r="AA8" s="626"/>
      <c r="AB8" s="626"/>
      <c r="AC8" s="626"/>
      <c r="AD8" s="627">
        <v>8201</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18992</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2037674</v>
      </c>
      <c r="CS8" s="624"/>
      <c r="CT8" s="624"/>
      <c r="CU8" s="624"/>
      <c r="CV8" s="624"/>
      <c r="CW8" s="624"/>
      <c r="CX8" s="624"/>
      <c r="CY8" s="625"/>
      <c r="CZ8" s="626">
        <v>33.5</v>
      </c>
      <c r="DA8" s="626"/>
      <c r="DB8" s="626"/>
      <c r="DC8" s="626"/>
      <c r="DD8" s="632">
        <v>52245</v>
      </c>
      <c r="DE8" s="624"/>
      <c r="DF8" s="624"/>
      <c r="DG8" s="624"/>
      <c r="DH8" s="624"/>
      <c r="DI8" s="624"/>
      <c r="DJ8" s="624"/>
      <c r="DK8" s="624"/>
      <c r="DL8" s="624"/>
      <c r="DM8" s="624"/>
      <c r="DN8" s="624"/>
      <c r="DO8" s="624"/>
      <c r="DP8" s="625"/>
      <c r="DQ8" s="632">
        <v>1342941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8976</v>
      </c>
      <c r="S9" s="624"/>
      <c r="T9" s="624"/>
      <c r="U9" s="624"/>
      <c r="V9" s="624"/>
      <c r="W9" s="624"/>
      <c r="X9" s="624"/>
      <c r="Y9" s="625"/>
      <c r="Z9" s="626">
        <v>0.1</v>
      </c>
      <c r="AA9" s="626"/>
      <c r="AB9" s="626"/>
      <c r="AC9" s="626"/>
      <c r="AD9" s="627">
        <v>8976</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439646</v>
      </c>
      <c r="BH9" s="624"/>
      <c r="BI9" s="624"/>
      <c r="BJ9" s="624"/>
      <c r="BK9" s="624"/>
      <c r="BL9" s="624"/>
      <c r="BM9" s="624"/>
      <c r="BN9" s="625"/>
      <c r="BO9" s="626">
        <v>22.9</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588060</v>
      </c>
      <c r="CS9" s="624"/>
      <c r="CT9" s="624"/>
      <c r="CU9" s="624"/>
      <c r="CV9" s="624"/>
      <c r="CW9" s="624"/>
      <c r="CX9" s="624"/>
      <c r="CY9" s="625"/>
      <c r="CZ9" s="626">
        <v>9.6999999999999993</v>
      </c>
      <c r="DA9" s="626"/>
      <c r="DB9" s="626"/>
      <c r="DC9" s="626"/>
      <c r="DD9" s="632">
        <v>4150</v>
      </c>
      <c r="DE9" s="624"/>
      <c r="DF9" s="624"/>
      <c r="DG9" s="624"/>
      <c r="DH9" s="624"/>
      <c r="DI9" s="624"/>
      <c r="DJ9" s="624"/>
      <c r="DK9" s="624"/>
      <c r="DL9" s="624"/>
      <c r="DM9" s="624"/>
      <c r="DN9" s="624"/>
      <c r="DO9" s="624"/>
      <c r="DP9" s="625"/>
      <c r="DQ9" s="632">
        <v>496140</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49952</v>
      </c>
      <c r="BH10" s="624"/>
      <c r="BI10" s="624"/>
      <c r="BJ10" s="624"/>
      <c r="BK10" s="624"/>
      <c r="BL10" s="624"/>
      <c r="BM10" s="624"/>
      <c r="BN10" s="625"/>
      <c r="BO10" s="626">
        <v>2.6</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5500</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278077</v>
      </c>
      <c r="S11" s="624"/>
      <c r="T11" s="624"/>
      <c r="U11" s="624"/>
      <c r="V11" s="624"/>
      <c r="W11" s="624"/>
      <c r="X11" s="624"/>
      <c r="Y11" s="625"/>
      <c r="Z11" s="628">
        <v>4.2</v>
      </c>
      <c r="AA11" s="629"/>
      <c r="AB11" s="629"/>
      <c r="AC11" s="635"/>
      <c r="AD11" s="632">
        <v>278077</v>
      </c>
      <c r="AE11" s="624"/>
      <c r="AF11" s="624"/>
      <c r="AG11" s="624"/>
      <c r="AH11" s="624"/>
      <c r="AI11" s="624"/>
      <c r="AJ11" s="624"/>
      <c r="AK11" s="625"/>
      <c r="AL11" s="628">
        <v>6.4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160918</v>
      </c>
      <c r="BH11" s="624"/>
      <c r="BI11" s="624"/>
      <c r="BJ11" s="624"/>
      <c r="BK11" s="624"/>
      <c r="BL11" s="624"/>
      <c r="BM11" s="624"/>
      <c r="BN11" s="625"/>
      <c r="BO11" s="626">
        <v>8.4</v>
      </c>
      <c r="BP11" s="626"/>
      <c r="BQ11" s="626"/>
      <c r="BR11" s="626"/>
      <c r="BS11" s="627">
        <v>45959</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250665</v>
      </c>
      <c r="CS11" s="624"/>
      <c r="CT11" s="624"/>
      <c r="CU11" s="624"/>
      <c r="CV11" s="624"/>
      <c r="CW11" s="624"/>
      <c r="CX11" s="624"/>
      <c r="CY11" s="625"/>
      <c r="CZ11" s="626">
        <v>4.0999999999999996</v>
      </c>
      <c r="DA11" s="626"/>
      <c r="DB11" s="626"/>
      <c r="DC11" s="626"/>
      <c r="DD11" s="632">
        <v>45128</v>
      </c>
      <c r="DE11" s="624"/>
      <c r="DF11" s="624"/>
      <c r="DG11" s="624"/>
      <c r="DH11" s="624"/>
      <c r="DI11" s="624"/>
      <c r="DJ11" s="624"/>
      <c r="DK11" s="624"/>
      <c r="DL11" s="624"/>
      <c r="DM11" s="624"/>
      <c r="DN11" s="624"/>
      <c r="DO11" s="624"/>
      <c r="DP11" s="625"/>
      <c r="DQ11" s="632">
        <v>164547</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1108493</v>
      </c>
      <c r="BH12" s="624"/>
      <c r="BI12" s="624"/>
      <c r="BJ12" s="624"/>
      <c r="BK12" s="624"/>
      <c r="BL12" s="624"/>
      <c r="BM12" s="624"/>
      <c r="BN12" s="625"/>
      <c r="BO12" s="626">
        <v>57.9</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131295</v>
      </c>
      <c r="CS12" s="624"/>
      <c r="CT12" s="624"/>
      <c r="CU12" s="624"/>
      <c r="CV12" s="624"/>
      <c r="CW12" s="624"/>
      <c r="CX12" s="624"/>
      <c r="CY12" s="625"/>
      <c r="CZ12" s="626">
        <v>2.2000000000000002</v>
      </c>
      <c r="DA12" s="626"/>
      <c r="DB12" s="626"/>
      <c r="DC12" s="626"/>
      <c r="DD12" s="632" t="s">
        <v>121</v>
      </c>
      <c r="DE12" s="624"/>
      <c r="DF12" s="624"/>
      <c r="DG12" s="624"/>
      <c r="DH12" s="624"/>
      <c r="DI12" s="624"/>
      <c r="DJ12" s="624"/>
      <c r="DK12" s="624"/>
      <c r="DL12" s="624"/>
      <c r="DM12" s="624"/>
      <c r="DN12" s="624"/>
      <c r="DO12" s="624"/>
      <c r="DP12" s="625"/>
      <c r="DQ12" s="632">
        <v>130319</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1107490</v>
      </c>
      <c r="BH13" s="624"/>
      <c r="BI13" s="624"/>
      <c r="BJ13" s="624"/>
      <c r="BK13" s="624"/>
      <c r="BL13" s="624"/>
      <c r="BM13" s="624"/>
      <c r="BN13" s="625"/>
      <c r="BO13" s="626">
        <v>57.8</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716048</v>
      </c>
      <c r="CS13" s="624"/>
      <c r="CT13" s="624"/>
      <c r="CU13" s="624"/>
      <c r="CV13" s="624"/>
      <c r="CW13" s="624"/>
      <c r="CX13" s="624"/>
      <c r="CY13" s="625"/>
      <c r="CZ13" s="626">
        <v>11.8</v>
      </c>
      <c r="DA13" s="626"/>
      <c r="DB13" s="626"/>
      <c r="DC13" s="626"/>
      <c r="DD13" s="632">
        <v>158857</v>
      </c>
      <c r="DE13" s="624"/>
      <c r="DF13" s="624"/>
      <c r="DG13" s="624"/>
      <c r="DH13" s="624"/>
      <c r="DI13" s="624"/>
      <c r="DJ13" s="624"/>
      <c r="DK13" s="624"/>
      <c r="DL13" s="624"/>
      <c r="DM13" s="624"/>
      <c r="DN13" s="624"/>
      <c r="DO13" s="624"/>
      <c r="DP13" s="625"/>
      <c r="DQ13" s="632">
        <v>601928</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551</v>
      </c>
      <c r="S14" s="624"/>
      <c r="T14" s="624"/>
      <c r="U14" s="624"/>
      <c r="V14" s="624"/>
      <c r="W14" s="624"/>
      <c r="X14" s="624"/>
      <c r="Y14" s="625"/>
      <c r="Z14" s="626">
        <v>0</v>
      </c>
      <c r="AA14" s="626"/>
      <c r="AB14" s="626"/>
      <c r="AC14" s="626"/>
      <c r="AD14" s="627">
        <v>551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51743</v>
      </c>
      <c r="BH14" s="624"/>
      <c r="BI14" s="624"/>
      <c r="BJ14" s="624"/>
      <c r="BK14" s="624"/>
      <c r="BL14" s="624"/>
      <c r="BM14" s="624"/>
      <c r="BN14" s="625"/>
      <c r="BO14" s="626">
        <v>2.7</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200206</v>
      </c>
      <c r="CS14" s="624"/>
      <c r="CT14" s="624"/>
      <c r="CU14" s="624"/>
      <c r="CV14" s="624"/>
      <c r="CW14" s="624"/>
      <c r="CX14" s="624"/>
      <c r="CY14" s="625"/>
      <c r="CZ14" s="626">
        <v>3.3</v>
      </c>
      <c r="DA14" s="626"/>
      <c r="DB14" s="626"/>
      <c r="DC14" s="626"/>
      <c r="DD14" s="632" t="s">
        <v>121</v>
      </c>
      <c r="DE14" s="624"/>
      <c r="DF14" s="624"/>
      <c r="DG14" s="624"/>
      <c r="DH14" s="624"/>
      <c r="DI14" s="624"/>
      <c r="DJ14" s="624"/>
      <c r="DK14" s="624"/>
      <c r="DL14" s="624"/>
      <c r="DM14" s="624"/>
      <c r="DN14" s="624"/>
      <c r="DO14" s="624"/>
      <c r="DP14" s="625"/>
      <c r="DQ14" s="632">
        <v>200190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86311</v>
      </c>
      <c r="BH15" s="624"/>
      <c r="BI15" s="624"/>
      <c r="BJ15" s="624"/>
      <c r="BK15" s="624"/>
      <c r="BL15" s="624"/>
      <c r="BM15" s="624"/>
      <c r="BN15" s="625"/>
      <c r="BO15" s="626">
        <v>4.5</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784413</v>
      </c>
      <c r="CS15" s="624"/>
      <c r="CT15" s="624"/>
      <c r="CU15" s="624"/>
      <c r="CV15" s="624"/>
      <c r="CW15" s="624"/>
      <c r="CX15" s="624"/>
      <c r="CY15" s="625"/>
      <c r="CZ15" s="626">
        <v>12.9</v>
      </c>
      <c r="DA15" s="626"/>
      <c r="DB15" s="626"/>
      <c r="DC15" s="626"/>
      <c r="DD15" s="632">
        <v>179864</v>
      </c>
      <c r="DE15" s="624"/>
      <c r="DF15" s="624"/>
      <c r="DG15" s="624"/>
      <c r="DH15" s="624"/>
      <c r="DI15" s="624"/>
      <c r="DJ15" s="624"/>
      <c r="DK15" s="624"/>
      <c r="DL15" s="624"/>
      <c r="DM15" s="624"/>
      <c r="DN15" s="624"/>
      <c r="DO15" s="624"/>
      <c r="DP15" s="625"/>
      <c r="DQ15" s="632">
        <v>591854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6773</v>
      </c>
      <c r="S16" s="624"/>
      <c r="T16" s="624"/>
      <c r="U16" s="624"/>
      <c r="V16" s="624"/>
      <c r="W16" s="624"/>
      <c r="X16" s="624"/>
      <c r="Y16" s="625"/>
      <c r="Z16" s="626">
        <v>0.1</v>
      </c>
      <c r="AA16" s="626"/>
      <c r="AB16" s="626"/>
      <c r="AC16" s="626"/>
      <c r="AD16" s="627">
        <v>6773</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16996</v>
      </c>
      <c r="CS16" s="624"/>
      <c r="CT16" s="624"/>
      <c r="CU16" s="624"/>
      <c r="CV16" s="624"/>
      <c r="CW16" s="624"/>
      <c r="CX16" s="624"/>
      <c r="CY16" s="625"/>
      <c r="CZ16" s="626">
        <v>0.3</v>
      </c>
      <c r="DA16" s="626"/>
      <c r="DB16" s="626"/>
      <c r="DC16" s="626"/>
      <c r="DD16" s="632" t="s">
        <v>121</v>
      </c>
      <c r="DE16" s="624"/>
      <c r="DF16" s="624"/>
      <c r="DG16" s="624"/>
      <c r="DH16" s="624"/>
      <c r="DI16" s="624"/>
      <c r="DJ16" s="624"/>
      <c r="DK16" s="624"/>
      <c r="DL16" s="624"/>
      <c r="DM16" s="624"/>
      <c r="DN16" s="624"/>
      <c r="DO16" s="624"/>
      <c r="DP16" s="625"/>
      <c r="DQ16" s="632">
        <v>5672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29764</v>
      </c>
      <c r="S17" s="624"/>
      <c r="T17" s="624"/>
      <c r="U17" s="624"/>
      <c r="V17" s="624"/>
      <c r="W17" s="624"/>
      <c r="X17" s="624"/>
      <c r="Y17" s="625"/>
      <c r="Z17" s="626">
        <v>0.4</v>
      </c>
      <c r="AA17" s="626"/>
      <c r="AB17" s="626"/>
      <c r="AC17" s="626"/>
      <c r="AD17" s="627">
        <v>29764</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622747</v>
      </c>
      <c r="CS17" s="624"/>
      <c r="CT17" s="624"/>
      <c r="CU17" s="624"/>
      <c r="CV17" s="624"/>
      <c r="CW17" s="624"/>
      <c r="CX17" s="624"/>
      <c r="CY17" s="625"/>
      <c r="CZ17" s="626">
        <v>10.199999999999999</v>
      </c>
      <c r="DA17" s="626"/>
      <c r="DB17" s="626"/>
      <c r="DC17" s="626"/>
      <c r="DD17" s="632" t="s">
        <v>121</v>
      </c>
      <c r="DE17" s="624"/>
      <c r="DF17" s="624"/>
      <c r="DG17" s="624"/>
      <c r="DH17" s="624"/>
      <c r="DI17" s="624"/>
      <c r="DJ17" s="624"/>
      <c r="DK17" s="624"/>
      <c r="DL17" s="624"/>
      <c r="DM17" s="624"/>
      <c r="DN17" s="624"/>
      <c r="DO17" s="624"/>
      <c r="DP17" s="625"/>
      <c r="DQ17" s="632">
        <v>622747</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13618</v>
      </c>
      <c r="S18" s="624"/>
      <c r="T18" s="624"/>
      <c r="U18" s="624"/>
      <c r="V18" s="624"/>
      <c r="W18" s="624"/>
      <c r="X18" s="624"/>
      <c r="Y18" s="625"/>
      <c r="Z18" s="626">
        <v>0.2</v>
      </c>
      <c r="AA18" s="626"/>
      <c r="AB18" s="626"/>
      <c r="AC18" s="626"/>
      <c r="AD18" s="627">
        <v>13618</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13618</v>
      </c>
      <c r="S19" s="624"/>
      <c r="T19" s="624"/>
      <c r="U19" s="624"/>
      <c r="V19" s="624"/>
      <c r="W19" s="624"/>
      <c r="X19" s="624"/>
      <c r="Y19" s="625"/>
      <c r="Z19" s="626">
        <v>0.2</v>
      </c>
      <c r="AA19" s="626"/>
      <c r="AB19" s="626"/>
      <c r="AC19" s="626"/>
      <c r="AD19" s="627">
        <v>13618</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6080679</v>
      </c>
      <c r="CS20" s="624"/>
      <c r="CT20" s="624"/>
      <c r="CU20" s="624"/>
      <c r="CV20" s="624"/>
      <c r="CW20" s="624"/>
      <c r="CX20" s="624"/>
      <c r="CY20" s="625"/>
      <c r="CZ20" s="626">
        <v>100</v>
      </c>
      <c r="DA20" s="626"/>
      <c r="DB20" s="626"/>
      <c r="DC20" s="626"/>
      <c r="DD20" s="632">
        <v>445278</v>
      </c>
      <c r="DE20" s="624"/>
      <c r="DF20" s="624"/>
      <c r="DG20" s="624"/>
      <c r="DH20" s="624"/>
      <c r="DI20" s="624"/>
      <c r="DJ20" s="624"/>
      <c r="DK20" s="624"/>
      <c r="DL20" s="624"/>
      <c r="DM20" s="624"/>
      <c r="DN20" s="624"/>
      <c r="DO20" s="624"/>
      <c r="DP20" s="625"/>
      <c r="DQ20" s="632">
        <v>4821878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2157806</v>
      </c>
      <c r="S21" s="624"/>
      <c r="T21" s="624"/>
      <c r="U21" s="624"/>
      <c r="V21" s="624"/>
      <c r="W21" s="624"/>
      <c r="X21" s="624"/>
      <c r="Y21" s="625"/>
      <c r="Z21" s="626">
        <v>32.299999999999997</v>
      </c>
      <c r="AA21" s="626"/>
      <c r="AB21" s="626"/>
      <c r="AC21" s="626"/>
      <c r="AD21" s="627">
        <v>1980663</v>
      </c>
      <c r="AE21" s="627"/>
      <c r="AF21" s="627"/>
      <c r="AG21" s="627"/>
      <c r="AH21" s="627"/>
      <c r="AI21" s="627"/>
      <c r="AJ21" s="627"/>
      <c r="AK21" s="627"/>
      <c r="AL21" s="628">
        <v>45.9</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1980663</v>
      </c>
      <c r="S22" s="624"/>
      <c r="T22" s="624"/>
      <c r="U22" s="624"/>
      <c r="V22" s="624"/>
      <c r="W22" s="624"/>
      <c r="X22" s="624"/>
      <c r="Y22" s="625"/>
      <c r="Z22" s="626">
        <v>29.6</v>
      </c>
      <c r="AA22" s="626"/>
      <c r="AB22" s="626"/>
      <c r="AC22" s="626"/>
      <c r="AD22" s="627">
        <v>1980663</v>
      </c>
      <c r="AE22" s="627"/>
      <c r="AF22" s="627"/>
      <c r="AG22" s="627"/>
      <c r="AH22" s="627"/>
      <c r="AI22" s="627"/>
      <c r="AJ22" s="627"/>
      <c r="AK22" s="627"/>
      <c r="AL22" s="628">
        <v>45.9</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177143</v>
      </c>
      <c r="S23" s="624"/>
      <c r="T23" s="624"/>
      <c r="U23" s="624"/>
      <c r="V23" s="624"/>
      <c r="W23" s="624"/>
      <c r="X23" s="624"/>
      <c r="Y23" s="625"/>
      <c r="Z23" s="626">
        <v>2.7</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2790722</v>
      </c>
      <c r="CS24" s="613"/>
      <c r="CT24" s="613"/>
      <c r="CU24" s="613"/>
      <c r="CV24" s="613"/>
      <c r="CW24" s="613"/>
      <c r="CX24" s="613"/>
      <c r="CY24" s="614"/>
      <c r="CZ24" s="617">
        <v>45.9</v>
      </c>
      <c r="DA24" s="618"/>
      <c r="DB24" s="618"/>
      <c r="DC24" s="634"/>
      <c r="DD24" s="655">
        <v>2213686</v>
      </c>
      <c r="DE24" s="613"/>
      <c r="DF24" s="613"/>
      <c r="DG24" s="613"/>
      <c r="DH24" s="613"/>
      <c r="DI24" s="613"/>
      <c r="DJ24" s="613"/>
      <c r="DK24" s="614"/>
      <c r="DL24" s="655">
        <v>1850740</v>
      </c>
      <c r="DM24" s="613"/>
      <c r="DN24" s="613"/>
      <c r="DO24" s="613"/>
      <c r="DP24" s="613"/>
      <c r="DQ24" s="613"/>
      <c r="DR24" s="613"/>
      <c r="DS24" s="613"/>
      <c r="DT24" s="613"/>
      <c r="DU24" s="613"/>
      <c r="DV24" s="614"/>
      <c r="DW24" s="617">
        <v>42.5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4486673</v>
      </c>
      <c r="S25" s="624"/>
      <c r="T25" s="624"/>
      <c r="U25" s="624"/>
      <c r="V25" s="624"/>
      <c r="W25" s="624"/>
      <c r="X25" s="624"/>
      <c r="Y25" s="625"/>
      <c r="Z25" s="626">
        <v>67.099999999999994</v>
      </c>
      <c r="AA25" s="626"/>
      <c r="AB25" s="626"/>
      <c r="AC25" s="626"/>
      <c r="AD25" s="627">
        <v>4309530</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1256362</v>
      </c>
      <c r="CS25" s="656"/>
      <c r="CT25" s="656"/>
      <c r="CU25" s="656"/>
      <c r="CV25" s="656"/>
      <c r="CW25" s="656"/>
      <c r="CX25" s="656"/>
      <c r="CY25" s="657"/>
      <c r="CZ25" s="628">
        <v>20.7</v>
      </c>
      <c r="DA25" s="653"/>
      <c r="DB25" s="653"/>
      <c r="DC25" s="658"/>
      <c r="DD25" s="632">
        <v>1166355</v>
      </c>
      <c r="DE25" s="656"/>
      <c r="DF25" s="656"/>
      <c r="DG25" s="656"/>
      <c r="DH25" s="656"/>
      <c r="DI25" s="656"/>
      <c r="DJ25" s="656"/>
      <c r="DK25" s="657"/>
      <c r="DL25" s="632">
        <v>966822</v>
      </c>
      <c r="DM25" s="656"/>
      <c r="DN25" s="656"/>
      <c r="DO25" s="656"/>
      <c r="DP25" s="656"/>
      <c r="DQ25" s="656"/>
      <c r="DR25" s="656"/>
      <c r="DS25" s="656"/>
      <c r="DT25" s="656"/>
      <c r="DU25" s="656"/>
      <c r="DV25" s="657"/>
      <c r="DW25" s="628">
        <v>22.2</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840</v>
      </c>
      <c r="S26" s="624"/>
      <c r="T26" s="624"/>
      <c r="U26" s="624"/>
      <c r="V26" s="624"/>
      <c r="W26" s="624"/>
      <c r="X26" s="624"/>
      <c r="Y26" s="625"/>
      <c r="Z26" s="626">
        <v>0</v>
      </c>
      <c r="AA26" s="626"/>
      <c r="AB26" s="626"/>
      <c r="AC26" s="626"/>
      <c r="AD26" s="627">
        <v>840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701270</v>
      </c>
      <c r="CS26" s="624"/>
      <c r="CT26" s="624"/>
      <c r="CU26" s="624"/>
      <c r="CV26" s="624"/>
      <c r="CW26" s="624"/>
      <c r="CX26" s="624"/>
      <c r="CY26" s="625"/>
      <c r="CZ26" s="628">
        <v>11.5</v>
      </c>
      <c r="DA26" s="653"/>
      <c r="DB26" s="653"/>
      <c r="DC26" s="658"/>
      <c r="DD26" s="632">
        <v>636235</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23431</v>
      </c>
      <c r="S27" s="624"/>
      <c r="T27" s="624"/>
      <c r="U27" s="624"/>
      <c r="V27" s="624"/>
      <c r="W27" s="624"/>
      <c r="X27" s="624"/>
      <c r="Y27" s="625"/>
      <c r="Z27" s="626">
        <v>0.4</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1916055</v>
      </c>
      <c r="BH27" s="624"/>
      <c r="BI27" s="624"/>
      <c r="BJ27" s="624"/>
      <c r="BK27" s="624"/>
      <c r="BL27" s="624"/>
      <c r="BM27" s="624"/>
      <c r="BN27" s="625"/>
      <c r="BO27" s="626">
        <v>100</v>
      </c>
      <c r="BP27" s="626"/>
      <c r="BQ27" s="626"/>
      <c r="BR27" s="626"/>
      <c r="BS27" s="627">
        <v>45959</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911613</v>
      </c>
      <c r="CS27" s="656"/>
      <c r="CT27" s="656"/>
      <c r="CU27" s="656"/>
      <c r="CV27" s="656"/>
      <c r="CW27" s="656"/>
      <c r="CX27" s="656"/>
      <c r="CY27" s="657"/>
      <c r="CZ27" s="628">
        <v>15</v>
      </c>
      <c r="DA27" s="653"/>
      <c r="DB27" s="653"/>
      <c r="DC27" s="658"/>
      <c r="DD27" s="632">
        <v>424584</v>
      </c>
      <c r="DE27" s="656"/>
      <c r="DF27" s="656"/>
      <c r="DG27" s="656"/>
      <c r="DH27" s="656"/>
      <c r="DI27" s="656"/>
      <c r="DJ27" s="656"/>
      <c r="DK27" s="657"/>
      <c r="DL27" s="632">
        <v>261171</v>
      </c>
      <c r="DM27" s="656"/>
      <c r="DN27" s="656"/>
      <c r="DO27" s="656"/>
      <c r="DP27" s="656"/>
      <c r="DQ27" s="656"/>
      <c r="DR27" s="656"/>
      <c r="DS27" s="656"/>
      <c r="DT27" s="656"/>
      <c r="DU27" s="656"/>
      <c r="DV27" s="657"/>
      <c r="DW27" s="628">
        <v>6</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53349</v>
      </c>
      <c r="S28" s="624"/>
      <c r="T28" s="624"/>
      <c r="U28" s="624"/>
      <c r="V28" s="624"/>
      <c r="W28" s="624"/>
      <c r="X28" s="624"/>
      <c r="Y28" s="625"/>
      <c r="Z28" s="626">
        <v>0.8</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622747</v>
      </c>
      <c r="CS28" s="624"/>
      <c r="CT28" s="624"/>
      <c r="CU28" s="624"/>
      <c r="CV28" s="624"/>
      <c r="CW28" s="624"/>
      <c r="CX28" s="624"/>
      <c r="CY28" s="625"/>
      <c r="CZ28" s="628">
        <v>10.199999999999999</v>
      </c>
      <c r="DA28" s="653"/>
      <c r="DB28" s="653"/>
      <c r="DC28" s="658"/>
      <c r="DD28" s="632">
        <v>622747</v>
      </c>
      <c r="DE28" s="624"/>
      <c r="DF28" s="624"/>
      <c r="DG28" s="624"/>
      <c r="DH28" s="624"/>
      <c r="DI28" s="624"/>
      <c r="DJ28" s="624"/>
      <c r="DK28" s="625"/>
      <c r="DL28" s="632">
        <v>622747</v>
      </c>
      <c r="DM28" s="624"/>
      <c r="DN28" s="624"/>
      <c r="DO28" s="624"/>
      <c r="DP28" s="624"/>
      <c r="DQ28" s="624"/>
      <c r="DR28" s="624"/>
      <c r="DS28" s="624"/>
      <c r="DT28" s="624"/>
      <c r="DU28" s="624"/>
      <c r="DV28" s="625"/>
      <c r="DW28" s="628">
        <v>14.3</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11658</v>
      </c>
      <c r="S29" s="624"/>
      <c r="T29" s="624"/>
      <c r="U29" s="624"/>
      <c r="V29" s="624"/>
      <c r="W29" s="624"/>
      <c r="X29" s="624"/>
      <c r="Y29" s="625"/>
      <c r="Z29" s="626">
        <v>0.2</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622747</v>
      </c>
      <c r="CS29" s="656"/>
      <c r="CT29" s="656"/>
      <c r="CU29" s="656"/>
      <c r="CV29" s="656"/>
      <c r="CW29" s="656"/>
      <c r="CX29" s="656"/>
      <c r="CY29" s="657"/>
      <c r="CZ29" s="628">
        <v>10.199999999999999</v>
      </c>
      <c r="DA29" s="653"/>
      <c r="DB29" s="653"/>
      <c r="DC29" s="658"/>
      <c r="DD29" s="632">
        <v>622747</v>
      </c>
      <c r="DE29" s="656"/>
      <c r="DF29" s="656"/>
      <c r="DG29" s="656"/>
      <c r="DH29" s="656"/>
      <c r="DI29" s="656"/>
      <c r="DJ29" s="656"/>
      <c r="DK29" s="657"/>
      <c r="DL29" s="632">
        <v>622747</v>
      </c>
      <c r="DM29" s="656"/>
      <c r="DN29" s="656"/>
      <c r="DO29" s="656"/>
      <c r="DP29" s="656"/>
      <c r="DQ29" s="656"/>
      <c r="DR29" s="656"/>
      <c r="DS29" s="656"/>
      <c r="DT29" s="656"/>
      <c r="DU29" s="656"/>
      <c r="DV29" s="657"/>
      <c r="DW29" s="628">
        <v>14.3</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700827</v>
      </c>
      <c r="S30" s="624"/>
      <c r="T30" s="624"/>
      <c r="U30" s="624"/>
      <c r="V30" s="624"/>
      <c r="W30" s="624"/>
      <c r="X30" s="624"/>
      <c r="Y30" s="625"/>
      <c r="Z30" s="626">
        <v>10.5</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592952</v>
      </c>
      <c r="CS30" s="624"/>
      <c r="CT30" s="624"/>
      <c r="CU30" s="624"/>
      <c r="CV30" s="624"/>
      <c r="CW30" s="624"/>
      <c r="CX30" s="624"/>
      <c r="CY30" s="625"/>
      <c r="CZ30" s="628">
        <v>9.8000000000000007</v>
      </c>
      <c r="DA30" s="653"/>
      <c r="DB30" s="653"/>
      <c r="DC30" s="658"/>
      <c r="DD30" s="632">
        <v>592952</v>
      </c>
      <c r="DE30" s="624"/>
      <c r="DF30" s="624"/>
      <c r="DG30" s="624"/>
      <c r="DH30" s="624"/>
      <c r="DI30" s="624"/>
      <c r="DJ30" s="624"/>
      <c r="DK30" s="625"/>
      <c r="DL30" s="632">
        <v>592952</v>
      </c>
      <c r="DM30" s="624"/>
      <c r="DN30" s="624"/>
      <c r="DO30" s="624"/>
      <c r="DP30" s="624"/>
      <c r="DQ30" s="624"/>
      <c r="DR30" s="624"/>
      <c r="DS30" s="624"/>
      <c r="DT30" s="624"/>
      <c r="DU30" s="624"/>
      <c r="DV30" s="625"/>
      <c r="DW30" s="628">
        <v>13.6</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98</v>
      </c>
      <c r="BN31" s="667"/>
      <c r="BO31" s="667"/>
      <c r="BP31" s="667"/>
      <c r="BQ31" s="668"/>
      <c r="BR31" s="670">
        <v>99.5</v>
      </c>
      <c r="BS31" s="667"/>
      <c r="BT31" s="667"/>
      <c r="BU31" s="667"/>
      <c r="BV31" s="667"/>
      <c r="BW31" s="667"/>
      <c r="BX31" s="618">
        <v>98.4</v>
      </c>
      <c r="BY31" s="667"/>
      <c r="BZ31" s="667"/>
      <c r="CA31" s="667"/>
      <c r="CB31" s="668"/>
      <c r="CD31" s="663"/>
      <c r="CE31" s="664"/>
      <c r="CF31" s="620" t="s">
        <v>301</v>
      </c>
      <c r="CG31" s="621"/>
      <c r="CH31" s="621"/>
      <c r="CI31" s="621"/>
      <c r="CJ31" s="621"/>
      <c r="CK31" s="621"/>
      <c r="CL31" s="621"/>
      <c r="CM31" s="621"/>
      <c r="CN31" s="621"/>
      <c r="CO31" s="621"/>
      <c r="CP31" s="621"/>
      <c r="CQ31" s="622"/>
      <c r="CR31" s="623">
        <v>29795</v>
      </c>
      <c r="CS31" s="656"/>
      <c r="CT31" s="656"/>
      <c r="CU31" s="656"/>
      <c r="CV31" s="656"/>
      <c r="CW31" s="656"/>
      <c r="CX31" s="656"/>
      <c r="CY31" s="657"/>
      <c r="CZ31" s="628">
        <v>0.5</v>
      </c>
      <c r="DA31" s="653"/>
      <c r="DB31" s="653"/>
      <c r="DC31" s="658"/>
      <c r="DD31" s="632">
        <v>29795</v>
      </c>
      <c r="DE31" s="656"/>
      <c r="DF31" s="656"/>
      <c r="DG31" s="656"/>
      <c r="DH31" s="656"/>
      <c r="DI31" s="656"/>
      <c r="DJ31" s="656"/>
      <c r="DK31" s="657"/>
      <c r="DL31" s="632">
        <v>29795</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338000</v>
      </c>
      <c r="S32" s="624"/>
      <c r="T32" s="624"/>
      <c r="U32" s="624"/>
      <c r="V32" s="624"/>
      <c r="W32" s="624"/>
      <c r="X32" s="624"/>
      <c r="Y32" s="625"/>
      <c r="Z32" s="626">
        <v>5.0999999999999996</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99.1</v>
      </c>
      <c r="BH32" s="656"/>
      <c r="BI32" s="656"/>
      <c r="BJ32" s="656"/>
      <c r="BK32" s="656"/>
      <c r="BL32" s="656"/>
      <c r="BM32" s="629">
        <v>98.1</v>
      </c>
      <c r="BN32" s="656"/>
      <c r="BO32" s="656"/>
      <c r="BP32" s="656"/>
      <c r="BQ32" s="669"/>
      <c r="BR32" s="680">
        <v>99.6</v>
      </c>
      <c r="BS32" s="656"/>
      <c r="BT32" s="656"/>
      <c r="BU32" s="656"/>
      <c r="BV32" s="656"/>
      <c r="BW32" s="656"/>
      <c r="BX32" s="629">
        <v>98.7</v>
      </c>
      <c r="BY32" s="656"/>
      <c r="BZ32" s="656"/>
      <c r="CA32" s="656"/>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17165</v>
      </c>
      <c r="S33" s="624"/>
      <c r="T33" s="624"/>
      <c r="U33" s="624"/>
      <c r="V33" s="624"/>
      <c r="W33" s="624"/>
      <c r="X33" s="624"/>
      <c r="Y33" s="625"/>
      <c r="Z33" s="626">
        <v>0.3</v>
      </c>
      <c r="AA33" s="626"/>
      <c r="AB33" s="626"/>
      <c r="AC33" s="626"/>
      <c r="AD33" s="627">
        <v>8851</v>
      </c>
      <c r="AE33" s="627"/>
      <c r="AF33" s="627"/>
      <c r="AG33" s="627"/>
      <c r="AH33" s="627"/>
      <c r="AI33" s="627"/>
      <c r="AJ33" s="627"/>
      <c r="AK33" s="627"/>
      <c r="AL33" s="628">
        <v>0.2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99.5</v>
      </c>
      <c r="BH33" s="682"/>
      <c r="BI33" s="682"/>
      <c r="BJ33" s="682"/>
      <c r="BK33" s="682"/>
      <c r="BL33" s="682"/>
      <c r="BM33" s="683">
        <v>98</v>
      </c>
      <c r="BN33" s="682"/>
      <c r="BO33" s="682"/>
      <c r="BP33" s="682"/>
      <c r="BQ33" s="684"/>
      <c r="BR33" s="681">
        <v>99.5</v>
      </c>
      <c r="BS33" s="682"/>
      <c r="BT33" s="682"/>
      <c r="BU33" s="682"/>
      <c r="BV33" s="682"/>
      <c r="BW33" s="682"/>
      <c r="BX33" s="683">
        <v>98.2</v>
      </c>
      <c r="BY33" s="682"/>
      <c r="BZ33" s="682"/>
      <c r="CA33" s="682"/>
      <c r="CB33" s="684"/>
      <c r="CD33" s="620" t="s">
        <v>308</v>
      </c>
      <c r="CE33" s="621"/>
      <c r="CF33" s="621"/>
      <c r="CG33" s="621"/>
      <c r="CH33" s="621"/>
      <c r="CI33" s="621"/>
      <c r="CJ33" s="621"/>
      <c r="CK33" s="621"/>
      <c r="CL33" s="621"/>
      <c r="CM33" s="621"/>
      <c r="CN33" s="621"/>
      <c r="CO33" s="621"/>
      <c r="CP33" s="621"/>
      <c r="CQ33" s="622"/>
      <c r="CR33" s="623">
        <v>2827683</v>
      </c>
      <c r="CS33" s="656"/>
      <c r="CT33" s="656"/>
      <c r="CU33" s="656"/>
      <c r="CV33" s="656"/>
      <c r="CW33" s="656"/>
      <c r="CX33" s="656"/>
      <c r="CY33" s="657"/>
      <c r="CZ33" s="628">
        <v>46.5</v>
      </c>
      <c r="DA33" s="653"/>
      <c r="DB33" s="653"/>
      <c r="DC33" s="658"/>
      <c r="DD33" s="632">
        <v>2435998</v>
      </c>
      <c r="DE33" s="656"/>
      <c r="DF33" s="656"/>
      <c r="DG33" s="656"/>
      <c r="DH33" s="656"/>
      <c r="DI33" s="656"/>
      <c r="DJ33" s="656"/>
      <c r="DK33" s="657"/>
      <c r="DL33" s="632">
        <v>1855621</v>
      </c>
      <c r="DM33" s="656"/>
      <c r="DN33" s="656"/>
      <c r="DO33" s="656"/>
      <c r="DP33" s="656"/>
      <c r="DQ33" s="656"/>
      <c r="DR33" s="656"/>
      <c r="DS33" s="656"/>
      <c r="DT33" s="656"/>
      <c r="DU33" s="656"/>
      <c r="DV33" s="657"/>
      <c r="DW33" s="628">
        <v>42.6</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40737</v>
      </c>
      <c r="S34" s="624"/>
      <c r="T34" s="624"/>
      <c r="U34" s="624"/>
      <c r="V34" s="624"/>
      <c r="W34" s="624"/>
      <c r="X34" s="624"/>
      <c r="Y34" s="625"/>
      <c r="Z34" s="626">
        <v>0.6</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844044</v>
      </c>
      <c r="CS34" s="624"/>
      <c r="CT34" s="624"/>
      <c r="CU34" s="624"/>
      <c r="CV34" s="624"/>
      <c r="CW34" s="624"/>
      <c r="CX34" s="624"/>
      <c r="CY34" s="625"/>
      <c r="CZ34" s="628">
        <v>13.9</v>
      </c>
      <c r="DA34" s="653"/>
      <c r="DB34" s="653"/>
      <c r="DC34" s="658"/>
      <c r="DD34" s="632">
        <v>671789</v>
      </c>
      <c r="DE34" s="624"/>
      <c r="DF34" s="624"/>
      <c r="DG34" s="624"/>
      <c r="DH34" s="624"/>
      <c r="DI34" s="624"/>
      <c r="DJ34" s="624"/>
      <c r="DK34" s="625"/>
      <c r="DL34" s="632">
        <v>631526</v>
      </c>
      <c r="DM34" s="624"/>
      <c r="DN34" s="624"/>
      <c r="DO34" s="624"/>
      <c r="DP34" s="624"/>
      <c r="DQ34" s="624"/>
      <c r="DR34" s="624"/>
      <c r="DS34" s="624"/>
      <c r="DT34" s="624"/>
      <c r="DU34" s="624"/>
      <c r="DV34" s="625"/>
      <c r="DW34" s="628">
        <v>14.5</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184230</v>
      </c>
      <c r="S35" s="624"/>
      <c r="T35" s="624"/>
      <c r="U35" s="624"/>
      <c r="V35" s="624"/>
      <c r="W35" s="624"/>
      <c r="X35" s="624"/>
      <c r="Y35" s="625"/>
      <c r="Z35" s="626">
        <v>2.8</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65036</v>
      </c>
      <c r="CS35" s="656"/>
      <c r="CT35" s="656"/>
      <c r="CU35" s="656"/>
      <c r="CV35" s="656"/>
      <c r="CW35" s="656"/>
      <c r="CX35" s="656"/>
      <c r="CY35" s="657"/>
      <c r="CZ35" s="628">
        <v>1.1000000000000001</v>
      </c>
      <c r="DA35" s="653"/>
      <c r="DB35" s="653"/>
      <c r="DC35" s="658"/>
      <c r="DD35" s="632">
        <v>58020</v>
      </c>
      <c r="DE35" s="656"/>
      <c r="DF35" s="656"/>
      <c r="DG35" s="656"/>
      <c r="DH35" s="656"/>
      <c r="DI35" s="656"/>
      <c r="DJ35" s="656"/>
      <c r="DK35" s="657"/>
      <c r="DL35" s="632">
        <v>56040</v>
      </c>
      <c r="DM35" s="656"/>
      <c r="DN35" s="656"/>
      <c r="DO35" s="656"/>
      <c r="DP35" s="656"/>
      <c r="DQ35" s="656"/>
      <c r="DR35" s="656"/>
      <c r="DS35" s="656"/>
      <c r="DT35" s="656"/>
      <c r="DU35" s="656"/>
      <c r="DV35" s="657"/>
      <c r="DW35" s="628">
        <v>1.3</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495215</v>
      </c>
      <c r="S36" s="624"/>
      <c r="T36" s="624"/>
      <c r="U36" s="624"/>
      <c r="V36" s="624"/>
      <c r="W36" s="624"/>
      <c r="X36" s="624"/>
      <c r="Y36" s="625"/>
      <c r="Z36" s="626">
        <v>7.4</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1080473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68516</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1327409</v>
      </c>
      <c r="CS36" s="624"/>
      <c r="CT36" s="624"/>
      <c r="CU36" s="624"/>
      <c r="CV36" s="624"/>
      <c r="CW36" s="624"/>
      <c r="CX36" s="624"/>
      <c r="CY36" s="625"/>
      <c r="CZ36" s="628">
        <v>21.8</v>
      </c>
      <c r="DA36" s="653"/>
      <c r="DB36" s="653"/>
      <c r="DC36" s="658"/>
      <c r="DD36" s="632">
        <v>1216009</v>
      </c>
      <c r="DE36" s="624"/>
      <c r="DF36" s="624"/>
      <c r="DG36" s="624"/>
      <c r="DH36" s="624"/>
      <c r="DI36" s="624"/>
      <c r="DJ36" s="624"/>
      <c r="DK36" s="625"/>
      <c r="DL36" s="632">
        <v>786697</v>
      </c>
      <c r="DM36" s="624"/>
      <c r="DN36" s="624"/>
      <c r="DO36" s="624"/>
      <c r="DP36" s="624"/>
      <c r="DQ36" s="624"/>
      <c r="DR36" s="624"/>
      <c r="DS36" s="624"/>
      <c r="DT36" s="624"/>
      <c r="DU36" s="624"/>
      <c r="DV36" s="625"/>
      <c r="DW36" s="628">
        <v>18.100000000000001</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89795</v>
      </c>
      <c r="S37" s="624"/>
      <c r="T37" s="624"/>
      <c r="U37" s="624"/>
      <c r="V37" s="624"/>
      <c r="W37" s="624"/>
      <c r="X37" s="624"/>
      <c r="Y37" s="625"/>
      <c r="Z37" s="626">
        <v>1.3</v>
      </c>
      <c r="AA37" s="626"/>
      <c r="AB37" s="626"/>
      <c r="AC37" s="626"/>
      <c r="AD37" s="627">
        <v>30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455159</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52769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281904</v>
      </c>
      <c r="CS37" s="656"/>
      <c r="CT37" s="656"/>
      <c r="CU37" s="656"/>
      <c r="CV37" s="656"/>
      <c r="CW37" s="656"/>
      <c r="CX37" s="656"/>
      <c r="CY37" s="657"/>
      <c r="CZ37" s="628">
        <v>4.5999999999999996</v>
      </c>
      <c r="DA37" s="653"/>
      <c r="DB37" s="653"/>
      <c r="DC37" s="658"/>
      <c r="DD37" s="632">
        <v>281904</v>
      </c>
      <c r="DE37" s="656"/>
      <c r="DF37" s="656"/>
      <c r="DG37" s="656"/>
      <c r="DH37" s="656"/>
      <c r="DI37" s="656"/>
      <c r="DJ37" s="656"/>
      <c r="DK37" s="657"/>
      <c r="DL37" s="632">
        <v>281904</v>
      </c>
      <c r="DM37" s="656"/>
      <c r="DN37" s="656"/>
      <c r="DO37" s="656"/>
      <c r="DP37" s="656"/>
      <c r="DQ37" s="656"/>
      <c r="DR37" s="656"/>
      <c r="DS37" s="656"/>
      <c r="DT37" s="656"/>
      <c r="DU37" s="656"/>
      <c r="DV37" s="657"/>
      <c r="DW37" s="628">
        <v>6.5</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240509</v>
      </c>
      <c r="S38" s="624"/>
      <c r="T38" s="624"/>
      <c r="U38" s="624"/>
      <c r="V38" s="624"/>
      <c r="W38" s="624"/>
      <c r="X38" s="624"/>
      <c r="Y38" s="625"/>
      <c r="Z38" s="626">
        <v>3.6</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149319</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1293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475995</v>
      </c>
      <c r="CS38" s="624"/>
      <c r="CT38" s="624"/>
      <c r="CU38" s="624"/>
      <c r="CV38" s="624"/>
      <c r="CW38" s="624"/>
      <c r="CX38" s="624"/>
      <c r="CY38" s="625"/>
      <c r="CZ38" s="628">
        <v>7.8</v>
      </c>
      <c r="DA38" s="653"/>
      <c r="DB38" s="653"/>
      <c r="DC38" s="658"/>
      <c r="DD38" s="632">
        <v>398705</v>
      </c>
      <c r="DE38" s="624"/>
      <c r="DF38" s="624"/>
      <c r="DG38" s="624"/>
      <c r="DH38" s="624"/>
      <c r="DI38" s="624"/>
      <c r="DJ38" s="624"/>
      <c r="DK38" s="625"/>
      <c r="DL38" s="632">
        <v>381358</v>
      </c>
      <c r="DM38" s="624"/>
      <c r="DN38" s="624"/>
      <c r="DO38" s="624"/>
      <c r="DP38" s="624"/>
      <c r="DQ38" s="624"/>
      <c r="DR38" s="624"/>
      <c r="DS38" s="624"/>
      <c r="DT38" s="624"/>
      <c r="DU38" s="624"/>
      <c r="DV38" s="625"/>
      <c r="DW38" s="628">
        <v>8.8000000000000007</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1935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85625</v>
      </c>
      <c r="CS39" s="656"/>
      <c r="CT39" s="656"/>
      <c r="CU39" s="656"/>
      <c r="CV39" s="656"/>
      <c r="CW39" s="656"/>
      <c r="CX39" s="656"/>
      <c r="CY39" s="657"/>
      <c r="CZ39" s="628">
        <v>1.4</v>
      </c>
      <c r="DA39" s="653"/>
      <c r="DB39" s="653"/>
      <c r="DC39" s="658"/>
      <c r="DD39" s="632">
        <v>80001</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32009</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83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29574</v>
      </c>
      <c r="CS40" s="624"/>
      <c r="CT40" s="624"/>
      <c r="CU40" s="624"/>
      <c r="CV40" s="624"/>
      <c r="CW40" s="624"/>
      <c r="CX40" s="624"/>
      <c r="CY40" s="625"/>
      <c r="CZ40" s="628">
        <v>0.5</v>
      </c>
      <c r="DA40" s="653"/>
      <c r="DB40" s="653"/>
      <c r="DC40" s="658"/>
      <c r="DD40" s="632">
        <v>11474</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6682429</v>
      </c>
      <c r="S41" s="696"/>
      <c r="T41" s="696"/>
      <c r="U41" s="696"/>
      <c r="V41" s="696"/>
      <c r="W41" s="696"/>
      <c r="X41" s="696"/>
      <c r="Y41" s="700"/>
      <c r="Z41" s="701">
        <v>100</v>
      </c>
      <c r="AA41" s="701"/>
      <c r="AB41" s="701"/>
      <c r="AC41" s="701"/>
      <c r="AD41" s="702">
        <v>4319251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83713</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392282</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384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462274</v>
      </c>
      <c r="CS42" s="656"/>
      <c r="CT42" s="656"/>
      <c r="CU42" s="656"/>
      <c r="CV42" s="656"/>
      <c r="CW42" s="656"/>
      <c r="CX42" s="656"/>
      <c r="CY42" s="657"/>
      <c r="CZ42" s="628">
        <v>7.6</v>
      </c>
      <c r="DA42" s="653"/>
      <c r="DB42" s="653"/>
      <c r="DC42" s="658"/>
      <c r="DD42" s="632">
        <v>172194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1438</v>
      </c>
      <c r="CS43" s="656"/>
      <c r="CT43" s="656"/>
      <c r="CU43" s="656"/>
      <c r="CV43" s="656"/>
      <c r="CW43" s="656"/>
      <c r="CX43" s="656"/>
      <c r="CY43" s="657"/>
      <c r="CZ43" s="628">
        <v>0</v>
      </c>
      <c r="DA43" s="653"/>
      <c r="DB43" s="653"/>
      <c r="DC43" s="658"/>
      <c r="DD43" s="632">
        <v>1438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445278</v>
      </c>
      <c r="CS44" s="624"/>
      <c r="CT44" s="624"/>
      <c r="CU44" s="624"/>
      <c r="CV44" s="624"/>
      <c r="CW44" s="624"/>
      <c r="CX44" s="624"/>
      <c r="CY44" s="625"/>
      <c r="CZ44" s="628">
        <v>7.3</v>
      </c>
      <c r="DA44" s="629"/>
      <c r="DB44" s="629"/>
      <c r="DC44" s="635"/>
      <c r="DD44" s="632">
        <v>166522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204221</v>
      </c>
      <c r="CS45" s="656"/>
      <c r="CT45" s="656"/>
      <c r="CU45" s="656"/>
      <c r="CV45" s="656"/>
      <c r="CW45" s="656"/>
      <c r="CX45" s="656"/>
      <c r="CY45" s="657"/>
      <c r="CZ45" s="628">
        <v>3.4</v>
      </c>
      <c r="DA45" s="653"/>
      <c r="DB45" s="653"/>
      <c r="DC45" s="658"/>
      <c r="DD45" s="632">
        <v>59710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232562</v>
      </c>
      <c r="CS46" s="624"/>
      <c r="CT46" s="624"/>
      <c r="CU46" s="624"/>
      <c r="CV46" s="624"/>
      <c r="CW46" s="624"/>
      <c r="CX46" s="624"/>
      <c r="CY46" s="625"/>
      <c r="CZ46" s="628">
        <v>3.8</v>
      </c>
      <c r="DA46" s="629"/>
      <c r="DB46" s="629"/>
      <c r="DC46" s="635"/>
      <c r="DD46" s="632">
        <v>98317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16996</v>
      </c>
      <c r="CS47" s="656"/>
      <c r="CT47" s="656"/>
      <c r="CU47" s="656"/>
      <c r="CV47" s="656"/>
      <c r="CW47" s="656"/>
      <c r="CX47" s="656"/>
      <c r="CY47" s="657"/>
      <c r="CZ47" s="628">
        <v>0.3</v>
      </c>
      <c r="DA47" s="653"/>
      <c r="DB47" s="653"/>
      <c r="DC47" s="658"/>
      <c r="DD47" s="632">
        <v>5672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6080679</v>
      </c>
      <c r="CS49" s="682"/>
      <c r="CT49" s="682"/>
      <c r="CU49" s="682"/>
      <c r="CV49" s="682"/>
      <c r="CW49" s="682"/>
      <c r="CX49" s="682"/>
      <c r="CY49" s="711"/>
      <c r="CZ49" s="703">
        <v>100</v>
      </c>
      <c r="DA49" s="712"/>
      <c r="DB49" s="712"/>
      <c r="DC49" s="713"/>
      <c r="DD49" s="714">
        <v>4821878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s6t5pqwiWC5e5/XF8zO0u3ihkPzfEWuXV1LWteCERiTk9cP+3WNC8gyW82aeTzqCYDfEafV/CSBubr23NukSw==" saltValue="6xID+6hY/hbagulva8Nj5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6681</v>
      </c>
      <c r="R7" s="753"/>
      <c r="S7" s="753"/>
      <c r="T7" s="753"/>
      <c r="U7" s="753"/>
      <c r="V7" s="753">
        <v>6052</v>
      </c>
      <c r="W7" s="753"/>
      <c r="X7" s="753"/>
      <c r="Y7" s="753"/>
      <c r="Z7" s="753"/>
      <c r="AA7" s="753">
        <v>629</v>
      </c>
      <c r="AB7" s="753"/>
      <c r="AC7" s="753"/>
      <c r="AD7" s="753"/>
      <c r="AE7" s="754"/>
      <c r="AF7" s="755">
        <v>430</v>
      </c>
      <c r="AG7" s="756"/>
      <c r="AH7" s="756"/>
      <c r="AI7" s="756"/>
      <c r="AJ7" s="757"/>
      <c r="AK7" s="758">
        <v>1</v>
      </c>
      <c r="AL7" s="759"/>
      <c r="AM7" s="759"/>
      <c r="AN7" s="759"/>
      <c r="AO7" s="759"/>
      <c r="AP7" s="759">
        <v>5484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566</v>
      </c>
      <c r="BT7" s="747"/>
      <c r="BU7" s="747"/>
      <c r="BV7" s="747"/>
      <c r="BW7" s="747"/>
      <c r="BX7" s="747"/>
      <c r="BY7" s="747"/>
      <c r="BZ7" s="747"/>
      <c r="CA7" s="747"/>
      <c r="CB7" s="747"/>
      <c r="CC7" s="747"/>
      <c r="CD7" s="747"/>
      <c r="CE7" s="747"/>
      <c r="CF7" s="747"/>
      <c r="CG7" s="762"/>
      <c r="CH7" s="743">
        <v>1</v>
      </c>
      <c r="CI7" s="744"/>
      <c r="CJ7" s="744"/>
      <c r="CK7" s="744"/>
      <c r="CL7" s="745"/>
      <c r="CM7" s="743">
        <v>59</v>
      </c>
      <c r="CN7" s="744"/>
      <c r="CO7" s="744"/>
      <c r="CP7" s="744"/>
      <c r="CQ7" s="745"/>
      <c r="CR7" s="743">
        <v>30</v>
      </c>
      <c r="CS7" s="744"/>
      <c r="CT7" s="744"/>
      <c r="CU7" s="744"/>
      <c r="CV7" s="745"/>
      <c r="CW7" s="743">
        <v>8</v>
      </c>
      <c r="CX7" s="744"/>
      <c r="CY7" s="744"/>
      <c r="CZ7" s="744"/>
      <c r="DA7" s="745"/>
      <c r="DB7" s="743" t="s">
        <v>568</v>
      </c>
      <c r="DC7" s="744"/>
      <c r="DD7" s="744"/>
      <c r="DE7" s="744"/>
      <c r="DF7" s="745"/>
      <c r="DG7" s="743" t="s">
        <v>568</v>
      </c>
      <c r="DH7" s="744"/>
      <c r="DI7" s="744"/>
      <c r="DJ7" s="744"/>
      <c r="DK7" s="745"/>
      <c r="DL7" s="743" t="s">
        <v>568</v>
      </c>
      <c r="DM7" s="744"/>
      <c r="DN7" s="744"/>
      <c r="DO7" s="744"/>
      <c r="DP7" s="745"/>
      <c r="DQ7" s="743" t="s">
        <v>568</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v>
      </c>
      <c r="R8" s="784"/>
      <c r="S8" s="784"/>
      <c r="T8" s="784"/>
      <c r="U8" s="784"/>
      <c r="V8" s="784">
        <v>30</v>
      </c>
      <c r="W8" s="784"/>
      <c r="X8" s="784"/>
      <c r="Y8" s="784"/>
      <c r="Z8" s="784"/>
      <c r="AA8" s="784">
        <v>-29</v>
      </c>
      <c r="AB8" s="784"/>
      <c r="AC8" s="784"/>
      <c r="AD8" s="784"/>
      <c r="AE8" s="785"/>
      <c r="AF8" s="786">
        <v>-29</v>
      </c>
      <c r="AG8" s="787"/>
      <c r="AH8" s="787"/>
      <c r="AI8" s="787"/>
      <c r="AJ8" s="788"/>
      <c r="AK8" s="769" t="s">
        <v>569</v>
      </c>
      <c r="AL8" s="770"/>
      <c r="AM8" s="770"/>
      <c r="AN8" s="770"/>
      <c r="AO8" s="770"/>
      <c r="AP8" s="770" t="s">
        <v>568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567</v>
      </c>
      <c r="BT8" s="774"/>
      <c r="BU8" s="774"/>
      <c r="BV8" s="774"/>
      <c r="BW8" s="774"/>
      <c r="BX8" s="774"/>
      <c r="BY8" s="774"/>
      <c r="BZ8" s="774"/>
      <c r="CA8" s="774"/>
      <c r="CB8" s="774"/>
      <c r="CC8" s="774"/>
      <c r="CD8" s="774"/>
      <c r="CE8" s="774"/>
      <c r="CF8" s="774"/>
      <c r="CG8" s="775"/>
      <c r="CH8" s="776">
        <v>2</v>
      </c>
      <c r="CI8" s="777"/>
      <c r="CJ8" s="777"/>
      <c r="CK8" s="777"/>
      <c r="CL8" s="778"/>
      <c r="CM8" s="776">
        <v>85</v>
      </c>
      <c r="CN8" s="777"/>
      <c r="CO8" s="777"/>
      <c r="CP8" s="777"/>
      <c r="CQ8" s="778"/>
      <c r="CR8" s="776">
        <v>45</v>
      </c>
      <c r="CS8" s="777"/>
      <c r="CT8" s="777"/>
      <c r="CU8" s="777"/>
      <c r="CV8" s="778"/>
      <c r="CW8" s="776" t="s">
        <v>568</v>
      </c>
      <c r="CX8" s="777"/>
      <c r="CY8" s="777"/>
      <c r="CZ8" s="777"/>
      <c r="DA8" s="778"/>
      <c r="DB8" s="776" t="s">
        <v>568</v>
      </c>
      <c r="DC8" s="777"/>
      <c r="DD8" s="777"/>
      <c r="DE8" s="777"/>
      <c r="DF8" s="778"/>
      <c r="DG8" s="776" t="s">
        <v>568</v>
      </c>
      <c r="DH8" s="777"/>
      <c r="DI8" s="777"/>
      <c r="DJ8" s="777"/>
      <c r="DK8" s="778"/>
      <c r="DL8" s="776" t="s">
        <v>568</v>
      </c>
      <c r="DM8" s="777"/>
      <c r="DN8" s="777"/>
      <c r="DO8" s="777"/>
      <c r="DP8" s="778"/>
      <c r="DQ8" s="776" t="s">
        <v>568</v>
      </c>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4</v>
      </c>
      <c r="R9" s="784"/>
      <c r="S9" s="784"/>
      <c r="T9" s="784"/>
      <c r="U9" s="784"/>
      <c r="V9" s="784">
        <v>3</v>
      </c>
      <c r="W9" s="784"/>
      <c r="X9" s="784"/>
      <c r="Y9" s="784"/>
      <c r="Z9" s="784"/>
      <c r="AA9" s="784">
        <v>1</v>
      </c>
      <c r="AB9" s="784"/>
      <c r="AC9" s="784"/>
      <c r="AD9" s="784"/>
      <c r="AE9" s="785"/>
      <c r="AF9" s="786">
        <v>1</v>
      </c>
      <c r="AG9" s="787"/>
      <c r="AH9" s="787"/>
      <c r="AI9" s="787"/>
      <c r="AJ9" s="788"/>
      <c r="AK9" s="769">
        <v>1</v>
      </c>
      <c r="AL9" s="770"/>
      <c r="AM9" s="770"/>
      <c r="AN9" s="770"/>
      <c r="AO9" s="770"/>
      <c r="AP9" s="770" t="s">
        <v>568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378</v>
      </c>
      <c r="C10" s="781"/>
      <c r="D10" s="781"/>
      <c r="E10" s="781"/>
      <c r="F10" s="781"/>
      <c r="G10" s="781"/>
      <c r="H10" s="781"/>
      <c r="I10" s="781"/>
      <c r="J10" s="781"/>
      <c r="K10" s="781"/>
      <c r="L10" s="781"/>
      <c r="M10" s="781"/>
      <c r="N10" s="781"/>
      <c r="O10" s="781"/>
      <c r="P10" s="782"/>
      <c r="Q10" s="783">
        <v>20</v>
      </c>
      <c r="R10" s="784"/>
      <c r="S10" s="784"/>
      <c r="T10" s="784"/>
      <c r="U10" s="784"/>
      <c r="V10" s="784">
        <v>19</v>
      </c>
      <c r="W10" s="784"/>
      <c r="X10" s="784"/>
      <c r="Y10" s="784"/>
      <c r="Z10" s="784"/>
      <c r="AA10" s="784">
        <v>0</v>
      </c>
      <c r="AB10" s="784"/>
      <c r="AC10" s="784"/>
      <c r="AD10" s="784"/>
      <c r="AE10" s="785"/>
      <c r="AF10" s="786">
        <v>0</v>
      </c>
      <c r="AG10" s="787"/>
      <c r="AH10" s="787"/>
      <c r="AI10" s="787"/>
      <c r="AJ10" s="788"/>
      <c r="AK10" s="769">
        <v>12</v>
      </c>
      <c r="AL10" s="770"/>
      <c r="AM10" s="770"/>
      <c r="AN10" s="770"/>
      <c r="AO10" s="770"/>
      <c r="AP10" s="770" t="s">
        <v>568</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380</v>
      </c>
      <c r="B23" s="789" t="s">
        <v>381</v>
      </c>
      <c r="C23" s="790"/>
      <c r="D23" s="790"/>
      <c r="E23" s="790"/>
      <c r="F23" s="790"/>
      <c r="G23" s="790"/>
      <c r="H23" s="790"/>
      <c r="I23" s="790"/>
      <c r="J23" s="790"/>
      <c r="K23" s="790"/>
      <c r="L23" s="790"/>
      <c r="M23" s="790"/>
      <c r="N23" s="790"/>
      <c r="O23" s="790"/>
      <c r="P23" s="791"/>
      <c r="Q23" s="792">
        <v>6692</v>
      </c>
      <c r="R23" s="793"/>
      <c r="S23" s="793"/>
      <c r="T23" s="793"/>
      <c r="U23" s="793"/>
      <c r="V23" s="793">
        <v>6090</v>
      </c>
      <c r="W23" s="793"/>
      <c r="X23" s="793"/>
      <c r="Y23" s="793"/>
      <c r="Z23" s="793"/>
      <c r="AA23" s="793">
        <v>602</v>
      </c>
      <c r="AB23" s="793"/>
      <c r="AC23" s="793"/>
      <c r="AD23" s="793"/>
      <c r="AE23" s="794"/>
      <c r="AF23" s="795">
        <v>402</v>
      </c>
      <c r="AG23" s="793"/>
      <c r="AH23" s="793"/>
      <c r="AI23" s="793"/>
      <c r="AJ23" s="796"/>
      <c r="AK23" s="797"/>
      <c r="AL23" s="798"/>
      <c r="AM23" s="798"/>
      <c r="AN23" s="798"/>
      <c r="AO23" s="798"/>
      <c r="AP23" s="793">
        <v>5484</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392</v>
      </c>
      <c r="C28" s="750"/>
      <c r="D28" s="750"/>
      <c r="E28" s="750"/>
      <c r="F28" s="750"/>
      <c r="G28" s="750"/>
      <c r="H28" s="750"/>
      <c r="I28" s="750"/>
      <c r="J28" s="750"/>
      <c r="K28" s="750"/>
      <c r="L28" s="750"/>
      <c r="M28" s="750"/>
      <c r="N28" s="750"/>
      <c r="O28" s="750"/>
      <c r="P28" s="751"/>
      <c r="Q28" s="822">
        <v>1106</v>
      </c>
      <c r="R28" s="823"/>
      <c r="S28" s="823"/>
      <c r="T28" s="823"/>
      <c r="U28" s="823"/>
      <c r="V28" s="823">
        <v>1038</v>
      </c>
      <c r="W28" s="823"/>
      <c r="X28" s="823"/>
      <c r="Y28" s="823"/>
      <c r="Z28" s="823"/>
      <c r="AA28" s="823">
        <v>69</v>
      </c>
      <c r="AB28" s="823"/>
      <c r="AC28" s="823"/>
      <c r="AD28" s="823"/>
      <c r="AE28" s="824"/>
      <c r="AF28" s="825">
        <v>69</v>
      </c>
      <c r="AG28" s="823"/>
      <c r="AH28" s="823"/>
      <c r="AI28" s="823"/>
      <c r="AJ28" s="826"/>
      <c r="AK28" s="827">
        <v>84</v>
      </c>
      <c r="AL28" s="828"/>
      <c r="AM28" s="828"/>
      <c r="AN28" s="828"/>
      <c r="AO28" s="828"/>
      <c r="AP28" s="828" t="s">
        <v>568</v>
      </c>
      <c r="AQ28" s="828"/>
      <c r="AR28" s="828"/>
      <c r="AS28" s="828"/>
      <c r="AT28" s="828"/>
      <c r="AU28" s="828" t="s">
        <v>568</v>
      </c>
      <c r="AV28" s="828"/>
      <c r="AW28" s="828"/>
      <c r="AX28" s="828"/>
      <c r="AY28" s="828"/>
      <c r="AZ28" s="829" t="s">
        <v>568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393</v>
      </c>
      <c r="C29" s="781"/>
      <c r="D29" s="781"/>
      <c r="E29" s="781"/>
      <c r="F29" s="781"/>
      <c r="G29" s="781"/>
      <c r="H29" s="781"/>
      <c r="I29" s="781"/>
      <c r="J29" s="781"/>
      <c r="K29" s="781"/>
      <c r="L29" s="781"/>
      <c r="M29" s="781"/>
      <c r="N29" s="781"/>
      <c r="O29" s="781"/>
      <c r="P29" s="782"/>
      <c r="Q29" s="783">
        <v>1400</v>
      </c>
      <c r="R29" s="784"/>
      <c r="S29" s="784"/>
      <c r="T29" s="784"/>
      <c r="U29" s="784"/>
      <c r="V29" s="784">
        <v>1323</v>
      </c>
      <c r="W29" s="784"/>
      <c r="X29" s="784"/>
      <c r="Y29" s="784"/>
      <c r="Z29" s="784"/>
      <c r="AA29" s="784">
        <v>78</v>
      </c>
      <c r="AB29" s="784"/>
      <c r="AC29" s="784"/>
      <c r="AD29" s="784"/>
      <c r="AE29" s="785"/>
      <c r="AF29" s="786">
        <v>78</v>
      </c>
      <c r="AG29" s="787"/>
      <c r="AH29" s="787"/>
      <c r="AI29" s="787"/>
      <c r="AJ29" s="788"/>
      <c r="AK29" s="834">
        <v>206</v>
      </c>
      <c r="AL29" s="830"/>
      <c r="AM29" s="830"/>
      <c r="AN29" s="830"/>
      <c r="AO29" s="830"/>
      <c r="AP29" s="830" t="s">
        <v>568</v>
      </c>
      <c r="AQ29" s="830"/>
      <c r="AR29" s="830"/>
      <c r="AS29" s="830"/>
      <c r="AT29" s="830"/>
      <c r="AU29" s="830" t="s">
        <v>568</v>
      </c>
      <c r="AV29" s="830"/>
      <c r="AW29" s="830"/>
      <c r="AX29" s="830"/>
      <c r="AY29" s="830"/>
      <c r="AZ29" s="831" t="s">
        <v>568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394</v>
      </c>
      <c r="C30" s="781"/>
      <c r="D30" s="781"/>
      <c r="E30" s="781"/>
      <c r="F30" s="781"/>
      <c r="G30" s="781"/>
      <c r="H30" s="781"/>
      <c r="I30" s="781"/>
      <c r="J30" s="781"/>
      <c r="K30" s="781"/>
      <c r="L30" s="781"/>
      <c r="M30" s="781"/>
      <c r="N30" s="781"/>
      <c r="O30" s="781"/>
      <c r="P30" s="782"/>
      <c r="Q30" s="783">
        <v>156</v>
      </c>
      <c r="R30" s="784"/>
      <c r="S30" s="784"/>
      <c r="T30" s="784"/>
      <c r="U30" s="784"/>
      <c r="V30" s="784">
        <v>156</v>
      </c>
      <c r="W30" s="784"/>
      <c r="X30" s="784"/>
      <c r="Y30" s="784"/>
      <c r="Z30" s="784"/>
      <c r="AA30" s="784">
        <v>0</v>
      </c>
      <c r="AB30" s="784"/>
      <c r="AC30" s="784"/>
      <c r="AD30" s="784"/>
      <c r="AE30" s="785"/>
      <c r="AF30" s="786">
        <v>0</v>
      </c>
      <c r="AG30" s="787"/>
      <c r="AH30" s="787"/>
      <c r="AI30" s="787"/>
      <c r="AJ30" s="788"/>
      <c r="AK30" s="834">
        <v>41</v>
      </c>
      <c r="AL30" s="830"/>
      <c r="AM30" s="830"/>
      <c r="AN30" s="830"/>
      <c r="AO30" s="830"/>
      <c r="AP30" s="830" t="s">
        <v>568</v>
      </c>
      <c r="AQ30" s="830"/>
      <c r="AR30" s="830"/>
      <c r="AS30" s="830"/>
      <c r="AT30" s="830"/>
      <c r="AU30" s="830" t="s">
        <v>568</v>
      </c>
      <c r="AV30" s="830"/>
      <c r="AW30" s="830"/>
      <c r="AX30" s="830"/>
      <c r="AY30" s="830"/>
      <c r="AZ30" s="831" t="s">
        <v>568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395</v>
      </c>
      <c r="C31" s="781"/>
      <c r="D31" s="781"/>
      <c r="E31" s="781"/>
      <c r="F31" s="781"/>
      <c r="G31" s="781"/>
      <c r="H31" s="781"/>
      <c r="I31" s="781"/>
      <c r="J31" s="781"/>
      <c r="K31" s="781"/>
      <c r="L31" s="781"/>
      <c r="M31" s="781"/>
      <c r="N31" s="781"/>
      <c r="O31" s="781"/>
      <c r="P31" s="782"/>
      <c r="Q31" s="783">
        <v>432</v>
      </c>
      <c r="R31" s="784"/>
      <c r="S31" s="784"/>
      <c r="T31" s="784"/>
      <c r="U31" s="784"/>
      <c r="V31" s="784">
        <v>424</v>
      </c>
      <c r="W31" s="784"/>
      <c r="X31" s="784"/>
      <c r="Y31" s="784"/>
      <c r="Z31" s="784"/>
      <c r="AA31" s="784">
        <v>8</v>
      </c>
      <c r="AB31" s="784"/>
      <c r="AC31" s="784"/>
      <c r="AD31" s="784"/>
      <c r="AE31" s="785"/>
      <c r="AF31" s="786">
        <v>284</v>
      </c>
      <c r="AG31" s="787"/>
      <c r="AH31" s="787"/>
      <c r="AI31" s="787"/>
      <c r="AJ31" s="788"/>
      <c r="AK31" s="834">
        <v>125</v>
      </c>
      <c r="AL31" s="830"/>
      <c r="AM31" s="830"/>
      <c r="AN31" s="830"/>
      <c r="AO31" s="830"/>
      <c r="AP31" s="830">
        <v>950</v>
      </c>
      <c r="AQ31" s="830"/>
      <c r="AR31" s="830"/>
      <c r="AS31" s="830"/>
      <c r="AT31" s="830"/>
      <c r="AU31" s="830">
        <v>402</v>
      </c>
      <c r="AV31" s="830"/>
      <c r="AW31" s="830"/>
      <c r="AX31" s="830"/>
      <c r="AY31" s="830"/>
      <c r="AZ31" s="831" t="s">
        <v>568</v>
      </c>
      <c r="BA31" s="831"/>
      <c r="BB31" s="831"/>
      <c r="BC31" s="831"/>
      <c r="BD31" s="831"/>
      <c r="BE31" s="832" t="s">
        <v>396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397</v>
      </c>
      <c r="C32" s="781"/>
      <c r="D32" s="781"/>
      <c r="E32" s="781"/>
      <c r="F32" s="781"/>
      <c r="G32" s="781"/>
      <c r="H32" s="781"/>
      <c r="I32" s="781"/>
      <c r="J32" s="781"/>
      <c r="K32" s="781"/>
      <c r="L32" s="781"/>
      <c r="M32" s="781"/>
      <c r="N32" s="781"/>
      <c r="O32" s="781"/>
      <c r="P32" s="782"/>
      <c r="Q32" s="783">
        <v>773</v>
      </c>
      <c r="R32" s="784"/>
      <c r="S32" s="784"/>
      <c r="T32" s="784"/>
      <c r="U32" s="784"/>
      <c r="V32" s="784">
        <v>803</v>
      </c>
      <c r="W32" s="784"/>
      <c r="X32" s="784"/>
      <c r="Y32" s="784"/>
      <c r="Z32" s="784"/>
      <c r="AA32" s="784">
        <v>-30</v>
      </c>
      <c r="AB32" s="784"/>
      <c r="AC32" s="784"/>
      <c r="AD32" s="784"/>
      <c r="AE32" s="785"/>
      <c r="AF32" s="786">
        <v>546</v>
      </c>
      <c r="AG32" s="787"/>
      <c r="AH32" s="787"/>
      <c r="AI32" s="787"/>
      <c r="AJ32" s="788"/>
      <c r="AK32" s="834">
        <v>455</v>
      </c>
      <c r="AL32" s="830"/>
      <c r="AM32" s="830"/>
      <c r="AN32" s="830"/>
      <c r="AO32" s="830"/>
      <c r="AP32" s="830">
        <v>3619</v>
      </c>
      <c r="AQ32" s="830"/>
      <c r="AR32" s="830"/>
      <c r="AS32" s="830"/>
      <c r="AT32" s="830"/>
      <c r="AU32" s="830">
        <v>2681</v>
      </c>
      <c r="AV32" s="830"/>
      <c r="AW32" s="830"/>
      <c r="AX32" s="830"/>
      <c r="AY32" s="830"/>
      <c r="AZ32" s="831" t="s">
        <v>568</v>
      </c>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380</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976</v>
      </c>
      <c r="AG63" s="844"/>
      <c r="AH63" s="844"/>
      <c r="AI63" s="844"/>
      <c r="AJ63" s="845"/>
      <c r="AK63" s="846"/>
      <c r="AL63" s="841"/>
      <c r="AM63" s="841"/>
      <c r="AN63" s="841"/>
      <c r="AO63" s="841"/>
      <c r="AP63" s="844">
        <v>4568</v>
      </c>
      <c r="AQ63" s="844"/>
      <c r="AR63" s="844"/>
      <c r="AS63" s="844"/>
      <c r="AT63" s="844"/>
      <c r="AU63" s="844">
        <v>3083</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6322</v>
      </c>
      <c r="R68" s="866"/>
      <c r="S68" s="866"/>
      <c r="T68" s="866"/>
      <c r="U68" s="866"/>
      <c r="V68" s="866">
        <v>6688</v>
      </c>
      <c r="W68" s="866"/>
      <c r="X68" s="866"/>
      <c r="Y68" s="866"/>
      <c r="Z68" s="866"/>
      <c r="AA68" s="866">
        <v>-366</v>
      </c>
      <c r="AB68" s="866"/>
      <c r="AC68" s="866"/>
      <c r="AD68" s="866"/>
      <c r="AE68" s="866"/>
      <c r="AF68" s="866">
        <v>3512</v>
      </c>
      <c r="AG68" s="866"/>
      <c r="AH68" s="866"/>
      <c r="AI68" s="866"/>
      <c r="AJ68" s="866"/>
      <c r="AK68" s="866" t="s">
        <v>568</v>
      </c>
      <c r="AL68" s="866"/>
      <c r="AM68" s="866"/>
      <c r="AN68" s="866"/>
      <c r="AO68" s="866"/>
      <c r="AP68" s="866">
        <v>15424</v>
      </c>
      <c r="AQ68" s="866"/>
      <c r="AR68" s="866"/>
      <c r="AS68" s="866"/>
      <c r="AT68" s="866"/>
      <c r="AU68" s="866">
        <v>27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911</v>
      </c>
      <c r="R69" s="830"/>
      <c r="S69" s="830"/>
      <c r="T69" s="830"/>
      <c r="U69" s="830"/>
      <c r="V69" s="830">
        <v>909</v>
      </c>
      <c r="W69" s="830"/>
      <c r="X69" s="830"/>
      <c r="Y69" s="830"/>
      <c r="Z69" s="830"/>
      <c r="AA69" s="830">
        <v>2</v>
      </c>
      <c r="AB69" s="830"/>
      <c r="AC69" s="830"/>
      <c r="AD69" s="830"/>
      <c r="AE69" s="830"/>
      <c r="AF69" s="830">
        <v>2</v>
      </c>
      <c r="AG69" s="830"/>
      <c r="AH69" s="830"/>
      <c r="AI69" s="830"/>
      <c r="AJ69" s="830"/>
      <c r="AK69" s="830" t="s">
        <v>568</v>
      </c>
      <c r="AL69" s="830"/>
      <c r="AM69" s="830"/>
      <c r="AN69" s="830"/>
      <c r="AO69" s="830"/>
      <c r="AP69" s="830" t="s">
        <v>568</v>
      </c>
      <c r="AQ69" s="830"/>
      <c r="AR69" s="830"/>
      <c r="AS69" s="830"/>
      <c r="AT69" s="830"/>
      <c r="AU69" s="830" t="s">
        <v>568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303798</v>
      </c>
      <c r="R70" s="830"/>
      <c r="S70" s="830"/>
      <c r="T70" s="830"/>
      <c r="U70" s="830"/>
      <c r="V70" s="830">
        <v>300652</v>
      </c>
      <c r="W70" s="830"/>
      <c r="X70" s="830"/>
      <c r="Y70" s="830"/>
      <c r="Z70" s="830"/>
      <c r="AA70" s="830">
        <v>3146</v>
      </c>
      <c r="AB70" s="830"/>
      <c r="AC70" s="830"/>
      <c r="AD70" s="830"/>
      <c r="AE70" s="830"/>
      <c r="AF70" s="830">
        <v>3146</v>
      </c>
      <c r="AG70" s="830"/>
      <c r="AH70" s="830"/>
      <c r="AI70" s="830"/>
      <c r="AJ70" s="830"/>
      <c r="AK70" s="830">
        <v>5678</v>
      </c>
      <c r="AL70" s="830"/>
      <c r="AM70" s="830"/>
      <c r="AN70" s="830"/>
      <c r="AO70" s="830"/>
      <c r="AP70" s="830" t="s">
        <v>568</v>
      </c>
      <c r="AQ70" s="830"/>
      <c r="AR70" s="830"/>
      <c r="AS70" s="830"/>
      <c r="AT70" s="830"/>
      <c r="AU70" s="830" t="s">
        <v>568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5106</v>
      </c>
      <c r="R71" s="830"/>
      <c r="S71" s="830"/>
      <c r="T71" s="830"/>
      <c r="U71" s="830"/>
      <c r="V71" s="830">
        <v>4768</v>
      </c>
      <c r="W71" s="830"/>
      <c r="X71" s="830"/>
      <c r="Y71" s="830"/>
      <c r="Z71" s="830"/>
      <c r="AA71" s="830">
        <v>338</v>
      </c>
      <c r="AB71" s="830"/>
      <c r="AC71" s="830"/>
      <c r="AD71" s="830"/>
      <c r="AE71" s="830"/>
      <c r="AF71" s="830">
        <v>338</v>
      </c>
      <c r="AG71" s="830"/>
      <c r="AH71" s="830"/>
      <c r="AI71" s="830"/>
      <c r="AJ71" s="830"/>
      <c r="AK71" s="830">
        <v>240</v>
      </c>
      <c r="AL71" s="830"/>
      <c r="AM71" s="830"/>
      <c r="AN71" s="830"/>
      <c r="AO71" s="830"/>
      <c r="AP71" s="830" t="s">
        <v>568</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940</v>
      </c>
      <c r="R72" s="830"/>
      <c r="S72" s="830"/>
      <c r="T72" s="830"/>
      <c r="U72" s="830"/>
      <c r="V72" s="830">
        <v>691</v>
      </c>
      <c r="W72" s="830"/>
      <c r="X72" s="830"/>
      <c r="Y72" s="830"/>
      <c r="Z72" s="830"/>
      <c r="AA72" s="830">
        <v>249</v>
      </c>
      <c r="AB72" s="830"/>
      <c r="AC72" s="830"/>
      <c r="AD72" s="830"/>
      <c r="AE72" s="830"/>
      <c r="AF72" s="830">
        <v>249</v>
      </c>
      <c r="AG72" s="830"/>
      <c r="AH72" s="830"/>
      <c r="AI72" s="830"/>
      <c r="AJ72" s="830"/>
      <c r="AK72" s="830" t="s">
        <v>568</v>
      </c>
      <c r="AL72" s="830"/>
      <c r="AM72" s="830"/>
      <c r="AN72" s="830"/>
      <c r="AO72" s="830"/>
      <c r="AP72" s="830" t="s">
        <v>568</v>
      </c>
      <c r="AQ72" s="830"/>
      <c r="AR72" s="830"/>
      <c r="AS72" s="830"/>
      <c r="AT72" s="830"/>
      <c r="AU72" s="830" t="s">
        <v>568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245</v>
      </c>
      <c r="R73" s="830"/>
      <c r="S73" s="830"/>
      <c r="T73" s="830"/>
      <c r="U73" s="830"/>
      <c r="V73" s="830">
        <v>236</v>
      </c>
      <c r="W73" s="830"/>
      <c r="X73" s="830"/>
      <c r="Y73" s="830"/>
      <c r="Z73" s="830"/>
      <c r="AA73" s="830">
        <v>9</v>
      </c>
      <c r="AB73" s="830"/>
      <c r="AC73" s="830"/>
      <c r="AD73" s="830"/>
      <c r="AE73" s="830"/>
      <c r="AF73" s="830">
        <v>9</v>
      </c>
      <c r="AG73" s="830"/>
      <c r="AH73" s="830"/>
      <c r="AI73" s="830"/>
      <c r="AJ73" s="830"/>
      <c r="AK73" s="830">
        <v>238</v>
      </c>
      <c r="AL73" s="830"/>
      <c r="AM73" s="830"/>
      <c r="AN73" s="830"/>
      <c r="AO73" s="830"/>
      <c r="AP73" s="830" t="s">
        <v>568</v>
      </c>
      <c r="AQ73" s="830"/>
      <c r="AR73" s="830"/>
      <c r="AS73" s="830"/>
      <c r="AT73" s="830"/>
      <c r="AU73" s="830" t="s">
        <v>568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85</v>
      </c>
      <c r="R74" s="830"/>
      <c r="S74" s="830"/>
      <c r="T74" s="830"/>
      <c r="U74" s="830"/>
      <c r="V74" s="830">
        <v>72</v>
      </c>
      <c r="W74" s="830"/>
      <c r="X74" s="830"/>
      <c r="Y74" s="830"/>
      <c r="Z74" s="830"/>
      <c r="AA74" s="830">
        <v>13</v>
      </c>
      <c r="AB74" s="830"/>
      <c r="AC74" s="830"/>
      <c r="AD74" s="830"/>
      <c r="AE74" s="830"/>
      <c r="AF74" s="830">
        <v>13</v>
      </c>
      <c r="AG74" s="830"/>
      <c r="AH74" s="830"/>
      <c r="AI74" s="830"/>
      <c r="AJ74" s="830"/>
      <c r="AK74" s="830">
        <v>15</v>
      </c>
      <c r="AL74" s="830"/>
      <c r="AM74" s="830"/>
      <c r="AN74" s="830"/>
      <c r="AO74" s="830"/>
      <c r="AP74" s="830" t="s">
        <v>568</v>
      </c>
      <c r="AQ74" s="830"/>
      <c r="AR74" s="830"/>
      <c r="AS74" s="830"/>
      <c r="AT74" s="830"/>
      <c r="AU74" s="830" t="s">
        <v>568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560</v>
      </c>
      <c r="C75" s="874"/>
      <c r="D75" s="874"/>
      <c r="E75" s="874"/>
      <c r="F75" s="874"/>
      <c r="G75" s="874"/>
      <c r="H75" s="874"/>
      <c r="I75" s="874"/>
      <c r="J75" s="874"/>
      <c r="K75" s="874"/>
      <c r="L75" s="874"/>
      <c r="M75" s="874"/>
      <c r="N75" s="874"/>
      <c r="O75" s="874"/>
      <c r="P75" s="875"/>
      <c r="Q75" s="877">
        <v>37</v>
      </c>
      <c r="R75" s="878"/>
      <c r="S75" s="878"/>
      <c r="T75" s="878"/>
      <c r="U75" s="834"/>
      <c r="V75" s="879">
        <v>33</v>
      </c>
      <c r="W75" s="878"/>
      <c r="X75" s="878"/>
      <c r="Y75" s="878"/>
      <c r="Z75" s="834"/>
      <c r="AA75" s="879">
        <v>4</v>
      </c>
      <c r="AB75" s="878"/>
      <c r="AC75" s="878"/>
      <c r="AD75" s="878"/>
      <c r="AE75" s="834"/>
      <c r="AF75" s="879">
        <v>4</v>
      </c>
      <c r="AG75" s="878"/>
      <c r="AH75" s="878"/>
      <c r="AI75" s="878"/>
      <c r="AJ75" s="834"/>
      <c r="AK75" s="879" t="s">
        <v>568</v>
      </c>
      <c r="AL75" s="878"/>
      <c r="AM75" s="878"/>
      <c r="AN75" s="878"/>
      <c r="AO75" s="834"/>
      <c r="AP75" s="879" t="s">
        <v>568</v>
      </c>
      <c r="AQ75" s="878"/>
      <c r="AR75" s="878"/>
      <c r="AS75" s="878"/>
      <c r="AT75" s="834"/>
      <c r="AU75" s="879" t="s">
        <v>568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561</v>
      </c>
      <c r="C76" s="874"/>
      <c r="D76" s="874"/>
      <c r="E76" s="874"/>
      <c r="F76" s="874"/>
      <c r="G76" s="874"/>
      <c r="H76" s="874"/>
      <c r="I76" s="874"/>
      <c r="J76" s="874"/>
      <c r="K76" s="874"/>
      <c r="L76" s="874"/>
      <c r="M76" s="874"/>
      <c r="N76" s="874"/>
      <c r="O76" s="874"/>
      <c r="P76" s="875"/>
      <c r="Q76" s="877">
        <v>13</v>
      </c>
      <c r="R76" s="878"/>
      <c r="S76" s="878"/>
      <c r="T76" s="878"/>
      <c r="U76" s="834"/>
      <c r="V76" s="879">
        <v>6</v>
      </c>
      <c r="W76" s="878"/>
      <c r="X76" s="878"/>
      <c r="Y76" s="878"/>
      <c r="Z76" s="834"/>
      <c r="AA76" s="879">
        <v>7</v>
      </c>
      <c r="AB76" s="878"/>
      <c r="AC76" s="878"/>
      <c r="AD76" s="878"/>
      <c r="AE76" s="834"/>
      <c r="AF76" s="879">
        <v>7</v>
      </c>
      <c r="AG76" s="878"/>
      <c r="AH76" s="878"/>
      <c r="AI76" s="878"/>
      <c r="AJ76" s="834"/>
      <c r="AK76" s="879" t="s">
        <v>568</v>
      </c>
      <c r="AL76" s="878"/>
      <c r="AM76" s="878"/>
      <c r="AN76" s="878"/>
      <c r="AO76" s="834"/>
      <c r="AP76" s="879" t="s">
        <v>568</v>
      </c>
      <c r="AQ76" s="878"/>
      <c r="AR76" s="878"/>
      <c r="AS76" s="878"/>
      <c r="AT76" s="834"/>
      <c r="AU76" s="879" t="s">
        <v>568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562</v>
      </c>
      <c r="C77" s="874"/>
      <c r="D77" s="874"/>
      <c r="E77" s="874"/>
      <c r="F77" s="874"/>
      <c r="G77" s="874"/>
      <c r="H77" s="874"/>
      <c r="I77" s="874"/>
      <c r="J77" s="874"/>
      <c r="K77" s="874"/>
      <c r="L77" s="874"/>
      <c r="M77" s="874"/>
      <c r="N77" s="874"/>
      <c r="O77" s="874"/>
      <c r="P77" s="875"/>
      <c r="Q77" s="877">
        <v>34</v>
      </c>
      <c r="R77" s="878"/>
      <c r="S77" s="878"/>
      <c r="T77" s="878"/>
      <c r="U77" s="834"/>
      <c r="V77" s="879">
        <v>29</v>
      </c>
      <c r="W77" s="878"/>
      <c r="X77" s="878"/>
      <c r="Y77" s="878"/>
      <c r="Z77" s="834"/>
      <c r="AA77" s="879">
        <v>5</v>
      </c>
      <c r="AB77" s="878"/>
      <c r="AC77" s="878"/>
      <c r="AD77" s="878"/>
      <c r="AE77" s="834"/>
      <c r="AF77" s="879">
        <v>5</v>
      </c>
      <c r="AG77" s="878"/>
      <c r="AH77" s="878"/>
      <c r="AI77" s="878"/>
      <c r="AJ77" s="834"/>
      <c r="AK77" s="879" t="s">
        <v>568</v>
      </c>
      <c r="AL77" s="878"/>
      <c r="AM77" s="878"/>
      <c r="AN77" s="878"/>
      <c r="AO77" s="834"/>
      <c r="AP77" s="879" t="s">
        <v>568</v>
      </c>
      <c r="AQ77" s="878"/>
      <c r="AR77" s="878"/>
      <c r="AS77" s="878"/>
      <c r="AT77" s="834"/>
      <c r="AU77" s="879" t="s">
        <v>568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563</v>
      </c>
      <c r="C78" s="874"/>
      <c r="D78" s="874"/>
      <c r="E78" s="874"/>
      <c r="F78" s="874"/>
      <c r="G78" s="874"/>
      <c r="H78" s="874"/>
      <c r="I78" s="874"/>
      <c r="J78" s="874"/>
      <c r="K78" s="874"/>
      <c r="L78" s="874"/>
      <c r="M78" s="874"/>
      <c r="N78" s="874"/>
      <c r="O78" s="874"/>
      <c r="P78" s="875"/>
      <c r="Q78" s="876">
        <v>1858</v>
      </c>
      <c r="R78" s="830"/>
      <c r="S78" s="830"/>
      <c r="T78" s="830"/>
      <c r="U78" s="830"/>
      <c r="V78" s="830">
        <v>1645</v>
      </c>
      <c r="W78" s="830"/>
      <c r="X78" s="830"/>
      <c r="Y78" s="830"/>
      <c r="Z78" s="830"/>
      <c r="AA78" s="830">
        <v>213</v>
      </c>
      <c r="AB78" s="830"/>
      <c r="AC78" s="830"/>
      <c r="AD78" s="830"/>
      <c r="AE78" s="830"/>
      <c r="AF78" s="830">
        <v>213</v>
      </c>
      <c r="AG78" s="830"/>
      <c r="AH78" s="830"/>
      <c r="AI78" s="830"/>
      <c r="AJ78" s="830"/>
      <c r="AK78" s="830" t="s">
        <v>568</v>
      </c>
      <c r="AL78" s="830"/>
      <c r="AM78" s="830"/>
      <c r="AN78" s="830"/>
      <c r="AO78" s="830"/>
      <c r="AP78" s="830">
        <v>4797</v>
      </c>
      <c r="AQ78" s="830"/>
      <c r="AR78" s="830"/>
      <c r="AS78" s="830"/>
      <c r="AT78" s="830"/>
      <c r="AU78" s="830">
        <v>369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564</v>
      </c>
      <c r="C79" s="874"/>
      <c r="D79" s="874"/>
      <c r="E79" s="874"/>
      <c r="F79" s="874"/>
      <c r="G79" s="874"/>
      <c r="H79" s="874"/>
      <c r="I79" s="874"/>
      <c r="J79" s="874"/>
      <c r="K79" s="874"/>
      <c r="L79" s="874"/>
      <c r="M79" s="874"/>
      <c r="N79" s="874"/>
      <c r="O79" s="874"/>
      <c r="P79" s="875"/>
      <c r="Q79" s="876">
        <v>2596</v>
      </c>
      <c r="R79" s="830"/>
      <c r="S79" s="830"/>
      <c r="T79" s="830"/>
      <c r="U79" s="830"/>
      <c r="V79" s="830">
        <v>2477</v>
      </c>
      <c r="W79" s="830"/>
      <c r="X79" s="830"/>
      <c r="Y79" s="830"/>
      <c r="Z79" s="830"/>
      <c r="AA79" s="830">
        <v>119</v>
      </c>
      <c r="AB79" s="830"/>
      <c r="AC79" s="830"/>
      <c r="AD79" s="830"/>
      <c r="AE79" s="830"/>
      <c r="AF79" s="830">
        <v>119</v>
      </c>
      <c r="AG79" s="830"/>
      <c r="AH79" s="830"/>
      <c r="AI79" s="830"/>
      <c r="AJ79" s="830"/>
      <c r="AK79" s="830" t="s">
        <v>568</v>
      </c>
      <c r="AL79" s="830"/>
      <c r="AM79" s="830"/>
      <c r="AN79" s="830"/>
      <c r="AO79" s="830"/>
      <c r="AP79" s="830">
        <v>1539</v>
      </c>
      <c r="AQ79" s="830"/>
      <c r="AR79" s="830"/>
      <c r="AS79" s="830"/>
      <c r="AT79" s="830"/>
      <c r="AU79" s="830">
        <v>104</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565</v>
      </c>
      <c r="C80" s="874"/>
      <c r="D80" s="874"/>
      <c r="E80" s="874"/>
      <c r="F80" s="874"/>
      <c r="G80" s="874"/>
      <c r="H80" s="874"/>
      <c r="I80" s="874"/>
      <c r="J80" s="874"/>
      <c r="K80" s="874"/>
      <c r="L80" s="874"/>
      <c r="M80" s="874"/>
      <c r="N80" s="874"/>
      <c r="O80" s="874"/>
      <c r="P80" s="875"/>
      <c r="Q80" s="876">
        <v>112</v>
      </c>
      <c r="R80" s="830"/>
      <c r="S80" s="830"/>
      <c r="T80" s="830"/>
      <c r="U80" s="830"/>
      <c r="V80" s="830">
        <v>94</v>
      </c>
      <c r="W80" s="830"/>
      <c r="X80" s="830"/>
      <c r="Y80" s="830"/>
      <c r="Z80" s="830"/>
      <c r="AA80" s="830">
        <v>18</v>
      </c>
      <c r="AB80" s="830"/>
      <c r="AC80" s="830"/>
      <c r="AD80" s="830"/>
      <c r="AE80" s="830"/>
      <c r="AF80" s="830">
        <v>18</v>
      </c>
      <c r="AG80" s="830"/>
      <c r="AH80" s="830"/>
      <c r="AI80" s="830"/>
      <c r="AJ80" s="830"/>
      <c r="AK80" s="830" t="s">
        <v>568</v>
      </c>
      <c r="AL80" s="830"/>
      <c r="AM80" s="830"/>
      <c r="AN80" s="830"/>
      <c r="AO80" s="830"/>
      <c r="AP80" s="830" t="s">
        <v>568</v>
      </c>
      <c r="AQ80" s="830"/>
      <c r="AR80" s="830"/>
      <c r="AS80" s="830"/>
      <c r="AT80" s="830"/>
      <c r="AU80" s="830" t="s">
        <v>568</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380</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7635</v>
      </c>
      <c r="AG88" s="844"/>
      <c r="AH88" s="844"/>
      <c r="AI88" s="844"/>
      <c r="AJ88" s="844"/>
      <c r="AK88" s="841"/>
      <c r="AL88" s="841"/>
      <c r="AM88" s="841"/>
      <c r="AN88" s="841"/>
      <c r="AO88" s="841"/>
      <c r="AP88" s="844">
        <v>21760</v>
      </c>
      <c r="AQ88" s="844"/>
      <c r="AR88" s="844"/>
      <c r="AS88" s="844"/>
      <c r="AT88" s="844"/>
      <c r="AU88" s="844">
        <v>501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75</v>
      </c>
      <c r="CS102" s="852"/>
      <c r="CT102" s="852"/>
      <c r="CU102" s="852"/>
      <c r="CV102" s="891"/>
      <c r="CW102" s="890">
        <v>8</v>
      </c>
      <c r="CX102" s="852"/>
      <c r="CY102" s="852"/>
      <c r="CZ102" s="852"/>
      <c r="DA102" s="891"/>
      <c r="DB102" s="890" t="s">
        <v>568</v>
      </c>
      <c r="DC102" s="852"/>
      <c r="DD102" s="852"/>
      <c r="DE102" s="852"/>
      <c r="DF102" s="891"/>
      <c r="DG102" s="890" t="s">
        <v>568</v>
      </c>
      <c r="DH102" s="852"/>
      <c r="DI102" s="852"/>
      <c r="DJ102" s="852"/>
      <c r="DK102" s="891"/>
      <c r="DL102" s="890" t="s">
        <v>568</v>
      </c>
      <c r="DM102" s="852"/>
      <c r="DN102" s="852"/>
      <c r="DO102" s="852"/>
      <c r="DP102" s="891"/>
      <c r="DQ102" s="890" t="s">
        <v>568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635227</v>
      </c>
      <c r="AB110" s="900"/>
      <c r="AC110" s="900"/>
      <c r="AD110" s="900"/>
      <c r="AE110" s="901"/>
      <c r="AF110" s="902">
        <v>636870</v>
      </c>
      <c r="AG110" s="900"/>
      <c r="AH110" s="900"/>
      <c r="AI110" s="900"/>
      <c r="AJ110" s="901"/>
      <c r="AK110" s="902">
        <v>622747</v>
      </c>
      <c r="AL110" s="900"/>
      <c r="AM110" s="900"/>
      <c r="AN110" s="900"/>
      <c r="AO110" s="901"/>
      <c r="AP110" s="903">
        <v>16.899999999999999</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6117853</v>
      </c>
      <c r="BR110" s="931"/>
      <c r="BS110" s="931"/>
      <c r="BT110" s="931"/>
      <c r="BU110" s="931"/>
      <c r="BV110" s="931">
        <v>5836151</v>
      </c>
      <c r="BW110" s="931"/>
      <c r="BX110" s="931"/>
      <c r="BY110" s="931"/>
      <c r="BZ110" s="931"/>
      <c r="CA110" s="931">
        <v>5483707</v>
      </c>
      <c r="CB110" s="931"/>
      <c r="CC110" s="931"/>
      <c r="CD110" s="931"/>
      <c r="CE110" s="931"/>
      <c r="CF110" s="944">
        <v>149</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190508</v>
      </c>
      <c r="BR111" s="926"/>
      <c r="BS111" s="926"/>
      <c r="BT111" s="926"/>
      <c r="BU111" s="926"/>
      <c r="BV111" s="926">
        <v>163077</v>
      </c>
      <c r="BW111" s="926"/>
      <c r="BX111" s="926"/>
      <c r="BY111" s="926"/>
      <c r="BZ111" s="926"/>
      <c r="CA111" s="926">
        <v>236081</v>
      </c>
      <c r="CB111" s="926"/>
      <c r="CC111" s="926"/>
      <c r="CD111" s="926"/>
      <c r="CE111" s="926"/>
      <c r="CF111" s="920">
        <v>6.4</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3635220</v>
      </c>
      <c r="BR112" s="926"/>
      <c r="BS112" s="926"/>
      <c r="BT112" s="926"/>
      <c r="BU112" s="926"/>
      <c r="BV112" s="926">
        <v>3335507</v>
      </c>
      <c r="BW112" s="926"/>
      <c r="BX112" s="926"/>
      <c r="BY112" s="926"/>
      <c r="BZ112" s="926"/>
      <c r="CA112" s="926">
        <v>3082962</v>
      </c>
      <c r="CB112" s="926"/>
      <c r="CC112" s="926"/>
      <c r="CD112" s="926"/>
      <c r="CE112" s="926"/>
      <c r="CF112" s="920">
        <v>83.8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402610</v>
      </c>
      <c r="AB113" s="938"/>
      <c r="AC113" s="938"/>
      <c r="AD113" s="938"/>
      <c r="AE113" s="939"/>
      <c r="AF113" s="940">
        <v>375189</v>
      </c>
      <c r="AG113" s="938"/>
      <c r="AH113" s="938"/>
      <c r="AI113" s="938"/>
      <c r="AJ113" s="939"/>
      <c r="AK113" s="940">
        <v>374373</v>
      </c>
      <c r="AL113" s="938"/>
      <c r="AM113" s="938"/>
      <c r="AN113" s="938"/>
      <c r="AO113" s="939"/>
      <c r="AP113" s="941">
        <v>10.199999999999999</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633018</v>
      </c>
      <c r="BR113" s="926"/>
      <c r="BS113" s="926"/>
      <c r="BT113" s="926"/>
      <c r="BU113" s="926"/>
      <c r="BV113" s="926">
        <v>572568</v>
      </c>
      <c r="BW113" s="926"/>
      <c r="BX113" s="926"/>
      <c r="BY113" s="926"/>
      <c r="BZ113" s="926"/>
      <c r="CA113" s="926">
        <v>500510</v>
      </c>
      <c r="CB113" s="926"/>
      <c r="CC113" s="926"/>
      <c r="CD113" s="926"/>
      <c r="CE113" s="926"/>
      <c r="CF113" s="920">
        <v>13.6</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77827</v>
      </c>
      <c r="AB114" s="959"/>
      <c r="AC114" s="959"/>
      <c r="AD114" s="959"/>
      <c r="AE114" s="960"/>
      <c r="AF114" s="961">
        <v>84005</v>
      </c>
      <c r="AG114" s="959"/>
      <c r="AH114" s="959"/>
      <c r="AI114" s="959"/>
      <c r="AJ114" s="960"/>
      <c r="AK114" s="961">
        <v>75951</v>
      </c>
      <c r="AL114" s="959"/>
      <c r="AM114" s="959"/>
      <c r="AN114" s="959"/>
      <c r="AO114" s="960"/>
      <c r="AP114" s="962">
        <v>2.1</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799900</v>
      </c>
      <c r="BR114" s="926"/>
      <c r="BS114" s="926"/>
      <c r="BT114" s="926"/>
      <c r="BU114" s="926"/>
      <c r="BV114" s="926">
        <v>781229</v>
      </c>
      <c r="BW114" s="926"/>
      <c r="BX114" s="926"/>
      <c r="BY114" s="926"/>
      <c r="BZ114" s="926"/>
      <c r="CA114" s="926">
        <v>797624</v>
      </c>
      <c r="CB114" s="926"/>
      <c r="CC114" s="926"/>
      <c r="CD114" s="926"/>
      <c r="CE114" s="926"/>
      <c r="CF114" s="920">
        <v>21.7</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17903</v>
      </c>
      <c r="AB115" s="938"/>
      <c r="AC115" s="938"/>
      <c r="AD115" s="938"/>
      <c r="AE115" s="939"/>
      <c r="AF115" s="940">
        <v>21937</v>
      </c>
      <c r="AG115" s="938"/>
      <c r="AH115" s="938"/>
      <c r="AI115" s="938"/>
      <c r="AJ115" s="939"/>
      <c r="AK115" s="940">
        <v>17921</v>
      </c>
      <c r="AL115" s="938"/>
      <c r="AM115" s="938"/>
      <c r="AN115" s="938"/>
      <c r="AO115" s="939"/>
      <c r="AP115" s="941">
        <v>0.5</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1133567</v>
      </c>
      <c r="AB117" s="979"/>
      <c r="AC117" s="979"/>
      <c r="AD117" s="979"/>
      <c r="AE117" s="980"/>
      <c r="AF117" s="981">
        <v>1118001</v>
      </c>
      <c r="AG117" s="979"/>
      <c r="AH117" s="979"/>
      <c r="AI117" s="979"/>
      <c r="AJ117" s="980"/>
      <c r="AK117" s="981">
        <v>1090992</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v>1600</v>
      </c>
      <c r="DH117" s="959"/>
      <c r="DI117" s="959"/>
      <c r="DJ117" s="959"/>
      <c r="DK117" s="960"/>
      <c r="DL117" s="961">
        <v>800</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11376499</v>
      </c>
      <c r="BR119" s="1000"/>
      <c r="BS119" s="1000"/>
      <c r="BT119" s="1000"/>
      <c r="BU119" s="1000"/>
      <c r="BV119" s="1000">
        <v>10688532</v>
      </c>
      <c r="BW119" s="1000"/>
      <c r="BX119" s="1000"/>
      <c r="BY119" s="1000"/>
      <c r="BZ119" s="1000"/>
      <c r="CA119" s="1000">
        <v>10100884</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188908</v>
      </c>
      <c r="DH119" s="986"/>
      <c r="DI119" s="986"/>
      <c r="DJ119" s="986"/>
      <c r="DK119" s="987"/>
      <c r="DL119" s="985">
        <v>162277</v>
      </c>
      <c r="DM119" s="986"/>
      <c r="DN119" s="986"/>
      <c r="DO119" s="986"/>
      <c r="DP119" s="987"/>
      <c r="DQ119" s="985">
        <v>236081</v>
      </c>
      <c r="DR119" s="986"/>
      <c r="DS119" s="986"/>
      <c r="DT119" s="986"/>
      <c r="DU119" s="987"/>
      <c r="DV119" s="988">
        <v>6.4</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3598788</v>
      </c>
      <c r="BR120" s="931"/>
      <c r="BS120" s="931"/>
      <c r="BT120" s="931"/>
      <c r="BU120" s="931"/>
      <c r="BV120" s="931">
        <v>3825314</v>
      </c>
      <c r="BW120" s="931"/>
      <c r="BX120" s="931"/>
      <c r="BY120" s="931"/>
      <c r="BZ120" s="931"/>
      <c r="CA120" s="931">
        <v>3756671</v>
      </c>
      <c r="CB120" s="931"/>
      <c r="CC120" s="931"/>
      <c r="CD120" s="931"/>
      <c r="CE120" s="931"/>
      <c r="CF120" s="944">
        <v>102.1</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3243706</v>
      </c>
      <c r="DH120" s="931"/>
      <c r="DI120" s="931"/>
      <c r="DJ120" s="931"/>
      <c r="DK120" s="931"/>
      <c r="DL120" s="931">
        <v>2936802</v>
      </c>
      <c r="DM120" s="931"/>
      <c r="DN120" s="931"/>
      <c r="DO120" s="931"/>
      <c r="DP120" s="931"/>
      <c r="DQ120" s="931">
        <v>2681324</v>
      </c>
      <c r="DR120" s="931"/>
      <c r="DS120" s="931"/>
      <c r="DT120" s="931"/>
      <c r="DU120" s="931"/>
      <c r="DV120" s="932">
        <v>72.900000000000006</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78649</v>
      </c>
      <c r="BR121" s="926"/>
      <c r="BS121" s="926"/>
      <c r="BT121" s="926"/>
      <c r="BU121" s="926"/>
      <c r="BV121" s="926">
        <v>70161</v>
      </c>
      <c r="BW121" s="926"/>
      <c r="BX121" s="926"/>
      <c r="BY121" s="926"/>
      <c r="BZ121" s="926"/>
      <c r="CA121" s="926">
        <v>118168</v>
      </c>
      <c r="CB121" s="926"/>
      <c r="CC121" s="926"/>
      <c r="CD121" s="926"/>
      <c r="CE121" s="926"/>
      <c r="CF121" s="920">
        <v>3.2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391514</v>
      </c>
      <c r="DH121" s="926"/>
      <c r="DI121" s="926"/>
      <c r="DJ121" s="926"/>
      <c r="DK121" s="926"/>
      <c r="DL121" s="926">
        <v>398705</v>
      </c>
      <c r="DM121" s="926"/>
      <c r="DN121" s="926"/>
      <c r="DO121" s="926"/>
      <c r="DP121" s="926"/>
      <c r="DQ121" s="926">
        <v>401638</v>
      </c>
      <c r="DR121" s="926"/>
      <c r="DS121" s="926"/>
      <c r="DT121" s="926"/>
      <c r="DU121" s="926"/>
      <c r="DV121" s="927">
        <v>10.9</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6593696</v>
      </c>
      <c r="BR122" s="1000"/>
      <c r="BS122" s="1000"/>
      <c r="BT122" s="1000"/>
      <c r="BU122" s="1000"/>
      <c r="BV122" s="1000">
        <v>6146325</v>
      </c>
      <c r="BW122" s="1000"/>
      <c r="BX122" s="1000"/>
      <c r="BY122" s="1000"/>
      <c r="BZ122" s="1000"/>
      <c r="CA122" s="1000">
        <v>6250033</v>
      </c>
      <c r="CB122" s="1000"/>
      <c r="CC122" s="1000"/>
      <c r="CD122" s="1000"/>
      <c r="CE122" s="1000"/>
      <c r="CF122" s="1017">
        <v>169.8</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10271133</v>
      </c>
      <c r="BR123" s="1064"/>
      <c r="BS123" s="1064"/>
      <c r="BT123" s="1064"/>
      <c r="BU123" s="1064"/>
      <c r="BV123" s="1064">
        <v>10041800</v>
      </c>
      <c r="BW123" s="1064"/>
      <c r="BX123" s="1064"/>
      <c r="BY123" s="1064"/>
      <c r="BZ123" s="1064"/>
      <c r="CA123" s="1064">
        <v>10124872</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30</v>
      </c>
      <c r="BR124" s="1027"/>
      <c r="BS124" s="1027"/>
      <c r="BT124" s="1027"/>
      <c r="BU124" s="1027"/>
      <c r="BV124" s="1027">
        <v>17.899999999999999</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17903</v>
      </c>
      <c r="AB126" s="959"/>
      <c r="AC126" s="959"/>
      <c r="AD126" s="959"/>
      <c r="AE126" s="960"/>
      <c r="AF126" s="961">
        <v>21937</v>
      </c>
      <c r="AG126" s="959"/>
      <c r="AH126" s="959"/>
      <c r="AI126" s="959"/>
      <c r="AJ126" s="960"/>
      <c r="AK126" s="961">
        <v>17921</v>
      </c>
      <c r="AL126" s="959"/>
      <c r="AM126" s="959"/>
      <c r="AN126" s="959"/>
      <c r="AO126" s="960"/>
      <c r="AP126" s="962">
        <v>0.5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t="s">
        <v>121</v>
      </c>
      <c r="AB128" s="1046"/>
      <c r="AC128" s="1046"/>
      <c r="AD128" s="1046"/>
      <c r="AE128" s="1047"/>
      <c r="AF128" s="1048">
        <v>172</v>
      </c>
      <c r="AG128" s="1046"/>
      <c r="AH128" s="1046"/>
      <c r="AI128" s="1046"/>
      <c r="AJ128" s="1047"/>
      <c r="AK128" s="1048">
        <v>172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4340317</v>
      </c>
      <c r="AB129" s="959"/>
      <c r="AC129" s="959"/>
      <c r="AD129" s="959"/>
      <c r="AE129" s="960"/>
      <c r="AF129" s="961">
        <v>4262510</v>
      </c>
      <c r="AG129" s="959"/>
      <c r="AH129" s="959"/>
      <c r="AI129" s="959"/>
      <c r="AJ129" s="960"/>
      <c r="AK129" s="961">
        <v>4294335</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661598</v>
      </c>
      <c r="AB130" s="959"/>
      <c r="AC130" s="959"/>
      <c r="AD130" s="959"/>
      <c r="AE130" s="960"/>
      <c r="AF130" s="961">
        <v>659371</v>
      </c>
      <c r="AG130" s="959"/>
      <c r="AH130" s="959"/>
      <c r="AI130" s="959"/>
      <c r="AJ130" s="960"/>
      <c r="AK130" s="961">
        <v>614245</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12.8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3678719</v>
      </c>
      <c r="AB131" s="986"/>
      <c r="AC131" s="986"/>
      <c r="AD131" s="986"/>
      <c r="AE131" s="987"/>
      <c r="AF131" s="985">
        <v>3603139</v>
      </c>
      <c r="AG131" s="986"/>
      <c r="AH131" s="986"/>
      <c r="AI131" s="986"/>
      <c r="AJ131" s="987"/>
      <c r="AK131" s="985">
        <v>3680090</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12.829710560000001</v>
      </c>
      <c r="AB132" s="1097"/>
      <c r="AC132" s="1097"/>
      <c r="AD132" s="1097"/>
      <c r="AE132" s="1098"/>
      <c r="AF132" s="1099">
        <v>12.72384995</v>
      </c>
      <c r="AG132" s="1097"/>
      <c r="AH132" s="1097"/>
      <c r="AI132" s="1097"/>
      <c r="AJ132" s="1098"/>
      <c r="AK132" s="1099">
        <v>12.95009089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13.6</v>
      </c>
      <c r="AB133" s="1080"/>
      <c r="AC133" s="1080"/>
      <c r="AD133" s="1080"/>
      <c r="AE133" s="1081"/>
      <c r="AF133" s="1079">
        <v>13</v>
      </c>
      <c r="AG133" s="1080"/>
      <c r="AH133" s="1080"/>
      <c r="AI133" s="1080"/>
      <c r="AJ133" s="1081"/>
      <c r="AK133" s="1079">
        <v>12.8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2QWzaVwAIQTbPELsmH4FogXKMybMhZIy3HqABcqXqG0ko0lm58spFsWUh0EjVNX7F9ZdmP4Sdi9ZVW/l9ETKA==" saltValue="61aDa4+1//a621RRWtN+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RA2zwQsgrkCGJCIewL8VEvOvzm8sMGMfr4FeywSe9KGW+eePeib+JmnMrKyOsZ3YwZmC1S2ZcFxLUFCuWRnTw==" saltValue="bobVNX2K8tLQBwMy1mFq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sLNLFQIzO/EFfz5tdX1nyhbqk1f447tUM4Z5ghpYviTTsxFhE2mV97ETI8uYL2IWTttDKQnjf7scRe276qIQ==" saltValue="iGObXWZEiR21xocPhblo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1256362</v>
      </c>
      <c r="AP9" s="281">
        <v>115975</v>
      </c>
      <c r="AQ9" s="282">
        <v>109056</v>
      </c>
      <c r="AR9" s="283">
        <v>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129589</v>
      </c>
      <c r="AP10" s="284">
        <v>11962</v>
      </c>
      <c r="AQ10" s="285">
        <v>18467</v>
      </c>
      <c r="AR10" s="286">
        <v>-35.200000000000003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875</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33452</v>
      </c>
      <c r="AP13" s="284">
        <v>3088</v>
      </c>
      <c r="AQ13" s="285">
        <v>4658</v>
      </c>
      <c r="AR13" s="286">
        <v>-33.700000000000003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1438</v>
      </c>
      <c r="AP14" s="284">
        <v>133</v>
      </c>
      <c r="AQ14" s="285">
        <v>1950</v>
      </c>
      <c r="AR14" s="286">
        <v>-93.2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-57921</v>
      </c>
      <c r="AP15" s="284">
        <v>-5347</v>
      </c>
      <c r="AQ15" s="285">
        <v>-7086</v>
      </c>
      <c r="AR15" s="286">
        <v>-24.5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1362920</v>
      </c>
      <c r="AP16" s="284">
        <v>125812</v>
      </c>
      <c r="AQ16" s="285">
        <v>127919</v>
      </c>
      <c r="AR16" s="286">
        <v>-1.6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11.08</v>
      </c>
      <c r="AP21" s="298">
        <v>10.82</v>
      </c>
      <c r="AQ21" s="299">
        <v>0.26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97</v>
      </c>
      <c r="AP22" s="303">
        <v>96.9</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622747</v>
      </c>
      <c r="AP32" s="312">
        <v>57486</v>
      </c>
      <c r="AQ32" s="313">
        <v>61308</v>
      </c>
      <c r="AR32" s="314">
        <v>-6.2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374373</v>
      </c>
      <c r="AP35" s="312">
        <v>34559</v>
      </c>
      <c r="AQ35" s="313">
        <v>22520</v>
      </c>
      <c r="AR35" s="314">
        <v>53.5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75951</v>
      </c>
      <c r="AP36" s="312">
        <v>7011</v>
      </c>
      <c r="AQ36" s="313">
        <v>5045</v>
      </c>
      <c r="AR36" s="314">
        <v>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17921</v>
      </c>
      <c r="AP37" s="312">
        <v>1654</v>
      </c>
      <c r="AQ37" s="313">
        <v>526</v>
      </c>
      <c r="AR37" s="314">
        <v>214.4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11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-172</v>
      </c>
      <c r="AP39" s="312">
        <v>-16</v>
      </c>
      <c r="AQ39" s="313">
        <v>-1559</v>
      </c>
      <c r="AR39" s="314">
        <v>-99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-614245</v>
      </c>
      <c r="AP40" s="312">
        <v>-56701</v>
      </c>
      <c r="AQ40" s="313">
        <v>-58872</v>
      </c>
      <c r="AR40" s="314">
        <v>-3.7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476575</v>
      </c>
      <c r="AP41" s="312">
        <v>43993</v>
      </c>
      <c r="AQ41" s="313">
        <v>28979</v>
      </c>
      <c r="AR41" s="314">
        <v>51.8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926947</v>
      </c>
      <c r="AN51" s="334">
        <v>83569</v>
      </c>
      <c r="AO51" s="335">
        <v>58.7</v>
      </c>
      <c r="AP51" s="336">
        <v>93492</v>
      </c>
      <c r="AQ51" s="337">
        <v>-13.6</v>
      </c>
      <c r="AR51" s="338">
        <v>72.3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743935</v>
      </c>
      <c r="AN52" s="342">
        <v>67070</v>
      </c>
      <c r="AO52" s="343">
        <v>86.4</v>
      </c>
      <c r="AP52" s="344">
        <v>53316</v>
      </c>
      <c r="AQ52" s="345">
        <v>6</v>
      </c>
      <c r="AR52" s="346">
        <v>80.400000000000006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965743</v>
      </c>
      <c r="AN53" s="334">
        <v>86941</v>
      </c>
      <c r="AO53" s="335">
        <v>4</v>
      </c>
      <c r="AP53" s="336">
        <v>94796</v>
      </c>
      <c r="AQ53" s="337">
        <v>1.4</v>
      </c>
      <c r="AR53" s="338">
        <v>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409515</v>
      </c>
      <c r="AN54" s="342">
        <v>36867</v>
      </c>
      <c r="AO54" s="343">
        <v>-45</v>
      </c>
      <c r="AP54" s="344">
        <v>55781</v>
      </c>
      <c r="AQ54" s="345">
        <v>4.5999999999999996</v>
      </c>
      <c r="AR54" s="346">
        <v>-49.6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611384</v>
      </c>
      <c r="AN55" s="334">
        <v>55677</v>
      </c>
      <c r="AO55" s="335">
        <v>-36</v>
      </c>
      <c r="AP55" s="336">
        <v>85942</v>
      </c>
      <c r="AQ55" s="337">
        <v>-9.3000000000000007</v>
      </c>
      <c r="AR55" s="338">
        <v>-26.7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392531</v>
      </c>
      <c r="AN56" s="342">
        <v>35746</v>
      </c>
      <c r="AO56" s="343">
        <v>-3</v>
      </c>
      <c r="AP56" s="344">
        <v>48630</v>
      </c>
      <c r="AQ56" s="345">
        <v>-12.8</v>
      </c>
      <c r="AR56" s="346">
        <v>9.8000000000000007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566117</v>
      </c>
      <c r="AN57" s="334">
        <v>51885</v>
      </c>
      <c r="AO57" s="335">
        <v>-6.8</v>
      </c>
      <c r="AP57" s="336">
        <v>95007</v>
      </c>
      <c r="AQ57" s="337">
        <v>10.5</v>
      </c>
      <c r="AR57" s="338">
        <v>-17.3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419322</v>
      </c>
      <c r="AN58" s="342">
        <v>38431</v>
      </c>
      <c r="AO58" s="343">
        <v>7.5</v>
      </c>
      <c r="AP58" s="344">
        <v>48509</v>
      </c>
      <c r="AQ58" s="345">
        <v>-0.2</v>
      </c>
      <c r="AR58" s="346">
        <v>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445278</v>
      </c>
      <c r="AN59" s="334">
        <v>41104</v>
      </c>
      <c r="AO59" s="335">
        <v>-20.8</v>
      </c>
      <c r="AP59" s="336">
        <v>98176</v>
      </c>
      <c r="AQ59" s="337">
        <v>3.3</v>
      </c>
      <c r="AR59" s="338">
        <v>-24.1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232562</v>
      </c>
      <c r="AN60" s="342">
        <v>21468</v>
      </c>
      <c r="AO60" s="343">
        <v>-44.1</v>
      </c>
      <c r="AP60" s="344">
        <v>58489</v>
      </c>
      <c r="AQ60" s="345">
        <v>20.6</v>
      </c>
      <c r="AR60" s="346">
        <v>-64.7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703094</v>
      </c>
      <c r="AN61" s="349">
        <v>63835</v>
      </c>
      <c r="AO61" s="350">
        <v>-0.2</v>
      </c>
      <c r="AP61" s="351">
        <v>93483</v>
      </c>
      <c r="AQ61" s="352">
        <v>-1.5</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439573</v>
      </c>
      <c r="AN62" s="342">
        <v>39916</v>
      </c>
      <c r="AO62" s="343">
        <v>0.4</v>
      </c>
      <c r="AP62" s="344">
        <v>52945</v>
      </c>
      <c r="AQ62" s="345">
        <v>3.6</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VlS+n6fotkGfILPqW3ZdVzhTQqb4lCgA0kCbohFJL2wp1aainx0kUeL/BXphEeOwXrcPUqrvVZG5nRqmDqDtQ==" saltValue="708U13BptqO6aAbKaEE4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7F4Pbpe8kXzU9TPwy2On9cLSF6He/3Cxls7Klt1mPtSgCvr4JN/OPm/mShmK57gF8NZ5av+Tg/GU1Ru3/idqTA==" saltValue="26XKKUutORSD6J+HwdA1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vR8ZpBXsw4G4B4hY5XfhlLC7XqcWooZ8eZdAwNH0jReZsvm+1NvyaBUJY8golIuK8/oZswiRh7llbO7O3eWn8Q==" saltValue="lWmvpLkStnyVcSWH3T3h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62.74</v>
      </c>
      <c r="G47" s="12">
        <v>65.63</v>
      </c>
      <c r="H47" s="12">
        <v>70.73</v>
      </c>
      <c r="I47" s="12">
        <v>72.849999999999994</v>
      </c>
      <c r="J47" s="13">
        <v>69.650000000000006</v>
      </c>
    </row>
    <row r="48" spans="2:10" ht="57.75" customHeight="1" x14ac:dyDescent="0.15">
      <c r="B48" s="14"/>
      <c r="C48" s="1141" t="s">
        <v>4</v>
      </c>
      <c r="D48" s="1141"/>
      <c r="E48" s="1142"/>
      <c r="F48" s="15">
        <v>13.57</v>
      </c>
      <c r="G48" s="16">
        <v>10.18</v>
      </c>
      <c r="H48" s="16">
        <v>9.6</v>
      </c>
      <c r="I48" s="16">
        <v>10.039999999999999</v>
      </c>
      <c r="J48" s="17">
        <v>9.36</v>
      </c>
    </row>
    <row r="49" spans="2:10" ht="57.75" customHeight="1" thickBot="1" x14ac:dyDescent="0.2">
      <c r="B49" s="18"/>
      <c r="C49" s="1143" t="s">
        <v>5</v>
      </c>
      <c r="D49" s="1143"/>
      <c r="E49" s="1144"/>
      <c r="F49" s="19">
        <v>5.73</v>
      </c>
      <c r="G49" s="20">
        <v>3.76</v>
      </c>
      <c r="H49" s="20">
        <v>8.07</v>
      </c>
      <c r="I49" s="20">
        <v>1.1000000000000001</v>
      </c>
      <c r="J49" s="21" t="s">
        <v>533</v>
      </c>
    </row>
    <row r="50" spans="2:10" x14ac:dyDescent="0.15"/>
  </sheetData>
  <sheetProtection algorithmName="SHA-512" hashValue="D8O4qyv55boa8nv+4zKHDqeZUcsiioH6tHQKPiKRS2TMKAb+0tuMxsdcNTn4jBHN1jfcAphfXxVWVUaGwM8ZgQ==" saltValue="9bJiCYWe0mk0svAutIcC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0"/>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t="s">
        <v>535</v>
      </c>
      <c r="G34" s="33" t="s">
        <v>536</v>
      </c>
      <c r="H34" s="33" t="s">
        <v>537</v>
      </c>
      <c r="I34" s="33" t="s">
        <v>537</v>
      </c>
      <c r="J34" s="34" t="s">
        <v>538</v>
      </c>
      <c r="K34" s="22"/>
      <c r="L34" s="22"/>
      <c r="M34" s="22"/>
      <c r="N34" s="22"/>
      <c r="O34" s="22"/>
      <c r="P34" s="22"/>
    </row>
    <row r="35" spans="1:16" ht="39" customHeight="1" x14ac:dyDescent="0.15">
      <c r="A35" s="22"/>
      <c r="B35" s="35"/>
      <c r="C35" s="1145" t="s">
        <v>539</v>
      </c>
      <c r="D35" s="1146"/>
      <c r="E35" s="1147"/>
      <c r="F35" s="36">
        <v>10.28</v>
      </c>
      <c r="G35" s="37">
        <v>10.94</v>
      </c>
      <c r="H35" s="37">
        <v>10.92</v>
      </c>
      <c r="I35" s="37">
        <v>11.49</v>
      </c>
      <c r="J35" s="38">
        <v>12.7</v>
      </c>
      <c r="K35" s="22"/>
      <c r="L35" s="22"/>
      <c r="M35" s="22"/>
      <c r="N35" s="22"/>
      <c r="O35" s="22"/>
      <c r="P35" s="22"/>
    </row>
    <row r="36" spans="1:16" ht="39" customHeight="1" x14ac:dyDescent="0.15">
      <c r="A36" s="22"/>
      <c r="B36" s="35"/>
      <c r="C36" s="1145" t="s">
        <v>540</v>
      </c>
      <c r="D36" s="1146"/>
      <c r="E36" s="1147"/>
      <c r="F36" s="36">
        <v>14.39</v>
      </c>
      <c r="G36" s="37">
        <v>10.9</v>
      </c>
      <c r="H36" s="37">
        <v>10.27</v>
      </c>
      <c r="I36" s="37">
        <v>10.71</v>
      </c>
      <c r="J36" s="38">
        <v>10</v>
      </c>
      <c r="K36" s="22"/>
      <c r="L36" s="22"/>
      <c r="M36" s="22"/>
      <c r="N36" s="22"/>
      <c r="O36" s="22"/>
      <c r="P36" s="22"/>
    </row>
    <row r="37" spans="1:16" ht="39" customHeight="1" x14ac:dyDescent="0.15">
      <c r="A37" s="22"/>
      <c r="B37" s="35"/>
      <c r="C37" s="1145" t="s">
        <v>541</v>
      </c>
      <c r="D37" s="1146"/>
      <c r="E37" s="1147"/>
      <c r="F37" s="36">
        <v>4.5999999999999996</v>
      </c>
      <c r="G37" s="37">
        <v>4.92</v>
      </c>
      <c r="H37" s="37">
        <v>5</v>
      </c>
      <c r="I37" s="37">
        <v>5.67</v>
      </c>
      <c r="J37" s="38">
        <v>6.6</v>
      </c>
      <c r="K37" s="22"/>
      <c r="L37" s="22"/>
      <c r="M37" s="22"/>
      <c r="N37" s="22"/>
      <c r="O37" s="22"/>
      <c r="P37" s="22"/>
    </row>
    <row r="38" spans="1:16" ht="39" customHeight="1" x14ac:dyDescent="0.15">
      <c r="A38" s="22"/>
      <c r="B38" s="35"/>
      <c r="C38" s="1145" t="s">
        <v>542</v>
      </c>
      <c r="D38" s="1146"/>
      <c r="E38" s="1147"/>
      <c r="F38" s="36">
        <v>2.88</v>
      </c>
      <c r="G38" s="37">
        <v>3.18</v>
      </c>
      <c r="H38" s="37">
        <v>2.95</v>
      </c>
      <c r="I38" s="37">
        <v>3.17</v>
      </c>
      <c r="J38" s="38">
        <v>1.8</v>
      </c>
      <c r="K38" s="22"/>
      <c r="L38" s="22"/>
      <c r="M38" s="22"/>
      <c r="N38" s="22"/>
      <c r="O38" s="22"/>
      <c r="P38" s="22"/>
    </row>
    <row r="39" spans="1:16" ht="39" customHeight="1" x14ac:dyDescent="0.15">
      <c r="A39" s="22"/>
      <c r="B39" s="35"/>
      <c r="C39" s="1145" t="s">
        <v>543</v>
      </c>
      <c r="D39" s="1146"/>
      <c r="E39" s="1147"/>
      <c r="F39" s="36">
        <v>3.78</v>
      </c>
      <c r="G39" s="37">
        <v>2.23</v>
      </c>
      <c r="H39" s="37">
        <v>2.38</v>
      </c>
      <c r="I39" s="37">
        <v>2.34</v>
      </c>
      <c r="J39" s="38">
        <v>1.59</v>
      </c>
      <c r="K39" s="22"/>
      <c r="L39" s="22"/>
      <c r="M39" s="22"/>
      <c r="N39" s="22"/>
      <c r="O39" s="22"/>
      <c r="P39" s="22"/>
    </row>
    <row r="40" spans="1:16" ht="39" customHeight="1" x14ac:dyDescent="0.15">
      <c r="A40" s="22"/>
      <c r="B40" s="35"/>
      <c r="C40" s="1145" t="s">
        <v>544</v>
      </c>
      <c r="D40" s="1146"/>
      <c r="E40" s="1147"/>
      <c r="F40" s="36">
        <v>0</v>
      </c>
      <c r="G40" s="37">
        <v>0</v>
      </c>
      <c r="H40" s="37">
        <v>0</v>
      </c>
      <c r="I40" s="37">
        <v>0.01</v>
      </c>
      <c r="J40" s="38">
        <v>0.02</v>
      </c>
      <c r="K40" s="22"/>
      <c r="L40" s="22"/>
      <c r="M40" s="22"/>
      <c r="N40" s="22"/>
      <c r="O40" s="22"/>
      <c r="P40" s="22"/>
    </row>
    <row r="41" spans="1:16" ht="39" customHeight="1" x14ac:dyDescent="0.15">
      <c r="A41" s="22"/>
      <c r="B41" s="35"/>
      <c r="C41" s="1145" t="s">
        <v>545</v>
      </c>
      <c r="D41" s="1146"/>
      <c r="E41" s="1147"/>
      <c r="F41" s="36">
        <v>0</v>
      </c>
      <c r="G41" s="37">
        <v>0.01</v>
      </c>
      <c r="H41" s="37">
        <v>0.01</v>
      </c>
      <c r="I41" s="37">
        <v>0</v>
      </c>
      <c r="J41" s="38">
        <v>0</v>
      </c>
      <c r="K41" s="22"/>
      <c r="L41" s="22"/>
      <c r="M41" s="22"/>
      <c r="N41" s="22"/>
      <c r="O41" s="22"/>
      <c r="P41" s="22"/>
    </row>
    <row r="42" spans="1:16" ht="39" customHeight="1" x14ac:dyDescent="0.15">
      <c r="A42" s="22"/>
      <c r="B42" s="39"/>
      <c r="C42" s="1145" t="s">
        <v>546</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547</v>
      </c>
      <c r="D43" s="1149"/>
      <c r="E43" s="1150"/>
      <c r="F43" s="41">
        <v>0.06</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ht="13.5" hidden="1" customHeight="1" x14ac:dyDescent="0.15"/>
    <row r="50" ht="13.5" hidden="1" customHeight="1" x14ac:dyDescent="0.15"/>
  </sheetData>
  <sheetProtection algorithmName="SHA-512" hashValue="txc42HjJMHRN1pLElTDD3L1DlB1P5g8Isw82gRl+9DUTkWdNm7YHouy8XtsbUgyjAQGzgO4/hIsSxWsH9q302A==" saltValue="LuiU5aPbYGn5RY1PhuDF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656</v>
      </c>
      <c r="L45" s="60">
        <v>637</v>
      </c>
      <c r="M45" s="60">
        <v>635</v>
      </c>
      <c r="N45" s="60">
        <v>637</v>
      </c>
      <c r="O45" s="61">
        <v>623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415</v>
      </c>
      <c r="L48" s="64">
        <v>412</v>
      </c>
      <c r="M48" s="64">
        <v>403</v>
      </c>
      <c r="N48" s="64">
        <v>375</v>
      </c>
      <c r="O48" s="65">
        <v>374</v>
      </c>
      <c r="P48" s="48"/>
      <c r="Q48" s="48"/>
      <c r="R48" s="48"/>
      <c r="S48" s="48"/>
      <c r="T48" s="48"/>
      <c r="U48" s="48"/>
    </row>
    <row r="49" spans="1:21" ht="30.75" customHeight="1" x14ac:dyDescent="0.15">
      <c r="A49" s="48"/>
      <c r="B49" s="1155"/>
      <c r="C49" s="1156"/>
      <c r="D49" s="62"/>
      <c r="E49" s="1161" t="s">
        <v>14</v>
      </c>
      <c r="F49" s="1161"/>
      <c r="G49" s="1161"/>
      <c r="H49" s="1161"/>
      <c r="I49" s="1161"/>
      <c r="J49" s="1162"/>
      <c r="K49" s="63">
        <v>73</v>
      </c>
      <c r="L49" s="64">
        <v>78</v>
      </c>
      <c r="M49" s="64">
        <v>78</v>
      </c>
      <c r="N49" s="64">
        <v>84</v>
      </c>
      <c r="O49" s="65">
        <v>76</v>
      </c>
      <c r="P49" s="48"/>
      <c r="Q49" s="48"/>
      <c r="R49" s="48"/>
      <c r="S49" s="48"/>
      <c r="T49" s="48"/>
      <c r="U49" s="48"/>
    </row>
    <row r="50" spans="1:21" ht="30.75" customHeight="1" x14ac:dyDescent="0.15">
      <c r="A50" s="48"/>
      <c r="B50" s="1155"/>
      <c r="C50" s="1156"/>
      <c r="D50" s="62"/>
      <c r="E50" s="1161" t="s">
        <v>15</v>
      </c>
      <c r="F50" s="1161"/>
      <c r="G50" s="1161"/>
      <c r="H50" s="1161"/>
      <c r="I50" s="1161"/>
      <c r="J50" s="1162"/>
      <c r="K50" s="63">
        <v>18</v>
      </c>
      <c r="L50" s="64">
        <v>19</v>
      </c>
      <c r="M50" s="64">
        <v>18</v>
      </c>
      <c r="N50" s="64">
        <v>22</v>
      </c>
      <c r="O50" s="65">
        <v>18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699</v>
      </c>
      <c r="L52" s="64">
        <v>673</v>
      </c>
      <c r="M52" s="64">
        <v>661</v>
      </c>
      <c r="N52" s="64">
        <v>660</v>
      </c>
      <c r="O52" s="65">
        <v>615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463</v>
      </c>
      <c r="L53" s="69">
        <v>473</v>
      </c>
      <c r="M53" s="69">
        <v>473</v>
      </c>
      <c r="N53" s="69">
        <v>458</v>
      </c>
      <c r="O53" s="70">
        <v>476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row r="71" ht="12.6" hidden="1" customHeight="1" x14ac:dyDescent="0.15"/>
    <row r="72" ht="12.6" hidden="1" customHeight="1" x14ac:dyDescent="0.15"/>
    <row r="73" ht="12.6" hidden="1" customHeight="1" x14ac:dyDescent="0.15"/>
    <row r="74" ht="12.6" hidden="1" customHeight="1" x14ac:dyDescent="0.15"/>
    <row r="75" ht="12.6" hidden="1" customHeight="1" x14ac:dyDescent="0.15"/>
    <row r="76" ht="12.6" hidden="1" customHeight="1" x14ac:dyDescent="0.15"/>
  </sheetData>
  <sheetProtection algorithmName="SHA-512" hashValue="DJWdy8VVrlarld31KBhvkdC+42TQ/vjV14zDicU9pFPCbnmWmA1NZz7PEmsYK/xduZjx6pGRH/SoVel+STt5PA==" saltValue="eJjDNu5b+5Kh13o68yOn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6263</v>
      </c>
      <c r="J41" s="356">
        <v>6233</v>
      </c>
      <c r="K41" s="356">
        <v>6118</v>
      </c>
      <c r="L41" s="356">
        <v>5836</v>
      </c>
      <c r="M41" s="357">
        <v>5484</v>
      </c>
    </row>
    <row r="42" spans="2:13" ht="27.75" customHeight="1" x14ac:dyDescent="0.15">
      <c r="B42" s="1186"/>
      <c r="C42" s="1187"/>
      <c r="D42" s="106"/>
      <c r="E42" s="1192" t="s">
        <v>32</v>
      </c>
      <c r="F42" s="1192"/>
      <c r="G42" s="1192"/>
      <c r="H42" s="1193"/>
      <c r="I42" s="358">
        <v>207</v>
      </c>
      <c r="J42" s="359">
        <v>181</v>
      </c>
      <c r="K42" s="359">
        <v>191</v>
      </c>
      <c r="L42" s="359">
        <v>163</v>
      </c>
      <c r="M42" s="360">
        <v>236</v>
      </c>
    </row>
    <row r="43" spans="2:13" ht="27.75" customHeight="1" x14ac:dyDescent="0.15">
      <c r="B43" s="1186"/>
      <c r="C43" s="1187"/>
      <c r="D43" s="106"/>
      <c r="E43" s="1192" t="s">
        <v>33</v>
      </c>
      <c r="F43" s="1192"/>
      <c r="G43" s="1192"/>
      <c r="H43" s="1193"/>
      <c r="I43" s="358">
        <v>4393</v>
      </c>
      <c r="J43" s="359">
        <v>4004</v>
      </c>
      <c r="K43" s="359">
        <v>3635</v>
      </c>
      <c r="L43" s="359">
        <v>3336</v>
      </c>
      <c r="M43" s="360">
        <v>3083</v>
      </c>
    </row>
    <row r="44" spans="2:13" ht="27.75" customHeight="1" x14ac:dyDescent="0.15">
      <c r="B44" s="1186"/>
      <c r="C44" s="1187"/>
      <c r="D44" s="106"/>
      <c r="E44" s="1192" t="s">
        <v>34</v>
      </c>
      <c r="F44" s="1192"/>
      <c r="G44" s="1192"/>
      <c r="H44" s="1193"/>
      <c r="I44" s="358">
        <v>744</v>
      </c>
      <c r="J44" s="359">
        <v>672</v>
      </c>
      <c r="K44" s="359">
        <v>633</v>
      </c>
      <c r="L44" s="359">
        <v>573</v>
      </c>
      <c r="M44" s="360">
        <v>501</v>
      </c>
    </row>
    <row r="45" spans="2:13" ht="27.75" customHeight="1" x14ac:dyDescent="0.15">
      <c r="B45" s="1186"/>
      <c r="C45" s="1187"/>
      <c r="D45" s="106"/>
      <c r="E45" s="1192" t="s">
        <v>35</v>
      </c>
      <c r="F45" s="1192"/>
      <c r="G45" s="1192"/>
      <c r="H45" s="1193"/>
      <c r="I45" s="358">
        <v>866</v>
      </c>
      <c r="J45" s="359">
        <v>815</v>
      </c>
      <c r="K45" s="359">
        <v>800</v>
      </c>
      <c r="L45" s="359">
        <v>781</v>
      </c>
      <c r="M45" s="360">
        <v>798</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2771</v>
      </c>
      <c r="J50" s="359">
        <v>3142</v>
      </c>
      <c r="K50" s="359">
        <v>3599</v>
      </c>
      <c r="L50" s="359">
        <v>3825</v>
      </c>
      <c r="M50" s="360">
        <v>3757</v>
      </c>
    </row>
    <row r="51" spans="2:13" ht="27.75" customHeight="1" x14ac:dyDescent="0.15">
      <c r="B51" s="1186"/>
      <c r="C51" s="1187"/>
      <c r="D51" s="106"/>
      <c r="E51" s="1192" t="s">
        <v>42</v>
      </c>
      <c r="F51" s="1192"/>
      <c r="G51" s="1192"/>
      <c r="H51" s="1193"/>
      <c r="I51" s="358">
        <v>70</v>
      </c>
      <c r="J51" s="359">
        <v>64</v>
      </c>
      <c r="K51" s="359">
        <v>79</v>
      </c>
      <c r="L51" s="359">
        <v>70</v>
      </c>
      <c r="M51" s="360">
        <v>118</v>
      </c>
    </row>
    <row r="52" spans="2:13" ht="27.75" customHeight="1" x14ac:dyDescent="0.15">
      <c r="B52" s="1188"/>
      <c r="C52" s="1189"/>
      <c r="D52" s="106"/>
      <c r="E52" s="1192" t="s">
        <v>43</v>
      </c>
      <c r="F52" s="1192"/>
      <c r="G52" s="1192"/>
      <c r="H52" s="1193"/>
      <c r="I52" s="358">
        <v>7144</v>
      </c>
      <c r="J52" s="359">
        <v>6890</v>
      </c>
      <c r="K52" s="359">
        <v>6594</v>
      </c>
      <c r="L52" s="359">
        <v>6146</v>
      </c>
      <c r="M52" s="360">
        <v>6250</v>
      </c>
    </row>
    <row r="53" spans="2:13" ht="27.75" customHeight="1" thickBot="1" x14ac:dyDescent="0.2">
      <c r="B53" s="1199" t="s">
        <v>19</v>
      </c>
      <c r="C53" s="1200"/>
      <c r="D53" s="110"/>
      <c r="E53" s="1201" t="s">
        <v>44</v>
      </c>
      <c r="F53" s="1201"/>
      <c r="G53" s="1201"/>
      <c r="H53" s="1202"/>
      <c r="I53" s="361">
        <v>2488</v>
      </c>
      <c r="J53" s="362">
        <v>1808</v>
      </c>
      <c r="K53" s="362">
        <v>1105</v>
      </c>
      <c r="L53" s="362">
        <v>647</v>
      </c>
      <c r="M53" s="363">
        <v>-24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v/u+ec9gbacdOsi0HqWWuDP/FZq1BRIN60AcwhWmhVnSpjaPkM19AlppNFNf6BTNqbPYSqCDneVTRMiflgKCA==" saltValue="g4YAfw05J9Z3XuZZG655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3070</v>
      </c>
      <c r="G55" s="122">
        <v>3105</v>
      </c>
      <c r="H55" s="123">
        <v>2991</v>
      </c>
    </row>
    <row r="56" spans="2:8" ht="52.5" customHeight="1" x14ac:dyDescent="0.15">
      <c r="B56" s="124"/>
      <c r="C56" s="1213" t="s">
        <v>47</v>
      </c>
      <c r="D56" s="1213"/>
      <c r="E56" s="1214"/>
      <c r="F56" s="125">
        <v>70</v>
      </c>
      <c r="G56" s="125">
        <v>70</v>
      </c>
      <c r="H56" s="126">
        <v>70</v>
      </c>
    </row>
    <row r="57" spans="2:8" ht="53.25" customHeight="1" x14ac:dyDescent="0.15">
      <c r="B57" s="124"/>
      <c r="C57" s="1215" t="s">
        <v>48</v>
      </c>
      <c r="D57" s="1215"/>
      <c r="E57" s="1216"/>
      <c r="F57" s="127">
        <v>151</v>
      </c>
      <c r="G57" s="127">
        <v>312</v>
      </c>
      <c r="H57" s="128">
        <v>347</v>
      </c>
    </row>
    <row r="58" spans="2:8" ht="45.75" customHeight="1" x14ac:dyDescent="0.15">
      <c r="B58" s="129"/>
      <c r="C58" s="1203" t="s">
        <v>570</v>
      </c>
      <c r="D58" s="1204"/>
      <c r="E58" s="1205"/>
      <c r="F58" s="130" t="s">
        <v>568</v>
      </c>
      <c r="G58" s="130">
        <v>150</v>
      </c>
      <c r="H58" s="131">
        <v>200</v>
      </c>
    </row>
    <row r="59" spans="2:8" ht="45.75" customHeight="1" x14ac:dyDescent="0.15">
      <c r="B59" s="129"/>
      <c r="C59" s="1203" t="s">
        <v>571</v>
      </c>
      <c r="D59" s="1204"/>
      <c r="E59" s="1205"/>
      <c r="F59" s="130">
        <v>128</v>
      </c>
      <c r="G59" s="130">
        <v>128</v>
      </c>
      <c r="H59" s="131">
        <v>128</v>
      </c>
    </row>
    <row r="60" spans="2:8" ht="45.75" customHeight="1" x14ac:dyDescent="0.15">
      <c r="B60" s="129"/>
      <c r="C60" s="1203" t="s">
        <v>572</v>
      </c>
      <c r="D60" s="1204"/>
      <c r="E60" s="1205"/>
      <c r="F60" s="130">
        <v>11</v>
      </c>
      <c r="G60" s="130">
        <v>11</v>
      </c>
      <c r="H60" s="131">
        <v>11</v>
      </c>
    </row>
    <row r="61" spans="2:8" ht="45.75" customHeight="1" x14ac:dyDescent="0.15">
      <c r="B61" s="129"/>
      <c r="C61" s="1203" t="s">
        <v>573</v>
      </c>
      <c r="D61" s="1204"/>
      <c r="E61" s="1205"/>
      <c r="F61" s="130">
        <v>9</v>
      </c>
      <c r="G61" s="130">
        <v>10</v>
      </c>
      <c r="H61" s="131">
        <v>6</v>
      </c>
    </row>
    <row r="62" spans="2:8" ht="45.75" customHeight="1" thickBot="1" x14ac:dyDescent="0.2">
      <c r="B62" s="132"/>
      <c r="C62" s="1206" t="s">
        <v>574</v>
      </c>
      <c r="D62" s="1207"/>
      <c r="E62" s="1208"/>
      <c r="F62" s="133">
        <v>2</v>
      </c>
      <c r="G62" s="133">
        <v>2</v>
      </c>
      <c r="H62" s="134">
        <v>2</v>
      </c>
    </row>
    <row r="63" spans="2:8" ht="52.5" customHeight="1" thickBot="1" x14ac:dyDescent="0.2">
      <c r="B63" s="135"/>
      <c r="C63" s="1209" t="s">
        <v>49</v>
      </c>
      <c r="D63" s="1209"/>
      <c r="E63" s="1210"/>
      <c r="F63" s="136">
        <v>3290</v>
      </c>
      <c r="G63" s="136">
        <v>3487</v>
      </c>
      <c r="H63" s="137">
        <v>3408</v>
      </c>
    </row>
    <row r="64" spans="2:8" x14ac:dyDescent="0.15"/>
    <row r="65" ht="13.5" hidden="1" customHeight="1" x14ac:dyDescent="0.15"/>
    <row r="66" ht="13.5" hidden="1" customHeight="1" x14ac:dyDescent="0.15"/>
  </sheetData>
  <sheetProtection algorithmName="SHA-512" hashValue="xGhH03MkIwEkoA4Jjs4Gg8MaSflKQ8xnFGlJq9I4lLwVq/7VPxzzDwM+Q7UiiWt2xARN5Yj/IMHStvy+mYeM5Q==" saltValue="jEwgnXHXGWmeGu28m+O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83569</v>
      </c>
      <c r="E3" s="156"/>
      <c r="F3" s="157">
        <v>93492</v>
      </c>
      <c r="G3" s="158"/>
      <c r="H3" s="159"/>
    </row>
    <row r="4" spans="1:8" x14ac:dyDescent="0.15">
      <c r="A4" s="160"/>
      <c r="B4" s="161"/>
      <c r="C4" s="162"/>
      <c r="D4" s="163">
        <v>67070</v>
      </c>
      <c r="E4" s="164"/>
      <c r="F4" s="165">
        <v>53316</v>
      </c>
      <c r="G4" s="166"/>
      <c r="H4" s="167"/>
    </row>
    <row r="5" spans="1:8" x14ac:dyDescent="0.15">
      <c r="A5" s="148" t="s">
        <v>522</v>
      </c>
      <c r="B5" s="153"/>
      <c r="C5" s="154"/>
      <c r="D5" s="155">
        <v>86941</v>
      </c>
      <c r="E5" s="156"/>
      <c r="F5" s="157">
        <v>94796</v>
      </c>
      <c r="G5" s="158"/>
      <c r="H5" s="159"/>
    </row>
    <row r="6" spans="1:8" x14ac:dyDescent="0.15">
      <c r="A6" s="160"/>
      <c r="B6" s="161"/>
      <c r="C6" s="162"/>
      <c r="D6" s="163">
        <v>36867</v>
      </c>
      <c r="E6" s="164"/>
      <c r="F6" s="165">
        <v>55781</v>
      </c>
      <c r="G6" s="166"/>
      <c r="H6" s="167"/>
    </row>
    <row r="7" spans="1:8" x14ac:dyDescent="0.15">
      <c r="A7" s="148" t="s">
        <v>523</v>
      </c>
      <c r="B7" s="153"/>
      <c r="C7" s="154"/>
      <c r="D7" s="155">
        <v>55677</v>
      </c>
      <c r="E7" s="156"/>
      <c r="F7" s="157">
        <v>85942</v>
      </c>
      <c r="G7" s="158"/>
      <c r="H7" s="159"/>
    </row>
    <row r="8" spans="1:8" x14ac:dyDescent="0.15">
      <c r="A8" s="160"/>
      <c r="B8" s="161"/>
      <c r="C8" s="162"/>
      <c r="D8" s="163">
        <v>35746</v>
      </c>
      <c r="E8" s="164"/>
      <c r="F8" s="165">
        <v>48630</v>
      </c>
      <c r="G8" s="166"/>
      <c r="H8" s="167"/>
    </row>
    <row r="9" spans="1:8" x14ac:dyDescent="0.15">
      <c r="A9" s="148" t="s">
        <v>524</v>
      </c>
      <c r="B9" s="153"/>
      <c r="C9" s="154"/>
      <c r="D9" s="155">
        <v>51885</v>
      </c>
      <c r="E9" s="156"/>
      <c r="F9" s="157">
        <v>95007</v>
      </c>
      <c r="G9" s="158"/>
      <c r="H9" s="159"/>
    </row>
    <row r="10" spans="1:8" x14ac:dyDescent="0.15">
      <c r="A10" s="160"/>
      <c r="B10" s="161"/>
      <c r="C10" s="162"/>
      <c r="D10" s="163">
        <v>38431</v>
      </c>
      <c r="E10" s="164"/>
      <c r="F10" s="165">
        <v>48509</v>
      </c>
      <c r="G10" s="166"/>
      <c r="H10" s="167"/>
    </row>
    <row r="11" spans="1:8" x14ac:dyDescent="0.15">
      <c r="A11" s="148" t="s">
        <v>525</v>
      </c>
      <c r="B11" s="153"/>
      <c r="C11" s="154"/>
      <c r="D11" s="155">
        <v>41104</v>
      </c>
      <c r="E11" s="156"/>
      <c r="F11" s="157">
        <v>98176</v>
      </c>
      <c r="G11" s="158"/>
      <c r="H11" s="159"/>
    </row>
    <row r="12" spans="1:8" x14ac:dyDescent="0.15">
      <c r="A12" s="160"/>
      <c r="B12" s="161"/>
      <c r="C12" s="168"/>
      <c r="D12" s="163">
        <v>21468</v>
      </c>
      <c r="E12" s="164"/>
      <c r="F12" s="165">
        <v>58489</v>
      </c>
      <c r="G12" s="166"/>
      <c r="H12" s="167"/>
    </row>
    <row r="13" spans="1:8" x14ac:dyDescent="0.15">
      <c r="A13" s="148"/>
      <c r="B13" s="153"/>
      <c r="C13" s="169"/>
      <c r="D13" s="170">
        <v>63835</v>
      </c>
      <c r="E13" s="171"/>
      <c r="F13" s="172">
        <v>93483</v>
      </c>
      <c r="G13" s="173"/>
      <c r="H13" s="159"/>
    </row>
    <row r="14" spans="1:8" x14ac:dyDescent="0.15">
      <c r="A14" s="160"/>
      <c r="B14" s="161"/>
      <c r="C14" s="162"/>
      <c r="D14" s="163">
        <v>39916</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13.57</v>
      </c>
      <c r="C19" s="174">
        <f>ROUND(VALUE(SUBSTITUTE(実質収支比率等に係る経年分析!G$48,"▲","-")),2)</f>
        <v>10.18</v>
      </c>
      <c r="D19" s="174">
        <f>ROUND(VALUE(SUBSTITUTE(実質収支比率等に係る経年分析!H$48,"▲","-")),2)</f>
        <v>9.6</v>
      </c>
      <c r="E19" s="174">
        <f>ROUND(VALUE(SUBSTITUTE(実質収支比率等に係る経年分析!I$48,"▲","-")),2)</f>
        <v>10.039999999999999</v>
      </c>
      <c r="F19" s="174">
        <f>ROUND(VALUE(SUBSTITUTE(実質収支比率等に係る経年分析!J$48,"▲","-")),2)</f>
        <v>9.36</v>
      </c>
    </row>
    <row r="20" spans="1:11" x14ac:dyDescent="0.15">
      <c r="A20" s="174" t="s">
        <v>53</v>
      </c>
      <c r="B20" s="174">
        <f>ROUND(VALUE(SUBSTITUTE(実質収支比率等に係る経年分析!F$47,"▲","-")),2)</f>
        <v>62.74</v>
      </c>
      <c r="C20" s="174">
        <f>ROUND(VALUE(SUBSTITUTE(実質収支比率等に係る経年分析!G$47,"▲","-")),2)</f>
        <v>65.63</v>
      </c>
      <c r="D20" s="174">
        <f>ROUND(VALUE(SUBSTITUTE(実質収支比率等に係る経年分析!H$47,"▲","-")),2)</f>
        <v>70.73</v>
      </c>
      <c r="E20" s="174">
        <f>ROUND(VALUE(SUBSTITUTE(実質収支比率等に係る経年分析!I$47,"▲","-")),2)</f>
        <v>72.849999999999994</v>
      </c>
      <c r="F20" s="174">
        <f>ROUND(VALUE(SUBSTITUTE(実質収支比率等に係る経年分析!J$47,"▲","-")),2)</f>
        <v>69.650000000000006</v>
      </c>
    </row>
    <row r="21" spans="1:11" x14ac:dyDescent="0.15">
      <c r="A21" s="174" t="s">
        <v>54</v>
      </c>
      <c r="B21" s="174">
        <f>IF(ISNUMBER(VALUE(SUBSTITUTE(実質収支比率等に係る経年分析!F$49,"▲","-"))),ROUND(VALUE(SUBSTITUTE(実質収支比率等に係る経年分析!F$49,"▲","-")),2),NA())</f>
        <v>5.73</v>
      </c>
      <c r="C21" s="174">
        <f>IF(ISNUMBER(VALUE(SUBSTITUTE(実質収支比率等に係る経年分析!G$49,"▲","-"))),ROUND(VALUE(SUBSTITUTE(実質収支比率等に係る経年分析!G$49,"▲","-")),2),NA())</f>
        <v>3.76</v>
      </c>
      <c r="D21" s="174">
        <f>IF(ISNUMBER(VALUE(SUBSTITUTE(実質収支比率等に係る経年分析!H$49,"▲","-"))),ROUND(VALUE(SUBSTITUTE(実質収支比率等に係る経年分析!H$49,"▲","-")),2),NA())</f>
        <v>8.07</v>
      </c>
      <c r="E21" s="174">
        <f>IF(ISNUMBER(VALUE(SUBSTITUTE(実質収支比率等に係る経年分析!I$49,"▲","-"))),ROUND(VALUE(SUBSTITUTE(実質収支比率等に係る経年分析!I$49,"▲","-")),2),NA())</f>
        <v>1.1000000000000001</v>
      </c>
      <c r="F21" s="174">
        <f>IF(ISNUMBER(VALUE(SUBSTITUTE(実質収支比率等に係る経年分析!J$49,"▲","-"))),ROUND(VALUE(SUBSTITUTE(実質収支比率等に係る経年分析!J$49,"▲","-")),2),NA())</f>
        <v>-3.26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勝田郡障害者地域生活支援事業特別会計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勝田郡介護認定等審査会特別会計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勝央町国民健康保険事業勘定特別会計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3.78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2.34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1.59</v>
      </c>
    </row>
    <row r="32" spans="1:11" x14ac:dyDescent="0.15">
      <c r="A32" s="175" t="str">
        <f>IF(連結実質赤字比率に係る赤字・黒字の構成分析!C$38="",NA(),連結実質赤字比率に係る赤字・黒字の構成分析!C$38)</f>
        <v>勝央町介護保険特別会計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2.88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v>
      </c>
    </row>
    <row r="33" spans="1:16" x14ac:dyDescent="0.15">
      <c r="A33" s="175" t="str">
        <f>IF(連結実質赤字比率に係る赤字・黒字の構成分析!C$37="",NA(),連結実質赤字比率に係る赤字・黒字の構成分析!C$37)</f>
        <v>勝央町水道事業会計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4.5999999999999996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v>
      </c>
    </row>
    <row r="35" spans="1:16" x14ac:dyDescent="0.15">
      <c r="A35" s="175" t="str">
        <f>IF(連結実質赤字比率に係る赤字・黒字の構成分析!C$35="",NA(),連結実質赤字比率に係る赤字・黒字の構成分析!C$35)</f>
        <v>勝央町下水道事業会計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12.7</v>
      </c>
    </row>
    <row r="36" spans="1:16" x14ac:dyDescent="0.15">
      <c r="A36" s="175" t="str">
        <f>IF(連結実質赤字比率に係る赤字・黒字の構成分析!C$34="",NA(),連結実質赤字比率に係る赤字・黒字の構成分析!C$34)</f>
        <v>勝央町住宅新築資金等貸付事業特別会計</v>
      </c>
      <c r="B36" s="175">
        <f>IF(ROUND(VALUE(SUBSTITUTE(連結実質赤字比率に係る赤字・黒字の構成分析!F$34,"▲", "-")), 2) &lt; 0, ABS(ROUND(VALUE(SUBSTITUTE(連結実質赤字比率に係る赤字・黒字の構成分析!F$34,"▲", "-")), 2)), NA())</f>
        <v>0.83</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0.75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0.69</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0.69</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0.67</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699</v>
      </c>
      <c r="E42" s="176"/>
      <c r="F42" s="176"/>
      <c r="G42" s="176">
        <f>'実質公債費比率（分子）の構造'!L$52</f>
        <v>673</v>
      </c>
      <c r="H42" s="176"/>
      <c r="I42" s="176"/>
      <c r="J42" s="176">
        <f>'実質公債費比率（分子）の構造'!M$52</f>
        <v>661</v>
      </c>
      <c r="K42" s="176"/>
      <c r="L42" s="176"/>
      <c r="M42" s="176">
        <f>'実質公債費比率（分子）の構造'!N$52</f>
        <v>660</v>
      </c>
      <c r="N42" s="176"/>
      <c r="O42" s="176"/>
      <c r="P42" s="176">
        <f>'実質公債費比率（分子）の構造'!O$52</f>
        <v>615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18</v>
      </c>
      <c r="C44" s="176"/>
      <c r="D44" s="176"/>
      <c r="E44" s="176">
        <f>'実質公債費比率（分子）の構造'!L$50</f>
        <v>19</v>
      </c>
      <c r="F44" s="176"/>
      <c r="G44" s="176"/>
      <c r="H44" s="176">
        <f>'実質公債費比率（分子）の構造'!M$50</f>
        <v>18</v>
      </c>
      <c r="I44" s="176"/>
      <c r="J44" s="176"/>
      <c r="K44" s="176">
        <f>'実質公債費比率（分子）の構造'!N$50</f>
        <v>22</v>
      </c>
      <c r="L44" s="176"/>
      <c r="M44" s="176"/>
      <c r="N44" s="176">
        <f>'実質公債費比率（分子）の構造'!O$50</f>
        <v>18</v>
      </c>
      <c r="O44" s="176"/>
      <c r="P44" s="176"/>
    </row>
    <row r="45" spans="1:16" x14ac:dyDescent="0.15">
      <c r="A45" s="176" t="s">
        <v>63</v>
      </c>
      <c r="B45" s="176">
        <f>'実質公債費比率（分子）の構造'!K$49</f>
        <v>73</v>
      </c>
      <c r="C45" s="176"/>
      <c r="D45" s="176"/>
      <c r="E45" s="176">
        <f>'実質公債費比率（分子）の構造'!L$49</f>
        <v>78</v>
      </c>
      <c r="F45" s="176"/>
      <c r="G45" s="176"/>
      <c r="H45" s="176">
        <f>'実質公債費比率（分子）の構造'!M$49</f>
        <v>78</v>
      </c>
      <c r="I45" s="176"/>
      <c r="J45" s="176"/>
      <c r="K45" s="176">
        <f>'実質公債費比率（分子）の構造'!N$49</f>
        <v>84</v>
      </c>
      <c r="L45" s="176"/>
      <c r="M45" s="176"/>
      <c r="N45" s="176">
        <f>'実質公債費比率（分子）の構造'!O$49</f>
        <v>76</v>
      </c>
      <c r="O45" s="176"/>
      <c r="P45" s="176"/>
    </row>
    <row r="46" spans="1:16" x14ac:dyDescent="0.15">
      <c r="A46" s="176" t="s">
        <v>64</v>
      </c>
      <c r="B46" s="176">
        <f>'実質公債費比率（分子）の構造'!K$48</f>
        <v>415</v>
      </c>
      <c r="C46" s="176"/>
      <c r="D46" s="176"/>
      <c r="E46" s="176">
        <f>'実質公債費比率（分子）の構造'!L$48</f>
        <v>412</v>
      </c>
      <c r="F46" s="176"/>
      <c r="G46" s="176"/>
      <c r="H46" s="176">
        <f>'実質公債費比率（分子）の構造'!M$48</f>
        <v>403</v>
      </c>
      <c r="I46" s="176"/>
      <c r="J46" s="176"/>
      <c r="K46" s="176">
        <f>'実質公債費比率（分子）の構造'!N$48</f>
        <v>375</v>
      </c>
      <c r="L46" s="176"/>
      <c r="M46" s="176"/>
      <c r="N46" s="176">
        <f>'実質公債費比率（分子）の構造'!O$48</f>
        <v>374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656</v>
      </c>
      <c r="C49" s="176"/>
      <c r="D49" s="176"/>
      <c r="E49" s="176">
        <f>'実質公債費比率（分子）の構造'!L$45</f>
        <v>637</v>
      </c>
      <c r="F49" s="176"/>
      <c r="G49" s="176"/>
      <c r="H49" s="176">
        <f>'実質公債費比率（分子）の構造'!M$45</f>
        <v>635</v>
      </c>
      <c r="I49" s="176"/>
      <c r="J49" s="176"/>
      <c r="K49" s="176">
        <f>'実質公債費比率（分子）の構造'!N$45</f>
        <v>637</v>
      </c>
      <c r="L49" s="176"/>
      <c r="M49" s="176"/>
      <c r="N49" s="176">
        <f>'実質公債費比率（分子）の構造'!O$45</f>
        <v>623</v>
      </c>
      <c r="O49" s="176"/>
      <c r="P49" s="176"/>
    </row>
    <row r="50" spans="1:16" x14ac:dyDescent="0.15">
      <c r="A50" s="176" t="s">
        <v>67</v>
      </c>
      <c r="B50" s="176" t="e">
        <f>NA()</f>
        <v>#N/A</v>
      </c>
      <c r="C50" s="176">
        <f>IF(ISNUMBER('実質公債費比率（分子）の構造'!K$53),'実質公債費比率（分子）の構造'!K$53,NA())</f>
        <v>463</v>
      </c>
      <c r="D50" s="176" t="e">
        <f>NA()</f>
        <v>#N/A</v>
      </c>
      <c r="E50" s="176" t="e">
        <f>NA()</f>
        <v>#N/A</v>
      </c>
      <c r="F50" s="176">
        <f>IF(ISNUMBER('実質公債費比率（分子）の構造'!L$53),'実質公債費比率（分子）の構造'!L$53,NA())</f>
        <v>473</v>
      </c>
      <c r="G50" s="176" t="e">
        <f>NA()</f>
        <v>#N/A</v>
      </c>
      <c r="H50" s="176" t="e">
        <f>NA()</f>
        <v>#N/A</v>
      </c>
      <c r="I50" s="176">
        <f>IF(ISNUMBER('実質公債費比率（分子）の構造'!M$53),'実質公債費比率（分子）の構造'!M$53,NA())</f>
        <v>473</v>
      </c>
      <c r="J50" s="176" t="e">
        <f>NA()</f>
        <v>#N/A</v>
      </c>
      <c r="K50" s="176" t="e">
        <f>NA()</f>
        <v>#N/A</v>
      </c>
      <c r="L50" s="176">
        <f>IF(ISNUMBER('実質公債費比率（分子）の構造'!N$53),'実質公債費比率（分子）の構造'!N$53,NA())</f>
        <v>458</v>
      </c>
      <c r="M50" s="176" t="e">
        <f>NA()</f>
        <v>#N/A</v>
      </c>
      <c r="N50" s="176" t="e">
        <f>NA()</f>
        <v>#N/A</v>
      </c>
      <c r="O50" s="176">
        <f>IF(ISNUMBER('実質公債費比率（分子）の構造'!O$53),'実質公債費比率（分子）の構造'!O$53,NA())</f>
        <v>476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7144</v>
      </c>
      <c r="E56" s="175"/>
      <c r="F56" s="175"/>
      <c r="G56" s="175">
        <f>'将来負担比率（分子）の構造'!J$52</f>
        <v>6890</v>
      </c>
      <c r="H56" s="175"/>
      <c r="I56" s="175"/>
      <c r="J56" s="175">
        <f>'将来負担比率（分子）の構造'!K$52</f>
        <v>6594</v>
      </c>
      <c r="K56" s="175"/>
      <c r="L56" s="175"/>
      <c r="M56" s="175">
        <f>'将来負担比率（分子）の構造'!L$52</f>
        <v>6146</v>
      </c>
      <c r="N56" s="175"/>
      <c r="O56" s="175"/>
      <c r="P56" s="175">
        <f>'将来負担比率（分子）の構造'!M$52</f>
        <v>6250</v>
      </c>
    </row>
    <row r="57" spans="1:16" x14ac:dyDescent="0.15">
      <c r="A57" s="175" t="s">
        <v>42</v>
      </c>
      <c r="B57" s="175"/>
      <c r="C57" s="175"/>
      <c r="D57" s="175">
        <f>'将来負担比率（分子）の構造'!I$51</f>
        <v>70</v>
      </c>
      <c r="E57" s="175"/>
      <c r="F57" s="175"/>
      <c r="G57" s="175">
        <f>'将来負担比率（分子）の構造'!J$51</f>
        <v>64</v>
      </c>
      <c r="H57" s="175"/>
      <c r="I57" s="175"/>
      <c r="J57" s="175">
        <f>'将来負担比率（分子）の構造'!K$51</f>
        <v>79</v>
      </c>
      <c r="K57" s="175"/>
      <c r="L57" s="175"/>
      <c r="M57" s="175">
        <f>'将来負担比率（分子）の構造'!L$51</f>
        <v>70</v>
      </c>
      <c r="N57" s="175"/>
      <c r="O57" s="175"/>
      <c r="P57" s="175">
        <f>'将来負担比率（分子）の構造'!M$51</f>
        <v>118</v>
      </c>
    </row>
    <row r="58" spans="1:16" x14ac:dyDescent="0.15">
      <c r="A58" s="175" t="s">
        <v>41</v>
      </c>
      <c r="B58" s="175"/>
      <c r="C58" s="175"/>
      <c r="D58" s="175">
        <f>'将来負担比率（分子）の構造'!I$50</f>
        <v>2771</v>
      </c>
      <c r="E58" s="175"/>
      <c r="F58" s="175"/>
      <c r="G58" s="175">
        <f>'将来負担比率（分子）の構造'!J$50</f>
        <v>3142</v>
      </c>
      <c r="H58" s="175"/>
      <c r="I58" s="175"/>
      <c r="J58" s="175">
        <f>'将来負担比率（分子）の構造'!K$50</f>
        <v>3599</v>
      </c>
      <c r="K58" s="175"/>
      <c r="L58" s="175"/>
      <c r="M58" s="175">
        <f>'将来負担比率（分子）の構造'!L$50</f>
        <v>3825</v>
      </c>
      <c r="N58" s="175"/>
      <c r="O58" s="175"/>
      <c r="P58" s="175">
        <f>'将来負担比率（分子）の構造'!M$50</f>
        <v>3757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866</v>
      </c>
      <c r="C62" s="175"/>
      <c r="D62" s="175"/>
      <c r="E62" s="175">
        <f>'将来負担比率（分子）の構造'!J$45</f>
        <v>815</v>
      </c>
      <c r="F62" s="175"/>
      <c r="G62" s="175"/>
      <c r="H62" s="175">
        <f>'将来負担比率（分子）の構造'!K$45</f>
        <v>800</v>
      </c>
      <c r="I62" s="175"/>
      <c r="J62" s="175"/>
      <c r="K62" s="175">
        <f>'将来負担比率（分子）の構造'!L$45</f>
        <v>781</v>
      </c>
      <c r="L62" s="175"/>
      <c r="M62" s="175"/>
      <c r="N62" s="175">
        <f>'将来負担比率（分子）の構造'!M$45</f>
        <v>798</v>
      </c>
      <c r="O62" s="175"/>
      <c r="P62" s="175"/>
    </row>
    <row r="63" spans="1:16" x14ac:dyDescent="0.15">
      <c r="A63" s="175" t="s">
        <v>34</v>
      </c>
      <c r="B63" s="175">
        <f>'将来負担比率（分子）の構造'!I$44</f>
        <v>744</v>
      </c>
      <c r="C63" s="175"/>
      <c r="D63" s="175"/>
      <c r="E63" s="175">
        <f>'将来負担比率（分子）の構造'!J$44</f>
        <v>672</v>
      </c>
      <c r="F63" s="175"/>
      <c r="G63" s="175"/>
      <c r="H63" s="175">
        <f>'将来負担比率（分子）の構造'!K$44</f>
        <v>633</v>
      </c>
      <c r="I63" s="175"/>
      <c r="J63" s="175"/>
      <c r="K63" s="175">
        <f>'将来負担比率（分子）の構造'!L$44</f>
        <v>573</v>
      </c>
      <c r="L63" s="175"/>
      <c r="M63" s="175"/>
      <c r="N63" s="175">
        <f>'将来負担比率（分子）の構造'!M$44</f>
        <v>501</v>
      </c>
      <c r="O63" s="175"/>
      <c r="P63" s="175"/>
    </row>
    <row r="64" spans="1:16" x14ac:dyDescent="0.15">
      <c r="A64" s="175" t="s">
        <v>33</v>
      </c>
      <c r="B64" s="175">
        <f>'将来負担比率（分子）の構造'!I$43</f>
        <v>4393</v>
      </c>
      <c r="C64" s="175"/>
      <c r="D64" s="175"/>
      <c r="E64" s="175">
        <f>'将来負担比率（分子）の構造'!J$43</f>
        <v>4004</v>
      </c>
      <c r="F64" s="175"/>
      <c r="G64" s="175"/>
      <c r="H64" s="175">
        <f>'将来負担比率（分子）の構造'!K$43</f>
        <v>3635</v>
      </c>
      <c r="I64" s="175"/>
      <c r="J64" s="175"/>
      <c r="K64" s="175">
        <f>'将来負担比率（分子）の構造'!L$43</f>
        <v>3336</v>
      </c>
      <c r="L64" s="175"/>
      <c r="M64" s="175"/>
      <c r="N64" s="175">
        <f>'将来負担比率（分子）の構造'!M$43</f>
        <v>3083</v>
      </c>
      <c r="O64" s="175"/>
      <c r="P64" s="175"/>
    </row>
    <row r="65" spans="1:16" x14ac:dyDescent="0.15">
      <c r="A65" s="175" t="s">
        <v>32</v>
      </c>
      <c r="B65" s="175">
        <f>'将来負担比率（分子）の構造'!I$42</f>
        <v>207</v>
      </c>
      <c r="C65" s="175"/>
      <c r="D65" s="175"/>
      <c r="E65" s="175">
        <f>'将来負担比率（分子）の構造'!J$42</f>
        <v>181</v>
      </c>
      <c r="F65" s="175"/>
      <c r="G65" s="175"/>
      <c r="H65" s="175">
        <f>'将来負担比率（分子）の構造'!K$42</f>
        <v>191</v>
      </c>
      <c r="I65" s="175"/>
      <c r="J65" s="175"/>
      <c r="K65" s="175">
        <f>'将来負担比率（分子）の構造'!L$42</f>
        <v>163</v>
      </c>
      <c r="L65" s="175"/>
      <c r="M65" s="175"/>
      <c r="N65" s="175">
        <f>'将来負担比率（分子）の構造'!M$42</f>
        <v>236</v>
      </c>
      <c r="O65" s="175"/>
      <c r="P65" s="175"/>
    </row>
    <row r="66" spans="1:16" x14ac:dyDescent="0.15">
      <c r="A66" s="175" t="s">
        <v>31</v>
      </c>
      <c r="B66" s="175">
        <f>'将来負担比率（分子）の構造'!I$41</f>
        <v>6263</v>
      </c>
      <c r="C66" s="175"/>
      <c r="D66" s="175"/>
      <c r="E66" s="175">
        <f>'将来負担比率（分子）の構造'!J$41</f>
        <v>6233</v>
      </c>
      <c r="F66" s="175"/>
      <c r="G66" s="175"/>
      <c r="H66" s="175">
        <f>'将来負担比率（分子）の構造'!K$41</f>
        <v>6118</v>
      </c>
      <c r="I66" s="175"/>
      <c r="J66" s="175"/>
      <c r="K66" s="175">
        <f>'将来負担比率（分子）の構造'!L$41</f>
        <v>5836</v>
      </c>
      <c r="L66" s="175"/>
      <c r="M66" s="175"/>
      <c r="N66" s="175">
        <f>'将来負担比率（分子）の構造'!M$41</f>
        <v>5484</v>
      </c>
      <c r="O66" s="175"/>
      <c r="P66" s="175"/>
    </row>
    <row r="67" spans="1:16" x14ac:dyDescent="0.15">
      <c r="A67" s="175" t="s">
        <v>71</v>
      </c>
      <c r="B67" s="175" t="e">
        <f>NA()</f>
        <v>#N/A</v>
      </c>
      <c r="C67" s="175">
        <f>IF(ISNUMBER('将来負担比率（分子）の構造'!I$53), IF('将来負担比率（分子）の構造'!I$53 &lt; 0, 0, '将来負担比率（分子）の構造'!I$53), NA())</f>
        <v>2488</v>
      </c>
      <c r="D67" s="175" t="e">
        <f>NA()</f>
        <v>#N/A</v>
      </c>
      <c r="E67" s="175" t="e">
        <f>NA()</f>
        <v>#N/A</v>
      </c>
      <c r="F67" s="175">
        <f>IF(ISNUMBER('将来負担比率（分子）の構造'!J$53), IF('将来負担比率（分子）の構造'!J$53 &lt; 0, 0, '将来負担比率（分子）の構造'!J$53), NA())</f>
        <v>1808</v>
      </c>
      <c r="G67" s="175" t="e">
        <f>NA()</f>
        <v>#N/A</v>
      </c>
      <c r="H67" s="175" t="e">
        <f>NA()</f>
        <v>#N/A</v>
      </c>
      <c r="I67" s="175">
        <f>IF(ISNUMBER('将来負担比率（分子）の構造'!K$53), IF('将来負担比率（分子）の構造'!K$53 &lt; 0, 0, '将来負担比率（分子）の構造'!K$53), NA())</f>
        <v>1105</v>
      </c>
      <c r="J67" s="175" t="e">
        <f>NA()</f>
        <v>#N/A</v>
      </c>
      <c r="K67" s="175" t="e">
        <f>NA()</f>
        <v>#N/A</v>
      </c>
      <c r="L67" s="175">
        <f>IF(ISNUMBER('将来負担比率（分子）の構造'!L$53), IF('将来負担比率（分子）の構造'!L$53 &lt; 0, 0, '将来負担比率（分子）の構造'!L$53), NA())</f>
        <v>647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3070</v>
      </c>
      <c r="C72" s="179">
        <f>基金残高に係る経年分析!G55</f>
        <v>3105</v>
      </c>
      <c r="D72" s="179">
        <f>基金残高に係る経年分析!H55</f>
        <v>2991</v>
      </c>
    </row>
    <row r="73" spans="1:16" x14ac:dyDescent="0.15">
      <c r="A73" s="178" t="s">
        <v>74</v>
      </c>
      <c r="B73" s="179">
        <f>基金残高に係る経年分析!F56</f>
        <v>70</v>
      </c>
      <c r="C73" s="179">
        <f>基金残高に係る経年分析!G56</f>
        <v>70</v>
      </c>
      <c r="D73" s="179">
        <f>基金残高に係る経年分析!H56</f>
        <v>70</v>
      </c>
    </row>
    <row r="74" spans="1:16" x14ac:dyDescent="0.15">
      <c r="A74" s="178" t="s">
        <v>75</v>
      </c>
      <c r="B74" s="179">
        <f>基金残高に係る経年分析!F57</f>
        <v>151</v>
      </c>
      <c r="C74" s="179">
        <f>基金残高に係る経年分析!G57</f>
        <v>312</v>
      </c>
      <c r="D74" s="179">
        <f>基金残高に係る経年分析!H57</f>
        <v>347</v>
      </c>
    </row>
  </sheetData>
  <sheetProtection algorithmName="SHA-512" hashValue="Jn9CyMj5W5m85Dt/WrS/70QESNRK6ALfU9b4EvqWdXPOtKnwNJYCysW/EpwGPgPD/bR+/YtVFai6FvghrDEp1A==" saltValue="Cu3HoHq6/tG/c20QGozw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2025-03-14T00:49:22Z</cp:lastPrinted>
  <dcterms:created xsi:type="dcterms:W3CDTF">2025-02-19T04:12:19Z</dcterms:created>
  <dcterms:modified xsi:type="dcterms:W3CDTF">2025-03-14T01:38:57Z</dcterms:modified>
  <cp:category/>
</cp:coreProperties>
</file>