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120" yWindow="-120" windowWidth="20730" windowHeight="11160"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C37" i="10"/>
  <c r="BW36" i="10"/>
  <c r="BE36" i="10"/>
  <c r="BW35" i="10"/>
  <c r="BE35" i="10"/>
  <c r="CO34" i="10"/>
  <c r="CO35" i="10" s="1"/>
  <c r="CO36" i="10" s="1"/>
  <c r="CO37" i="10" s="1"/>
  <c r="CO38" i="10" s="1"/>
  <c r="CO39" i="10" s="1"/>
  <c r="CO40" i="10" s="1"/>
  <c r="CO41" i="10" s="1"/>
  <c r="CO42" i="10" s="1"/>
  <c r="CO43"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<sst xmlns="http://schemas.openxmlformats.org/spreadsheetml/2006/main" count="1084" uniqueCount="579">
  <si>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</si>
  <si>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</si>
  <si>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</si>
  <si>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</si>
  <si>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</si>
  <si>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</si>
  <si>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</si>
  <si>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</si>
  <si>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</si>
  <si>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</si>
  <si>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</si>
  <si>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</si>
  <si>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</si>
  <si>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</si>
  <si>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</si>
  <si>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</si>
  <si>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</si>
  <si>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</si>
  <si>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</si>
  <si>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</si>
  <si>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</si>
  <si>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</si>
  <si>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</si>
  <si>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</si>
  <si>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</si>
  <si>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</si>
  <si>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</si>
  <si>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</si>
  <si>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</si>
  <si>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</si>
  <si>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</si>
  <si>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</si>
  <si>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</si>
  <si>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</si>
  <si>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</si>
  <si>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</si>
  <si>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</si>
  <si>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</si>
  <si>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</si>
  <si>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</si>
  <si>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</si>
  <si>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</si>
  <si>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</si>
  <si>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</si>
  <si>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</si>
  <si>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</si>
  <si>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</si>
  <si>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</si>
  <si>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</si>
  <si>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</si>
  <si>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</si>
  <si>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</si>
  <si>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</si>
  <si>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</si>
  <si>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</si>
  <si>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</si>
  <si>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</si>
  <si>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</si>
  <si>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</si>
  <si>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</si>
  <si>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</si>
  <si>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</si>
  <si>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</si>
  <si>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</si>
  <si>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</si>
  <si>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</si>
  <si>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</si>
  <si>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</si>
  <si>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</si>
  <si>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</si>
  <si>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</si>
  <si>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</si>
  <si>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</si>
  <si>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</si>
  <si>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</si>
  <si>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</si>
  <si>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</si>
  <si>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</si>
  <si>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</si>
  <si>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</si>
  <si>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</si>
  <si>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</si>
  <si>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</si>
  <si>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</si>
  <si>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</si>
  <si>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</si>
  <si>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</si>
  <si>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</si>
  <si>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</si>
  <si>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</si>
  <si>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</si>
  <si>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</si>
  <si>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</si>
  <si>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</si>
  <si>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</si>
  <si>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</si>
  <si>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</si>
  <si>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</si>
  <si>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</si>
  <si>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</si>
  <si>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</si>
  <si>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</si>
  <si>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</si>
  <si>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</si>
  <si>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</si>
  <si>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</si>
  <si>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</si>
  <si>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</si>
  <si>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</si>
  <si>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</si>
  <si>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</si>
  <si>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</si>
  <si>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</si>
  <si>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</si>
  <si>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</si>
  <si>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</si>
  <si>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</si>
  <si>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</si>
  <si>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</si>
  <si>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</si>
  <si>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</si>
  <si>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</si>
  <si>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</si>
  <si>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</si>
  <si>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</si>
  <si>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</si>
  <si>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</si>
  <si>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</si>
  <si>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</si>
  <si>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</si>
  <si>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</si>
  <si>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</si>
  <si>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</si>
  <si>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</si>
  <si>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</si>
  <si>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</si>
  <si>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</si>
  <si>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</si>
  <si>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</si>
  <si>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</si>
  <si>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</si>
  <si>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</si>
  <si>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</si>
  <si>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</si>
  <si>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</si>
  <si>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</si>
  <si>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</si>
  <si>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</si>
  <si>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</si>
  <si>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</si>
  <si>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</si>
  <si>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</si>
  <si>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</si>
  <si>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</si>
  <si>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</si>
  <si>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</si>
  <si>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</si>
  <si>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</si>
  <si>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</si>
  <si>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</si>
  <si>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</si>
  <si>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</si>
  <si>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</si>
  <si>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</si>
  <si>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</si>
  <si>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</si>
  <si>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</si>
  <si>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</si>
  <si>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</si>
  <si>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</si>
  <si>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</si>
  <si>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</si>
  <si>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</si>
  <si>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</si>
  <si>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</si>
  <si>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</si>
  <si>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</si>
  <si>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</si>
  <si>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</si>
  <si>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</si>
  <si>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</si>
  <si>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</si>
  <si>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</si>
  <si>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</si>
  <si>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</si>
  <si>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</si>
  <si>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</si>
  <si>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</si>
  <si>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</si>
  <si>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</si>
  <si>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</si>
  <si>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</si>
  <si>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</si>
  <si>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</si>
  <si>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</si>
  <si>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</si>
  <si>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</si>
  <si>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</si>
  <si>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</si>
  <si>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</si>
  <si>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</si>
  <si>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</si>
  <si>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</si>
  <si>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岡山県鏡野町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</si>
  <si>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</si>
  <si>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</si>
  <si>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</si>
  <si>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</si>
  <si>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</si>
  <si>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</si>
  <si>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</si>
  <si>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</si>
  <si>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</si>
  <si>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</si>
  <si>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</si>
  <si>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</si>
  <si>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</si>
  <si>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</si>
  <si>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</si>
  <si>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</si>
  <si>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</si>
  <si>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</si>
  <si>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</si>
  <si>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</si>
  <si>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</si>
  <si>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</si>
  <si>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</si>
  <si>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</si>
  <si>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</si>
  <si>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</si>
  <si>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</si>
  <si>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</si>
  <si>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</si>
  <si>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</si>
  <si>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</si>
  <si>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</si>
  <si>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</si>
  <si>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</si>
  <si>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</si>
  <si>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</si>
  <si>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</si>
  <si>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</si>
  <si>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</si>
  <si>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</si>
  <si>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</si>
  <si>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</si>
  <si>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</si>
  <si>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</si>
  <si>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</si>
  <si>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</si>
  <si>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</si>
  <si>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</si>
  <si>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</si>
  <si>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</si>
  <si>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</si>
  <si>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</si>
  <si>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</si>
  <si>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</si>
  <si>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</si>
  <si>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</si>
  <si>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</si>
  <si>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</si>
  <si>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</si>
  <si>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</si>
  <si>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</si>
  <si>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</si>
  <si>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</si>
  <si>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</si>
  <si>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</si>
  <si>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</si>
  <si>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</si>
  <si>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</si>
  <si>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</si>
  <si>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</si>
  <si>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</si>
  <si>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</si>
  <si>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</si>
  <si>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</si>
  <si>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</si>
  <si>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</si>
  <si>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</si>
  <si>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</si>
  <si>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</si>
  <si>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</si>
  <si>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</si>
  <si>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</si>
  <si>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</si>
  <si>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</si>
  <si>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</si>
  <si>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</si>
  <si>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</si>
  <si>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</si>
  <si>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</si>
  <si>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</si>
  <si>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</si>
  <si>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</si>
  <si>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</si>
  <si>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</si>
  <si>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</si>
  <si>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</si>
  <si>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</si>
  <si>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</si>
  <si>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</si>
  <si>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</si>
  <si>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</si>
  <si>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</si>
  <si>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</si>
  <si>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</si>
  <si>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</si>
  <si>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</si>
  <si>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</si>
  <si>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</si>
  <si>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</si>
  <si>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</si>
  <si>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</si>
  <si>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</si>
  <si>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</si>
  <si>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</si>
  <si>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</si>
  <si>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</si>
  <si>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</si>
  <si>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</si>
  <si>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</si>
  <si>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</si>
  <si>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</si>
  <si>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</si>
  <si>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</si>
  <si>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</si>
  <si>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</si>
  <si>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</si>
  <si>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</si>
  <si>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</si>
  <si>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</si>
  <si>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</si>
  <si>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</si>
  <si>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</si>
  <si>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</si>
  <si>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</si>
  <si>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</si>
  <si>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</si>
  <si>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</si>
  <si>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</si>
  <si>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</si>
  <si>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</si>
  <si>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</si>
  <si>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</si>
  <si>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</si>
  <si>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</si>
  <si>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</si>
  <si>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</si>
  <si>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</si>
  <si>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</si>
  <si>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</si>
  <si>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</si>
  <si>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岡山県鏡野町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</si>
  <si>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</si>
  <si>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</si>
  <si>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</si>
  <si>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</si>
  <si>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</si>
  <si>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</si>
  <si>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</si>
  <si>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</si>
  <si>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</si>
  <si>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</si>
  <si>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</si>
  <si>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</si>
  <si>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</si>
  <si>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</si>
  <si>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</si>
  <si>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</si>
  <si>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</si>
  <si>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</si>
  <si>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</si>
  <si>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</si>
  <si>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</si>
  <si>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</si>
  <si>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</si>
  <si>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</si>
  <si>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</si>
  <si>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</si>
  <si>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</si>
  <si>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</si>
  <si>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</si>
  <si>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</si>
  <si>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</si>
  <si>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</si>
  <si>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</si>
  <si>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</si>
  <si>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</si>
  <si>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</si>
  <si>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</si>
  <si>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</si>
  <si>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</si>
  <si>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</si>
  <si>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</si>
  <si>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</si>
  <si>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</si>
  <si>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</si>
  <si>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</si>
  <si>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</si>
  <si>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</si>
  <si>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</si>
  <si>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</si>
  <si>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</si>
  <si>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</si>
  <si>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</si>
  <si>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</si>
  <si>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</si>
  <si>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</si>
  <si>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</si>
  <si>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</si>
  <si>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</si>
  <si>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</si>
  <si>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</si>
  <si>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</si>
  <si>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</si>
  <si>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</si>
  <si>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</si>
  <si>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</si>
  <si>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</si>
  <si>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</si>
  <si>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</si>
  <si>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</si>
  <si>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</si>
  <si>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</si>
  <si>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</si>
  <si>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</si>
  <si>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</si>
  <si>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</si>
  <si>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</si>
  <si>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</si>
  <si>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</si>
  <si>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</si>
  <si>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</si>
  <si>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</si>
  <si>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</si>
  <si>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</si>
  <si>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</si>
  <si>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</si>
  <si>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</si>
  <si>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</si>
  <si>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</si>
  <si>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</si>
  <si>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</si>
  <si>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</si>
  <si>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</si>
  <si>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</si>
  <si>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</si>
  <si>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</si>
  <si>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</si>
  <si>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</si>
  <si>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</si>
  <si>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</si>
  <si>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</si>
  <si>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</si>
  <si>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</si>
  <si>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</si>
  <si>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</si>
  <si>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</si>
  <si>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</si>
  <si>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</si>
  <si>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</si>
  <si>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</si>
  <si>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</si>
  <si>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</si>
  <si>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</si>
  <si>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</si>
  <si>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</si>
  <si>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</si>
  <si>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</si>
  <si>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</si>
  <si>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</si>
  <si>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</si>
  <si>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</si>
  <si>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</si>
  <si>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</si>
  <si>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</si>
  <si>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</si>
  <si>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</si>
  <si>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</si>
  <si>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</si>
  <si>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</si>
  <si>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</si>
  <si>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</si>
  <si>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</si>
  <si>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</si>
  <si>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</si>
  <si>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</si>
  <si>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</si>
  <si>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</si>
  <si>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</si>
  <si>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</si>
  <si>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</si>
  <si>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</si>
  <si>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</si>
  <si>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</si>
  <si>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</si>
  <si>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</si>
  <si>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</si>
  <si>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</si>
  <si>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</si>
  <si>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</si>
  <si>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</si>
  <si>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</si>
  <si>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</si>
  <si>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</si>
  <si>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</si>
  <si>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</si>
  <si>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</si>
  <si>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</si>
  <si>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</si>
  <si>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</si>
  <si>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</si>
  <si>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</si>
  <si>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</si>
  <si>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</si>
  <si>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</si>
  <si>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</si>
  <si>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</si>
  <si>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</si>
  <si>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</si>
  <si>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</si>
  <si>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</si>
  <si>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</si>
  <si>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</si>
  <si>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</si>
  <si>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</si>
  <si>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</si>
  <si>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</si>
  <si>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</si>
  <si>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</si>
  <si>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</si>
  <si>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6.34</t>
  </si>
  <si>
    <t>▲ 10.59</t>
  </si>
  <si>
    <t>▲ 3.98</t>
  </si>
  <si>
    <t>▲ 2.52</t>
  </si>
  <si>
    <t>▲ 13.94</t>
  </si>
  <si>
    <t>国民健康保険病院事業会計</t>
  </si>
  <si>
    <t>下水道事業会計</t>
  </si>
  <si>
    <t>一般会計</t>
  </si>
  <si>
    <t>水道事業会計</t>
  </si>
  <si>
    <t>介護保険特別会計（事業勘定）</t>
  </si>
  <si>
    <t>国民健康保険特別会計（事業勘定）</t>
  </si>
  <si>
    <t>奨学会特別会計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</si>
  <si>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</si>
  <si>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</si>
  <si>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</si>
  <si>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</si>
  <si>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</si>
  <si>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</si>
  <si>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</si>
  <si>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</si>
  <si>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phoneticPr fontId="2"/>
  </si>
  <si>
    <t>岡山県市町村総合事務組合貸付金特別会計</t>
    <phoneticPr fontId="2"/>
  </si>
  <si>
    <t>岡山県市町村総合事務組合拠出金事業特別会計</t>
    <phoneticPr fontId="2"/>
  </si>
  <si>
    <t>岡山県後期高齢者医療広域連合一般会計</t>
    <phoneticPr fontId="2"/>
  </si>
  <si>
    <t>岡山県後期高齢者医療広域連合後期高齢者医療特別会計</t>
    <phoneticPr fontId="2"/>
  </si>
  <si>
    <t>岡山県市町村税整理組合</t>
    <phoneticPr fontId="2"/>
  </si>
  <si>
    <t>岡山県広域水道企業団</t>
    <phoneticPr fontId="2"/>
  </si>
  <si>
    <t>-</t>
    <phoneticPr fontId="2"/>
  </si>
  <si>
    <t>鏡野町振興公社</t>
    <rPh sb="0" eb="3">
      <t>カガミノチョウ</t>
    </rPh>
    <rPh sb="3" eb="7">
      <t>シンコウコウシャ</t>
    </rPh>
    <phoneticPr fontId="18"/>
  </si>
  <si>
    <t>夢アグリ鏡野</t>
    <rPh sb="0" eb="1">
      <t>ユメ</t>
    </rPh>
    <rPh sb="4" eb="6">
      <t>カガミノ</t>
    </rPh>
    <phoneticPr fontId="18"/>
  </si>
  <si>
    <t>花美人の里</t>
    <rPh sb="0" eb="3">
      <t>ハナビジン</t>
    </rPh>
    <rPh sb="4" eb="5">
      <t>サト</t>
    </rPh>
    <phoneticPr fontId="18"/>
  </si>
  <si>
    <t>上齋原振興公社</t>
    <rPh sb="0" eb="3">
      <t>カミサイバラ</t>
    </rPh>
    <rPh sb="3" eb="7">
      <t>シンコウコウシャ</t>
    </rPh>
    <phoneticPr fontId="18"/>
  </si>
  <si>
    <t>人形峠原子力産業</t>
    <rPh sb="0" eb="8">
      <t>ニンギョウトウゲゲンシリョクサンギョウ</t>
    </rPh>
    <phoneticPr fontId="18"/>
  </si>
  <si>
    <t>鏡野町地域振興基金</t>
  </si>
  <si>
    <t>鏡野町公共用拠点施設整備基金</t>
  </si>
  <si>
    <t>鏡野町かがみの創生基金</t>
    <rPh sb="0" eb="3">
      <t>カガミノチョウ</t>
    </rPh>
    <rPh sb="7" eb="9">
      <t>ソウセイ</t>
    </rPh>
    <rPh sb="9" eb="11">
      <t>キキン</t>
    </rPh>
    <phoneticPr fontId="2"/>
  </si>
  <si>
    <t>鏡野町養護老人ホームかがみの園運営安定化基金</t>
  </si>
  <si>
    <t>鏡野町地域活性化・生活支援基金</t>
  </si>
  <si>
    <t>-</t>
    <phoneticPr fontId="2"/>
  </si>
  <si>
    <t>津山広域事務組合　一般会計</t>
    <rPh sb="12" eb="13">
      <t>ケイ</t>
    </rPh>
    <phoneticPr fontId="2"/>
  </si>
  <si>
    <t>津山広域事務組合　ふるさと振興事業特別会計</t>
    <rPh sb="20" eb="21">
      <t>ケイ</t>
    </rPh>
    <phoneticPr fontId="2"/>
  </si>
  <si>
    <t>津山圏域資源循環施設組合　一般会計</t>
    <rPh sb="16" eb="17">
      <t>ケイ</t>
    </rPh>
    <phoneticPr fontId="2"/>
  </si>
  <si>
    <t>津山圏域衛生処理組合　一般会計</t>
    <rPh sb="14" eb="15">
      <t>ケイ</t>
    </rPh>
    <phoneticPr fontId="2"/>
  </si>
  <si>
    <t>津山圏域消防組合　一般会計</t>
    <rPh sb="12" eb="13">
      <t>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</si>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</sst>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F829-4349-AF5F-90E7F89BD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154245</c:v>
                </c:pt>
                <c:pt idx="1">
                  <c:v>138147</c:v>
                </c:pt>
                <c:pt idx="2">
                  <c:v>155989</c:v>
                </c:pt>
                <c:pt idx="3">
                  <c:v>150299</c:v>
                </c:pt>
                <c:pt idx="4">
                  <c:v>169753</c:v>
                </c:pt>
              </c:numCache>
            </c:numRef>
          </c:val>
          <c:smooth val="0"/>
          <c:extLst>
            <c:ext xmlns:c16="http://schemas.microsoft.com/office/drawing/2014/chart" uri="{C3380CC4-5D6E-409C-BE32-E72D297353CC}">
              <c16:uniqueId val="{00000001-F829-4349-AF5F-90E7F89BD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5.66</c:v>
                </c:pt>
                <c:pt idx="1">
                  <c:v>11.24</c:v>
                </c:pt>
                <c:pt idx="2">
                  <c:v>8.56</c:v>
                </c:pt>
                <c:pt idx="3">
                  <c:v>7.25</c:v>
                </c:pt>
                <c:pt idx="4">
                  <c:v>5.67</c:v>
                </c:pt>
              </c:numCache>
            </c:numRef>
          </c:val>
          <c:extLst>
            <c:ext xmlns:c16="http://schemas.microsoft.com/office/drawing/2014/chart" uri="{C3380CC4-5D6E-409C-BE32-E72D297353CC}">
              <c16:uniqueId val="{00000000-5028-4DA9-A5C7-849D1DD366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74.38</c:v>
                </c:pt>
                <c:pt idx="1">
                  <c:v>54.91</c:v>
                </c:pt>
                <c:pt idx="2">
                  <c:v>57.57</c:v>
                </c:pt>
                <c:pt idx="3">
                  <c:v>59.54</c:v>
                </c:pt>
                <c:pt idx="4">
                  <c:v>47.53</c:v>
                </c:pt>
              </c:numCache>
            </c:numRef>
          </c:val>
          <c:extLst>
            <c:ext xmlns:c16="http://schemas.microsoft.com/office/drawing/2014/chart" uri="{C3380CC4-5D6E-409C-BE32-E72D297353CC}">
              <c16:uniqueId val="{00000001-5028-4DA9-A5C7-849D1DD366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-6.34</c:v>
                </c:pt>
                <c:pt idx="1">
                  <c:v>-10.59</c:v>
                </c:pt>
                <c:pt idx="2">
                  <c:v>-3.98</c:v>
                </c:pt>
                <c:pt idx="3">
                  <c:v>-2.52</c:v>
                </c:pt>
                <c:pt idx="4">
                  <c:v>-13.94</c:v>
                </c:pt>
              </c:numCache>
            </c:numRef>
          </c:val>
          <c:smooth val="0"/>
          <c:extLst>
            <c:ext xmlns:c16="http://schemas.microsoft.com/office/drawing/2014/chart" uri="{C3380CC4-5D6E-409C-BE32-E72D297353CC}">
              <c16:uniqueId val="{00000002-5028-4DA9-A5C7-849D1DD366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0.04</c:v>
                </c:pt>
                <c:pt idx="8">
                  <c:v>#N/A</c:v>
                </c:pt>
                <c:pt idx="9">
                  <c:v>0.04</c:v>
                </c:pt>
              </c:numCache>
            </c:numRef>
          </c:val>
          <c:extLst>
            <c:ext xmlns:c16="http://schemas.microsoft.com/office/drawing/2014/chart" uri="{C3380CC4-5D6E-409C-BE32-E72D297353CC}">
              <c16:uniqueId val="{00000000-0944-4C0A-92E1-C137DB809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44-4C0A-92E1-C137DB809B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0944-4C0A-92E1-C137DB809B63}"/>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0.11</c:v>
                </c:pt>
                <c:pt idx="4">
                  <c:v>#N/A</c:v>
                </c:pt>
                <c:pt idx="5">
                  <c:v>0.17</c:v>
                </c:pt>
                <c:pt idx="6">
                  <c:v>#N/A</c:v>
                </c:pt>
                <c:pt idx="7">
                  <c:v>0.19</c:v>
                </c:pt>
                <c:pt idx="8">
                  <c:v>#N/A</c:v>
                </c:pt>
                <c:pt idx="9">
                  <c:v>0.22</c:v>
                </c:pt>
              </c:numCache>
            </c:numRef>
          </c:val>
          <c:extLst>
            <c:ext xmlns:c16="http://schemas.microsoft.com/office/drawing/2014/chart" uri="{C3380CC4-5D6E-409C-BE32-E72D297353CC}">
              <c16:uniqueId val="{00000003-0944-4C0A-92E1-C137DB809B63}"/>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1.19</c:v>
                </c:pt>
                <c:pt idx="2">
                  <c:v>#N/A</c:v>
                </c:pt>
                <c:pt idx="3">
                  <c:v>1.73</c:v>
                </c:pt>
                <c:pt idx="4">
                  <c:v>#N/A</c:v>
                </c:pt>
                <c:pt idx="5">
                  <c:v>1.81</c:v>
                </c:pt>
                <c:pt idx="6">
                  <c:v>#N/A</c:v>
                </c:pt>
                <c:pt idx="7">
                  <c:v>0.96</c:v>
                </c:pt>
                <c:pt idx="8">
                  <c:v>#N/A</c:v>
                </c:pt>
                <c:pt idx="9">
                  <c:v>0.47</c:v>
                </c:pt>
              </c:numCache>
            </c:numRef>
          </c:val>
          <c:extLst>
            <c:ext xmlns:c16="http://schemas.microsoft.com/office/drawing/2014/chart" uri="{C3380CC4-5D6E-409C-BE32-E72D297353CC}">
              <c16:uniqueId val="{00000004-0944-4C0A-92E1-C137DB809B63}"/>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2.35</c:v>
                </c:pt>
                <c:pt idx="2">
                  <c:v>#N/A</c:v>
                </c:pt>
                <c:pt idx="3">
                  <c:v>2.72</c:v>
                </c:pt>
                <c:pt idx="4">
                  <c:v>#N/A</c:v>
                </c:pt>
                <c:pt idx="5">
                  <c:v>0.99</c:v>
                </c:pt>
                <c:pt idx="6">
                  <c:v>#N/A</c:v>
                </c:pt>
                <c:pt idx="7">
                  <c:v>0.82</c:v>
                </c:pt>
                <c:pt idx="8">
                  <c:v>#N/A</c:v>
                </c:pt>
                <c:pt idx="9">
                  <c:v>0.75</c:v>
                </c:pt>
              </c:numCache>
            </c:numRef>
          </c:val>
          <c:extLst>
            <c:ext xmlns:c16="http://schemas.microsoft.com/office/drawing/2014/chart" uri="{C3380CC4-5D6E-409C-BE32-E72D297353CC}">
              <c16:uniqueId val="{00000005-0944-4C0A-92E1-C137DB809B6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11.59</c:v>
                </c:pt>
                <c:pt idx="2">
                  <c:v>#N/A</c:v>
                </c:pt>
                <c:pt idx="3">
                  <c:v>9.65</c:v>
                </c:pt>
                <c:pt idx="4">
                  <c:v>#N/A</c:v>
                </c:pt>
                <c:pt idx="5">
                  <c:v>7.42</c:v>
                </c:pt>
                <c:pt idx="6">
                  <c:v>#N/A</c:v>
                </c:pt>
                <c:pt idx="7">
                  <c:v>5.88</c:v>
                </c:pt>
                <c:pt idx="8">
                  <c:v>#N/A</c:v>
                </c:pt>
                <c:pt idx="9">
                  <c:v>3.12</c:v>
                </c:pt>
              </c:numCache>
            </c:numRef>
          </c:val>
          <c:extLst>
            <c:ext xmlns:c16="http://schemas.microsoft.com/office/drawing/2014/chart" uri="{C3380CC4-5D6E-409C-BE32-E72D297353CC}">
              <c16:uniqueId val="{00000006-0944-4C0A-92E1-C137DB809B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5.56</c:v>
                </c:pt>
                <c:pt idx="2">
                  <c:v>#N/A</c:v>
                </c:pt>
                <c:pt idx="3">
                  <c:v>11.11</c:v>
                </c:pt>
                <c:pt idx="4">
                  <c:v>#N/A</c:v>
                </c:pt>
                <c:pt idx="5">
                  <c:v>8.3699999999999992</c:v>
                </c:pt>
                <c:pt idx="6">
                  <c:v>#N/A</c:v>
                </c:pt>
                <c:pt idx="7">
                  <c:v>7.04</c:v>
                </c:pt>
                <c:pt idx="8">
                  <c:v>#N/A</c:v>
                </c:pt>
                <c:pt idx="9">
                  <c:v>5.43</c:v>
                </c:pt>
              </c:numCache>
            </c:numRef>
          </c:val>
          <c:extLst>
            <c:ext xmlns:c16="http://schemas.microsoft.com/office/drawing/2014/chart" uri="{C3380CC4-5D6E-409C-BE32-E72D297353CC}">
              <c16:uniqueId val="{00000007-0944-4C0A-92E1-C137DB809B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4.9000000000000004</c:v>
                </c:pt>
                <c:pt idx="2">
                  <c:v>#N/A</c:v>
                </c:pt>
                <c:pt idx="3">
                  <c:v>4.9800000000000004</c:v>
                </c:pt>
                <c:pt idx="4">
                  <c:v>#N/A</c:v>
                </c:pt>
                <c:pt idx="5">
                  <c:v>5.32</c:v>
                </c:pt>
                <c:pt idx="6">
                  <c:v>#N/A</c:v>
                </c:pt>
                <c:pt idx="7">
                  <c:v>6.07</c:v>
                </c:pt>
                <c:pt idx="8">
                  <c:v>#N/A</c:v>
                </c:pt>
                <c:pt idx="9">
                  <c:v>6.41</c:v>
                </c:pt>
              </c:numCache>
            </c:numRef>
          </c:val>
          <c:extLst>
            <c:ext xmlns:c16="http://schemas.microsoft.com/office/drawing/2014/chart" uri="{C3380CC4-5D6E-409C-BE32-E72D297353CC}">
              <c16:uniqueId val="{00000008-0944-4C0A-92E1-C137DB809B63}"/>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24.69</c:v>
                </c:pt>
                <c:pt idx="2">
                  <c:v>#N/A</c:v>
                </c:pt>
                <c:pt idx="3">
                  <c:v>23.72</c:v>
                </c:pt>
                <c:pt idx="4">
                  <c:v>#N/A</c:v>
                </c:pt>
                <c:pt idx="5">
                  <c:v>22.8</c:v>
                </c:pt>
                <c:pt idx="6">
                  <c:v>#N/A</c:v>
                </c:pt>
                <c:pt idx="7">
                  <c:v>23.2</c:v>
                </c:pt>
                <c:pt idx="8">
                  <c:v>#N/A</c:v>
                </c:pt>
                <c:pt idx="9">
                  <c:v>22.94</c:v>
                </c:pt>
              </c:numCache>
            </c:numRef>
          </c:val>
          <c:extLst>
            <c:ext xmlns:c16="http://schemas.microsoft.com/office/drawing/2014/chart" uri="{C3380CC4-5D6E-409C-BE32-E72D297353CC}">
              <c16:uniqueId val="{00000009-0944-4C0A-92E1-C137DB809B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1746</c:v>
                </c:pt>
                <c:pt idx="5">
                  <c:v>1807</c:v>
                </c:pt>
                <c:pt idx="8">
                  <c:v>1819</c:v>
                </c:pt>
                <c:pt idx="11">
                  <c:v>1813</c:v>
                </c:pt>
                <c:pt idx="14">
                  <c:v>1754</c:v>
                </c:pt>
              </c:numCache>
            </c:numRef>
          </c:val>
          <c:extLst>
            <c:ext xmlns:c16="http://schemas.microsoft.com/office/drawing/2014/chart" uri="{C3380CC4-5D6E-409C-BE32-E72D297353CC}">
              <c16:uniqueId val="{00000000-EDE2-43A3-8A91-A0472A3DE3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E2-43A3-8A91-A0472A3DE3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4</c:v>
                </c:pt>
                <c:pt idx="6">
                  <c:v>3</c:v>
                </c:pt>
                <c:pt idx="9">
                  <c:v>3</c:v>
                </c:pt>
                <c:pt idx="12">
                  <c:v>4</c:v>
                </c:pt>
              </c:numCache>
            </c:numRef>
          </c:val>
          <c:extLst>
            <c:ext xmlns:c16="http://schemas.microsoft.com/office/drawing/2014/chart" uri="{C3380CC4-5D6E-409C-BE32-E72D297353CC}">
              <c16:uniqueId val="{00000002-EDE2-43A3-8A91-A0472A3DE3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88</c:v>
                </c:pt>
                <c:pt idx="3">
                  <c:v>99</c:v>
                </c:pt>
                <c:pt idx="6">
                  <c:v>97</c:v>
                </c:pt>
                <c:pt idx="9">
                  <c:v>98</c:v>
                </c:pt>
                <c:pt idx="12">
                  <c:v>112</c:v>
                </c:pt>
              </c:numCache>
            </c:numRef>
          </c:val>
          <c:extLst>
            <c:ext xmlns:c16="http://schemas.microsoft.com/office/drawing/2014/chart" uri="{C3380CC4-5D6E-409C-BE32-E72D297353CC}">
              <c16:uniqueId val="{00000003-EDE2-43A3-8A91-A0472A3DE3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593</c:v>
                </c:pt>
                <c:pt idx="3">
                  <c:v>578</c:v>
                </c:pt>
                <c:pt idx="6">
                  <c:v>598</c:v>
                </c:pt>
                <c:pt idx="9">
                  <c:v>638</c:v>
                </c:pt>
                <c:pt idx="12">
                  <c:v>623</c:v>
                </c:pt>
              </c:numCache>
            </c:numRef>
          </c:val>
          <c:extLst>
            <c:ext xmlns:c16="http://schemas.microsoft.com/office/drawing/2014/chart" uri="{C3380CC4-5D6E-409C-BE32-E72D297353CC}">
              <c16:uniqueId val="{00000004-EDE2-43A3-8A91-A0472A3DE3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E2-43A3-8A91-A0472A3DE3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E2-43A3-8A91-A0472A3DE3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1662</c:v>
                </c:pt>
                <c:pt idx="3">
                  <c:v>1757</c:v>
                </c:pt>
                <c:pt idx="6">
                  <c:v>1785</c:v>
                </c:pt>
                <c:pt idx="9">
                  <c:v>1775</c:v>
                </c:pt>
                <c:pt idx="12">
                  <c:v>1726</c:v>
                </c:pt>
              </c:numCache>
            </c:numRef>
          </c:val>
          <c:extLst>
            <c:ext xmlns:c16="http://schemas.microsoft.com/office/drawing/2014/chart" uri="{C3380CC4-5D6E-409C-BE32-E72D297353CC}">
              <c16:uniqueId val="{00000007-EDE2-43A3-8A91-A0472A3DE3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600</c:v>
                </c:pt>
                <c:pt idx="2">
                  <c:v>#N/A</c:v>
                </c:pt>
                <c:pt idx="3">
                  <c:v>#N/A</c:v>
                </c:pt>
                <c:pt idx="4">
                  <c:v>631</c:v>
                </c:pt>
                <c:pt idx="5">
                  <c:v>#N/A</c:v>
                </c:pt>
                <c:pt idx="6">
                  <c:v>#N/A</c:v>
                </c:pt>
                <c:pt idx="7">
                  <c:v>664</c:v>
                </c:pt>
                <c:pt idx="8">
                  <c:v>#N/A</c:v>
                </c:pt>
                <c:pt idx="9">
                  <c:v>#N/A</c:v>
                </c:pt>
                <c:pt idx="10">
                  <c:v>701</c:v>
                </c:pt>
                <c:pt idx="11">
                  <c:v>#N/A</c:v>
                </c:pt>
                <c:pt idx="12">
                  <c:v>#N/A</c:v>
                </c:pt>
                <c:pt idx="13">
                  <c:v>711</c:v>
                </c:pt>
                <c:pt idx="14">
                  <c:v>#N/A</c:v>
                </c:pt>
              </c:numCache>
            </c:numRef>
          </c:val>
          <c:smooth val="0"/>
          <c:extLst>
            <c:ext xmlns:c16="http://schemas.microsoft.com/office/drawing/2014/chart" uri="{C3380CC4-5D6E-409C-BE32-E72D297353CC}">
              <c16:uniqueId val="{00000008-EDE2-43A3-8A91-A0472A3DE3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13487</c:v>
                </c:pt>
                <c:pt idx="5">
                  <c:v>13065</c:v>
                </c:pt>
                <c:pt idx="8">
                  <c:v>13395</c:v>
                </c:pt>
                <c:pt idx="11">
                  <c:v>11309</c:v>
                </c:pt>
                <c:pt idx="14">
                  <c:v>10618</c:v>
                </c:pt>
              </c:numCache>
            </c:numRef>
          </c:val>
          <c:extLst>
            <c:ext xmlns:c16="http://schemas.microsoft.com/office/drawing/2014/chart" uri="{C3380CC4-5D6E-409C-BE32-E72D297353CC}">
              <c16:uniqueId val="{00000000-2C1E-48ED-AB1A-791149ADE6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c:v>
                </c:pt>
                <c:pt idx="5">
                  <c:v>294</c:v>
                </c:pt>
                <c:pt idx="8">
                  <c:v>251</c:v>
                </c:pt>
                <c:pt idx="11">
                  <c:v>214</c:v>
                </c:pt>
                <c:pt idx="14">
                  <c:v>181</c:v>
                </c:pt>
              </c:numCache>
            </c:numRef>
          </c:val>
          <c:extLst>
            <c:ext xmlns:c16="http://schemas.microsoft.com/office/drawing/2014/chart" uri="{C3380CC4-5D6E-409C-BE32-E72D297353CC}">
              <c16:uniqueId val="{00000001-2C1E-48ED-AB1A-791149ADE6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8533</c:v>
                </c:pt>
                <c:pt idx="5">
                  <c:v>7570</c:v>
                </c:pt>
                <c:pt idx="8">
                  <c:v>7877</c:v>
                </c:pt>
                <c:pt idx="11">
                  <c:v>7952</c:v>
                </c:pt>
                <c:pt idx="14">
                  <c:v>7126</c:v>
                </c:pt>
              </c:numCache>
            </c:numRef>
          </c:val>
          <c:extLst>
            <c:ext xmlns:c16="http://schemas.microsoft.com/office/drawing/2014/chart" uri="{C3380CC4-5D6E-409C-BE32-E72D297353CC}">
              <c16:uniqueId val="{00000002-2C1E-48ED-AB1A-791149ADE6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E-48ED-AB1A-791149ADE6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E-48ED-AB1A-791149ADE6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E-48ED-AB1A-791149ADE6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998</c:v>
                </c:pt>
                <c:pt idx="3">
                  <c:v>968</c:v>
                </c:pt>
                <c:pt idx="6">
                  <c:v>931</c:v>
                </c:pt>
                <c:pt idx="9">
                  <c:v>914</c:v>
                </c:pt>
                <c:pt idx="12">
                  <c:v>950</c:v>
                </c:pt>
              </c:numCache>
            </c:numRef>
          </c:val>
          <c:extLst>
            <c:ext xmlns:c16="http://schemas.microsoft.com/office/drawing/2014/chart" uri="{C3380CC4-5D6E-409C-BE32-E72D297353CC}">
              <c16:uniqueId val="{00000006-2C1E-48ED-AB1A-791149ADE6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1060</c:v>
                </c:pt>
                <c:pt idx="3">
                  <c:v>977</c:v>
                </c:pt>
                <c:pt idx="6">
                  <c:v>915</c:v>
                </c:pt>
                <c:pt idx="9">
                  <c:v>809</c:v>
                </c:pt>
                <c:pt idx="12">
                  <c:v>709</c:v>
                </c:pt>
              </c:numCache>
            </c:numRef>
          </c:val>
          <c:extLst>
            <c:ext xmlns:c16="http://schemas.microsoft.com/office/drawing/2014/chart" uri="{C3380CC4-5D6E-409C-BE32-E72D297353CC}">
              <c16:uniqueId val="{00000007-2C1E-48ED-AB1A-791149ADE6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8301</c:v>
                </c:pt>
                <c:pt idx="3">
                  <c:v>7165</c:v>
                </c:pt>
                <c:pt idx="6">
                  <c:v>7230</c:v>
                </c:pt>
                <c:pt idx="9">
                  <c:v>6386</c:v>
                </c:pt>
                <c:pt idx="12">
                  <c:v>6777</c:v>
                </c:pt>
              </c:numCache>
            </c:numRef>
          </c:val>
          <c:extLst>
            <c:ext xmlns:c16="http://schemas.microsoft.com/office/drawing/2014/chart" uri="{C3380CC4-5D6E-409C-BE32-E72D297353CC}">
              <c16:uniqueId val="{00000008-2C1E-48ED-AB1A-791149ADE6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2719</c:v>
                </c:pt>
                <c:pt idx="3">
                  <c:v>2364</c:v>
                </c:pt>
                <c:pt idx="6">
                  <c:v>2443</c:v>
                </c:pt>
                <c:pt idx="9">
                  <c:v>2267</c:v>
                </c:pt>
                <c:pt idx="12">
                  <c:v>1915</c:v>
                </c:pt>
              </c:numCache>
            </c:numRef>
          </c:val>
          <c:extLst>
            <c:ext xmlns:c16="http://schemas.microsoft.com/office/drawing/2014/chart" uri="{C3380CC4-5D6E-409C-BE32-E72D297353CC}">
              <c16:uniqueId val="{00000009-2C1E-48ED-AB1A-791149ADE6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13484</c:v>
                </c:pt>
                <c:pt idx="3">
                  <c:v>12620</c:v>
                </c:pt>
                <c:pt idx="6">
                  <c:v>11761</c:v>
                </c:pt>
                <c:pt idx="9">
                  <c:v>10783</c:v>
                </c:pt>
                <c:pt idx="12">
                  <c:v>10065</c:v>
                </c:pt>
              </c:numCache>
            </c:numRef>
          </c:val>
          <c:extLst>
            <c:ext xmlns:c16="http://schemas.microsoft.com/office/drawing/2014/chart" uri="{C3380CC4-5D6E-409C-BE32-E72D297353CC}">
              <c16:uniqueId val="{0000000A-2C1E-48ED-AB1A-791149ADE6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4197</c:v>
                </c:pt>
                <c:pt idx="2">
                  <c:v>#N/A</c:v>
                </c:pt>
                <c:pt idx="3">
                  <c:v>#N/A</c:v>
                </c:pt>
                <c:pt idx="4">
                  <c:v>3165</c:v>
                </c:pt>
                <c:pt idx="5">
                  <c:v>#N/A</c:v>
                </c:pt>
                <c:pt idx="6">
                  <c:v>#N/A</c:v>
                </c:pt>
                <c:pt idx="7">
                  <c:v>1758</c:v>
                </c:pt>
                <c:pt idx="8">
                  <c:v>#N/A</c:v>
                </c:pt>
                <c:pt idx="9">
                  <c:v>#N/A</c:v>
                </c:pt>
                <c:pt idx="10">
                  <c:v>1683</c:v>
                </c:pt>
                <c:pt idx="11">
                  <c:v>#N/A</c:v>
                </c:pt>
                <c:pt idx="12">
                  <c:v>#N/A</c:v>
                </c:pt>
                <c:pt idx="13">
                  <c:v>2491</c:v>
                </c:pt>
                <c:pt idx="14">
                  <c:v>#N/A</c:v>
                </c:pt>
              </c:numCache>
            </c:numRef>
          </c:val>
          <c:smooth val="0"/>
          <c:extLst>
            <c:ext xmlns:c16="http://schemas.microsoft.com/office/drawing/2014/chart" uri="{C3380CC4-5D6E-409C-BE32-E72D297353CC}">
              <c16:uniqueId val="{0000000B-2C1E-48ED-AB1A-791149ADE6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4332</c:v>
                </c:pt>
                <c:pt idx="1">
                  <c:v>4403</c:v>
                </c:pt>
                <c:pt idx="2">
                  <c:v>3545</c:v>
                </c:pt>
              </c:numCache>
            </c:numRef>
          </c:val>
          <c:extLst>
            <c:ext xmlns:c16="http://schemas.microsoft.com/office/drawing/2014/chart" uri="{C3380CC4-5D6E-409C-BE32-E72D297353CC}">
              <c16:uniqueId val="{00000000-687B-45FD-A77C-7903C2917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1092</c:v>
                </c:pt>
                <c:pt idx="1">
                  <c:v>1129</c:v>
                </c:pt>
                <c:pt idx="2">
                  <c:v>1188</c:v>
                </c:pt>
              </c:numCache>
            </c:numRef>
          </c:val>
          <c:extLst>
            <c:ext xmlns:c16="http://schemas.microsoft.com/office/drawing/2014/chart" uri="{C3380CC4-5D6E-409C-BE32-E72D297353CC}">
              <c16:uniqueId val="{00000001-687B-45FD-A77C-7903C2917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3470</c:v>
                </c:pt>
                <c:pt idx="1">
                  <c:v>3218</c:v>
                </c:pt>
                <c:pt idx="2">
                  <c:v>3101</c:v>
                </c:pt>
              </c:numCache>
            </c:numRef>
          </c:val>
          <c:extLst>
            <c:ext xmlns:c16="http://schemas.microsoft.com/office/drawing/2014/chart" uri="{C3380CC4-5D6E-409C-BE32-E72D297353CC}">
              <c16:uniqueId val="{00000002-687B-45FD-A77C-7903C29173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人口の減少と急速な高齢化に加え、町内に基盤となる産業が乏しいことから、税収等の大きな伸びは期待できず、財政基盤が弱く財政力指数は類似団体平均を下回った水準で推移している。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今後、税等の収納率向上と定員管理・給与の適正化、事務事業の見直し等歳出の抑制に取組み、財政基盤の強化に努める。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平成２８年度において地方税、地方交付税の減額、平成２９年度には大規模な事業による起債の償還が始まったことにより、以降高い数値となっている。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公共施設の老朽化による維持管理経費の増大も見込まれるため、公共施設個別計画や各長寿命化計画を基に具体的な対策と方針を検討することで整備・改修等の費用が短期間に集中しないよう平準化を行い、新たな公債費負担を抑えるとともに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25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80518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62</xdr:row>
      <xdr:rowOff>165100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12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基づき財政引き締め策は行っているものの、人口減少の影響が大きく、類似団体の平均を大きく上回っているため引き続き定員管理に努める必要が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また、類似団体と比べ公共施設の保有数が多く、維持管理に多額の費用がかかっているため、公共施設等個別計画により公共施設数の適正化を推進することで物件費を抑制し、財政の健全化に努める。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10433</xdr:rowOff>
    </xdr:from>
    <xdr:to>
      <xdr:col>23</xdr:col>
      <xdr:colOff>133350</xdr:colOff>
      <xdr:row>85</xdr:row>
      <xdr:rowOff>35914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83683"/>
          <a:ext cx="8382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160745</xdr:rowOff>
    </xdr:from>
    <xdr:to>
      <xdr:col>19</xdr:col>
      <xdr:colOff>133350</xdr:colOff>
      <xdr:row>85</xdr:row>
      <xdr:rowOff>10433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562545"/>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128476</xdr:rowOff>
    </xdr:from>
    <xdr:to>
      <xdr:col>15</xdr:col>
      <xdr:colOff>82550</xdr:colOff>
      <xdr:row>84</xdr:row>
      <xdr:rowOff>160745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53027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41850</xdr:rowOff>
    </xdr:from>
    <xdr:to>
      <xdr:col>11</xdr:col>
      <xdr:colOff>31750</xdr:colOff>
      <xdr:row>84</xdr:row>
      <xdr:rowOff>128476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156564</xdr:rowOff>
    </xdr:from>
    <xdr:to>
      <xdr:col>23</xdr:col>
      <xdr:colOff>184150</xdr:colOff>
      <xdr:row>85</xdr:row>
      <xdr:rowOff>86714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128641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5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131083</xdr:rowOff>
    </xdr:from>
    <xdr:to>
      <xdr:col>19</xdr:col>
      <xdr:colOff>184150</xdr:colOff>
      <xdr:row>85</xdr:row>
      <xdr:rowOff>61233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46010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1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109945</xdr:rowOff>
    </xdr:from>
    <xdr:to>
      <xdr:col>15</xdr:col>
      <xdr:colOff>133350</xdr:colOff>
      <xdr:row>85</xdr:row>
      <xdr:rowOff>40095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24872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9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77676</xdr:rowOff>
    </xdr:from>
    <xdr:to>
      <xdr:col>11</xdr:col>
      <xdr:colOff>82550</xdr:colOff>
      <xdr:row>85</xdr:row>
      <xdr:rowOff>7826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164053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162500</xdr:rowOff>
    </xdr:from>
    <xdr:to>
      <xdr:col>7</xdr:col>
      <xdr:colOff>31750</xdr:colOff>
      <xdr:row>84</xdr:row>
      <xdr:rowOff>92650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77427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近年では数値はほぼ横ばいで推移しており、類似団体平均に比べて若干下回っている。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高齢・高給者の退職により、国の平均月額より低い者の採用を見込むことから、指数は当面</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同</a:t>
          </a:r>
          <a:r>
            <a:rPr kumimoji="1" lang="ja-JP" altLang="en-US" sz="1100" b="0" i="0" baseline="0">
              <a:solidFill>
                <a:schemeClr val="dk1"/>
              </a:solidFill>
              <a:effectLst/>
              <a:latin typeface="+mn-lt"/>
              <a:ea typeface="+mn-ea"/>
              <a:cs typeface="+mn-cs"/>
            </a:rPr>
            <a:t>程度の</a:t>
          </a:r>
          <a:r>
            <a:rPr kumimoji="1" lang="ja-JP" altLang="ja-JP" sz="1100" b="0" i="0" baseline="0">
              <a:solidFill>
                <a:schemeClr val="dk1"/>
              </a:solidFill>
              <a:effectLst/>
              <a:latin typeface="+mn-lt"/>
              <a:ea typeface="+mn-ea"/>
              <a:cs typeface="+mn-cs"/>
            </a:rPr>
            <a:t>水準で推移すると考えている。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に取組んでいる。しかしながら、人口の減少から数値は若干の増加傾向にある。また、行政区域が広大で管理する施設も多いことから、職員数の削減に伴って、行政サービスの低下を招く恐れも懸念されるため、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13436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95000"/>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145314</xdr:rowOff>
    </xdr:from>
    <xdr:to>
      <xdr:col>77</xdr:col>
      <xdr:colOff>44450</xdr:colOff>
      <xdr:row>62</xdr:row>
      <xdr:rowOff>165100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75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145314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679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138075</xdr:rowOff>
    </xdr:from>
    <xdr:to>
      <xdr:col>68</xdr:col>
      <xdr:colOff>152400</xdr:colOff>
      <xdr:row>62</xdr:row>
      <xdr:rowOff>139040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163948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134086</xdr:rowOff>
    </xdr:from>
    <xdr:to>
      <xdr:col>81</xdr:col>
      <xdr:colOff>95250</xdr:colOff>
      <xdr:row>63</xdr:row>
      <xdr:rowOff>64236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106163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94514</xdr:rowOff>
    </xdr:from>
    <xdr:to>
      <xdr:col>73</xdr:col>
      <xdr:colOff>44450</xdr:colOff>
      <xdr:row>63</xdr:row>
      <xdr:rowOff>24664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9441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87275</xdr:rowOff>
    </xdr:from>
    <xdr:to>
      <xdr:col>68</xdr:col>
      <xdr:colOff>203200</xdr:colOff>
      <xdr:row>63</xdr:row>
      <xdr:rowOff>17425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2202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88240</xdr:rowOff>
    </xdr:from>
    <xdr:to>
      <xdr:col>64</xdr:col>
      <xdr:colOff>152400</xdr:colOff>
      <xdr:row>63</xdr:row>
      <xdr:rowOff>18390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大規模事業に係る起債の償還により、平成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年度以降は類似団体を上回った数値で推移。償還額は令和３年度をピークとして減少見込であるが、今後、大規模事業を控えているため数値を注視していく必要がある。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大規模事業の整理等により年度間の費用の平準化を図り、新規発行の抑制に努めるとともに起債に大きく頼ることのない財政運営に努める。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56642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000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27686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3614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42</xdr:row>
      <xdr:rowOff>160528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517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149369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前年度に比べ</a:t>
          </a:r>
          <a:r>
            <a:rPr kumimoji="1" lang="ja-JP" altLang="en-US" sz="1100" b="0" i="0" baseline="0">
              <a:solidFill>
                <a:schemeClr val="dk1"/>
              </a:solidFill>
              <a:effectLst/>
              <a:latin typeface="+mn-lt"/>
              <a:ea typeface="+mn-ea"/>
              <a:cs typeface="+mn-cs"/>
            </a:rPr>
            <a:t>１３．５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、地方債残高が減少したものの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基金等の</a:t>
          </a:r>
          <a:r>
            <a:rPr kumimoji="1" lang="ja-JP" altLang="ja-JP" sz="1100" b="0" i="0" baseline="0">
              <a:solidFill>
                <a:schemeClr val="dk1"/>
              </a:solidFill>
              <a:effectLst/>
              <a:latin typeface="+mn-lt"/>
              <a:ea typeface="+mn-ea"/>
              <a:cs typeface="+mn-cs"/>
            </a:rPr>
            <a:t>充当財源が</a:t>
          </a:r>
          <a:r>
            <a:rPr kumimoji="1" lang="ja-JP" altLang="en-US" sz="1100" b="0" i="0" baseline="0">
              <a:solidFill>
                <a:schemeClr val="dk1"/>
              </a:solidFill>
              <a:effectLst/>
              <a:latin typeface="+mn-lt"/>
              <a:ea typeface="+mn-ea"/>
              <a:cs typeface="+mn-cs"/>
            </a:rPr>
            <a:t>減少したことが</a:t>
          </a:r>
          <a:r>
            <a:rPr kumimoji="1" lang="ja-JP" altLang="ja-JP" sz="1100" b="0" i="0" baseline="0">
              <a:solidFill>
                <a:schemeClr val="dk1"/>
              </a:solidFill>
              <a:effectLst/>
              <a:latin typeface="+mn-lt"/>
              <a:ea typeface="+mn-ea"/>
              <a:cs typeface="+mn-cs"/>
            </a:rPr>
            <a:t>要因である。類似団体を上回った数値となっており、今後は公共施設等の大規模改修や景気の悪化等による</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充当財源の減少が見込まれるため、公債費等義務的経費の削減を中心に引き続き行財政改革を推進することにより、財政の健全化に努める。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83881</xdr:rowOff>
    </xdr:from>
    <xdr:to>
      <xdr:col>81</xdr:col>
      <xdr:colOff>44450</xdr:colOff>
      <xdr:row>16</xdr:row>
      <xdr:rowOff>67552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55631"/>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83881</xdr:rowOff>
    </xdr:from>
    <xdr:to>
      <xdr:col>77</xdr:col>
      <xdr:colOff>44450</xdr:colOff>
      <xdr:row>15</xdr:row>
      <xdr:rowOff>91924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55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91924</xdr:rowOff>
    </xdr:from>
    <xdr:to>
      <xdr:col>72</xdr:col>
      <xdr:colOff>203200</xdr:colOff>
      <xdr:row>17</xdr:row>
      <xdr:rowOff>63863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63674"/>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63863</xdr:rowOff>
    </xdr:from>
    <xdr:to>
      <xdr:col>68</xdr:col>
      <xdr:colOff>152400</xdr:colOff>
      <xdr:row>18</xdr:row>
      <xdr:rowOff>148650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16752</xdr:rowOff>
    </xdr:from>
    <xdr:to>
      <xdr:col>81</xdr:col>
      <xdr:colOff>95250</xdr:colOff>
      <xdr:row>16</xdr:row>
      <xdr:rowOff>118352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160279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3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33081</xdr:rowOff>
    </xdr:from>
    <xdr:to>
      <xdr:col>77</xdr:col>
      <xdr:colOff>95250</xdr:colOff>
      <xdr:row>15</xdr:row>
      <xdr:rowOff>134681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119458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691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41124</xdr:rowOff>
    </xdr:from>
    <xdr:to>
      <xdr:col>73</xdr:col>
      <xdr:colOff>44450</xdr:colOff>
      <xdr:row>15</xdr:row>
      <xdr:rowOff>142724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127501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9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13063</xdr:rowOff>
    </xdr:from>
    <xdr:to>
      <xdr:col>68</xdr:col>
      <xdr:colOff>203200</xdr:colOff>
      <xdr:row>17</xdr:row>
      <xdr:rowOff>114663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99440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97850</xdr:rowOff>
    </xdr:from>
    <xdr:to>
      <xdr:col>64</xdr:col>
      <xdr:colOff>152400</xdr:colOff>
      <xdr:row>19</xdr:row>
      <xdr:rowOff>28001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令和２年度より会計年度任用職員の報酬が人件費算入となったため大幅に増加した。また、類似団体と比較すると、経常収支比率に占める割合としては同等</a:t>
          </a:r>
          <a:r>
            <a:rPr kumimoji="1" lang="ja-JP" altLang="en-US" sz="1100" b="0" i="0" baseline="0">
              <a:solidFill>
                <a:schemeClr val="dk1"/>
              </a:solidFill>
              <a:effectLst/>
              <a:latin typeface="+mn-lt"/>
              <a:ea typeface="+mn-ea"/>
              <a:cs typeface="+mn-cs"/>
            </a:rPr>
            <a:t>とな</a:t>
          </a:r>
          <a:r>
            <a:rPr kumimoji="1" lang="ja-JP" altLang="ja-JP" sz="11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今後は事務事業の見直しを行い、デジタル化の推進等により、住民サービスの質を維持向上しながら適正な人員管理に努める。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33274</xdr:rowOff>
    </xdr:from>
    <xdr:to>
      <xdr:col>11</xdr:col>
      <xdr:colOff>9525</xdr:colOff>
      <xdr:row>34</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9112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43705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8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44196</xdr:rowOff>
    </xdr:from>
    <xdr:to>
      <xdr:col>11</xdr:col>
      <xdr:colOff>60325</xdr:colOff>
      <xdr:row>34</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153924</xdr:rowOff>
    </xdr:from>
    <xdr:to>
      <xdr:col>6</xdr:col>
      <xdr:colOff>171450</xdr:colOff>
      <xdr:row>33</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令和２年度より会計年度任用職員の報酬が人件費算入となったことで大幅な減少となったが類似団体との比較では依然として高い数値となっている。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要因としては平成２６年度より情報通信施設に係る指定管理料の発生や、津山圏域クリーンセンターの稼働に伴う経費の発生が大きい。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また、合併前団体から引き継いだ多くの公共施設の経常的な管理費が増加しているため、今後は公共施設個別計画を基に施設の在り方について、統廃合や民間への移譲等を検討するとともに、指定管理制度による運営管理の適正化を徹底し、経費の削減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9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20</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99060</xdr:rowOff>
    </xdr:from>
    <xdr:to>
      <xdr:col>65</xdr:col>
      <xdr:colOff>53975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扶助費にかかる経常収支比率は類似団体の平均を大きく下回っている。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しかしながら、支援を必要とする人は増加傾向にあり、今後は各種給付費が増加するものと見込まれる。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76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43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その他における歳出では、他会計への繰出金が大きな割合を占めている。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111760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1270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平均を大きく下回っているが、近年はやや増加傾向にある。また、本稼働となった津山圏域資源循環施設組合の運営経費にかかる負担金が増加しており、今後の財政への影響が懸念されることから現在交付している補助</a:t>
          </a:r>
          <a:r>
            <a:rPr kumimoji="1" lang="ja-JP" altLang="en-US" sz="1100" b="0" i="0" baseline="0">
              <a:solidFill>
                <a:schemeClr val="dk1"/>
              </a:solidFill>
              <a:effectLst/>
              <a:latin typeface="+mn-lt"/>
              <a:ea typeface="+mn-ea"/>
              <a:cs typeface="+mn-cs"/>
            </a:rPr>
            <a:t>金等</a:t>
          </a:r>
          <a:r>
            <a:rPr kumimoji="1" lang="ja-JP" altLang="ja-JP" sz="1100" b="0" i="0" baseline="0">
              <a:solidFill>
                <a:schemeClr val="dk1"/>
              </a:solidFill>
              <a:effectLst/>
              <a:latin typeface="+mn-lt"/>
              <a:ea typeface="+mn-ea"/>
              <a:cs typeface="+mn-cs"/>
            </a:rPr>
            <a:t>について、必要性</a:t>
          </a:r>
          <a:r>
            <a:rPr kumimoji="1" lang="ja-JP" altLang="en-US" sz="1100" b="0" i="0" baseline="0">
              <a:solidFill>
                <a:schemeClr val="dk1"/>
              </a:solidFill>
              <a:effectLst/>
              <a:latin typeface="+mn-lt"/>
              <a:ea typeface="+mn-ea"/>
              <a:cs typeface="+mn-cs"/>
            </a:rPr>
            <a:t>を考慮した上で</a:t>
          </a:r>
          <a:r>
            <a:rPr kumimoji="1" lang="ja-JP" altLang="ja-JP" sz="1100" b="0" i="0" baseline="0">
              <a:solidFill>
                <a:schemeClr val="dk1"/>
              </a:solidFill>
              <a:effectLst/>
              <a:latin typeface="+mn-lt"/>
              <a:ea typeface="+mn-ea"/>
              <a:cs typeface="+mn-cs"/>
            </a:rPr>
            <a:t>見直しを検討する。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平成２５年度及び２６年度に実施した普通建設事業に係る多額の</a:t>
          </a:r>
          <a:r>
            <a:rPr kumimoji="1" lang="ja-JP" altLang="en-US" sz="1100" b="0" i="0" baseline="0">
              <a:solidFill>
                <a:schemeClr val="dk1"/>
              </a:solidFill>
              <a:effectLst/>
              <a:latin typeface="+mn-lt"/>
              <a:ea typeface="+mn-ea"/>
              <a:cs typeface="+mn-cs"/>
            </a:rPr>
            <a:t>起債</a:t>
          </a:r>
          <a:r>
            <a:rPr kumimoji="1" lang="ja-JP" altLang="ja-JP" sz="1100" b="0" i="0" baseline="0">
              <a:solidFill>
                <a:schemeClr val="dk1"/>
              </a:solidFill>
              <a:effectLst/>
              <a:latin typeface="+mn-lt"/>
              <a:ea typeface="+mn-ea"/>
              <a:cs typeface="+mn-cs"/>
            </a:rPr>
            <a:t>により大きく上昇したため、類似団体平均を</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償還終了により令和６年度以降数値は一時的な改善が見込まれるが、今後控える大規模事業もあり、数値を注視していく必要がある。大規模事業の計画の整理等により新発債の発行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88137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281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106426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37337</xdr:rowOff>
    </xdr:from>
    <xdr:to>
      <xdr:col>20</xdr:col>
      <xdr:colOff>38100</xdr:colOff>
      <xdr:row>79</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123714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公債費以外では類似団体の平均を</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39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76</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47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123190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129540</xdr:rowOff>
    </xdr:from>
    <xdr:to>
      <xdr:col>78</xdr:col>
      <xdr:colOff>120650</xdr:colOff>
      <xdr:row>76</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69867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59566</xdr:rowOff>
    </xdr:from>
    <xdr:to>
      <xdr:col>29</xdr:col>
      <xdr:colOff>127000</xdr:colOff>
      <xdr:row>15</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78941"/>
          <a:ext cx="647700" cy="2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83967</xdr:rowOff>
    </xdr:from>
    <xdr:to>
      <xdr:col>26</xdr:col>
      <xdr:colOff>50800</xdr:colOff>
      <xdr:row>15</xdr:row>
      <xdr:rowOff>85224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03342"/>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83967</xdr:rowOff>
    </xdr:from>
    <xdr:to>
      <xdr:col>22</xdr:col>
      <xdr:colOff>114300</xdr:colOff>
      <xdr:row>15</xdr:row>
      <xdr:rowOff>123716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03342"/>
          <a:ext cx="698500" cy="3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123716</xdr:rowOff>
    </xdr:from>
    <xdr:to>
      <xdr:col>18</xdr:col>
      <xdr:colOff>177800</xdr:colOff>
      <xdr:row>15</xdr:row>
      <xdr:rowOff>136924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43091"/>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32914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35981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8766</xdr:rowOff>
    </xdr:from>
    <xdr:to>
      <xdr:col>29</xdr:col>
      <xdr:colOff>177800</xdr:colOff>
      <xdr:row>15</xdr:row>
      <xdr:rowOff>110366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25293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7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34424</xdr:rowOff>
    </xdr:from>
    <xdr:to>
      <xdr:col>26</xdr:col>
      <xdr:colOff>101600</xdr:colOff>
      <xdr:row>15</xdr:row>
      <xdr:rowOff>136024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5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146201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33167</xdr:rowOff>
    </xdr:from>
    <xdr:to>
      <xdr:col>22</xdr:col>
      <xdr:colOff>165100</xdr:colOff>
      <xdr:row>15</xdr:row>
      <xdr:rowOff>134767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144944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2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72916</xdr:rowOff>
    </xdr:from>
    <xdr:to>
      <xdr:col>19</xdr:col>
      <xdr:colOff>38100</xdr:colOff>
      <xdr:row>16</xdr:row>
      <xdr:rowOff>3066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6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13243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86124</xdr:rowOff>
    </xdr:from>
    <xdr:to>
      <xdr:col>15</xdr:col>
      <xdr:colOff>101600</xdr:colOff>
      <xdr:row>16</xdr:row>
      <xdr:rowOff>16274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26451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230281</xdr:rowOff>
    </xdr:from>
    <xdr:to>
      <xdr:col>29</xdr:col>
      <xdr:colOff>127000</xdr:colOff>
      <xdr:row>33</xdr:row>
      <xdr:rowOff>273464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154831"/>
          <a:ext cx="647700" cy="4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273464</xdr:rowOff>
    </xdr:from>
    <xdr:to>
      <xdr:col>26</xdr:col>
      <xdr:colOff>50800</xdr:colOff>
      <xdr:row>34</xdr:row>
      <xdr:rowOff>10940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198014"/>
          <a:ext cx="698500" cy="8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10940</xdr:rowOff>
    </xdr:from>
    <xdr:to>
      <xdr:col>22</xdr:col>
      <xdr:colOff>114300</xdr:colOff>
      <xdr:row>34</xdr:row>
      <xdr:rowOff>79840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8390"/>
          <a:ext cx="698500" cy="6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79840</xdr:rowOff>
    </xdr:from>
    <xdr:to>
      <xdr:col>18</xdr:col>
      <xdr:colOff>177800</xdr:colOff>
      <xdr:row>34</xdr:row>
      <xdr:rowOff>146888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347290"/>
          <a:ext cx="698500" cy="6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179481</xdr:rowOff>
    </xdr:from>
    <xdr:to>
      <xdr:col>29</xdr:col>
      <xdr:colOff>177800</xdr:colOff>
      <xdr:row>33</xdr:row>
      <xdr:rowOff>281081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10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24558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59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222664</xdr:rowOff>
    </xdr:from>
    <xdr:to>
      <xdr:col>26</xdr:col>
      <xdr:colOff>101600</xdr:colOff>
      <xdr:row>33</xdr:row>
      <xdr:rowOff>324264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14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162991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59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303040</xdr:rowOff>
    </xdr:from>
    <xdr:to>
      <xdr:col>22</xdr:col>
      <xdr:colOff>165100</xdr:colOff>
      <xdr:row>34</xdr:row>
      <xdr:rowOff>61740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7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71917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29040</xdr:rowOff>
    </xdr:from>
    <xdr:to>
      <xdr:col>19</xdr:col>
      <xdr:colOff>38100</xdr:colOff>
      <xdr:row>34</xdr:row>
      <xdr:rowOff>130640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29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140817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0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96088</xdr:rowOff>
    </xdr:from>
    <xdr:to>
      <xdr:col>15</xdr:col>
      <xdr:colOff>101600</xdr:colOff>
      <xdr:row>34</xdr:row>
      <xdr:rowOff>197688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36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207865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96019</xdr:rowOff>
    </xdr:from>
    <xdr:to>
      <xdr:col>24</xdr:col>
      <xdr:colOff>63500</xdr:colOff>
      <xdr:row>34</xdr:row>
      <xdr:rowOff>107463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25319"/>
          <a:ext cx="8382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107463</xdr:rowOff>
    </xdr:from>
    <xdr:to>
      <xdr:col>19</xdr:col>
      <xdr:colOff>177800</xdr:colOff>
      <xdr:row>34</xdr:row>
      <xdr:rowOff>108848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676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108848</xdr:rowOff>
    </xdr:from>
    <xdr:to>
      <xdr:col>15</xdr:col>
      <xdr:colOff>50800</xdr:colOff>
      <xdr:row>34</xdr:row>
      <xdr:rowOff>135805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38148"/>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135805</xdr:rowOff>
    </xdr:from>
    <xdr:to>
      <xdr:col>10</xdr:col>
      <xdr:colOff>114300</xdr:colOff>
      <xdr:row>35</xdr:row>
      <xdr:rowOff>154106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117340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45219</xdr:rowOff>
    </xdr:from>
    <xdr:to>
      <xdr:col>24</xdr:col>
      <xdr:colOff>114300</xdr:colOff>
      <xdr:row>34</xdr:row>
      <xdr:rowOff>146819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68096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56663</xdr:rowOff>
    </xdr:from>
    <xdr:to>
      <xdr:col>20</xdr:col>
      <xdr:colOff>38100</xdr:colOff>
      <xdr:row>34</xdr:row>
      <xdr:rowOff>158263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3340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58048</xdr:rowOff>
    </xdr:from>
    <xdr:to>
      <xdr:col>15</xdr:col>
      <xdr:colOff>101600</xdr:colOff>
      <xdr:row>34</xdr:row>
      <xdr:rowOff>159648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4725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6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85005</xdr:rowOff>
    </xdr:from>
    <xdr:to>
      <xdr:col>10</xdr:col>
      <xdr:colOff>165100</xdr:colOff>
      <xdr:row>35</xdr:row>
      <xdr:rowOff>15155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31682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103306</xdr:rowOff>
    </xdr:from>
    <xdr:to>
      <xdr:col>6</xdr:col>
      <xdr:colOff>38100</xdr:colOff>
      <xdr:row>36</xdr:row>
      <xdr:rowOff>33456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49983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17459</xdr:rowOff>
    </xdr:from>
    <xdr:to>
      <xdr:col>24</xdr:col>
      <xdr:colOff>63500</xdr:colOff>
      <xdr:row>54</xdr:row>
      <xdr:rowOff>42421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75759"/>
          <a:ext cx="8382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42421</xdr:rowOff>
    </xdr:from>
    <xdr:to>
      <xdr:col>19</xdr:col>
      <xdr:colOff>177800</xdr:colOff>
      <xdr:row>54</xdr:row>
      <xdr:rowOff>86112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300721"/>
          <a:ext cx="8890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71837</xdr:rowOff>
    </xdr:from>
    <xdr:to>
      <xdr:col>15</xdr:col>
      <xdr:colOff>50800</xdr:colOff>
      <xdr:row>54</xdr:row>
      <xdr:rowOff>86112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330137"/>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148400</xdr:rowOff>
    </xdr:from>
    <xdr:to>
      <xdr:col>10</xdr:col>
      <xdr:colOff>114300</xdr:colOff>
      <xdr:row>54</xdr:row>
      <xdr:rowOff>71837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235250"/>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138109</xdr:rowOff>
    </xdr:from>
    <xdr:to>
      <xdr:col>24</xdr:col>
      <xdr:colOff>114300</xdr:colOff>
      <xdr:row>54</xdr:row>
      <xdr:rowOff>68259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160986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7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163071</xdr:rowOff>
    </xdr:from>
    <xdr:to>
      <xdr:col>20</xdr:col>
      <xdr:colOff>38100</xdr:colOff>
      <xdr:row>54</xdr:row>
      <xdr:rowOff>93221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109748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2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35312</xdr:rowOff>
    </xdr:from>
    <xdr:to>
      <xdr:col>15</xdr:col>
      <xdr:colOff>101600</xdr:colOff>
      <xdr:row>54</xdr:row>
      <xdr:rowOff>136912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153439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6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21037</xdr:rowOff>
    </xdr:from>
    <xdr:to>
      <xdr:col>10</xdr:col>
      <xdr:colOff>165100</xdr:colOff>
      <xdr:row>54</xdr:row>
      <xdr:rowOff>122637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139164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97600</xdr:rowOff>
    </xdr:from>
    <xdr:to>
      <xdr:col>6</xdr:col>
      <xdr:colOff>38100</xdr:colOff>
      <xdr:row>54</xdr:row>
      <xdr:rowOff>27750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44277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37424</xdr:rowOff>
    </xdr:from>
    <xdr:to>
      <xdr:col>24</xdr:col>
      <xdr:colOff>63500</xdr:colOff>
      <xdr:row>74</xdr:row>
      <xdr:rowOff>34955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2553274"/>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46203</xdr:rowOff>
    </xdr:from>
    <xdr:to>
      <xdr:col>19</xdr:col>
      <xdr:colOff>177800</xdr:colOff>
      <xdr:row>73</xdr:row>
      <xdr:rowOff>37424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390603"/>
          <a:ext cx="889000" cy="16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46203</xdr:rowOff>
    </xdr:from>
    <xdr:to>
      <xdr:col>15</xdr:col>
      <xdr:colOff>50800</xdr:colOff>
      <xdr:row>73</xdr:row>
      <xdr:rowOff>171293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390603"/>
          <a:ext cx="889000" cy="29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171293</xdr:rowOff>
    </xdr:from>
    <xdr:to>
      <xdr:col>10</xdr:col>
      <xdr:colOff>114300</xdr:colOff>
      <xdr:row>75</xdr:row>
      <xdr:rowOff>37150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2687143"/>
          <a:ext cx="889000" cy="2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77568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310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72494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27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155605</xdr:rowOff>
    </xdr:from>
    <xdr:to>
      <xdr:col>24</xdr:col>
      <xdr:colOff>114300</xdr:colOff>
      <xdr:row>74</xdr:row>
      <xdr:rowOff>85755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26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7032</xdr:rowOff>
    </xdr:from>
    <xdr:ext cx="534377"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158074</xdr:rowOff>
    </xdr:from>
    <xdr:to>
      <xdr:col>20</xdr:col>
      <xdr:colOff>38100</xdr:colOff>
      <xdr:row>73</xdr:row>
      <xdr:rowOff>88224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25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104751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30111" y="1227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166853</xdr:rowOff>
    </xdr:from>
    <xdr:to>
      <xdr:col>15</xdr:col>
      <xdr:colOff>101600</xdr:colOff>
      <xdr:row>72</xdr:row>
      <xdr:rowOff>97003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3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113530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1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120493</xdr:rowOff>
    </xdr:from>
    <xdr:to>
      <xdr:col>10</xdr:col>
      <xdr:colOff>165100</xdr:colOff>
      <xdr:row>74</xdr:row>
      <xdr:rowOff>50643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26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67170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52111" y="124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157800</xdr:rowOff>
    </xdr:from>
    <xdr:to>
      <xdr:col>6</xdr:col>
      <xdr:colOff>38100</xdr:colOff>
      <xdr:row>75</xdr:row>
      <xdr:rowOff>87950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28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104477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63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155364</xdr:rowOff>
    </xdr:from>
    <xdr:to>
      <xdr:col>24</xdr:col>
      <xdr:colOff>63500</xdr:colOff>
      <xdr:row>97</xdr:row>
      <xdr:rowOff>91084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14564"/>
          <a:ext cx="8382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38387</xdr:rowOff>
    </xdr:from>
    <xdr:to>
      <xdr:col>19</xdr:col>
      <xdr:colOff>177800</xdr:colOff>
      <xdr:row>97</xdr:row>
      <xdr:rowOff>91084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69037"/>
          <a:ext cx="8890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38387</xdr:rowOff>
    </xdr:from>
    <xdr:to>
      <xdr:col>15</xdr:col>
      <xdr:colOff>50800</xdr:colOff>
      <xdr:row>98</xdr:row>
      <xdr:rowOff>50002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69037"/>
          <a:ext cx="8890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50002</xdr:rowOff>
    </xdr:from>
    <xdr:to>
      <xdr:col>10</xdr:col>
      <xdr:colOff>114300</xdr:colOff>
      <xdr:row>98</xdr:row>
      <xdr:rowOff>88624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104564</xdr:rowOff>
    </xdr:from>
    <xdr:to>
      <xdr:col>24</xdr:col>
      <xdr:colOff>114300</xdr:colOff>
      <xdr:row>97</xdr:row>
      <xdr:rowOff>34714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82991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40284</xdr:rowOff>
    </xdr:from>
    <xdr:to>
      <xdr:col>20</xdr:col>
      <xdr:colOff>38100</xdr:colOff>
      <xdr:row>97</xdr:row>
      <xdr:rowOff>141884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133011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159037</xdr:rowOff>
    </xdr:from>
    <xdr:to>
      <xdr:col>15</xdr:col>
      <xdr:colOff>101600</xdr:colOff>
      <xdr:row>97</xdr:row>
      <xdr:rowOff>89187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170652</xdr:rowOff>
    </xdr:from>
    <xdr:to>
      <xdr:col>10</xdr:col>
      <xdr:colOff>165100</xdr:colOff>
      <xdr:row>98</xdr:row>
      <xdr:rowOff>100802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37824</xdr:rowOff>
    </xdr:from>
    <xdr:to>
      <xdr:col>6</xdr:col>
      <xdr:colOff>38100</xdr:colOff>
      <xdr:row>98</xdr:row>
      <xdr:rowOff>139424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118623</xdr:rowOff>
    </xdr:from>
    <xdr:to>
      <xdr:col>55</xdr:col>
      <xdr:colOff>0</xdr:colOff>
      <xdr:row>33</xdr:row>
      <xdr:rowOff>119720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76473"/>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119720</xdr:rowOff>
    </xdr:from>
    <xdr:to>
      <xdr:col>50</xdr:col>
      <xdr:colOff>114300</xdr:colOff>
      <xdr:row>33</xdr:row>
      <xdr:rowOff>144971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77570"/>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153599</xdr:rowOff>
    </xdr:from>
    <xdr:to>
      <xdr:col>45</xdr:col>
      <xdr:colOff>177800</xdr:colOff>
      <xdr:row>33</xdr:row>
      <xdr:rowOff>144971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297099"/>
          <a:ext cx="8890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153599</xdr:rowOff>
    </xdr:from>
    <xdr:to>
      <xdr:col>41</xdr:col>
      <xdr:colOff>50800</xdr:colOff>
      <xdr:row>34</xdr:row>
      <xdr:rowOff>147674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45432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67823</xdr:rowOff>
    </xdr:from>
    <xdr:to>
      <xdr:col>55</xdr:col>
      <xdr:colOff>50800</xdr:colOff>
      <xdr:row>33</xdr:row>
      <xdr:rowOff>169423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90700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7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68920</xdr:rowOff>
    </xdr:from>
    <xdr:to>
      <xdr:col>50</xdr:col>
      <xdr:colOff>165100</xdr:colOff>
      <xdr:row>33</xdr:row>
      <xdr:rowOff>170520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15597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50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94171</xdr:rowOff>
    </xdr:from>
    <xdr:to>
      <xdr:col>46</xdr:col>
      <xdr:colOff>38100</xdr:colOff>
      <xdr:row>34</xdr:row>
      <xdr:rowOff>24321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102799</xdr:rowOff>
    </xdr:from>
    <xdr:to>
      <xdr:col>41</xdr:col>
      <xdr:colOff>101600</xdr:colOff>
      <xdr:row>31</xdr:row>
      <xdr:rowOff>32949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49476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96874</xdr:rowOff>
    </xdr:from>
    <xdr:to>
      <xdr:col>36</xdr:col>
      <xdr:colOff>165100</xdr:colOff>
      <xdr:row>35</xdr:row>
      <xdr:rowOff>27024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43551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58864</xdr:rowOff>
    </xdr:from>
    <xdr:to>
      <xdr:col>55</xdr:col>
      <xdr:colOff>0</xdr:colOff>
      <xdr:row>56</xdr:row>
      <xdr:rowOff>122395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60064"/>
          <a:ext cx="838200" cy="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103813</xdr:rowOff>
    </xdr:from>
    <xdr:to>
      <xdr:col>50</xdr:col>
      <xdr:colOff>114300</xdr:colOff>
      <xdr:row>56</xdr:row>
      <xdr:rowOff>122395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05013"/>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103813</xdr:rowOff>
    </xdr:from>
    <xdr:to>
      <xdr:col>45</xdr:col>
      <xdr:colOff>177800</xdr:colOff>
      <xdr:row>56</xdr:row>
      <xdr:rowOff>162080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05013"/>
          <a:ext cx="8890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109509</xdr:rowOff>
    </xdr:from>
    <xdr:to>
      <xdr:col>41</xdr:col>
      <xdr:colOff>50800</xdr:colOff>
      <xdr:row>56</xdr:row>
      <xdr:rowOff>162080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10709"/>
          <a:ext cx="889000" cy="5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8064</xdr:rowOff>
    </xdr:from>
    <xdr:to>
      <xdr:col>55</xdr:col>
      <xdr:colOff>50800</xdr:colOff>
      <xdr:row>56</xdr:row>
      <xdr:rowOff>109664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30941</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6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71595</xdr:rowOff>
    </xdr:from>
    <xdr:to>
      <xdr:col>50</xdr:col>
      <xdr:colOff>165100</xdr:colOff>
      <xdr:row>57</xdr:row>
      <xdr:rowOff>1745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18272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53013</xdr:rowOff>
    </xdr:from>
    <xdr:to>
      <xdr:col>46</xdr:col>
      <xdr:colOff>38100</xdr:colOff>
      <xdr:row>56</xdr:row>
      <xdr:rowOff>154613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171140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2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111280</xdr:rowOff>
    </xdr:from>
    <xdr:to>
      <xdr:col>41</xdr:col>
      <xdr:colOff>101600</xdr:colOff>
      <xdr:row>57</xdr:row>
      <xdr:rowOff>41430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57957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58709</xdr:rowOff>
    </xdr:from>
    <xdr:to>
      <xdr:col>36</xdr:col>
      <xdr:colOff>165100</xdr:colOff>
      <xdr:row>56</xdr:row>
      <xdr:rowOff>160309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5386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109089</xdr:rowOff>
    </xdr:from>
    <xdr:to>
      <xdr:col>55</xdr:col>
      <xdr:colOff>0</xdr:colOff>
      <xdr:row>77</xdr:row>
      <xdr:rowOff>3128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796389"/>
          <a:ext cx="838200" cy="40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3128</xdr:rowOff>
    </xdr:from>
    <xdr:to>
      <xdr:col>50</xdr:col>
      <xdr:colOff>114300</xdr:colOff>
      <xdr:row>77</xdr:row>
      <xdr:rowOff>147189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04778"/>
          <a:ext cx="889000" cy="1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147189</xdr:rowOff>
    </xdr:from>
    <xdr:to>
      <xdr:col>45</xdr:col>
      <xdr:colOff>177800</xdr:colOff>
      <xdr:row>77</xdr:row>
      <xdr:rowOff>160688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4883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96135</xdr:rowOff>
    </xdr:from>
    <xdr:to>
      <xdr:col>41</xdr:col>
      <xdr:colOff>50800</xdr:colOff>
      <xdr:row>77</xdr:row>
      <xdr:rowOff>160688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297785"/>
          <a:ext cx="889000" cy="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145225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58289</xdr:rowOff>
    </xdr:from>
    <xdr:to>
      <xdr:col>55</xdr:col>
      <xdr:colOff>50800</xdr:colOff>
      <xdr:row>74</xdr:row>
      <xdr:rowOff>159889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7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81166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123778</xdr:rowOff>
    </xdr:from>
    <xdr:to>
      <xdr:col>50</xdr:col>
      <xdr:colOff>165100</xdr:colOff>
      <xdr:row>77</xdr:row>
      <xdr:rowOff>53928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70455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2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96389</xdr:rowOff>
    </xdr:from>
    <xdr:to>
      <xdr:col>46</xdr:col>
      <xdr:colOff>38100</xdr:colOff>
      <xdr:row>78</xdr:row>
      <xdr:rowOff>26539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109888</xdr:rowOff>
    </xdr:from>
    <xdr:to>
      <xdr:col>41</xdr:col>
      <xdr:colOff>101600</xdr:colOff>
      <xdr:row>78</xdr:row>
      <xdr:rowOff>40038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31165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45335</xdr:rowOff>
    </xdr:from>
    <xdr:to>
      <xdr:col>36</xdr:col>
      <xdr:colOff>165100</xdr:colOff>
      <xdr:row>77</xdr:row>
      <xdr:rowOff>146935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163462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xdr:rowOff>
    </xdr:from>
    <xdr:to>
      <xdr:col>55</xdr:col>
      <xdr:colOff>0</xdr:colOff>
      <xdr:row>96</xdr:row>
      <xdr:rowOff>92655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59248"/>
          <a:ext cx="838200" cy="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82536</xdr:rowOff>
    </xdr:from>
    <xdr:to>
      <xdr:col>50</xdr:col>
      <xdr:colOff>114300</xdr:colOff>
      <xdr:row>96</xdr:row>
      <xdr:rowOff>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70286"/>
          <a:ext cx="8890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82536</xdr:rowOff>
    </xdr:from>
    <xdr:to>
      <xdr:col>45</xdr:col>
      <xdr:colOff>177800</xdr:colOff>
      <xdr:row>95</xdr:row>
      <xdr:rowOff>153490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370286"/>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153490</xdr:rowOff>
    </xdr:from>
    <xdr:to>
      <xdr:col>41</xdr:col>
      <xdr:colOff>50800</xdr:colOff>
      <xdr:row>95</xdr:row>
      <xdr:rowOff>162903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41240"/>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108566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117646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41855</xdr:rowOff>
    </xdr:from>
    <xdr:to>
      <xdr:col>55</xdr:col>
      <xdr:colOff>50800</xdr:colOff>
      <xdr:row>96</xdr:row>
      <xdr:rowOff>143455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64732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120698</xdr:rowOff>
    </xdr:from>
    <xdr:to>
      <xdr:col>50</xdr:col>
      <xdr:colOff>165100</xdr:colOff>
      <xdr:row>96</xdr:row>
      <xdr:rowOff>50848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67375</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1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31736</xdr:rowOff>
    </xdr:from>
    <xdr:to>
      <xdr:col>46</xdr:col>
      <xdr:colOff>38100</xdr:colOff>
      <xdr:row>95</xdr:row>
      <xdr:rowOff>133336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149863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0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102690</xdr:rowOff>
    </xdr:from>
    <xdr:to>
      <xdr:col>41</xdr:col>
      <xdr:colOff>101600</xdr:colOff>
      <xdr:row>96</xdr:row>
      <xdr:rowOff>32840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49367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112103</xdr:rowOff>
    </xdr:from>
    <xdr:to>
      <xdr:col>36</xdr:col>
      <xdr:colOff>165100</xdr:colOff>
      <xdr:row>96</xdr:row>
      <xdr:rowOff>42253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58780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1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99626</xdr:rowOff>
    </xdr:from>
    <xdr:to>
      <xdr:col>85</xdr:col>
      <xdr:colOff>127000</xdr:colOff>
      <xdr:row>38</xdr:row>
      <xdr:rowOff>106004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757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85361</xdr:rowOff>
    </xdr:from>
    <xdr:to>
      <xdr:col>81</xdr:col>
      <xdr:colOff>50800</xdr:colOff>
      <xdr:row>38</xdr:row>
      <xdr:rowOff>106004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00461"/>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130350</xdr:rowOff>
    </xdr:from>
    <xdr:to>
      <xdr:col>76</xdr:col>
      <xdr:colOff>114300</xdr:colOff>
      <xdr:row>38</xdr:row>
      <xdr:rowOff>85361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474000"/>
          <a:ext cx="889000" cy="1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150307</xdr:rowOff>
    </xdr:from>
    <xdr:to>
      <xdr:col>71</xdr:col>
      <xdr:colOff>177800</xdr:colOff>
      <xdr:row>37</xdr:row>
      <xdr:rowOff>130350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5808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48826</xdr:rowOff>
    </xdr:from>
    <xdr:to>
      <xdr:col>85</xdr:col>
      <xdr:colOff>177800</xdr:colOff>
      <xdr:row>33</xdr:row>
      <xdr:rowOff>150426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7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71703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5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55204</xdr:rowOff>
    </xdr:from>
    <xdr:to>
      <xdr:col>81</xdr:col>
      <xdr:colOff>101600</xdr:colOff>
      <xdr:row>38</xdr:row>
      <xdr:rowOff>156804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147931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34561</xdr:rowOff>
    </xdr:from>
    <xdr:to>
      <xdr:col>76</xdr:col>
      <xdr:colOff>165100</xdr:colOff>
      <xdr:row>38</xdr:row>
      <xdr:rowOff>136161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127288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4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79550</xdr:rowOff>
    </xdr:from>
    <xdr:to>
      <xdr:col>72</xdr:col>
      <xdr:colOff>38100</xdr:colOff>
      <xdr:row>38</xdr:row>
      <xdr:rowOff>9700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99507</xdr:rowOff>
    </xdr:from>
    <xdr:to>
      <xdr:col>67</xdr:col>
      <xdr:colOff>101600</xdr:colOff>
      <xdr:row>34</xdr:row>
      <xdr:rowOff>29657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46184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69171</xdr:rowOff>
    </xdr:from>
    <xdr:to>
      <xdr:col>85</xdr:col>
      <xdr:colOff>127000</xdr:colOff>
      <xdr:row>73</xdr:row>
      <xdr:rowOff>77041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58502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69171</xdr:rowOff>
    </xdr:from>
    <xdr:to>
      <xdr:col>81</xdr:col>
      <xdr:colOff>50800</xdr:colOff>
      <xdr:row>73</xdr:row>
      <xdr:rowOff>73692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585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73692</xdr:rowOff>
    </xdr:from>
    <xdr:to>
      <xdr:col>76</xdr:col>
      <xdr:colOff>114300</xdr:colOff>
      <xdr:row>73</xdr:row>
      <xdr:rowOff>94335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89542"/>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94335</xdr:rowOff>
    </xdr:from>
    <xdr:to>
      <xdr:col>71</xdr:col>
      <xdr:colOff>177800</xdr:colOff>
      <xdr:row>73</xdr:row>
      <xdr:rowOff>144032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10185"/>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66463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26241</xdr:rowOff>
    </xdr:from>
    <xdr:to>
      <xdr:col>85</xdr:col>
      <xdr:colOff>177800</xdr:colOff>
      <xdr:row>73</xdr:row>
      <xdr:rowOff>127841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49118</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9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18371</xdr:rowOff>
    </xdr:from>
    <xdr:to>
      <xdr:col>81</xdr:col>
      <xdr:colOff>101600</xdr:colOff>
      <xdr:row>73</xdr:row>
      <xdr:rowOff>119971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136498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22892</xdr:rowOff>
    </xdr:from>
    <xdr:to>
      <xdr:col>76</xdr:col>
      <xdr:colOff>165100</xdr:colOff>
      <xdr:row>73</xdr:row>
      <xdr:rowOff>124492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141019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1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43535</xdr:rowOff>
    </xdr:from>
    <xdr:to>
      <xdr:col>72</xdr:col>
      <xdr:colOff>38100</xdr:colOff>
      <xdr:row>73</xdr:row>
      <xdr:rowOff>145135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5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161662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3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93232</xdr:rowOff>
    </xdr:from>
    <xdr:to>
      <xdr:col>67</xdr:col>
      <xdr:colOff>101600</xdr:colOff>
      <xdr:row>74</xdr:row>
      <xdr:rowOff>23382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39909</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3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25895</xdr:rowOff>
    </xdr:from>
    <xdr:to>
      <xdr:col>85</xdr:col>
      <xdr:colOff>127000</xdr:colOff>
      <xdr:row>99</xdr:row>
      <xdr:rowOff>27279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99445"/>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25895</xdr:rowOff>
    </xdr:from>
    <xdr:to>
      <xdr:col>81</xdr:col>
      <xdr:colOff>50800</xdr:colOff>
      <xdr:row>99</xdr:row>
      <xdr:rowOff>26101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99445"/>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120266</xdr:rowOff>
    </xdr:from>
    <xdr:to>
      <xdr:col>76</xdr:col>
      <xdr:colOff>114300</xdr:colOff>
      <xdr:row>99</xdr:row>
      <xdr:rowOff>26101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22366"/>
          <a:ext cx="8890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120266</xdr:rowOff>
    </xdr:from>
    <xdr:to>
      <xdr:col>71</xdr:col>
      <xdr:colOff>177800</xdr:colOff>
      <xdr:row>99</xdr:row>
      <xdr:rowOff>6719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2366"/>
          <a:ext cx="889000" cy="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161284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147929</xdr:rowOff>
    </xdr:from>
    <xdr:to>
      <xdr:col>85</xdr:col>
      <xdr:colOff>177800</xdr:colOff>
      <xdr:row>99</xdr:row>
      <xdr:rowOff>78079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62856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146545</xdr:rowOff>
    </xdr:from>
    <xdr:to>
      <xdr:col>81</xdr:col>
      <xdr:colOff>101600</xdr:colOff>
      <xdr:row>99</xdr:row>
      <xdr:rowOff>76695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67822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146751</xdr:rowOff>
    </xdr:from>
    <xdr:to>
      <xdr:col>76</xdr:col>
      <xdr:colOff>165100</xdr:colOff>
      <xdr:row>99</xdr:row>
      <xdr:rowOff>76901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68028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69466</xdr:rowOff>
    </xdr:from>
    <xdr:to>
      <xdr:col>72</xdr:col>
      <xdr:colOff>38100</xdr:colOff>
      <xdr:row>98</xdr:row>
      <xdr:rowOff>171066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162193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127369</xdr:rowOff>
    </xdr:from>
    <xdr:to>
      <xdr:col>67</xdr:col>
      <xdr:colOff>101600</xdr:colOff>
      <xdr:row>99</xdr:row>
      <xdr:rowOff>57519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48646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103124</xdr:rowOff>
    </xdr:from>
    <xdr:to>
      <xdr:col>116</xdr:col>
      <xdr:colOff>63500</xdr:colOff>
      <xdr:row>37</xdr:row>
      <xdr:rowOff>87213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32424"/>
          <a:ext cx="838200" cy="4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95900</xdr:rowOff>
    </xdr:from>
    <xdr:to>
      <xdr:col>111</xdr:col>
      <xdr:colOff>177800</xdr:colOff>
      <xdr:row>37</xdr:row>
      <xdr:rowOff>87213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68100"/>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95900</xdr:rowOff>
    </xdr:from>
    <xdr:to>
      <xdr:col>107</xdr:col>
      <xdr:colOff>50800</xdr:colOff>
      <xdr:row>38</xdr:row>
      <xdr:rowOff>50912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68100"/>
          <a:ext cx="889000" cy="29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50912</xdr:rowOff>
    </xdr:from>
    <xdr:to>
      <xdr:col>102</xdr:col>
      <xdr:colOff>114300</xdr:colOff>
      <xdr:row>38</xdr:row>
      <xdr:rowOff>64719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6601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52324</xdr:rowOff>
    </xdr:from>
    <xdr:to>
      <xdr:col>116</xdr:col>
      <xdr:colOff>114300</xdr:colOff>
      <xdr:row>34</xdr:row>
      <xdr:rowOff>153924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75201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36413</xdr:rowOff>
    </xdr:from>
    <xdr:to>
      <xdr:col>112</xdr:col>
      <xdr:colOff>38100</xdr:colOff>
      <xdr:row>37</xdr:row>
      <xdr:rowOff>138013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154540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5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45100</xdr:rowOff>
    </xdr:from>
    <xdr:to>
      <xdr:col>107</xdr:col>
      <xdr:colOff>101600</xdr:colOff>
      <xdr:row>36</xdr:row>
      <xdr:rowOff>146700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163227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9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xdr:rowOff>
    </xdr:from>
    <xdr:to>
      <xdr:col>102</xdr:col>
      <xdr:colOff>165100</xdr:colOff>
      <xdr:row>38</xdr:row>
      <xdr:rowOff>101712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92839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07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13919</xdr:rowOff>
    </xdr:from>
    <xdr:to>
      <xdr:col>98</xdr:col>
      <xdr:colOff>38100</xdr:colOff>
      <xdr:row>38</xdr:row>
      <xdr:rowOff>115519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106646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3607</xdr:rowOff>
    </xdr:from>
    <xdr:to>
      <xdr:col>116</xdr:col>
      <xdr:colOff>63500</xdr:colOff>
      <xdr:row>59</xdr:row>
      <xdr:rowOff>5017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9157"/>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3607</xdr:rowOff>
    </xdr:from>
    <xdr:to>
      <xdr:col>111</xdr:col>
      <xdr:colOff>177800</xdr:colOff>
      <xdr:row>59</xdr:row>
      <xdr:rowOff>3911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915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3226</xdr:rowOff>
    </xdr:from>
    <xdr:to>
      <xdr:col>107</xdr:col>
      <xdr:colOff>50800</xdr:colOff>
      <xdr:row>59</xdr:row>
      <xdr:rowOff>3911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1877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1854</xdr:rowOff>
    </xdr:from>
    <xdr:to>
      <xdr:col>102</xdr:col>
      <xdr:colOff>114300</xdr:colOff>
      <xdr:row>59</xdr:row>
      <xdr:rowOff>3226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174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125667</xdr:rowOff>
    </xdr:from>
    <xdr:to>
      <xdr:col>116</xdr:col>
      <xdr:colOff>114300</xdr:colOff>
      <xdr:row>59</xdr:row>
      <xdr:rowOff>55817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124257</xdr:rowOff>
    </xdr:from>
    <xdr:to>
      <xdr:col>112</xdr:col>
      <xdr:colOff>38100</xdr:colOff>
      <xdr:row>59</xdr:row>
      <xdr:rowOff>54407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124561</xdr:rowOff>
    </xdr:from>
    <xdr:to>
      <xdr:col>107</xdr:col>
      <xdr:colOff>101600</xdr:colOff>
      <xdr:row>59</xdr:row>
      <xdr:rowOff>54711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45838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123876</xdr:rowOff>
    </xdr:from>
    <xdr:to>
      <xdr:col>102</xdr:col>
      <xdr:colOff>165100</xdr:colOff>
      <xdr:row>59</xdr:row>
      <xdr:rowOff>54026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45153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122504</xdr:rowOff>
    </xdr:from>
    <xdr:to>
      <xdr:col>98</xdr:col>
      <xdr:colOff>38100</xdr:colOff>
      <xdr:row>59</xdr:row>
      <xdr:rowOff>52654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43781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5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148256</xdr:rowOff>
    </xdr:from>
    <xdr:to>
      <xdr:col>116</xdr:col>
      <xdr:colOff>63500</xdr:colOff>
      <xdr:row>75</xdr:row>
      <xdr:rowOff>149116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7006"/>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149116</xdr:rowOff>
    </xdr:from>
    <xdr:to>
      <xdr:col>111</xdr:col>
      <xdr:colOff>177800</xdr:colOff>
      <xdr:row>75</xdr:row>
      <xdr:rowOff>152403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7866"/>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96636</xdr:rowOff>
    </xdr:from>
    <xdr:to>
      <xdr:col>107</xdr:col>
      <xdr:colOff>50800</xdr:colOff>
      <xdr:row>75</xdr:row>
      <xdr:rowOff>152403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55386"/>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96636</xdr:rowOff>
    </xdr:from>
    <xdr:to>
      <xdr:col>102</xdr:col>
      <xdr:colOff>114300</xdr:colOff>
      <xdr:row>75</xdr:row>
      <xdr:rowOff>145241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97456</xdr:rowOff>
    </xdr:from>
    <xdr:to>
      <xdr:col>116</xdr:col>
      <xdr:colOff>114300</xdr:colOff>
      <xdr:row>76</xdr:row>
      <xdr:rowOff>27606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75883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98316</xdr:rowOff>
    </xdr:from>
    <xdr:to>
      <xdr:col>112</xdr:col>
      <xdr:colOff>38100</xdr:colOff>
      <xdr:row>76</xdr:row>
      <xdr:rowOff>28466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19593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4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101604</xdr:rowOff>
    </xdr:from>
    <xdr:to>
      <xdr:col>107</xdr:col>
      <xdr:colOff>101600</xdr:colOff>
      <xdr:row>76</xdr:row>
      <xdr:rowOff>31753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22880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45836</xdr:rowOff>
    </xdr:from>
    <xdr:to>
      <xdr:col>102</xdr:col>
      <xdr:colOff>165100</xdr:colOff>
      <xdr:row>75</xdr:row>
      <xdr:rowOff>147436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163963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94441</xdr:rowOff>
    </xdr:from>
    <xdr:to>
      <xdr:col>98</xdr:col>
      <xdr:colOff>38100</xdr:colOff>
      <xdr:row>76</xdr:row>
      <xdr:rowOff>24591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15718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１，０４０</a:t>
          </a:r>
          <a:r>
            <a:rPr kumimoji="1" lang="ja-JP" altLang="ja-JP" sz="1100" b="0" i="0" baseline="0">
              <a:solidFill>
                <a:schemeClr val="dk1"/>
              </a:solidFill>
              <a:effectLst/>
              <a:latin typeface="+mn-lt"/>
              <a:ea typeface="+mn-ea"/>
              <a:cs typeface="+mn-cs"/>
            </a:rPr>
            <a:t>千円となる。普通建設事業のうち新規整備について、</a:t>
          </a:r>
          <a:r>
            <a:rPr kumimoji="1" lang="ja-JP" altLang="en-US" sz="1100" b="0" i="0" baseline="0">
              <a:solidFill>
                <a:schemeClr val="dk1"/>
              </a:solidFill>
              <a:effectLst/>
              <a:latin typeface="+mn-lt"/>
              <a:ea typeface="+mn-ea"/>
              <a:cs typeface="+mn-cs"/>
            </a:rPr>
            <a:t>多目的公園や鶴喜小学校</a:t>
          </a:r>
          <a:r>
            <a:rPr kumimoji="1" lang="ja-JP" altLang="ja-JP" sz="1100" b="0" i="0" baseline="0">
              <a:solidFill>
                <a:schemeClr val="dk1"/>
              </a:solidFill>
              <a:effectLst/>
              <a:latin typeface="+mn-lt"/>
              <a:ea typeface="+mn-ea"/>
              <a:cs typeface="+mn-cs"/>
            </a:rPr>
            <a:t>の整備等により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令和４年度</a:t>
          </a:r>
          <a:r>
            <a:rPr kumimoji="1" lang="ja-JP" altLang="en-US" sz="1100" b="0" i="0" baseline="0">
              <a:solidFill>
                <a:schemeClr val="dk1"/>
              </a:solidFill>
              <a:effectLst/>
              <a:latin typeface="+mn-lt"/>
              <a:ea typeface="+mn-ea"/>
              <a:cs typeface="+mn-cs"/>
            </a:rPr>
            <a:t>に引き続き、</a:t>
          </a:r>
          <a:r>
            <a:rPr kumimoji="1" lang="ja-JP" altLang="ja-JP" sz="1100" b="0" i="0" baseline="0">
              <a:solidFill>
                <a:schemeClr val="dk1"/>
              </a:solidFill>
              <a:effectLst/>
              <a:latin typeface="+mn-lt"/>
              <a:ea typeface="+mn-ea"/>
              <a:cs typeface="+mn-cs"/>
            </a:rPr>
            <a:t>類似団体を上回った。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また、普通建設事業費のうち更新整備についても、類似団体を上回っている。要因は、４町村の合併により多数の公共施設を保有していることと、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公民館等を中心に公共施設の多くが耐用年数による建替え・大規模改修の時期を迎えていることである。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今後は、保育園、その他大型施設の整備に加え、地区公民館や老朽化施設等の改修が見込まれるため、計画的な事業の推進や各事業の見直し、スリム化を検討しながら進めていく。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12,265
12,116
419.68
13,635,641
12,751,055
422,791
7,457,087
10,065,212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111887</xdr:rowOff>
    </xdr:from>
    <xdr:to>
      <xdr:col>24</xdr:col>
      <xdr:colOff>63500</xdr:colOff>
      <xdr:row>34</xdr:row>
      <xdr:rowOff>157988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118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7288"/>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39688</xdr:rowOff>
    </xdr:from>
    <xdr:to>
      <xdr:col>15</xdr:col>
      <xdr:colOff>50800</xdr:colOff>
      <xdr:row>35</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04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151702</xdr:rowOff>
    </xdr:from>
    <xdr:to>
      <xdr:col>10</xdr:col>
      <xdr:colOff>114300</xdr:colOff>
      <xdr:row>35</xdr:row>
      <xdr:rowOff>39688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10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61087</xdr:rowOff>
    </xdr:from>
    <xdr:to>
      <xdr:col>24</xdr:col>
      <xdr:colOff>114300</xdr:colOff>
      <xdr:row>34</xdr:row>
      <xdr:rowOff>162687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83964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107188</xdr:rowOff>
    </xdr:from>
    <xdr:to>
      <xdr:col>20</xdr:col>
      <xdr:colOff>38100</xdr:colOff>
      <xdr:row>35</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xdr:rowOff>
    </xdr:from>
    <xdr:to>
      <xdr:col>15</xdr:col>
      <xdr:colOff>101600</xdr:colOff>
      <xdr:row>35</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160338</xdr:rowOff>
    </xdr:from>
    <xdr:to>
      <xdr:col>10</xdr:col>
      <xdr:colOff>165100</xdr:colOff>
      <xdr:row>35</xdr:row>
      <xdr:rowOff>90488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107015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100902</xdr:rowOff>
    </xdr:from>
    <xdr:to>
      <xdr:col>6</xdr:col>
      <xdr:colOff>38100</xdr:colOff>
      <xdr:row>35</xdr:row>
      <xdr:rowOff>31052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47579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9608</xdr:rowOff>
    </xdr:from>
    <xdr:to>
      <xdr:col>24</xdr:col>
      <xdr:colOff>63500</xdr:colOff>
      <xdr:row>57</xdr:row>
      <xdr:rowOff>28989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2258"/>
          <a:ext cx="8382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9608</xdr:rowOff>
    </xdr:from>
    <xdr:to>
      <xdr:col>19</xdr:col>
      <xdr:colOff>177800</xdr:colOff>
      <xdr:row>57</xdr:row>
      <xdr:rowOff>44372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2258"/>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57402</xdr:rowOff>
    </xdr:from>
    <xdr:to>
      <xdr:col>15</xdr:col>
      <xdr:colOff>50800</xdr:colOff>
      <xdr:row>57</xdr:row>
      <xdr:rowOff>44372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87152"/>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57402</xdr:rowOff>
    </xdr:from>
    <xdr:to>
      <xdr:col>10</xdr:col>
      <xdr:colOff>114300</xdr:colOff>
      <xdr:row>57</xdr:row>
      <xdr:rowOff>17257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7152"/>
          <a:ext cx="889000" cy="3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99237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149639</xdr:rowOff>
    </xdr:from>
    <xdr:to>
      <xdr:col>24</xdr:col>
      <xdr:colOff>114300</xdr:colOff>
      <xdr:row>57</xdr:row>
      <xdr:rowOff>79789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128066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130258</xdr:rowOff>
    </xdr:from>
    <xdr:to>
      <xdr:col>20</xdr:col>
      <xdr:colOff>38100</xdr:colOff>
      <xdr:row>57</xdr:row>
      <xdr:rowOff>60408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51535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165022</xdr:rowOff>
    </xdr:from>
    <xdr:to>
      <xdr:col>15</xdr:col>
      <xdr:colOff>101600</xdr:colOff>
      <xdr:row>57</xdr:row>
      <xdr:rowOff>95172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86299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6602</xdr:rowOff>
    </xdr:from>
    <xdr:to>
      <xdr:col>10</xdr:col>
      <xdr:colOff>165100</xdr:colOff>
      <xdr:row>55</xdr:row>
      <xdr:rowOff>108202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124729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137907</xdr:rowOff>
    </xdr:from>
    <xdr:to>
      <xdr:col>6</xdr:col>
      <xdr:colOff>38100</xdr:colOff>
      <xdr:row>57</xdr:row>
      <xdr:rowOff>68057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84584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51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141053</xdr:rowOff>
    </xdr:from>
    <xdr:to>
      <xdr:col>24</xdr:col>
      <xdr:colOff>63500</xdr:colOff>
      <xdr:row>75</xdr:row>
      <xdr:rowOff>138777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28353"/>
          <a:ext cx="838200" cy="1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91287</xdr:rowOff>
    </xdr:from>
    <xdr:to>
      <xdr:col>19</xdr:col>
      <xdr:colOff>177800</xdr:colOff>
      <xdr:row>75</xdr:row>
      <xdr:rowOff>138777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50037"/>
          <a:ext cx="889000" cy="4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91287</xdr:rowOff>
    </xdr:from>
    <xdr:to>
      <xdr:col>15</xdr:col>
      <xdr:colOff>50800</xdr:colOff>
      <xdr:row>75</xdr:row>
      <xdr:rowOff>163452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50037"/>
          <a:ext cx="889000" cy="7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163452</xdr:rowOff>
    </xdr:from>
    <xdr:to>
      <xdr:col>10</xdr:col>
      <xdr:colOff>114300</xdr:colOff>
      <xdr:row>76</xdr:row>
      <xdr:rowOff>3222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2202"/>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116490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122300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90253</xdr:rowOff>
    </xdr:from>
    <xdr:to>
      <xdr:col>24</xdr:col>
      <xdr:colOff>114300</xdr:colOff>
      <xdr:row>75</xdr:row>
      <xdr:rowOff>20403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113130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87977</xdr:rowOff>
    </xdr:from>
    <xdr:to>
      <xdr:col>20</xdr:col>
      <xdr:colOff>38100</xdr:colOff>
      <xdr:row>76</xdr:row>
      <xdr:rowOff>18126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6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34654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2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40487</xdr:rowOff>
    </xdr:from>
    <xdr:to>
      <xdr:col>15</xdr:col>
      <xdr:colOff>101600</xdr:colOff>
      <xdr:row>75</xdr:row>
      <xdr:rowOff>142087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158614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7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112651</xdr:rowOff>
    </xdr:from>
    <xdr:to>
      <xdr:col>10</xdr:col>
      <xdr:colOff>165100</xdr:colOff>
      <xdr:row>76</xdr:row>
      <xdr:rowOff>42800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59328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123872</xdr:rowOff>
    </xdr:from>
    <xdr:to>
      <xdr:col>6</xdr:col>
      <xdr:colOff>38100</xdr:colOff>
      <xdr:row>76</xdr:row>
      <xdr:rowOff>54022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5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68757</xdr:rowOff>
    </xdr:from>
    <xdr:to>
      <xdr:col>24</xdr:col>
      <xdr:colOff>63500</xdr:colOff>
      <xdr:row>96</xdr:row>
      <xdr:rowOff>159142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7957"/>
          <a:ext cx="838200" cy="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159142</xdr:rowOff>
    </xdr:from>
    <xdr:to>
      <xdr:col>19</xdr:col>
      <xdr:colOff>177800</xdr:colOff>
      <xdr:row>97</xdr:row>
      <xdr:rowOff>63968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8342"/>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63968</xdr:rowOff>
    </xdr:from>
    <xdr:to>
      <xdr:col>15</xdr:col>
      <xdr:colOff>50800</xdr:colOff>
      <xdr:row>97</xdr:row>
      <xdr:rowOff>113542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4618"/>
          <a:ext cx="8890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113542</xdr:rowOff>
    </xdr:from>
    <xdr:to>
      <xdr:col>10</xdr:col>
      <xdr:colOff>114300</xdr:colOff>
      <xdr:row>98</xdr:row>
      <xdr:rowOff>2442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44192"/>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17957</xdr:rowOff>
    </xdr:from>
    <xdr:to>
      <xdr:col>24</xdr:col>
      <xdr:colOff>114300</xdr:colOff>
      <xdr:row>96</xdr:row>
      <xdr:rowOff>119557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40834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108342</xdr:rowOff>
    </xdr:from>
    <xdr:to>
      <xdr:col>20</xdr:col>
      <xdr:colOff>38100</xdr:colOff>
      <xdr:row>97</xdr:row>
      <xdr:rowOff>38492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4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13168</xdr:rowOff>
    </xdr:from>
    <xdr:to>
      <xdr:col>15</xdr:col>
      <xdr:colOff>101600</xdr:colOff>
      <xdr:row>97</xdr:row>
      <xdr:rowOff>114768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62742</xdr:rowOff>
    </xdr:from>
    <xdr:to>
      <xdr:col>10</xdr:col>
      <xdr:colOff>165100</xdr:colOff>
      <xdr:row>97</xdr:row>
      <xdr:rowOff>164342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123092</xdr:rowOff>
    </xdr:from>
    <xdr:to>
      <xdr:col>6</xdr:col>
      <xdr:colOff>38100</xdr:colOff>
      <xdr:row>98</xdr:row>
      <xdr:rowOff>53242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5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135455</xdr:rowOff>
    </xdr:from>
    <xdr:to>
      <xdr:col>55</xdr:col>
      <xdr:colOff>0</xdr:colOff>
      <xdr:row>37</xdr:row>
      <xdr:rowOff>140680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9105"/>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140680</xdr:rowOff>
    </xdr:from>
    <xdr:to>
      <xdr:col>50</xdr:col>
      <xdr:colOff>114300</xdr:colOff>
      <xdr:row>37</xdr:row>
      <xdr:rowOff>143945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84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143945</xdr:rowOff>
    </xdr:from>
    <xdr:to>
      <xdr:col>45</xdr:col>
      <xdr:colOff>177800</xdr:colOff>
      <xdr:row>37</xdr:row>
      <xdr:rowOff>146884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87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146884</xdr:rowOff>
    </xdr:from>
    <xdr:to>
      <xdr:col>41</xdr:col>
      <xdr:colOff>50800</xdr:colOff>
      <xdr:row>37</xdr:row>
      <xdr:rowOff>149824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053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84655</xdr:rowOff>
    </xdr:from>
    <xdr:to>
      <xdr:col>55</xdr:col>
      <xdr:colOff>50800</xdr:colOff>
      <xdr:row>38</xdr:row>
      <xdr:rowOff>14805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107532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89880</xdr:rowOff>
    </xdr:from>
    <xdr:to>
      <xdr:col>50</xdr:col>
      <xdr:colOff>165100</xdr:colOff>
      <xdr:row>38</xdr:row>
      <xdr:rowOff>20030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36557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8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93145</xdr:rowOff>
    </xdr:from>
    <xdr:to>
      <xdr:col>46</xdr:col>
      <xdr:colOff>38100</xdr:colOff>
      <xdr:row>38</xdr:row>
      <xdr:rowOff>23295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96084</xdr:rowOff>
    </xdr:from>
    <xdr:to>
      <xdr:col>41</xdr:col>
      <xdr:colOff>101600</xdr:colOff>
      <xdr:row>38</xdr:row>
      <xdr:rowOff>26234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42761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99024</xdr:rowOff>
    </xdr:from>
    <xdr:to>
      <xdr:col>36</xdr:col>
      <xdr:colOff>165100</xdr:colOff>
      <xdr:row>38</xdr:row>
      <xdr:rowOff>29173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45701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125854</xdr:rowOff>
    </xdr:from>
    <xdr:to>
      <xdr:col>55</xdr:col>
      <xdr:colOff>0</xdr:colOff>
      <xdr:row>56</xdr:row>
      <xdr:rowOff>45951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55604"/>
          <a:ext cx="838200" cy="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125854</xdr:rowOff>
    </xdr:from>
    <xdr:to>
      <xdr:col>50</xdr:col>
      <xdr:colOff>114300</xdr:colOff>
      <xdr:row>55</xdr:row>
      <xdr:rowOff>126457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55604"/>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126457</xdr:rowOff>
    </xdr:from>
    <xdr:to>
      <xdr:col>45</xdr:col>
      <xdr:colOff>177800</xdr:colOff>
      <xdr:row>56</xdr:row>
      <xdr:rowOff>90726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56207"/>
          <a:ext cx="8890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90726</xdr:rowOff>
    </xdr:from>
    <xdr:to>
      <xdr:col>41</xdr:col>
      <xdr:colOff>50800</xdr:colOff>
      <xdr:row>56</xdr:row>
      <xdr:rowOff>145590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166601</xdr:rowOff>
    </xdr:from>
    <xdr:to>
      <xdr:col>55</xdr:col>
      <xdr:colOff>50800</xdr:colOff>
      <xdr:row>56</xdr:row>
      <xdr:rowOff>96751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75054</xdr:rowOff>
    </xdr:from>
    <xdr:to>
      <xdr:col>50</xdr:col>
      <xdr:colOff>165100</xdr:colOff>
      <xdr:row>56</xdr:row>
      <xdr:rowOff>5204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21731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75657</xdr:rowOff>
    </xdr:from>
    <xdr:to>
      <xdr:col>46</xdr:col>
      <xdr:colOff>38100</xdr:colOff>
      <xdr:row>56</xdr:row>
      <xdr:rowOff>5807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22334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39926</xdr:rowOff>
    </xdr:from>
    <xdr:to>
      <xdr:col>41</xdr:col>
      <xdr:colOff>101600</xdr:colOff>
      <xdr:row>56</xdr:row>
      <xdr:rowOff>141526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158053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94790</xdr:rowOff>
    </xdr:from>
    <xdr:to>
      <xdr:col>36</xdr:col>
      <xdr:colOff>165100</xdr:colOff>
      <xdr:row>57</xdr:row>
      <xdr:rowOff>24940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128003</xdr:rowOff>
    </xdr:from>
    <xdr:to>
      <xdr:col>55</xdr:col>
      <xdr:colOff>0</xdr:colOff>
      <xdr:row>77</xdr:row>
      <xdr:rowOff>162133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29653"/>
          <a:ext cx="8382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91511</xdr:rowOff>
    </xdr:from>
    <xdr:to>
      <xdr:col>50</xdr:col>
      <xdr:colOff>114300</xdr:colOff>
      <xdr:row>77</xdr:row>
      <xdr:rowOff>128003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93161"/>
          <a:ext cx="889000" cy="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160266</xdr:rowOff>
    </xdr:from>
    <xdr:to>
      <xdr:col>45</xdr:col>
      <xdr:colOff>177800</xdr:colOff>
      <xdr:row>77</xdr:row>
      <xdr:rowOff>91511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19016"/>
          <a:ext cx="889000" cy="27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160266</xdr:rowOff>
    </xdr:from>
    <xdr:to>
      <xdr:col>41</xdr:col>
      <xdr:colOff>50800</xdr:colOff>
      <xdr:row>77</xdr:row>
      <xdr:rowOff>78115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19016"/>
          <a:ext cx="889000" cy="26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20052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108765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111333</xdr:rowOff>
    </xdr:from>
    <xdr:to>
      <xdr:col>55</xdr:col>
      <xdr:colOff>50800</xdr:colOff>
      <xdr:row>78</xdr:row>
      <xdr:rowOff>41483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134210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77203</xdr:rowOff>
    </xdr:from>
    <xdr:to>
      <xdr:col>50</xdr:col>
      <xdr:colOff>165100</xdr:colOff>
      <xdr:row>78</xdr:row>
      <xdr:rowOff>7353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40711</xdr:rowOff>
    </xdr:from>
    <xdr:to>
      <xdr:col>46</xdr:col>
      <xdr:colOff>38100</xdr:colOff>
      <xdr:row>77</xdr:row>
      <xdr:rowOff>142311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158838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109466</xdr:rowOff>
    </xdr:from>
    <xdr:to>
      <xdr:col>41</xdr:col>
      <xdr:colOff>101600</xdr:colOff>
      <xdr:row>76</xdr:row>
      <xdr:rowOff>39616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56143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27315</xdr:rowOff>
    </xdr:from>
    <xdr:to>
      <xdr:col>36</xdr:col>
      <xdr:colOff>165100</xdr:colOff>
      <xdr:row>77</xdr:row>
      <xdr:rowOff>128915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145442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0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77122</xdr:rowOff>
    </xdr:from>
    <xdr:to>
      <xdr:col>55</xdr:col>
      <xdr:colOff>0</xdr:colOff>
      <xdr:row>95</xdr:row>
      <xdr:rowOff>147651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64872"/>
          <a:ext cx="838200" cy="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137505</xdr:rowOff>
    </xdr:from>
    <xdr:to>
      <xdr:col>50</xdr:col>
      <xdr:colOff>114300</xdr:colOff>
      <xdr:row>95</xdr:row>
      <xdr:rowOff>147651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25255"/>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85513</xdr:rowOff>
    </xdr:from>
    <xdr:to>
      <xdr:col>45</xdr:col>
      <xdr:colOff>177800</xdr:colOff>
      <xdr:row>95</xdr:row>
      <xdr:rowOff>137505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73263"/>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85513</xdr:rowOff>
    </xdr:from>
    <xdr:to>
      <xdr:col>41</xdr:col>
      <xdr:colOff>50800</xdr:colOff>
      <xdr:row>96</xdr:row>
      <xdr:rowOff>35271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3263"/>
          <a:ext cx="889000" cy="1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44321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26322</xdr:rowOff>
    </xdr:from>
    <xdr:to>
      <xdr:col>55</xdr:col>
      <xdr:colOff>50800</xdr:colOff>
      <xdr:row>95</xdr:row>
      <xdr:rowOff>127922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49199</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96851</xdr:rowOff>
    </xdr:from>
    <xdr:to>
      <xdr:col>50</xdr:col>
      <xdr:colOff>165100</xdr:colOff>
      <xdr:row>96</xdr:row>
      <xdr:rowOff>27001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43528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15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86705</xdr:rowOff>
    </xdr:from>
    <xdr:to>
      <xdr:col>46</xdr:col>
      <xdr:colOff>38100</xdr:colOff>
      <xdr:row>96</xdr:row>
      <xdr:rowOff>16855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33382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14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34713</xdr:rowOff>
    </xdr:from>
    <xdr:to>
      <xdr:col>41</xdr:col>
      <xdr:colOff>101600</xdr:colOff>
      <xdr:row>95</xdr:row>
      <xdr:rowOff>136313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152840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155921</xdr:rowOff>
    </xdr:from>
    <xdr:to>
      <xdr:col>36</xdr:col>
      <xdr:colOff>165100</xdr:colOff>
      <xdr:row>96</xdr:row>
      <xdr:rowOff>86071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102598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111265</xdr:rowOff>
    </xdr:from>
    <xdr:to>
      <xdr:col>85</xdr:col>
      <xdr:colOff>127000</xdr:colOff>
      <xdr:row>37</xdr:row>
      <xdr:rowOff>113271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4915"/>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99047</xdr:rowOff>
    </xdr:from>
    <xdr:to>
      <xdr:col>81</xdr:col>
      <xdr:colOff>50800</xdr:colOff>
      <xdr:row>37</xdr:row>
      <xdr:rowOff>111265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2697"/>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52921</xdr:rowOff>
    </xdr:from>
    <xdr:to>
      <xdr:col>76</xdr:col>
      <xdr:colOff>114300</xdr:colOff>
      <xdr:row>37</xdr:row>
      <xdr:rowOff>99047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96571"/>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52921</xdr:rowOff>
    </xdr:from>
    <xdr:to>
      <xdr:col>71</xdr:col>
      <xdr:colOff>177800</xdr:colOff>
      <xdr:row>37</xdr:row>
      <xdr:rowOff>113703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96571"/>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62471</xdr:rowOff>
    </xdr:from>
    <xdr:to>
      <xdr:col>85</xdr:col>
      <xdr:colOff>177800</xdr:colOff>
      <xdr:row>37</xdr:row>
      <xdr:rowOff>164071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148848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60465</xdr:rowOff>
    </xdr:from>
    <xdr:to>
      <xdr:col>81</xdr:col>
      <xdr:colOff>101600</xdr:colOff>
      <xdr:row>37</xdr:row>
      <xdr:rowOff>162065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48247</xdr:rowOff>
    </xdr:from>
    <xdr:to>
      <xdr:col>76</xdr:col>
      <xdr:colOff>165100</xdr:colOff>
      <xdr:row>37</xdr:row>
      <xdr:rowOff>149847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140974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2121</xdr:rowOff>
    </xdr:from>
    <xdr:to>
      <xdr:col>72</xdr:col>
      <xdr:colOff>38100</xdr:colOff>
      <xdr:row>37</xdr:row>
      <xdr:rowOff>103721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62903</xdr:rowOff>
    </xdr:from>
    <xdr:to>
      <xdr:col>67</xdr:col>
      <xdr:colOff>101600</xdr:colOff>
      <xdr:row>37</xdr:row>
      <xdr:rowOff>164503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115040</xdr:rowOff>
    </xdr:from>
    <xdr:to>
      <xdr:col>85</xdr:col>
      <xdr:colOff>127000</xdr:colOff>
      <xdr:row>56</xdr:row>
      <xdr:rowOff>125092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16240"/>
          <a:ext cx="838200" cy="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110579</xdr:rowOff>
    </xdr:from>
    <xdr:to>
      <xdr:col>81</xdr:col>
      <xdr:colOff>50800</xdr:colOff>
      <xdr:row>56</xdr:row>
      <xdr:rowOff>125092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1779"/>
          <a:ext cx="8890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110579</xdr:rowOff>
    </xdr:from>
    <xdr:to>
      <xdr:col>76</xdr:col>
      <xdr:colOff>114300</xdr:colOff>
      <xdr:row>57</xdr:row>
      <xdr:rowOff>162358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1779"/>
          <a:ext cx="889000" cy="2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59155</xdr:rowOff>
    </xdr:from>
    <xdr:to>
      <xdr:col>71</xdr:col>
      <xdr:colOff>177800</xdr:colOff>
      <xdr:row>57</xdr:row>
      <xdr:rowOff>162358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1805"/>
          <a:ext cx="889000" cy="10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64240</xdr:rowOff>
    </xdr:from>
    <xdr:to>
      <xdr:col>85</xdr:col>
      <xdr:colOff>177800</xdr:colOff>
      <xdr:row>56</xdr:row>
      <xdr:rowOff>165840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87117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1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74292</xdr:rowOff>
    </xdr:from>
    <xdr:to>
      <xdr:col>81</xdr:col>
      <xdr:colOff>101600</xdr:colOff>
      <xdr:row>57</xdr:row>
      <xdr:rowOff>4442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20969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59779</xdr:rowOff>
    </xdr:from>
    <xdr:to>
      <xdr:col>76</xdr:col>
      <xdr:colOff>165100</xdr:colOff>
      <xdr:row>56</xdr:row>
      <xdr:rowOff>161379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3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111558</xdr:rowOff>
    </xdr:from>
    <xdr:to>
      <xdr:col>72</xdr:col>
      <xdr:colOff>38100</xdr:colOff>
      <xdr:row>58</xdr:row>
      <xdr:rowOff>41708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58235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8355</xdr:rowOff>
    </xdr:from>
    <xdr:to>
      <xdr:col>67</xdr:col>
      <xdr:colOff>101600</xdr:colOff>
      <xdr:row>57</xdr:row>
      <xdr:rowOff>109955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126482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5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99626</xdr:rowOff>
    </xdr:from>
    <xdr:to>
      <xdr:col>85</xdr:col>
      <xdr:colOff>127000</xdr:colOff>
      <xdr:row>78</xdr:row>
      <xdr:rowOff>106004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615476"/>
          <a:ext cx="838200" cy="8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85362</xdr:rowOff>
    </xdr:from>
    <xdr:to>
      <xdr:col>81</xdr:col>
      <xdr:colOff>50800</xdr:colOff>
      <xdr:row>78</xdr:row>
      <xdr:rowOff>106004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5846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130350</xdr:rowOff>
    </xdr:from>
    <xdr:to>
      <xdr:col>76</xdr:col>
      <xdr:colOff>114300</xdr:colOff>
      <xdr:row>78</xdr:row>
      <xdr:rowOff>85362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32000"/>
          <a:ext cx="889000" cy="1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150307</xdr:rowOff>
    </xdr:from>
    <xdr:to>
      <xdr:col>71</xdr:col>
      <xdr:colOff>177800</xdr:colOff>
      <xdr:row>77</xdr:row>
      <xdr:rowOff>130350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666157"/>
          <a:ext cx="889000" cy="6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43873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48826</xdr:rowOff>
    </xdr:from>
    <xdr:to>
      <xdr:col>85</xdr:col>
      <xdr:colOff>177800</xdr:colOff>
      <xdr:row>73</xdr:row>
      <xdr:rowOff>150426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5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71703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4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55204</xdr:rowOff>
    </xdr:from>
    <xdr:to>
      <xdr:col>81</xdr:col>
      <xdr:colOff>101600</xdr:colOff>
      <xdr:row>78</xdr:row>
      <xdr:rowOff>156804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147931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34562</xdr:rowOff>
    </xdr:from>
    <xdr:to>
      <xdr:col>76</xdr:col>
      <xdr:colOff>165100</xdr:colOff>
      <xdr:row>78</xdr:row>
      <xdr:rowOff>136162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127289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79550</xdr:rowOff>
    </xdr:from>
    <xdr:to>
      <xdr:col>72</xdr:col>
      <xdr:colOff>38100</xdr:colOff>
      <xdr:row>78</xdr:row>
      <xdr:rowOff>9700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99507</xdr:rowOff>
    </xdr:from>
    <xdr:to>
      <xdr:col>67</xdr:col>
      <xdr:colOff>101600</xdr:colOff>
      <xdr:row>74</xdr:row>
      <xdr:rowOff>29657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6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46184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3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69171</xdr:rowOff>
    </xdr:from>
    <xdr:to>
      <xdr:col>85</xdr:col>
      <xdr:colOff>127000</xdr:colOff>
      <xdr:row>93</xdr:row>
      <xdr:rowOff>77040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014021"/>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69171</xdr:rowOff>
    </xdr:from>
    <xdr:to>
      <xdr:col>81</xdr:col>
      <xdr:colOff>50800</xdr:colOff>
      <xdr:row>93</xdr:row>
      <xdr:rowOff>73692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14021"/>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73692</xdr:rowOff>
    </xdr:from>
    <xdr:to>
      <xdr:col>76</xdr:col>
      <xdr:colOff>114300</xdr:colOff>
      <xdr:row>93</xdr:row>
      <xdr:rowOff>94334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018542"/>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94334</xdr:rowOff>
    </xdr:from>
    <xdr:to>
      <xdr:col>71</xdr:col>
      <xdr:colOff>177800</xdr:colOff>
      <xdr:row>93</xdr:row>
      <xdr:rowOff>144032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039184"/>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26240</xdr:rowOff>
    </xdr:from>
    <xdr:to>
      <xdr:col>85</xdr:col>
      <xdr:colOff>177800</xdr:colOff>
      <xdr:row>93</xdr:row>
      <xdr:rowOff>127840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49117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2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18371</xdr:rowOff>
    </xdr:from>
    <xdr:to>
      <xdr:col>81</xdr:col>
      <xdr:colOff>101600</xdr:colOff>
      <xdr:row>93</xdr:row>
      <xdr:rowOff>119971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9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136498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7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22892</xdr:rowOff>
    </xdr:from>
    <xdr:to>
      <xdr:col>76</xdr:col>
      <xdr:colOff>165100</xdr:colOff>
      <xdr:row>93</xdr:row>
      <xdr:rowOff>124492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59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141019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74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43534</xdr:rowOff>
    </xdr:from>
    <xdr:to>
      <xdr:col>72</xdr:col>
      <xdr:colOff>38100</xdr:colOff>
      <xdr:row>93</xdr:row>
      <xdr:rowOff>145134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9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161661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76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93232</xdr:rowOff>
    </xdr:from>
    <xdr:to>
      <xdr:col>67</xdr:col>
      <xdr:colOff>101600</xdr:colOff>
      <xdr:row>94</xdr:row>
      <xdr:rowOff>23382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39909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教育費は住民一人当たり約１</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千円となっており</a:t>
          </a:r>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より増加している。主な要因は、多目的公園の整備、</a:t>
          </a:r>
          <a:r>
            <a:rPr kumimoji="1" lang="ja-JP" altLang="en-US" sz="1100" b="0" i="0" baseline="0">
              <a:solidFill>
                <a:schemeClr val="dk1"/>
              </a:solidFill>
              <a:effectLst/>
              <a:latin typeface="+mn-lt"/>
              <a:ea typeface="+mn-ea"/>
              <a:cs typeface="+mn-cs"/>
            </a:rPr>
            <a:t>鶴喜小学校や</a:t>
          </a:r>
          <a:r>
            <a:rPr kumimoji="1" lang="ja-JP" altLang="ja-JP" sz="1100" b="0" i="0" baseline="0">
              <a:solidFill>
                <a:schemeClr val="dk1"/>
              </a:solidFill>
              <a:effectLst/>
              <a:latin typeface="+mn-lt"/>
              <a:ea typeface="+mn-ea"/>
              <a:cs typeface="+mn-cs"/>
            </a:rPr>
            <a:t>地区公民館の</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を行ったことである。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今後についても、老朽化した施設や学校施設、町立病院の整備等に多額の費用が要することが予想されるため、公共施設個別計画と各長寿命化計画による長期的な管理計画を立て、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年度は歳計剰余金積立と利子積立により</a:t>
          </a:r>
          <a:r>
            <a:rPr kumimoji="1" lang="ja-JP" altLang="en-US" sz="1050" b="0" i="0" baseline="0">
              <a:solidFill>
                <a:schemeClr val="dk1"/>
              </a:solidFill>
              <a:effectLst/>
              <a:latin typeface="+mn-lt"/>
              <a:ea typeface="+mn-ea"/>
              <a:cs typeface="+mn-cs"/>
            </a:rPr>
            <a:t>０．９</a:t>
          </a:r>
          <a:r>
            <a:rPr kumimoji="1" lang="ja-JP" altLang="ja-JP" sz="1050" b="0" i="0" baseline="0">
              <a:solidFill>
                <a:schemeClr val="dk1"/>
              </a:solidFill>
              <a:effectLst/>
              <a:latin typeface="+mn-lt"/>
              <a:ea typeface="+mn-ea"/>
              <a:cs typeface="+mn-cs"/>
            </a:rPr>
            <a:t>億円を積立て</a:t>
          </a:r>
          <a:r>
            <a:rPr kumimoji="1" lang="ja-JP" altLang="en-US" sz="1050" b="0" i="0" baseline="0">
              <a:solidFill>
                <a:schemeClr val="dk1"/>
              </a:solidFill>
              <a:effectLst/>
              <a:latin typeface="+mn-lt"/>
              <a:ea typeface="+mn-ea"/>
              <a:cs typeface="+mn-cs"/>
            </a:rPr>
            <a:t>たものの、大規模事業や災害復旧により９．５</a:t>
          </a:r>
          <a:r>
            <a:rPr kumimoji="1" lang="ja-JP" altLang="ja-JP" sz="1050" b="0" i="0" baseline="0">
              <a:solidFill>
                <a:schemeClr val="dk1"/>
              </a:solidFill>
              <a:effectLst/>
              <a:latin typeface="+mn-lt"/>
              <a:ea typeface="+mn-ea"/>
              <a:cs typeface="+mn-cs"/>
            </a:rPr>
            <a:t>億円取り崩した</a:t>
          </a:r>
          <a:r>
            <a:rPr kumimoji="1" lang="ja-JP" altLang="en-US" sz="1050" b="0" i="0" baseline="0">
              <a:solidFill>
                <a:schemeClr val="dk1"/>
              </a:solidFill>
              <a:effectLst/>
              <a:latin typeface="+mn-lt"/>
              <a:ea typeface="+mn-ea"/>
              <a:cs typeface="+mn-cs"/>
            </a:rPr>
            <a:t>ため</a:t>
          </a:r>
          <a:r>
            <a:rPr kumimoji="1" lang="ja-JP" altLang="ja-JP" sz="1050" b="0" i="0" baseline="0">
              <a:solidFill>
                <a:schemeClr val="dk1"/>
              </a:solidFill>
              <a:effectLst/>
              <a:latin typeface="+mn-lt"/>
              <a:ea typeface="+mn-ea"/>
              <a:cs typeface="+mn-cs"/>
            </a:rPr>
            <a:t>、決算時の標準財政規模比は</a:t>
          </a:r>
          <a:r>
            <a:rPr kumimoji="1" lang="ja-JP" altLang="en-US" sz="1050" b="0" i="0" baseline="0">
              <a:solidFill>
                <a:schemeClr val="dk1"/>
              </a:solidFill>
              <a:effectLst/>
              <a:latin typeface="+mn-lt"/>
              <a:ea typeface="+mn-ea"/>
              <a:cs typeface="+mn-cs"/>
            </a:rPr>
            <a:t>４７．５３</a:t>
          </a:r>
          <a:r>
            <a:rPr kumimoji="1"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今後、大規模な自然災害や感染症対策等の非常時の備えとして財源確保が必要なため、現在の基金依存の体質を脱却し政調整基金への積立・確保が必要となっている。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a:t>
          </a:r>
          <a:r>
            <a:rPr kumimoji="1" lang="ja-JP" altLang="en-US" sz="1100" b="0" i="0" baseline="0">
              <a:solidFill>
                <a:schemeClr val="dk1"/>
              </a:solidFill>
              <a:effectLst/>
              <a:latin typeface="+mn-lt"/>
              <a:ea typeface="+mn-ea"/>
              <a:cs typeface="+mn-cs"/>
            </a:rPr>
            <a:t>に係る償還額</a:t>
          </a:r>
          <a:r>
            <a:rPr kumimoji="1" lang="ja-JP" altLang="ja-JP" sz="1100" b="0" i="0" baseline="0">
              <a:solidFill>
                <a:schemeClr val="dk1"/>
              </a:solidFill>
              <a:effectLst/>
              <a:latin typeface="+mn-lt"/>
              <a:ea typeface="+mn-ea"/>
              <a:cs typeface="+mn-cs"/>
            </a:rPr>
            <a:t>及び</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公共下水道整備事業等に係る公営企業債の償還に対する繰入額が数年間に渡り発生する見込である。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元利償還金については令和３年度に一度ピークを迎え、前述の鏡野地域情報通信施設整備事業に係る償還完了により一時的に減少する見込だが、今後、大型の施設整備・改修を控えているため、数値の注視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近年は償還額が新規発行額を大幅に上回ってお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充当可能財源の内、充当可能基金については、決算剰余金の積立てにより財政調整基金を中心に増加していたが、近年の自然災害や感染症の蔓延等により減少傾向となっている。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将来負担比率は、充当可能財源の減少が推測される中で、今後、大型の施設整備・改修を控えているため、数値の注視が必要である。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歳計剰余金積立等により減債基金が増額となったが、</a:t>
          </a:r>
          <a:r>
            <a:rPr kumimoji="1" lang="ja-JP" altLang="en-US" sz="1300">
              <a:solidFill>
                <a:schemeClr val="dk1"/>
              </a:solidFill>
              <a:effectLst/>
              <a:latin typeface="+mn-lt"/>
              <a:ea typeface="+mn-ea"/>
              <a:cs typeface="+mn-cs"/>
            </a:rPr>
            <a:t>大規模事業や災害復旧等</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財政調整基金と</a:t>
          </a:r>
          <a:r>
            <a:rPr kumimoji="1" lang="ja-JP" altLang="ja-JP" sz="1300">
              <a:solidFill>
                <a:schemeClr val="dk1"/>
              </a:solidFill>
              <a:effectLst/>
              <a:latin typeface="+mn-lt"/>
              <a:ea typeface="+mn-ea"/>
              <a:cs typeface="+mn-cs"/>
            </a:rPr>
            <a:t>その他特定目的基金で減額となったことで、基金全体として</a:t>
          </a:r>
          <a:r>
            <a:rPr kumimoji="1" lang="ja-JP" altLang="en-US" sz="1300">
              <a:solidFill>
                <a:schemeClr val="dk1"/>
              </a:solidFill>
              <a:effectLst/>
              <a:latin typeface="+mn-lt"/>
              <a:ea typeface="+mn-ea"/>
              <a:cs typeface="+mn-cs"/>
            </a:rPr>
            <a:t>は減少</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今後の自然災害等に備えて適切な積立を行うとともに、その他特定目的基金の整理を行う。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鏡野町地域振興基金：本町における町民の連携の強化及び地域振興</a:t>
          </a:r>
          <a:endParaRPr lang="ja-JP" altLang="ja-JP" sz="1300">
            <a:effectLst/>
          </a:endParaRPr>
        </a:p>
        <a:p>
          <a:r>
            <a:rPr kumimoji="1" lang="ja-JP" altLang="ja-JP" sz="13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300">
            <a:effectLst/>
          </a:endParaRPr>
        </a:p>
        <a:p>
          <a:r>
            <a:rPr kumimoji="1" lang="ja-JP" altLang="ja-JP" sz="1300">
              <a:solidFill>
                <a:schemeClr val="dk1"/>
              </a:solidFill>
              <a:effectLst/>
              <a:latin typeface="+mn-lt"/>
              <a:ea typeface="+mn-ea"/>
              <a:cs typeface="+mn-cs"/>
            </a:rPr>
            <a:t>　鏡野町かがみの創生基金：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世紀に向けて、明るく、豊かで、活力ある独創的、個性的な地域づくりを行う</a:t>
          </a:r>
          <a:endParaRPr lang="ja-JP" altLang="ja-JP" sz="1300">
            <a:effectLst/>
          </a:endParaRPr>
        </a:p>
        <a:p>
          <a:r>
            <a:rPr kumimoji="1" lang="ja-JP" altLang="ja-JP" sz="1300">
              <a:solidFill>
                <a:schemeClr val="dk1"/>
              </a:solidFill>
              <a:effectLst/>
              <a:latin typeface="+mn-lt"/>
              <a:ea typeface="+mn-ea"/>
              <a:cs typeface="+mn-cs"/>
            </a:rPr>
            <a:t>　鏡野町養護老人ホームかがみの園運営安定化基金：かがみの園の健全な運営を図るため。</a:t>
          </a:r>
          <a:endParaRPr lang="ja-JP" altLang="ja-JP" sz="1300">
            <a:effectLst/>
          </a:endParaRPr>
        </a:p>
        <a:p>
          <a:r>
            <a:rPr kumimoji="1" lang="ja-JP" altLang="ja-JP" sz="1300">
              <a:solidFill>
                <a:schemeClr val="dk1"/>
              </a:solidFill>
              <a:effectLst/>
              <a:latin typeface="+mn-lt"/>
              <a:ea typeface="+mn-ea"/>
              <a:cs typeface="+mn-cs"/>
            </a:rPr>
            <a:t>　鏡野町地域活性化・生活支援基金：新型コロナウイルス感染症により影響を受けた、地域経済と住民生活の支援を図るため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鏡野町地域振興基金：鏡野町地域情報通信施設運営事業へ財源として充当。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基金設立時の目的を終えたものについては廃止し、その他の基金については目的等に応じて整理を行う。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施設改修等の大規模事業や災害復旧により歳出が増加。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自然災害・感染症等への備えのほか、大規模事業に対応するため、過去の実績を踏まえ４０億円程度を目途に積み立てることと</a:t>
          </a:r>
          <a:r>
            <a:rPr kumimoji="1" lang="ja-JP" altLang="en-US" sz="1300">
              <a:solidFill>
                <a:schemeClr val="dk1"/>
              </a:solidFill>
              <a:effectLst/>
              <a:latin typeface="+mn-lt"/>
              <a:ea typeface="+mn-ea"/>
              <a:cs typeface="+mn-cs"/>
            </a:rPr>
            <a:t>したい</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歳計剰余金の積立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当該地方債については、令和３年度に起債償還のピークを迎え、今後は減少の見込。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13635641</v>
      </c>
      <c r="BO4" s="371"/>
      <c r="BP4" s="371"/>
      <c r="BQ4" s="371"/>
      <c r="BR4" s="371"/>
      <c r="BS4" s="371"/>
      <c r="BT4" s="371"/>
      <c r="BU4" s="372"/>
      <c r="BV4" s="370">
        <v>12618071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12751055</v>
      </c>
      <c r="BO5" s="408"/>
      <c r="BP5" s="408"/>
      <c r="BQ5" s="408"/>
      <c r="BR5" s="408"/>
      <c r="BS5" s="408"/>
      <c r="BT5" s="408"/>
      <c r="BU5" s="409"/>
      <c r="BV5" s="407">
        <v>12022761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86.4</v>
      </c>
      <c r="CU5" s="405"/>
      <c r="CV5" s="405"/>
      <c r="CW5" s="405"/>
      <c r="CX5" s="405"/>
      <c r="CY5" s="405"/>
      <c r="CZ5" s="405"/>
      <c r="DA5" s="406"/>
      <c r="DB5" s="404">
        <v>86.8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884586</v>
      </c>
      <c r="BO6" s="408"/>
      <c r="BP6" s="408"/>
      <c r="BQ6" s="408"/>
      <c r="BR6" s="408"/>
      <c r="BS6" s="408"/>
      <c r="BT6" s="408"/>
      <c r="BU6" s="409"/>
      <c r="BV6" s="407">
        <v>595310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86.8</v>
      </c>
      <c r="CU6" s="445"/>
      <c r="CV6" s="445"/>
      <c r="CW6" s="445"/>
      <c r="CX6" s="445"/>
      <c r="CY6" s="445"/>
      <c r="CZ6" s="445"/>
      <c r="DA6" s="446"/>
      <c r="DB6" s="444">
        <v>87.7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461795</v>
      </c>
      <c r="BO7" s="408"/>
      <c r="BP7" s="408"/>
      <c r="BQ7" s="408"/>
      <c r="BR7" s="408"/>
      <c r="BS7" s="408"/>
      <c r="BT7" s="408"/>
      <c r="BU7" s="409"/>
      <c r="BV7" s="407">
        <v>59216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7457087</v>
      </c>
      <c r="CU7" s="408"/>
      <c r="CV7" s="408"/>
      <c r="CW7" s="408"/>
      <c r="CX7" s="408"/>
      <c r="CY7" s="408"/>
      <c r="CZ7" s="408"/>
      <c r="DA7" s="409"/>
      <c r="DB7" s="407">
        <v>7395108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422791</v>
      </c>
      <c r="BO8" s="408"/>
      <c r="BP8" s="408"/>
      <c r="BQ8" s="408"/>
      <c r="BR8" s="408"/>
      <c r="BS8" s="408"/>
      <c r="BT8" s="408"/>
      <c r="BU8" s="409"/>
      <c r="BV8" s="407">
        <v>536094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12062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-113303</v>
      </c>
      <c r="BO9" s="408"/>
      <c r="BP9" s="408"/>
      <c r="BQ9" s="408"/>
      <c r="BR9" s="408"/>
      <c r="BS9" s="408"/>
      <c r="BT9" s="408"/>
      <c r="BU9" s="409"/>
      <c r="BV9" s="407">
        <v>-107655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17.8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12847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21605</v>
      </c>
      <c r="BO10" s="408"/>
      <c r="BP10" s="408"/>
      <c r="BQ10" s="408"/>
      <c r="BR10" s="408"/>
      <c r="BS10" s="408"/>
      <c r="BT10" s="408"/>
      <c r="BU10" s="409"/>
      <c r="BV10" s="407">
        <v>21401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2244</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12265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950000</v>
      </c>
      <c r="BO12" s="408"/>
      <c r="BP12" s="408"/>
      <c r="BQ12" s="408"/>
      <c r="BR12" s="408"/>
      <c r="BS12" s="408"/>
      <c r="BT12" s="408"/>
      <c r="BU12" s="409"/>
      <c r="BV12" s="407">
        <v>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12116</v>
      </c>
      <c r="S13" s="492"/>
      <c r="T13" s="492"/>
      <c r="U13" s="492"/>
      <c r="V13" s="493"/>
      <c r="W13" s="423" t="s">
        <v>131</v>
      </c>
      <c r="X13" s="424"/>
      <c r="Y13" s="424"/>
      <c r="Z13" s="424"/>
      <c r="AA13" s="424"/>
      <c r="AB13" s="414"/>
      <c r="AC13" s="458">
        <v>826</v>
      </c>
      <c r="AD13" s="459"/>
      <c r="AE13" s="459"/>
      <c r="AF13" s="459"/>
      <c r="AG13" s="501"/>
      <c r="AH13" s="458">
        <v>1044</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-1039454</v>
      </c>
      <c r="BO13" s="408"/>
      <c r="BP13" s="408"/>
      <c r="BQ13" s="408"/>
      <c r="BR13" s="408"/>
      <c r="BS13" s="408"/>
      <c r="BT13" s="408"/>
      <c r="BU13" s="409"/>
      <c r="BV13" s="407">
        <v>-186254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12.1</v>
      </c>
      <c r="CU13" s="405"/>
      <c r="CV13" s="405"/>
      <c r="CW13" s="405"/>
      <c r="CX13" s="405"/>
      <c r="CY13" s="405"/>
      <c r="CZ13" s="405"/>
      <c r="DA13" s="406"/>
      <c r="DB13" s="404">
        <v>11.8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12468</v>
      </c>
      <c r="S14" s="492"/>
      <c r="T14" s="492"/>
      <c r="U14" s="492"/>
      <c r="V14" s="493"/>
      <c r="W14" s="397"/>
      <c r="X14" s="398"/>
      <c r="Y14" s="398"/>
      <c r="Z14" s="398"/>
      <c r="AA14" s="398"/>
      <c r="AB14" s="387"/>
      <c r="AC14" s="494">
        <v>14.1</v>
      </c>
      <c r="AD14" s="495"/>
      <c r="AE14" s="495"/>
      <c r="AF14" s="495"/>
      <c r="AG14" s="496"/>
      <c r="AH14" s="494">
        <v>16.7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43.3</v>
      </c>
      <c r="CU14" s="506"/>
      <c r="CV14" s="506"/>
      <c r="CW14" s="506"/>
      <c r="CX14" s="506"/>
      <c r="CY14" s="506"/>
      <c r="CZ14" s="506"/>
      <c r="DA14" s="507"/>
      <c r="DB14" s="505">
        <v>29.8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12357</v>
      </c>
      <c r="S15" s="492"/>
      <c r="T15" s="492"/>
      <c r="U15" s="492"/>
      <c r="V15" s="493"/>
      <c r="W15" s="423" t="s">
        <v>137</v>
      </c>
      <c r="X15" s="424"/>
      <c r="Y15" s="424"/>
      <c r="Z15" s="424"/>
      <c r="AA15" s="424"/>
      <c r="AB15" s="414"/>
      <c r="AC15" s="458">
        <v>1462</v>
      </c>
      <c r="AD15" s="459"/>
      <c r="AE15" s="459"/>
      <c r="AF15" s="459"/>
      <c r="AG15" s="501"/>
      <c r="AH15" s="458">
        <v>1549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2040235</v>
      </c>
      <c r="BO15" s="371"/>
      <c r="BP15" s="371"/>
      <c r="BQ15" s="371"/>
      <c r="BR15" s="371"/>
      <c r="BS15" s="371"/>
      <c r="BT15" s="371"/>
      <c r="BU15" s="372"/>
      <c r="BV15" s="370">
        <v>1962077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24.9</v>
      </c>
      <c r="AD16" s="495"/>
      <c r="AE16" s="495"/>
      <c r="AF16" s="495"/>
      <c r="AG16" s="496"/>
      <c r="AH16" s="494">
        <v>24.8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6887678</v>
      </c>
      <c r="BO16" s="408"/>
      <c r="BP16" s="408"/>
      <c r="BQ16" s="408"/>
      <c r="BR16" s="408"/>
      <c r="BS16" s="408"/>
      <c r="BT16" s="408"/>
      <c r="BU16" s="409"/>
      <c r="BV16" s="407">
        <v>6802312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3584</v>
      </c>
      <c r="AD17" s="459"/>
      <c r="AE17" s="459"/>
      <c r="AF17" s="459"/>
      <c r="AG17" s="501"/>
      <c r="AH17" s="458">
        <v>3665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2574241</v>
      </c>
      <c r="BO17" s="408"/>
      <c r="BP17" s="408"/>
      <c r="BQ17" s="408"/>
      <c r="BR17" s="408"/>
      <c r="BS17" s="408"/>
      <c r="BT17" s="408"/>
      <c r="BU17" s="409"/>
      <c r="BV17" s="407">
        <v>2475846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419.68</v>
      </c>
      <c r="M18" s="531"/>
      <c r="N18" s="531"/>
      <c r="O18" s="531"/>
      <c r="P18" s="531"/>
      <c r="Q18" s="531"/>
      <c r="R18" s="532"/>
      <c r="S18" s="532"/>
      <c r="T18" s="532"/>
      <c r="U18" s="532"/>
      <c r="V18" s="533"/>
      <c r="W18" s="425"/>
      <c r="X18" s="426"/>
      <c r="Y18" s="426"/>
      <c r="Z18" s="426"/>
      <c r="AA18" s="426"/>
      <c r="AB18" s="417"/>
      <c r="AC18" s="534">
        <v>61</v>
      </c>
      <c r="AD18" s="535"/>
      <c r="AE18" s="535"/>
      <c r="AF18" s="535"/>
      <c r="AG18" s="536"/>
      <c r="AH18" s="534">
        <v>58.6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6483502</v>
      </c>
      <c r="BO18" s="408"/>
      <c r="BP18" s="408"/>
      <c r="BQ18" s="408"/>
      <c r="BR18" s="408"/>
      <c r="BS18" s="408"/>
      <c r="BT18" s="408"/>
      <c r="BU18" s="409"/>
      <c r="BV18" s="407">
        <v>6534341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10576364</v>
      </c>
      <c r="BO19" s="408"/>
      <c r="BP19" s="408"/>
      <c r="BQ19" s="408"/>
      <c r="BR19" s="408"/>
      <c r="BS19" s="408"/>
      <c r="BT19" s="408"/>
      <c r="BU19" s="409"/>
      <c r="BV19" s="407">
        <v>9712271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4643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10065212</v>
      </c>
      <c r="BO22" s="371"/>
      <c r="BP22" s="371"/>
      <c r="BQ22" s="371"/>
      <c r="BR22" s="371"/>
      <c r="BS22" s="371"/>
      <c r="BT22" s="371"/>
      <c r="BU22" s="372"/>
      <c r="BV22" s="370">
        <v>10782523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9595135</v>
      </c>
      <c r="BO23" s="408"/>
      <c r="BP23" s="408"/>
      <c r="BQ23" s="408"/>
      <c r="BR23" s="408"/>
      <c r="BS23" s="408"/>
      <c r="BT23" s="408"/>
      <c r="BU23" s="409"/>
      <c r="BV23" s="407">
        <v>10012970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7450</v>
      </c>
      <c r="R24" s="459"/>
      <c r="S24" s="459"/>
      <c r="T24" s="459"/>
      <c r="U24" s="459"/>
      <c r="V24" s="501"/>
      <c r="W24" s="553"/>
      <c r="X24" s="554"/>
      <c r="Y24" s="555"/>
      <c r="Z24" s="457" t="s">
        <v>162</v>
      </c>
      <c r="AA24" s="437"/>
      <c r="AB24" s="437"/>
      <c r="AC24" s="437"/>
      <c r="AD24" s="437"/>
      <c r="AE24" s="437"/>
      <c r="AF24" s="437"/>
      <c r="AG24" s="438"/>
      <c r="AH24" s="458">
        <v>184</v>
      </c>
      <c r="AI24" s="459"/>
      <c r="AJ24" s="459"/>
      <c r="AK24" s="459"/>
      <c r="AL24" s="501"/>
      <c r="AM24" s="458">
        <v>540592</v>
      </c>
      <c r="AN24" s="459"/>
      <c r="AO24" s="459"/>
      <c r="AP24" s="459"/>
      <c r="AQ24" s="459"/>
      <c r="AR24" s="501"/>
      <c r="AS24" s="458">
        <v>2938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6318778</v>
      </c>
      <c r="BO24" s="408"/>
      <c r="BP24" s="408"/>
      <c r="BQ24" s="408"/>
      <c r="BR24" s="408"/>
      <c r="BS24" s="408"/>
      <c r="BT24" s="408"/>
      <c r="BU24" s="409"/>
      <c r="BV24" s="407">
        <v>6634505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4246641</v>
      </c>
      <c r="BO25" s="371"/>
      <c r="BP25" s="371"/>
      <c r="BQ25" s="371"/>
      <c r="BR25" s="371"/>
      <c r="BS25" s="371"/>
      <c r="BT25" s="371"/>
      <c r="BU25" s="372"/>
      <c r="BV25" s="370">
        <v>2977915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5650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13765</v>
      </c>
      <c r="AN26" s="459"/>
      <c r="AO26" s="459"/>
      <c r="AP26" s="459"/>
      <c r="AQ26" s="459"/>
      <c r="AR26" s="501"/>
      <c r="AS26" s="458">
        <v>2753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3180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14864</v>
      </c>
      <c r="AN27" s="459"/>
      <c r="AO27" s="459"/>
      <c r="AP27" s="459"/>
      <c r="AQ27" s="459"/>
      <c r="AR27" s="501"/>
      <c r="AS27" s="458">
        <v>2973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3544512</v>
      </c>
      <c r="BO28" s="371"/>
      <c r="BP28" s="371"/>
      <c r="BQ28" s="371"/>
      <c r="BR28" s="371"/>
      <c r="BS28" s="371"/>
      <c r="BT28" s="371"/>
      <c r="BU28" s="372"/>
      <c r="BV28" s="370">
        <v>4402906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13</v>
      </c>
      <c r="M29" s="459"/>
      <c r="N29" s="459"/>
      <c r="O29" s="459"/>
      <c r="P29" s="501"/>
      <c r="Q29" s="458">
        <v>2440</v>
      </c>
      <c r="R29" s="459"/>
      <c r="S29" s="459"/>
      <c r="T29" s="459"/>
      <c r="U29" s="459"/>
      <c r="V29" s="501"/>
      <c r="W29" s="556"/>
      <c r="X29" s="557"/>
      <c r="Y29" s="558"/>
      <c r="Z29" s="457" t="s">
        <v>177</v>
      </c>
      <c r="AA29" s="437"/>
      <c r="AB29" s="437"/>
      <c r="AC29" s="437"/>
      <c r="AD29" s="437"/>
      <c r="AE29" s="437"/>
      <c r="AF29" s="437"/>
      <c r="AG29" s="438"/>
      <c r="AH29" s="458">
        <v>189</v>
      </c>
      <c r="AI29" s="459"/>
      <c r="AJ29" s="459"/>
      <c r="AK29" s="459"/>
      <c r="AL29" s="501"/>
      <c r="AM29" s="458">
        <v>555456</v>
      </c>
      <c r="AN29" s="459"/>
      <c r="AO29" s="459"/>
      <c r="AP29" s="459"/>
      <c r="AQ29" s="459"/>
      <c r="AR29" s="501"/>
      <c r="AS29" s="458">
        <v>2939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1188272</v>
      </c>
      <c r="BO29" s="408"/>
      <c r="BP29" s="408"/>
      <c r="BQ29" s="408"/>
      <c r="BR29" s="408"/>
      <c r="BS29" s="408"/>
      <c r="BT29" s="408"/>
      <c r="BU29" s="409"/>
      <c r="BV29" s="407">
        <v>1128597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3100766</v>
      </c>
      <c r="BO30" s="527"/>
      <c r="BP30" s="527"/>
      <c r="BQ30" s="527"/>
      <c r="BR30" s="527"/>
      <c r="BS30" s="527"/>
      <c r="BT30" s="527"/>
      <c r="BU30" s="528"/>
      <c r="BV30" s="526">
        <v>3217785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国民健康保険病院事業会計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鏡野町振興公社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津山・富線共同バス運行事業特別会計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国民健康保険特別会計（直診勘定）</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岡山県市町村総合事務組合貸付金特別会計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夢アグリ鏡野</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奨学会特別会計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岡山県市町村総合事務組合拠出金事業特別会計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花美人の里</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岡山県後期高齢者医療広域連合一般会計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上齋原振興公社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人形峠原子力産業</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岡山県市町村税整理組合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岡山県広域水道企業団</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津山広域事務組合　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津山広域事務組合　ふるさと振興事業特別会計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津山圏域資源循環施設組合　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ReXuaVkCm3FDAu07Mu3rOqUnspWCgOzkFZb/NFQ84UbSOT2et/NuNFplpfuRhwnbeEE/xhV66gNzxm4ud7Tmg==" saltValue="hOop6cKexf1Gm8xAJSMm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2041762</v>
      </c>
      <c r="S5" s="613"/>
      <c r="T5" s="613"/>
      <c r="U5" s="613"/>
      <c r="V5" s="613"/>
      <c r="W5" s="613"/>
      <c r="X5" s="613"/>
      <c r="Y5" s="614"/>
      <c r="Z5" s="615">
        <v>15</v>
      </c>
      <c r="AA5" s="615"/>
      <c r="AB5" s="615"/>
      <c r="AC5" s="615"/>
      <c r="AD5" s="616">
        <v>2041762</v>
      </c>
      <c r="AE5" s="616"/>
      <c r="AF5" s="616"/>
      <c r="AG5" s="616"/>
      <c r="AH5" s="616"/>
      <c r="AI5" s="616"/>
      <c r="AJ5" s="616"/>
      <c r="AK5" s="616"/>
      <c r="AL5" s="617">
        <v>27.3</v>
      </c>
      <c r="AM5" s="618"/>
      <c r="AN5" s="618"/>
      <c r="AO5" s="619"/>
      <c r="AP5" s="609" t="s">
        <v>216</v>
      </c>
      <c r="AQ5" s="610"/>
      <c r="AR5" s="610"/>
      <c r="AS5" s="610"/>
      <c r="AT5" s="610"/>
      <c r="AU5" s="610"/>
      <c r="AV5" s="610"/>
      <c r="AW5" s="610"/>
      <c r="AX5" s="610"/>
      <c r="AY5" s="610"/>
      <c r="AZ5" s="610"/>
      <c r="BA5" s="610"/>
      <c r="BB5" s="610"/>
      <c r="BC5" s="610"/>
      <c r="BD5" s="610"/>
      <c r="BE5" s="610"/>
      <c r="BF5" s="611"/>
      <c r="BG5" s="623">
        <v>2040795</v>
      </c>
      <c r="BH5" s="624"/>
      <c r="BI5" s="624"/>
      <c r="BJ5" s="624"/>
      <c r="BK5" s="624"/>
      <c r="BL5" s="624"/>
      <c r="BM5" s="624"/>
      <c r="BN5" s="625"/>
      <c r="BO5" s="626">
        <v>100</v>
      </c>
      <c r="BP5" s="626"/>
      <c r="BQ5" s="626"/>
      <c r="BR5" s="626"/>
      <c r="BS5" s="627">
        <v>33149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187752</v>
      </c>
      <c r="S6" s="624"/>
      <c r="T6" s="624"/>
      <c r="U6" s="624"/>
      <c r="V6" s="624"/>
      <c r="W6" s="624"/>
      <c r="X6" s="624"/>
      <c r="Y6" s="625"/>
      <c r="Z6" s="626">
        <v>1.4</v>
      </c>
      <c r="AA6" s="626"/>
      <c r="AB6" s="626"/>
      <c r="AC6" s="626"/>
      <c r="AD6" s="627">
        <v>187752</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2040795</v>
      </c>
      <c r="BH6" s="624"/>
      <c r="BI6" s="624"/>
      <c r="BJ6" s="624"/>
      <c r="BK6" s="624"/>
      <c r="BL6" s="624"/>
      <c r="BM6" s="624"/>
      <c r="BN6" s="625"/>
      <c r="BO6" s="626">
        <v>100</v>
      </c>
      <c r="BP6" s="626"/>
      <c r="BQ6" s="626"/>
      <c r="BR6" s="626"/>
      <c r="BS6" s="627">
        <v>33149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99916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99916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591</v>
      </c>
      <c r="S7" s="624"/>
      <c r="T7" s="624"/>
      <c r="U7" s="624"/>
      <c r="V7" s="624"/>
      <c r="W7" s="624"/>
      <c r="X7" s="624"/>
      <c r="Y7" s="625"/>
      <c r="Z7" s="626">
        <v>0</v>
      </c>
      <c r="AA7" s="626"/>
      <c r="AB7" s="626"/>
      <c r="AC7" s="626"/>
      <c r="AD7" s="627">
        <v>591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720986</v>
      </c>
      <c r="BH7" s="624"/>
      <c r="BI7" s="624"/>
      <c r="BJ7" s="624"/>
      <c r="BK7" s="624"/>
      <c r="BL7" s="624"/>
      <c r="BM7" s="624"/>
      <c r="BN7" s="625"/>
      <c r="BO7" s="626">
        <v>35.299999999999997</v>
      </c>
      <c r="BP7" s="626"/>
      <c r="BQ7" s="626"/>
      <c r="BR7" s="626"/>
      <c r="BS7" s="627">
        <v>33149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1513870</v>
      </c>
      <c r="CS7" s="624"/>
      <c r="CT7" s="624"/>
      <c r="CU7" s="624"/>
      <c r="CV7" s="624"/>
      <c r="CW7" s="624"/>
      <c r="CX7" s="624"/>
      <c r="CY7" s="625"/>
      <c r="CZ7" s="626">
        <v>11.9</v>
      </c>
      <c r="DA7" s="626"/>
      <c r="DB7" s="626"/>
      <c r="DC7" s="626"/>
      <c r="DD7" s="632">
        <v>55835</v>
      </c>
      <c r="DE7" s="624"/>
      <c r="DF7" s="624"/>
      <c r="DG7" s="624"/>
      <c r="DH7" s="624"/>
      <c r="DI7" s="624"/>
      <c r="DJ7" s="624"/>
      <c r="DK7" s="624"/>
      <c r="DL7" s="624"/>
      <c r="DM7" s="624"/>
      <c r="DN7" s="624"/>
      <c r="DO7" s="624"/>
      <c r="DP7" s="625"/>
      <c r="DQ7" s="632">
        <v>1111315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9803</v>
      </c>
      <c r="S8" s="624"/>
      <c r="T8" s="624"/>
      <c r="U8" s="624"/>
      <c r="V8" s="624"/>
      <c r="W8" s="624"/>
      <c r="X8" s="624"/>
      <c r="Y8" s="625"/>
      <c r="Z8" s="626">
        <v>0.1</v>
      </c>
      <c r="AA8" s="626"/>
      <c r="AB8" s="626"/>
      <c r="AC8" s="626"/>
      <c r="AD8" s="627">
        <v>9803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21721</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3062615</v>
      </c>
      <c r="CS8" s="624"/>
      <c r="CT8" s="624"/>
      <c r="CU8" s="624"/>
      <c r="CV8" s="624"/>
      <c r="CW8" s="624"/>
      <c r="CX8" s="624"/>
      <c r="CY8" s="625"/>
      <c r="CZ8" s="626">
        <v>24</v>
      </c>
      <c r="DA8" s="626"/>
      <c r="DB8" s="626"/>
      <c r="DC8" s="626"/>
      <c r="DD8" s="632">
        <v>203709</v>
      </c>
      <c r="DE8" s="624"/>
      <c r="DF8" s="624"/>
      <c r="DG8" s="624"/>
      <c r="DH8" s="624"/>
      <c r="DI8" s="624"/>
      <c r="DJ8" s="624"/>
      <c r="DK8" s="624"/>
      <c r="DL8" s="624"/>
      <c r="DM8" s="624"/>
      <c r="DN8" s="624"/>
      <c r="DO8" s="624"/>
      <c r="DP8" s="625"/>
      <c r="DQ8" s="632">
        <v>1951594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10790</v>
      </c>
      <c r="S9" s="624"/>
      <c r="T9" s="624"/>
      <c r="U9" s="624"/>
      <c r="V9" s="624"/>
      <c r="W9" s="624"/>
      <c r="X9" s="624"/>
      <c r="Y9" s="625"/>
      <c r="Z9" s="626">
        <v>0.1</v>
      </c>
      <c r="AA9" s="626"/>
      <c r="AB9" s="626"/>
      <c r="AC9" s="626"/>
      <c r="AD9" s="627">
        <v>10790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546872</v>
      </c>
      <c r="BH9" s="624"/>
      <c r="BI9" s="624"/>
      <c r="BJ9" s="624"/>
      <c r="BK9" s="624"/>
      <c r="BL9" s="624"/>
      <c r="BM9" s="624"/>
      <c r="BN9" s="625"/>
      <c r="BO9" s="626">
        <v>26.8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981408</v>
      </c>
      <c r="CS9" s="624"/>
      <c r="CT9" s="624"/>
      <c r="CU9" s="624"/>
      <c r="CV9" s="624"/>
      <c r="CW9" s="624"/>
      <c r="CX9" s="624"/>
      <c r="CY9" s="625"/>
      <c r="CZ9" s="626">
        <v>7.7</v>
      </c>
      <c r="DA9" s="626"/>
      <c r="DB9" s="626"/>
      <c r="DC9" s="626"/>
      <c r="DD9" s="632">
        <v>18159</v>
      </c>
      <c r="DE9" s="624"/>
      <c r="DF9" s="624"/>
      <c r="DG9" s="624"/>
      <c r="DH9" s="624"/>
      <c r="DI9" s="624"/>
      <c r="DJ9" s="624"/>
      <c r="DK9" s="624"/>
      <c r="DL9" s="624"/>
      <c r="DM9" s="624"/>
      <c r="DN9" s="624"/>
      <c r="DO9" s="624"/>
      <c r="DP9" s="625"/>
      <c r="DQ9" s="632">
        <v>900201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36403</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11500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297023</v>
      </c>
      <c r="S11" s="624"/>
      <c r="T11" s="624"/>
      <c r="U11" s="624"/>
      <c r="V11" s="624"/>
      <c r="W11" s="624"/>
      <c r="X11" s="624"/>
      <c r="Y11" s="625"/>
      <c r="Z11" s="628">
        <v>2.2000000000000002</v>
      </c>
      <c r="AA11" s="629"/>
      <c r="AB11" s="629"/>
      <c r="AC11" s="635"/>
      <c r="AD11" s="632">
        <v>297023</v>
      </c>
      <c r="AE11" s="624"/>
      <c r="AF11" s="624"/>
      <c r="AG11" s="624"/>
      <c r="AH11" s="624"/>
      <c r="AI11" s="624"/>
      <c r="AJ11" s="624"/>
      <c r="AK11" s="625"/>
      <c r="AL11" s="628">
        <v>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115990</v>
      </c>
      <c r="BH11" s="624"/>
      <c r="BI11" s="624"/>
      <c r="BJ11" s="624"/>
      <c r="BK11" s="624"/>
      <c r="BL11" s="624"/>
      <c r="BM11" s="624"/>
      <c r="BN11" s="625"/>
      <c r="BO11" s="626">
        <v>5.7</v>
      </c>
      <c r="BP11" s="626"/>
      <c r="BQ11" s="626"/>
      <c r="BR11" s="626"/>
      <c r="BS11" s="627">
        <v>33149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825475</v>
      </c>
      <c r="CS11" s="624"/>
      <c r="CT11" s="624"/>
      <c r="CU11" s="624"/>
      <c r="CV11" s="624"/>
      <c r="CW11" s="624"/>
      <c r="CX11" s="624"/>
      <c r="CY11" s="625"/>
      <c r="CZ11" s="626">
        <v>6.5</v>
      </c>
      <c r="DA11" s="626"/>
      <c r="DB11" s="626"/>
      <c r="DC11" s="626"/>
      <c r="DD11" s="632">
        <v>276888</v>
      </c>
      <c r="DE11" s="624"/>
      <c r="DF11" s="624"/>
      <c r="DG11" s="624"/>
      <c r="DH11" s="624"/>
      <c r="DI11" s="624"/>
      <c r="DJ11" s="624"/>
      <c r="DK11" s="624"/>
      <c r="DL11" s="624"/>
      <c r="DM11" s="624"/>
      <c r="DN11" s="624"/>
      <c r="DO11" s="624"/>
      <c r="DP11" s="625"/>
      <c r="DQ11" s="632">
        <v>521842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4732</v>
      </c>
      <c r="S12" s="624"/>
      <c r="T12" s="624"/>
      <c r="U12" s="624"/>
      <c r="V12" s="624"/>
      <c r="W12" s="624"/>
      <c r="X12" s="624"/>
      <c r="Y12" s="625"/>
      <c r="Z12" s="626">
        <v>0</v>
      </c>
      <c r="AA12" s="626"/>
      <c r="AB12" s="626"/>
      <c r="AC12" s="626"/>
      <c r="AD12" s="627">
        <v>4732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1166557</v>
      </c>
      <c r="BH12" s="624"/>
      <c r="BI12" s="624"/>
      <c r="BJ12" s="624"/>
      <c r="BK12" s="624"/>
      <c r="BL12" s="624"/>
      <c r="BM12" s="624"/>
      <c r="BN12" s="625"/>
      <c r="BO12" s="626">
        <v>57.1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362501</v>
      </c>
      <c r="CS12" s="624"/>
      <c r="CT12" s="624"/>
      <c r="CU12" s="624"/>
      <c r="CV12" s="624"/>
      <c r="CW12" s="624"/>
      <c r="CX12" s="624"/>
      <c r="CY12" s="625"/>
      <c r="CZ12" s="626">
        <v>2.8</v>
      </c>
      <c r="DA12" s="626"/>
      <c r="DB12" s="626"/>
      <c r="DC12" s="626"/>
      <c r="DD12" s="632">
        <v>58640</v>
      </c>
      <c r="DE12" s="624"/>
      <c r="DF12" s="624"/>
      <c r="DG12" s="624"/>
      <c r="DH12" s="624"/>
      <c r="DI12" s="624"/>
      <c r="DJ12" s="624"/>
      <c r="DK12" s="624"/>
      <c r="DL12" s="624"/>
      <c r="DM12" s="624"/>
      <c r="DN12" s="624"/>
      <c r="DO12" s="624"/>
      <c r="DP12" s="625"/>
      <c r="DQ12" s="632">
        <v>287242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865269</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1547681</v>
      </c>
      <c r="CS13" s="624"/>
      <c r="CT13" s="624"/>
      <c r="CU13" s="624"/>
      <c r="CV13" s="624"/>
      <c r="CW13" s="624"/>
      <c r="CX13" s="624"/>
      <c r="CY13" s="625"/>
      <c r="CZ13" s="626">
        <v>12.1</v>
      </c>
      <c r="DA13" s="626"/>
      <c r="DB13" s="626"/>
      <c r="DC13" s="626"/>
      <c r="DD13" s="632">
        <v>526548</v>
      </c>
      <c r="DE13" s="624"/>
      <c r="DF13" s="624"/>
      <c r="DG13" s="624"/>
      <c r="DH13" s="624"/>
      <c r="DI13" s="624"/>
      <c r="DJ13" s="624"/>
      <c r="DK13" s="624"/>
      <c r="DL13" s="624"/>
      <c r="DM13" s="624"/>
      <c r="DN13" s="624"/>
      <c r="DO13" s="624"/>
      <c r="DP13" s="625"/>
      <c r="DQ13" s="632">
        <v>1082230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1019</v>
      </c>
      <c r="S14" s="624"/>
      <c r="T14" s="624"/>
      <c r="U14" s="624"/>
      <c r="V14" s="624"/>
      <c r="W14" s="624"/>
      <c r="X14" s="624"/>
      <c r="Y14" s="625"/>
      <c r="Z14" s="626">
        <v>0</v>
      </c>
      <c r="AA14" s="626"/>
      <c r="AB14" s="626"/>
      <c r="AC14" s="626"/>
      <c r="AD14" s="627">
        <v>1019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65372</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264688</v>
      </c>
      <c r="CS14" s="624"/>
      <c r="CT14" s="624"/>
      <c r="CU14" s="624"/>
      <c r="CV14" s="624"/>
      <c r="CW14" s="624"/>
      <c r="CX14" s="624"/>
      <c r="CY14" s="625"/>
      <c r="CZ14" s="626">
        <v>2.1</v>
      </c>
      <c r="DA14" s="626"/>
      <c r="DB14" s="626"/>
      <c r="DC14" s="626"/>
      <c r="DD14" s="632">
        <v>9444</v>
      </c>
      <c r="DE14" s="624"/>
      <c r="DF14" s="624"/>
      <c r="DG14" s="624"/>
      <c r="DH14" s="624"/>
      <c r="DI14" s="624"/>
      <c r="DJ14" s="624"/>
      <c r="DK14" s="624"/>
      <c r="DL14" s="624"/>
      <c r="DM14" s="624"/>
      <c r="DN14" s="624"/>
      <c r="DO14" s="624"/>
      <c r="DP14" s="625"/>
      <c r="DQ14" s="632">
        <v>256884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87880</v>
      </c>
      <c r="BH15" s="624"/>
      <c r="BI15" s="624"/>
      <c r="BJ15" s="624"/>
      <c r="BK15" s="624"/>
      <c r="BL15" s="624"/>
      <c r="BM15" s="624"/>
      <c r="BN15" s="625"/>
      <c r="BO15" s="626">
        <v>4.3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1871041</v>
      </c>
      <c r="CS15" s="624"/>
      <c r="CT15" s="624"/>
      <c r="CU15" s="624"/>
      <c r="CV15" s="624"/>
      <c r="CW15" s="624"/>
      <c r="CX15" s="624"/>
      <c r="CY15" s="625"/>
      <c r="CZ15" s="626">
        <v>14.7</v>
      </c>
      <c r="DA15" s="626"/>
      <c r="DB15" s="626"/>
      <c r="DC15" s="626"/>
      <c r="DD15" s="632">
        <v>932798</v>
      </c>
      <c r="DE15" s="624"/>
      <c r="DF15" s="624"/>
      <c r="DG15" s="624"/>
      <c r="DH15" s="624"/>
      <c r="DI15" s="624"/>
      <c r="DJ15" s="624"/>
      <c r="DK15" s="624"/>
      <c r="DL15" s="624"/>
      <c r="DM15" s="624"/>
      <c r="DN15" s="624"/>
      <c r="DO15" s="624"/>
      <c r="DP15" s="625"/>
      <c r="DQ15" s="632">
        <v>1566232</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12526</v>
      </c>
      <c r="S16" s="624"/>
      <c r="T16" s="624"/>
      <c r="U16" s="624"/>
      <c r="V16" s="624"/>
      <c r="W16" s="624"/>
      <c r="X16" s="624"/>
      <c r="Y16" s="625"/>
      <c r="Z16" s="626">
        <v>0.1</v>
      </c>
      <c r="AA16" s="626"/>
      <c r="AB16" s="626"/>
      <c r="AC16" s="626"/>
      <c r="AD16" s="627">
        <v>12526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481436</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224448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27824</v>
      </c>
      <c r="S17" s="624"/>
      <c r="T17" s="624"/>
      <c r="U17" s="624"/>
      <c r="V17" s="624"/>
      <c r="W17" s="624"/>
      <c r="X17" s="624"/>
      <c r="Y17" s="625"/>
      <c r="Z17" s="626">
        <v>0.2</v>
      </c>
      <c r="AA17" s="626"/>
      <c r="AB17" s="626"/>
      <c r="AC17" s="626"/>
      <c r="AD17" s="627">
        <v>27824</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1728924</v>
      </c>
      <c r="CS17" s="624"/>
      <c r="CT17" s="624"/>
      <c r="CU17" s="624"/>
      <c r="CV17" s="624"/>
      <c r="CW17" s="624"/>
      <c r="CX17" s="624"/>
      <c r="CY17" s="625"/>
      <c r="CZ17" s="626">
        <v>13.6</v>
      </c>
      <c r="DA17" s="626"/>
      <c r="DB17" s="626"/>
      <c r="DC17" s="626"/>
      <c r="DD17" s="632" t="s">
        <v>122</v>
      </c>
      <c r="DE17" s="624"/>
      <c r="DF17" s="624"/>
      <c r="DG17" s="624"/>
      <c r="DH17" s="624"/>
      <c r="DI17" s="624"/>
      <c r="DJ17" s="624"/>
      <c r="DK17" s="624"/>
      <c r="DL17" s="624"/>
      <c r="DM17" s="624"/>
      <c r="DN17" s="624"/>
      <c r="DO17" s="624"/>
      <c r="DP17" s="625"/>
      <c r="DQ17" s="632">
        <v>1689874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14961</v>
      </c>
      <c r="S18" s="624"/>
      <c r="T18" s="624"/>
      <c r="U18" s="624"/>
      <c r="V18" s="624"/>
      <c r="W18" s="624"/>
      <c r="X18" s="624"/>
      <c r="Y18" s="625"/>
      <c r="Z18" s="626">
        <v>0.1</v>
      </c>
      <c r="AA18" s="626"/>
      <c r="AB18" s="626"/>
      <c r="AC18" s="626"/>
      <c r="AD18" s="627">
        <v>14961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13166</v>
      </c>
      <c r="S19" s="624"/>
      <c r="T19" s="624"/>
      <c r="U19" s="624"/>
      <c r="V19" s="624"/>
      <c r="W19" s="624"/>
      <c r="X19" s="624"/>
      <c r="Y19" s="625"/>
      <c r="Z19" s="626">
        <v>0.1</v>
      </c>
      <c r="AA19" s="626"/>
      <c r="AB19" s="626"/>
      <c r="AC19" s="626"/>
      <c r="AD19" s="627">
        <v>13166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967</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1795</v>
      </c>
      <c r="S20" s="624"/>
      <c r="T20" s="624"/>
      <c r="U20" s="624"/>
      <c r="V20" s="624"/>
      <c r="W20" s="624"/>
      <c r="X20" s="624"/>
      <c r="Y20" s="625"/>
      <c r="Z20" s="626">
        <v>0</v>
      </c>
      <c r="AA20" s="626"/>
      <c r="AB20" s="626"/>
      <c r="AC20" s="626"/>
      <c r="AD20" s="627">
        <v>1795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967</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12751055</v>
      </c>
      <c r="CS20" s="624"/>
      <c r="CT20" s="624"/>
      <c r="CU20" s="624"/>
      <c r="CV20" s="624"/>
      <c r="CW20" s="624"/>
      <c r="CX20" s="624"/>
      <c r="CY20" s="625"/>
      <c r="CZ20" s="626">
        <v>100</v>
      </c>
      <c r="DA20" s="626"/>
      <c r="DB20" s="626"/>
      <c r="DC20" s="626"/>
      <c r="DD20" s="632">
        <v>2082021</v>
      </c>
      <c r="DE20" s="624"/>
      <c r="DF20" s="624"/>
      <c r="DG20" s="624"/>
      <c r="DH20" s="624"/>
      <c r="DI20" s="624"/>
      <c r="DJ20" s="624"/>
      <c r="DK20" s="624"/>
      <c r="DL20" s="624"/>
      <c r="DM20" s="624"/>
      <c r="DN20" s="624"/>
      <c r="DO20" s="624"/>
      <c r="DP20" s="625"/>
      <c r="DQ20" s="632">
        <v>9691778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5485803</v>
      </c>
      <c r="S21" s="624"/>
      <c r="T21" s="624"/>
      <c r="U21" s="624"/>
      <c r="V21" s="624"/>
      <c r="W21" s="624"/>
      <c r="X21" s="624"/>
      <c r="Y21" s="625"/>
      <c r="Z21" s="626">
        <v>40.200000000000003</v>
      </c>
      <c r="AA21" s="626"/>
      <c r="AB21" s="626"/>
      <c r="AC21" s="626"/>
      <c r="AD21" s="627">
        <v>4847443</v>
      </c>
      <c r="AE21" s="627"/>
      <c r="AF21" s="627"/>
      <c r="AG21" s="627"/>
      <c r="AH21" s="627"/>
      <c r="AI21" s="627"/>
      <c r="AJ21" s="627"/>
      <c r="AK21" s="627"/>
      <c r="AL21" s="628">
        <v>64.900000000000006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967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4847443</v>
      </c>
      <c r="S22" s="624"/>
      <c r="T22" s="624"/>
      <c r="U22" s="624"/>
      <c r="V22" s="624"/>
      <c r="W22" s="624"/>
      <c r="X22" s="624"/>
      <c r="Y22" s="625"/>
      <c r="Z22" s="626">
        <v>35.5</v>
      </c>
      <c r="AA22" s="626"/>
      <c r="AB22" s="626"/>
      <c r="AC22" s="626"/>
      <c r="AD22" s="627">
        <v>4847443</v>
      </c>
      <c r="AE22" s="627"/>
      <c r="AF22" s="627"/>
      <c r="AG22" s="627"/>
      <c r="AH22" s="627"/>
      <c r="AI22" s="627"/>
      <c r="AJ22" s="627"/>
      <c r="AK22" s="627"/>
      <c r="AL22" s="628">
        <v>64.900000000000006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638340</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20</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4569681</v>
      </c>
      <c r="CS24" s="613"/>
      <c r="CT24" s="613"/>
      <c r="CU24" s="613"/>
      <c r="CV24" s="613"/>
      <c r="CW24" s="613"/>
      <c r="CX24" s="613"/>
      <c r="CY24" s="614"/>
      <c r="CZ24" s="617">
        <v>35.799999999999997</v>
      </c>
      <c r="DA24" s="618"/>
      <c r="DB24" s="618"/>
      <c r="DC24" s="634"/>
      <c r="DD24" s="658">
        <v>3832557</v>
      </c>
      <c r="DE24" s="613"/>
      <c r="DF24" s="613"/>
      <c r="DG24" s="613"/>
      <c r="DH24" s="613"/>
      <c r="DI24" s="613"/>
      <c r="DJ24" s="613"/>
      <c r="DK24" s="614"/>
      <c r="DL24" s="658">
        <v>3671681</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8094586</v>
      </c>
      <c r="S25" s="624"/>
      <c r="T25" s="624"/>
      <c r="U25" s="624"/>
      <c r="V25" s="624"/>
      <c r="W25" s="624"/>
      <c r="X25" s="624"/>
      <c r="Y25" s="625"/>
      <c r="Z25" s="626">
        <v>59.4</v>
      </c>
      <c r="AA25" s="626"/>
      <c r="AB25" s="626"/>
      <c r="AC25" s="626"/>
      <c r="AD25" s="627">
        <v>7456226</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1956932</v>
      </c>
      <c r="CS25" s="655"/>
      <c r="CT25" s="655"/>
      <c r="CU25" s="655"/>
      <c r="CV25" s="655"/>
      <c r="CW25" s="655"/>
      <c r="CX25" s="655"/>
      <c r="CY25" s="656"/>
      <c r="CZ25" s="628">
        <v>15.3</v>
      </c>
      <c r="DA25" s="653"/>
      <c r="DB25" s="653"/>
      <c r="DC25" s="657"/>
      <c r="DD25" s="632">
        <v>1803404</v>
      </c>
      <c r="DE25" s="655"/>
      <c r="DF25" s="655"/>
      <c r="DG25" s="655"/>
      <c r="DH25" s="655"/>
      <c r="DI25" s="655"/>
      <c r="DJ25" s="655"/>
      <c r="DK25" s="656"/>
      <c r="DL25" s="632">
        <v>1800921</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985</v>
      </c>
      <c r="S26" s="624"/>
      <c r="T26" s="624"/>
      <c r="U26" s="624"/>
      <c r="V26" s="624"/>
      <c r="W26" s="624"/>
      <c r="X26" s="624"/>
      <c r="Y26" s="625"/>
      <c r="Z26" s="626">
        <v>0</v>
      </c>
      <c r="AA26" s="626"/>
      <c r="AB26" s="626"/>
      <c r="AC26" s="626"/>
      <c r="AD26" s="627">
        <v>985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1023208</v>
      </c>
      <c r="CS26" s="624"/>
      <c r="CT26" s="624"/>
      <c r="CU26" s="624"/>
      <c r="CV26" s="624"/>
      <c r="CW26" s="624"/>
      <c r="CX26" s="624"/>
      <c r="CY26" s="625"/>
      <c r="CZ26" s="628">
        <v>8</v>
      </c>
      <c r="DA26" s="653"/>
      <c r="DB26" s="653"/>
      <c r="DC26" s="657"/>
      <c r="DD26" s="632">
        <v>972134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144852</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2041762</v>
      </c>
      <c r="BH27" s="624"/>
      <c r="BI27" s="624"/>
      <c r="BJ27" s="624"/>
      <c r="BK27" s="624"/>
      <c r="BL27" s="624"/>
      <c r="BM27" s="624"/>
      <c r="BN27" s="625"/>
      <c r="BO27" s="626">
        <v>100</v>
      </c>
      <c r="BP27" s="626"/>
      <c r="BQ27" s="626"/>
      <c r="BR27" s="626"/>
      <c r="BS27" s="627">
        <v>33149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883825</v>
      </c>
      <c r="CS27" s="655"/>
      <c r="CT27" s="655"/>
      <c r="CU27" s="655"/>
      <c r="CV27" s="655"/>
      <c r="CW27" s="655"/>
      <c r="CX27" s="655"/>
      <c r="CY27" s="656"/>
      <c r="CZ27" s="628">
        <v>6.9</v>
      </c>
      <c r="DA27" s="653"/>
      <c r="DB27" s="653"/>
      <c r="DC27" s="657"/>
      <c r="DD27" s="632">
        <v>339279</v>
      </c>
      <c r="DE27" s="655"/>
      <c r="DF27" s="655"/>
      <c r="DG27" s="655"/>
      <c r="DH27" s="655"/>
      <c r="DI27" s="655"/>
      <c r="DJ27" s="655"/>
      <c r="DK27" s="656"/>
      <c r="DL27" s="632">
        <v>183130</v>
      </c>
      <c r="DM27" s="655"/>
      <c r="DN27" s="655"/>
      <c r="DO27" s="655"/>
      <c r="DP27" s="655"/>
      <c r="DQ27" s="655"/>
      <c r="DR27" s="655"/>
      <c r="DS27" s="655"/>
      <c r="DT27" s="655"/>
      <c r="DU27" s="655"/>
      <c r="DV27" s="656"/>
      <c r="DW27" s="628">
        <v>2.4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92097</v>
      </c>
      <c r="S28" s="624"/>
      <c r="T28" s="624"/>
      <c r="U28" s="624"/>
      <c r="V28" s="624"/>
      <c r="W28" s="624"/>
      <c r="X28" s="624"/>
      <c r="Y28" s="625"/>
      <c r="Z28" s="626">
        <v>0.7</v>
      </c>
      <c r="AA28" s="626"/>
      <c r="AB28" s="626"/>
      <c r="AC28" s="626"/>
      <c r="AD28" s="627">
        <v>3099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1728924</v>
      </c>
      <c r="CS28" s="624"/>
      <c r="CT28" s="624"/>
      <c r="CU28" s="624"/>
      <c r="CV28" s="624"/>
      <c r="CW28" s="624"/>
      <c r="CX28" s="624"/>
      <c r="CY28" s="625"/>
      <c r="CZ28" s="628">
        <v>13.6</v>
      </c>
      <c r="DA28" s="653"/>
      <c r="DB28" s="653"/>
      <c r="DC28" s="657"/>
      <c r="DD28" s="632">
        <v>1689874</v>
      </c>
      <c r="DE28" s="624"/>
      <c r="DF28" s="624"/>
      <c r="DG28" s="624"/>
      <c r="DH28" s="624"/>
      <c r="DI28" s="624"/>
      <c r="DJ28" s="624"/>
      <c r="DK28" s="625"/>
      <c r="DL28" s="632">
        <v>1687630</v>
      </c>
      <c r="DM28" s="624"/>
      <c r="DN28" s="624"/>
      <c r="DO28" s="624"/>
      <c r="DP28" s="624"/>
      <c r="DQ28" s="624"/>
      <c r="DR28" s="624"/>
      <c r="DS28" s="624"/>
      <c r="DT28" s="624"/>
      <c r="DU28" s="624"/>
      <c r="DV28" s="625"/>
      <c r="DW28" s="628">
        <v>22.5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7960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1728508</v>
      </c>
      <c r="CS29" s="655"/>
      <c r="CT29" s="655"/>
      <c r="CU29" s="655"/>
      <c r="CV29" s="655"/>
      <c r="CW29" s="655"/>
      <c r="CX29" s="655"/>
      <c r="CY29" s="656"/>
      <c r="CZ29" s="628">
        <v>13.6</v>
      </c>
      <c r="DA29" s="653"/>
      <c r="DB29" s="653"/>
      <c r="DC29" s="657"/>
      <c r="DD29" s="632">
        <v>1689458</v>
      </c>
      <c r="DE29" s="655"/>
      <c r="DF29" s="655"/>
      <c r="DG29" s="655"/>
      <c r="DH29" s="655"/>
      <c r="DI29" s="655"/>
      <c r="DJ29" s="655"/>
      <c r="DK29" s="656"/>
      <c r="DL29" s="632">
        <v>1687214</v>
      </c>
      <c r="DM29" s="655"/>
      <c r="DN29" s="655"/>
      <c r="DO29" s="655"/>
      <c r="DP29" s="655"/>
      <c r="DQ29" s="655"/>
      <c r="DR29" s="655"/>
      <c r="DS29" s="655"/>
      <c r="DT29" s="655"/>
      <c r="DU29" s="655"/>
      <c r="DV29" s="656"/>
      <c r="DW29" s="628">
        <v>22.5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1407941</v>
      </c>
      <c r="S30" s="624"/>
      <c r="T30" s="624"/>
      <c r="U30" s="624"/>
      <c r="V30" s="624"/>
      <c r="W30" s="624"/>
      <c r="X30" s="624"/>
      <c r="Y30" s="625"/>
      <c r="Z30" s="626">
        <v>10.3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1697814</v>
      </c>
      <c r="CS30" s="624"/>
      <c r="CT30" s="624"/>
      <c r="CU30" s="624"/>
      <c r="CV30" s="624"/>
      <c r="CW30" s="624"/>
      <c r="CX30" s="624"/>
      <c r="CY30" s="625"/>
      <c r="CZ30" s="628">
        <v>13.3</v>
      </c>
      <c r="DA30" s="653"/>
      <c r="DB30" s="653"/>
      <c r="DC30" s="657"/>
      <c r="DD30" s="632">
        <v>1658952</v>
      </c>
      <c r="DE30" s="624"/>
      <c r="DF30" s="624"/>
      <c r="DG30" s="624"/>
      <c r="DH30" s="624"/>
      <c r="DI30" s="624"/>
      <c r="DJ30" s="624"/>
      <c r="DK30" s="625"/>
      <c r="DL30" s="632">
        <v>1656708</v>
      </c>
      <c r="DM30" s="624"/>
      <c r="DN30" s="624"/>
      <c r="DO30" s="624"/>
      <c r="DP30" s="624"/>
      <c r="DQ30" s="624"/>
      <c r="DR30" s="624"/>
      <c r="DS30" s="624"/>
      <c r="DT30" s="624"/>
      <c r="DU30" s="624"/>
      <c r="DV30" s="625"/>
      <c r="DW30" s="628">
        <v>22.1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97.9</v>
      </c>
      <c r="BN31" s="667"/>
      <c r="BO31" s="667"/>
      <c r="BP31" s="667"/>
      <c r="BQ31" s="668"/>
      <c r="BR31" s="679">
        <v>99.3</v>
      </c>
      <c r="BS31" s="667"/>
      <c r="BT31" s="667"/>
      <c r="BU31" s="667"/>
      <c r="BV31" s="667"/>
      <c r="BW31" s="667"/>
      <c r="BX31" s="618">
        <v>97.9</v>
      </c>
      <c r="BY31" s="667"/>
      <c r="BZ31" s="667"/>
      <c r="CA31" s="667"/>
      <c r="CB31" s="668"/>
      <c r="CD31" s="661"/>
      <c r="CE31" s="662"/>
      <c r="CF31" s="620" t="s">
        <v>300</v>
      </c>
      <c r="CG31" s="621"/>
      <c r="CH31" s="621"/>
      <c r="CI31" s="621"/>
      <c r="CJ31" s="621"/>
      <c r="CK31" s="621"/>
      <c r="CL31" s="621"/>
      <c r="CM31" s="621"/>
      <c r="CN31" s="621"/>
      <c r="CO31" s="621"/>
      <c r="CP31" s="621"/>
      <c r="CQ31" s="622"/>
      <c r="CR31" s="623">
        <v>30694</v>
      </c>
      <c r="CS31" s="655"/>
      <c r="CT31" s="655"/>
      <c r="CU31" s="655"/>
      <c r="CV31" s="655"/>
      <c r="CW31" s="655"/>
      <c r="CX31" s="655"/>
      <c r="CY31" s="656"/>
      <c r="CZ31" s="628">
        <v>0.2</v>
      </c>
      <c r="DA31" s="653"/>
      <c r="DB31" s="653"/>
      <c r="DC31" s="657"/>
      <c r="DD31" s="632">
        <v>30506</v>
      </c>
      <c r="DE31" s="655"/>
      <c r="DF31" s="655"/>
      <c r="DG31" s="655"/>
      <c r="DH31" s="655"/>
      <c r="DI31" s="655"/>
      <c r="DJ31" s="655"/>
      <c r="DK31" s="656"/>
      <c r="DL31" s="632">
        <v>30506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999178</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98.9</v>
      </c>
      <c r="BN32" s="655"/>
      <c r="BO32" s="655"/>
      <c r="BP32" s="655"/>
      <c r="BQ32" s="678"/>
      <c r="BR32" s="680">
        <v>99.6</v>
      </c>
      <c r="BS32" s="655"/>
      <c r="BT32" s="655"/>
      <c r="BU32" s="655"/>
      <c r="BV32" s="655"/>
      <c r="BW32" s="655"/>
      <c r="BX32" s="629">
        <v>99.2</v>
      </c>
      <c r="BY32" s="655"/>
      <c r="BZ32" s="655"/>
      <c r="CA32" s="655"/>
      <c r="CB32" s="678"/>
      <c r="CD32" s="663"/>
      <c r="CE32" s="664"/>
      <c r="CF32" s="620" t="s">
        <v>304</v>
      </c>
      <c r="CG32" s="621"/>
      <c r="CH32" s="621"/>
      <c r="CI32" s="621"/>
      <c r="CJ32" s="621"/>
      <c r="CK32" s="621"/>
      <c r="CL32" s="621"/>
      <c r="CM32" s="621"/>
      <c r="CN32" s="621"/>
      <c r="CO32" s="621"/>
      <c r="CP32" s="621"/>
      <c r="CQ32" s="622"/>
      <c r="CR32" s="623">
        <v>416</v>
      </c>
      <c r="CS32" s="624"/>
      <c r="CT32" s="624"/>
      <c r="CU32" s="624"/>
      <c r="CV32" s="624"/>
      <c r="CW32" s="624"/>
      <c r="CX32" s="624"/>
      <c r="CY32" s="625"/>
      <c r="CZ32" s="628">
        <v>0</v>
      </c>
      <c r="DA32" s="653"/>
      <c r="DB32" s="653"/>
      <c r="DC32" s="657"/>
      <c r="DD32" s="632">
        <v>416</v>
      </c>
      <c r="DE32" s="624"/>
      <c r="DF32" s="624"/>
      <c r="DG32" s="624"/>
      <c r="DH32" s="624"/>
      <c r="DI32" s="624"/>
      <c r="DJ32" s="624"/>
      <c r="DK32" s="625"/>
      <c r="DL32" s="632">
        <v>416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60646</v>
      </c>
      <c r="S33" s="624"/>
      <c r="T33" s="624"/>
      <c r="U33" s="624"/>
      <c r="V33" s="624"/>
      <c r="W33" s="624"/>
      <c r="X33" s="624"/>
      <c r="Y33" s="625"/>
      <c r="Z33" s="626">
        <v>0.4</v>
      </c>
      <c r="AA33" s="626"/>
      <c r="AB33" s="626"/>
      <c r="AC33" s="626"/>
      <c r="AD33" s="627">
        <v>2693</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96.4</v>
      </c>
      <c r="BN33" s="682"/>
      <c r="BO33" s="682"/>
      <c r="BP33" s="682"/>
      <c r="BQ33" s="684"/>
      <c r="BR33" s="681">
        <v>98.8</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5617917</v>
      </c>
      <c r="CS33" s="655"/>
      <c r="CT33" s="655"/>
      <c r="CU33" s="655"/>
      <c r="CV33" s="655"/>
      <c r="CW33" s="655"/>
      <c r="CX33" s="655"/>
      <c r="CY33" s="656"/>
      <c r="CZ33" s="628">
        <v>44.1</v>
      </c>
      <c r="DA33" s="653"/>
      <c r="DB33" s="653"/>
      <c r="DC33" s="657"/>
      <c r="DD33" s="632">
        <v>4484823</v>
      </c>
      <c r="DE33" s="655"/>
      <c r="DF33" s="655"/>
      <c r="DG33" s="655"/>
      <c r="DH33" s="655"/>
      <c r="DI33" s="655"/>
      <c r="DJ33" s="655"/>
      <c r="DK33" s="656"/>
      <c r="DL33" s="632">
        <v>2811821</v>
      </c>
      <c r="DM33" s="655"/>
      <c r="DN33" s="655"/>
      <c r="DO33" s="655"/>
      <c r="DP33" s="655"/>
      <c r="DQ33" s="655"/>
      <c r="DR33" s="655"/>
      <c r="DS33" s="655"/>
      <c r="DT33" s="655"/>
      <c r="DU33" s="655"/>
      <c r="DV33" s="656"/>
      <c r="DW33" s="628">
        <v>37.5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24555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2167674</v>
      </c>
      <c r="CS34" s="624"/>
      <c r="CT34" s="624"/>
      <c r="CU34" s="624"/>
      <c r="CV34" s="624"/>
      <c r="CW34" s="624"/>
      <c r="CX34" s="624"/>
      <c r="CY34" s="625"/>
      <c r="CZ34" s="628">
        <v>17</v>
      </c>
      <c r="DA34" s="653"/>
      <c r="DB34" s="653"/>
      <c r="DC34" s="657"/>
      <c r="DD34" s="632">
        <v>1632864</v>
      </c>
      <c r="DE34" s="624"/>
      <c r="DF34" s="624"/>
      <c r="DG34" s="624"/>
      <c r="DH34" s="624"/>
      <c r="DI34" s="624"/>
      <c r="DJ34" s="624"/>
      <c r="DK34" s="625"/>
      <c r="DL34" s="632">
        <v>1430924</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1247915</v>
      </c>
      <c r="S35" s="624"/>
      <c r="T35" s="624"/>
      <c r="U35" s="624"/>
      <c r="V35" s="624"/>
      <c r="W35" s="624"/>
      <c r="X35" s="624"/>
      <c r="Y35" s="625"/>
      <c r="Z35" s="626">
        <v>9.1999999999999993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212075</v>
      </c>
      <c r="CS35" s="655"/>
      <c r="CT35" s="655"/>
      <c r="CU35" s="655"/>
      <c r="CV35" s="655"/>
      <c r="CW35" s="655"/>
      <c r="CX35" s="655"/>
      <c r="CY35" s="656"/>
      <c r="CZ35" s="628">
        <v>1.7</v>
      </c>
      <c r="DA35" s="653"/>
      <c r="DB35" s="653"/>
      <c r="DC35" s="657"/>
      <c r="DD35" s="632">
        <v>75540</v>
      </c>
      <c r="DE35" s="655"/>
      <c r="DF35" s="655"/>
      <c r="DG35" s="655"/>
      <c r="DH35" s="655"/>
      <c r="DI35" s="655"/>
      <c r="DJ35" s="655"/>
      <c r="DK35" s="656"/>
      <c r="DL35" s="632">
        <v>56461</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325309</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1928259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35763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2356230</v>
      </c>
      <c r="CS36" s="624"/>
      <c r="CT36" s="624"/>
      <c r="CU36" s="624"/>
      <c r="CV36" s="624"/>
      <c r="CW36" s="624"/>
      <c r="CX36" s="624"/>
      <c r="CY36" s="625"/>
      <c r="CZ36" s="628">
        <v>18.5</v>
      </c>
      <c r="DA36" s="653"/>
      <c r="DB36" s="653"/>
      <c r="DC36" s="657"/>
      <c r="DD36" s="632">
        <v>2050974</v>
      </c>
      <c r="DE36" s="624"/>
      <c r="DF36" s="624"/>
      <c r="DG36" s="624"/>
      <c r="DH36" s="624"/>
      <c r="DI36" s="624"/>
      <c r="DJ36" s="624"/>
      <c r="DK36" s="625"/>
      <c r="DL36" s="632">
        <v>759943</v>
      </c>
      <c r="DM36" s="624"/>
      <c r="DN36" s="624"/>
      <c r="DO36" s="624"/>
      <c r="DP36" s="624"/>
      <c r="DQ36" s="624"/>
      <c r="DR36" s="624"/>
      <c r="DS36" s="624"/>
      <c r="DT36" s="624"/>
      <c r="DU36" s="624"/>
      <c r="DV36" s="625"/>
      <c r="DW36" s="628">
        <v>10.1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249114</v>
      </c>
      <c r="S37" s="624"/>
      <c r="T37" s="624"/>
      <c r="U37" s="624"/>
      <c r="V37" s="624"/>
      <c r="W37" s="624"/>
      <c r="X37" s="624"/>
      <c r="Y37" s="625"/>
      <c r="Z37" s="626">
        <v>1.8</v>
      </c>
      <c r="AA37" s="626"/>
      <c r="AB37" s="626"/>
      <c r="AC37" s="626"/>
      <c r="AD37" s="627">
        <v>2767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754619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53799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358524</v>
      </c>
      <c r="CS37" s="655"/>
      <c r="CT37" s="655"/>
      <c r="CU37" s="655"/>
      <c r="CV37" s="655"/>
      <c r="CW37" s="655"/>
      <c r="CX37" s="655"/>
      <c r="CY37" s="656"/>
      <c r="CZ37" s="628">
        <v>2.8</v>
      </c>
      <c r="DA37" s="653"/>
      <c r="DB37" s="653"/>
      <c r="DC37" s="657"/>
      <c r="DD37" s="632">
        <v>358524</v>
      </c>
      <c r="DE37" s="655"/>
      <c r="DF37" s="655"/>
      <c r="DG37" s="655"/>
      <c r="DH37" s="655"/>
      <c r="DI37" s="655"/>
      <c r="DJ37" s="655"/>
      <c r="DK37" s="656"/>
      <c r="DL37" s="632">
        <v>352258</v>
      </c>
      <c r="DM37" s="655"/>
      <c r="DN37" s="655"/>
      <c r="DO37" s="655"/>
      <c r="DP37" s="655"/>
      <c r="DQ37" s="655"/>
      <c r="DR37" s="655"/>
      <c r="DS37" s="655"/>
      <c r="DT37" s="655"/>
      <c r="DU37" s="655"/>
      <c r="DV37" s="656"/>
      <c r="DW37" s="628">
        <v>4.7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980503</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364314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1647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717066</v>
      </c>
      <c r="CS38" s="624"/>
      <c r="CT38" s="624"/>
      <c r="CU38" s="624"/>
      <c r="CV38" s="624"/>
      <c r="CW38" s="624"/>
      <c r="CX38" s="624"/>
      <c r="CY38" s="625"/>
      <c r="CZ38" s="628">
        <v>5.6</v>
      </c>
      <c r="DA38" s="653"/>
      <c r="DB38" s="653"/>
      <c r="DC38" s="657"/>
      <c r="DD38" s="632">
        <v>609827</v>
      </c>
      <c r="DE38" s="624"/>
      <c r="DF38" s="624"/>
      <c r="DG38" s="624"/>
      <c r="DH38" s="624"/>
      <c r="DI38" s="624"/>
      <c r="DJ38" s="624"/>
      <c r="DK38" s="625"/>
      <c r="DL38" s="632">
        <v>564493</v>
      </c>
      <c r="DM38" s="624"/>
      <c r="DN38" s="624"/>
      <c r="DO38" s="624"/>
      <c r="DP38" s="624"/>
      <c r="DQ38" s="624"/>
      <c r="DR38" s="624"/>
      <c r="DS38" s="624"/>
      <c r="DT38" s="624"/>
      <c r="DU38" s="624"/>
      <c r="DV38" s="625"/>
      <c r="DW38" s="628">
        <v>7.5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92260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2386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55280</v>
      </c>
      <c r="CS39" s="655"/>
      <c r="CT39" s="655"/>
      <c r="CU39" s="655"/>
      <c r="CV39" s="655"/>
      <c r="CW39" s="655"/>
      <c r="CX39" s="655"/>
      <c r="CY39" s="656"/>
      <c r="CZ39" s="628">
        <v>0.4</v>
      </c>
      <c r="DA39" s="653"/>
      <c r="DB39" s="653"/>
      <c r="DC39" s="657"/>
      <c r="DD39" s="632">
        <v>21686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35403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109592</v>
      </c>
      <c r="CS40" s="624"/>
      <c r="CT40" s="624"/>
      <c r="CU40" s="624"/>
      <c r="CV40" s="624"/>
      <c r="CW40" s="624"/>
      <c r="CX40" s="624"/>
      <c r="CY40" s="625"/>
      <c r="CZ40" s="628">
        <v>0.9</v>
      </c>
      <c r="DA40" s="653"/>
      <c r="DB40" s="653"/>
      <c r="DC40" s="657"/>
      <c r="DD40" s="632">
        <v>93932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13635641</v>
      </c>
      <c r="S41" s="696"/>
      <c r="T41" s="696"/>
      <c r="U41" s="696"/>
      <c r="V41" s="696"/>
      <c r="W41" s="696"/>
      <c r="X41" s="696"/>
      <c r="Y41" s="700"/>
      <c r="Z41" s="701">
        <v>100</v>
      </c>
      <c r="AA41" s="701"/>
      <c r="AB41" s="701"/>
      <c r="AC41" s="701"/>
      <c r="AD41" s="702">
        <v>7465770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150356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566710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2563457</v>
      </c>
      <c r="CS42" s="655"/>
      <c r="CT42" s="655"/>
      <c r="CU42" s="655"/>
      <c r="CV42" s="655"/>
      <c r="CW42" s="655"/>
      <c r="CX42" s="655"/>
      <c r="CY42" s="656"/>
      <c r="CZ42" s="628">
        <v>20.100000000000001</v>
      </c>
      <c r="DA42" s="653"/>
      <c r="DB42" s="653"/>
      <c r="DC42" s="657"/>
      <c r="DD42" s="632">
        <v>1374398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50067</v>
      </c>
      <c r="CS43" s="655"/>
      <c r="CT43" s="655"/>
      <c r="CU43" s="655"/>
      <c r="CV43" s="655"/>
      <c r="CW43" s="655"/>
      <c r="CX43" s="655"/>
      <c r="CY43" s="656"/>
      <c r="CZ43" s="628">
        <v>0.4</v>
      </c>
      <c r="DA43" s="653"/>
      <c r="DB43" s="653"/>
      <c r="DC43" s="657"/>
      <c r="DD43" s="632">
        <v>50067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2082021</v>
      </c>
      <c r="CS44" s="624"/>
      <c r="CT44" s="624"/>
      <c r="CU44" s="624"/>
      <c r="CV44" s="624"/>
      <c r="CW44" s="624"/>
      <c r="CX44" s="624"/>
      <c r="CY44" s="625"/>
      <c r="CZ44" s="628">
        <v>16.3</v>
      </c>
      <c r="DA44" s="629"/>
      <c r="DB44" s="629"/>
      <c r="DC44" s="635"/>
      <c r="DD44" s="632">
        <v>1149950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355410</v>
      </c>
      <c r="CS45" s="655"/>
      <c r="CT45" s="655"/>
      <c r="CU45" s="655"/>
      <c r="CV45" s="655"/>
      <c r="CW45" s="655"/>
      <c r="CX45" s="655"/>
      <c r="CY45" s="656"/>
      <c r="CZ45" s="628">
        <v>2.8</v>
      </c>
      <c r="DA45" s="653"/>
      <c r="DB45" s="653"/>
      <c r="DC45" s="657"/>
      <c r="DD45" s="632">
        <v>103506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1726611</v>
      </c>
      <c r="CS46" s="624"/>
      <c r="CT46" s="624"/>
      <c r="CU46" s="624"/>
      <c r="CV46" s="624"/>
      <c r="CW46" s="624"/>
      <c r="CX46" s="624"/>
      <c r="CY46" s="625"/>
      <c r="CZ46" s="628">
        <v>13.5</v>
      </c>
      <c r="DA46" s="629"/>
      <c r="DB46" s="629"/>
      <c r="DC46" s="635"/>
      <c r="DD46" s="632">
        <v>1046444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481436</v>
      </c>
      <c r="CS47" s="655"/>
      <c r="CT47" s="655"/>
      <c r="CU47" s="655"/>
      <c r="CV47" s="655"/>
      <c r="CW47" s="655"/>
      <c r="CX47" s="655"/>
      <c r="CY47" s="656"/>
      <c r="CZ47" s="628">
        <v>3.8</v>
      </c>
      <c r="DA47" s="653"/>
      <c r="DB47" s="653"/>
      <c r="DC47" s="657"/>
      <c r="DD47" s="632">
        <v>224448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12751055</v>
      </c>
      <c r="CS49" s="682"/>
      <c r="CT49" s="682"/>
      <c r="CU49" s="682"/>
      <c r="CV49" s="682"/>
      <c r="CW49" s="682"/>
      <c r="CX49" s="682"/>
      <c r="CY49" s="711"/>
      <c r="CZ49" s="703">
        <v>100</v>
      </c>
      <c r="DA49" s="712"/>
      <c r="DB49" s="712"/>
      <c r="DC49" s="713"/>
      <c r="DD49" s="714">
        <v>9691778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n9zKf4p4CyhFFwzwTnTigADaCJEPgj7qR7p0WK7LqoU41nzHq+iSwN/HrACKxP45YBz4nUMXibGvg17UqZLWA==" saltValue="jBQ93uwaE8IJsM5dgWj4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13622</v>
      </c>
      <c r="R7" s="753"/>
      <c r="S7" s="753"/>
      <c r="T7" s="753"/>
      <c r="U7" s="753"/>
      <c r="V7" s="753">
        <v>12755</v>
      </c>
      <c r="W7" s="753"/>
      <c r="X7" s="753"/>
      <c r="Y7" s="753"/>
      <c r="Z7" s="753"/>
      <c r="AA7" s="753">
        <v>867</v>
      </c>
      <c r="AB7" s="753"/>
      <c r="AC7" s="753"/>
      <c r="AD7" s="753"/>
      <c r="AE7" s="754"/>
      <c r="AF7" s="755">
        <v>406</v>
      </c>
      <c r="AG7" s="756"/>
      <c r="AH7" s="756"/>
      <c r="AI7" s="756"/>
      <c r="AJ7" s="757"/>
      <c r="AK7" s="758">
        <v>1246</v>
      </c>
      <c r="AL7" s="759"/>
      <c r="AM7" s="759"/>
      <c r="AN7" s="759"/>
      <c r="AO7" s="759"/>
      <c r="AP7" s="759">
        <v>10059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13</v>
      </c>
      <c r="CI7" s="744"/>
      <c r="CJ7" s="744"/>
      <c r="CK7" s="744"/>
      <c r="CL7" s="745"/>
      <c r="CM7" s="743">
        <v>440</v>
      </c>
      <c r="CN7" s="744"/>
      <c r="CO7" s="744"/>
      <c r="CP7" s="744"/>
      <c r="CQ7" s="745"/>
      <c r="CR7" s="743">
        <v>118</v>
      </c>
      <c r="CS7" s="744"/>
      <c r="CT7" s="744"/>
      <c r="CU7" s="744"/>
      <c r="CV7" s="745"/>
      <c r="CW7" s="743">
        <v>8</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560</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9</v>
      </c>
      <c r="R8" s="784"/>
      <c r="S8" s="784"/>
      <c r="T8" s="784"/>
      <c r="U8" s="784"/>
      <c r="V8" s="784">
        <v>9</v>
      </c>
      <c r="W8" s="784"/>
      <c r="X8" s="784"/>
      <c r="Y8" s="784"/>
      <c r="Z8" s="784"/>
      <c r="AA8" s="784">
        <v>0</v>
      </c>
      <c r="AB8" s="784"/>
      <c r="AC8" s="784"/>
      <c r="AD8" s="784"/>
      <c r="AE8" s="785"/>
      <c r="AF8" s="786">
        <v>0</v>
      </c>
      <c r="AG8" s="787"/>
      <c r="AH8" s="787"/>
      <c r="AI8" s="787"/>
      <c r="AJ8" s="788"/>
      <c r="AK8" s="769">
        <v>6</v>
      </c>
      <c r="AL8" s="770"/>
      <c r="AM8" s="770"/>
      <c r="AN8" s="770"/>
      <c r="AO8" s="770"/>
      <c r="AP8" s="770">
        <v>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-25</v>
      </c>
      <c r="CI8" s="777"/>
      <c r="CJ8" s="777"/>
      <c r="CK8" s="777"/>
      <c r="CL8" s="778"/>
      <c r="CM8" s="776">
        <v>43</v>
      </c>
      <c r="CN8" s="777"/>
      <c r="CO8" s="777"/>
      <c r="CP8" s="777"/>
      <c r="CQ8" s="778"/>
      <c r="CR8" s="776">
        <v>58</v>
      </c>
      <c r="CS8" s="777"/>
      <c r="CT8" s="777"/>
      <c r="CU8" s="777"/>
      <c r="CV8" s="778"/>
      <c r="CW8" s="776">
        <v>7</v>
      </c>
      <c r="CX8" s="777"/>
      <c r="CY8" s="777"/>
      <c r="CZ8" s="777"/>
      <c r="DA8" s="778"/>
      <c r="DB8" s="776">
        <v>35</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18</v>
      </c>
      <c r="R9" s="784"/>
      <c r="S9" s="784"/>
      <c r="T9" s="784"/>
      <c r="U9" s="784"/>
      <c r="V9" s="784">
        <v>1</v>
      </c>
      <c r="W9" s="784"/>
      <c r="X9" s="784"/>
      <c r="Y9" s="784"/>
      <c r="Z9" s="784"/>
      <c r="AA9" s="784">
        <v>17</v>
      </c>
      <c r="AB9" s="784"/>
      <c r="AC9" s="784"/>
      <c r="AD9" s="784"/>
      <c r="AE9" s="785"/>
      <c r="AF9" s="786">
        <v>17</v>
      </c>
      <c r="AG9" s="787"/>
      <c r="AH9" s="787"/>
      <c r="AI9" s="787"/>
      <c r="AJ9" s="788"/>
      <c r="AK9" s="769" t="s">
        <v>560</v>
      </c>
      <c r="AL9" s="770"/>
      <c r="AM9" s="770"/>
      <c r="AN9" s="770"/>
      <c r="AO9" s="770"/>
      <c r="AP9" s="770" t="s">
        <v>560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3</v>
      </c>
      <c r="CI9" s="777"/>
      <c r="CJ9" s="777"/>
      <c r="CK9" s="777"/>
      <c r="CL9" s="778"/>
      <c r="CM9" s="776">
        <v>-1</v>
      </c>
      <c r="CN9" s="777"/>
      <c r="CO9" s="777"/>
      <c r="CP9" s="777"/>
      <c r="CQ9" s="778"/>
      <c r="CR9" s="776">
        <v>4</v>
      </c>
      <c r="CS9" s="777"/>
      <c r="CT9" s="777"/>
      <c r="CU9" s="777"/>
      <c r="CV9" s="778"/>
      <c r="CW9" s="776">
        <v>5</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-38</v>
      </c>
      <c r="CI10" s="777"/>
      <c r="CJ10" s="777"/>
      <c r="CK10" s="777"/>
      <c r="CL10" s="778"/>
      <c r="CM10" s="776">
        <v>113</v>
      </c>
      <c r="CN10" s="777"/>
      <c r="CO10" s="777"/>
      <c r="CP10" s="777"/>
      <c r="CQ10" s="778"/>
      <c r="CR10" s="776">
        <v>61</v>
      </c>
      <c r="CS10" s="777"/>
      <c r="CT10" s="777"/>
      <c r="CU10" s="777"/>
      <c r="CV10" s="778"/>
      <c r="CW10" s="776">
        <v>17</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36</v>
      </c>
      <c r="CI11" s="777"/>
      <c r="CJ11" s="777"/>
      <c r="CK11" s="777"/>
      <c r="CL11" s="778"/>
      <c r="CM11" s="776">
        <v>279</v>
      </c>
      <c r="CN11" s="777"/>
      <c r="CO11" s="777"/>
      <c r="CP11" s="777"/>
      <c r="CQ11" s="778"/>
      <c r="CR11" s="776">
        <v>28</v>
      </c>
      <c r="CS11" s="777"/>
      <c r="CT11" s="777"/>
      <c r="CU11" s="777"/>
      <c r="CV11" s="778"/>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13645</v>
      </c>
      <c r="R23" s="793"/>
      <c r="S23" s="793"/>
      <c r="T23" s="793"/>
      <c r="U23" s="793"/>
      <c r="V23" s="793">
        <v>12761</v>
      </c>
      <c r="W23" s="793"/>
      <c r="X23" s="793"/>
      <c r="Y23" s="793"/>
      <c r="Z23" s="793"/>
      <c r="AA23" s="793">
        <v>885</v>
      </c>
      <c r="AB23" s="793"/>
      <c r="AC23" s="793"/>
      <c r="AD23" s="793"/>
      <c r="AE23" s="794"/>
      <c r="AF23" s="795">
        <v>423</v>
      </c>
      <c r="AG23" s="793"/>
      <c r="AH23" s="793"/>
      <c r="AI23" s="793"/>
      <c r="AJ23" s="796"/>
      <c r="AK23" s="797"/>
      <c r="AL23" s="798"/>
      <c r="AM23" s="798"/>
      <c r="AN23" s="798"/>
      <c r="AO23" s="798"/>
      <c r="AP23" s="793">
        <v>10065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1469</v>
      </c>
      <c r="R28" s="823"/>
      <c r="S28" s="823"/>
      <c r="T28" s="823"/>
      <c r="U28" s="823"/>
      <c r="V28" s="823">
        <v>1433</v>
      </c>
      <c r="W28" s="823"/>
      <c r="X28" s="823"/>
      <c r="Y28" s="823"/>
      <c r="Z28" s="823"/>
      <c r="AA28" s="823">
        <v>36</v>
      </c>
      <c r="AB28" s="823"/>
      <c r="AC28" s="823"/>
      <c r="AD28" s="823"/>
      <c r="AE28" s="824"/>
      <c r="AF28" s="825">
        <v>36</v>
      </c>
      <c r="AG28" s="823"/>
      <c r="AH28" s="823"/>
      <c r="AI28" s="823"/>
      <c r="AJ28" s="826"/>
      <c r="AK28" s="827">
        <v>123</v>
      </c>
      <c r="AL28" s="828"/>
      <c r="AM28" s="828"/>
      <c r="AN28" s="828"/>
      <c r="AO28" s="828"/>
      <c r="AP28" s="828" t="s">
        <v>560</v>
      </c>
      <c r="AQ28" s="828"/>
      <c r="AR28" s="828"/>
      <c r="AS28" s="828"/>
      <c r="AT28" s="828"/>
      <c r="AU28" s="828" t="s">
        <v>560</v>
      </c>
      <c r="AV28" s="828"/>
      <c r="AW28" s="828"/>
      <c r="AX28" s="828"/>
      <c r="AY28" s="828"/>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219</v>
      </c>
      <c r="R29" s="784"/>
      <c r="S29" s="784"/>
      <c r="T29" s="784"/>
      <c r="U29" s="784"/>
      <c r="V29" s="784">
        <v>216</v>
      </c>
      <c r="W29" s="784"/>
      <c r="X29" s="784"/>
      <c r="Y29" s="784"/>
      <c r="Z29" s="784"/>
      <c r="AA29" s="784">
        <v>3</v>
      </c>
      <c r="AB29" s="784"/>
      <c r="AC29" s="784"/>
      <c r="AD29" s="784"/>
      <c r="AE29" s="785"/>
      <c r="AF29" s="786">
        <v>3</v>
      </c>
      <c r="AG29" s="787"/>
      <c r="AH29" s="787"/>
      <c r="AI29" s="787"/>
      <c r="AJ29" s="788"/>
      <c r="AK29" s="834">
        <v>70</v>
      </c>
      <c r="AL29" s="830"/>
      <c r="AM29" s="830"/>
      <c r="AN29" s="830"/>
      <c r="AO29" s="830"/>
      <c r="AP29" s="830">
        <v>14</v>
      </c>
      <c r="AQ29" s="830"/>
      <c r="AR29" s="830"/>
      <c r="AS29" s="830"/>
      <c r="AT29" s="830"/>
      <c r="AU29" s="830">
        <v>3</v>
      </c>
      <c r="AV29" s="830"/>
      <c r="AW29" s="830"/>
      <c r="AX29" s="830"/>
      <c r="AY29" s="830"/>
      <c r="AZ29" s="831" t="s">
        <v>489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1744</v>
      </c>
      <c r="R30" s="784"/>
      <c r="S30" s="784"/>
      <c r="T30" s="784"/>
      <c r="U30" s="784"/>
      <c r="V30" s="784">
        <v>1688</v>
      </c>
      <c r="W30" s="784"/>
      <c r="X30" s="784"/>
      <c r="Y30" s="784"/>
      <c r="Z30" s="784"/>
      <c r="AA30" s="784">
        <v>56</v>
      </c>
      <c r="AB30" s="784"/>
      <c r="AC30" s="784"/>
      <c r="AD30" s="784"/>
      <c r="AE30" s="785"/>
      <c r="AF30" s="786">
        <v>56</v>
      </c>
      <c r="AG30" s="787"/>
      <c r="AH30" s="787"/>
      <c r="AI30" s="787"/>
      <c r="AJ30" s="788"/>
      <c r="AK30" s="834">
        <v>288</v>
      </c>
      <c r="AL30" s="830"/>
      <c r="AM30" s="830"/>
      <c r="AN30" s="830"/>
      <c r="AO30" s="830"/>
      <c r="AP30" s="830" t="s">
        <v>560</v>
      </c>
      <c r="AQ30" s="830"/>
      <c r="AR30" s="830"/>
      <c r="AS30" s="830"/>
      <c r="AT30" s="830"/>
      <c r="AU30" s="830" t="s">
        <v>560</v>
      </c>
      <c r="AV30" s="830"/>
      <c r="AW30" s="830"/>
      <c r="AX30" s="830"/>
      <c r="AY30" s="830"/>
      <c r="AZ30" s="831" t="s">
        <v>489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204</v>
      </c>
      <c r="R31" s="784"/>
      <c r="S31" s="784"/>
      <c r="T31" s="784"/>
      <c r="U31" s="784"/>
      <c r="V31" s="784">
        <v>197</v>
      </c>
      <c r="W31" s="784"/>
      <c r="X31" s="784"/>
      <c r="Y31" s="784"/>
      <c r="Z31" s="784"/>
      <c r="AA31" s="784">
        <v>6</v>
      </c>
      <c r="AB31" s="784"/>
      <c r="AC31" s="784"/>
      <c r="AD31" s="784"/>
      <c r="AE31" s="785"/>
      <c r="AF31" s="786">
        <v>6</v>
      </c>
      <c r="AG31" s="787"/>
      <c r="AH31" s="787"/>
      <c r="AI31" s="787"/>
      <c r="AJ31" s="788"/>
      <c r="AK31" s="834">
        <v>61</v>
      </c>
      <c r="AL31" s="830"/>
      <c r="AM31" s="830"/>
      <c r="AN31" s="830"/>
      <c r="AO31" s="830"/>
      <c r="AP31" s="830" t="s">
        <v>560</v>
      </c>
      <c r="AQ31" s="830"/>
      <c r="AR31" s="830"/>
      <c r="AS31" s="830"/>
      <c r="AT31" s="830"/>
      <c r="AU31" s="830" t="s">
        <v>560</v>
      </c>
      <c r="AV31" s="830"/>
      <c r="AW31" s="830"/>
      <c r="AX31" s="830"/>
      <c r="AY31" s="830"/>
      <c r="AZ31" s="831" t="s">
        <v>489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1455</v>
      </c>
      <c r="R32" s="784"/>
      <c r="S32" s="784"/>
      <c r="T32" s="784"/>
      <c r="U32" s="784"/>
      <c r="V32" s="784">
        <v>1499</v>
      </c>
      <c r="W32" s="784"/>
      <c r="X32" s="784"/>
      <c r="Y32" s="784"/>
      <c r="Z32" s="784"/>
      <c r="AA32" s="784">
        <v>-44</v>
      </c>
      <c r="AB32" s="784"/>
      <c r="AC32" s="784"/>
      <c r="AD32" s="784"/>
      <c r="AE32" s="785"/>
      <c r="AF32" s="786">
        <v>1711</v>
      </c>
      <c r="AG32" s="787"/>
      <c r="AH32" s="787"/>
      <c r="AI32" s="787"/>
      <c r="AJ32" s="788"/>
      <c r="AK32" s="834">
        <v>92</v>
      </c>
      <c r="AL32" s="830"/>
      <c r="AM32" s="830"/>
      <c r="AN32" s="830"/>
      <c r="AO32" s="830"/>
      <c r="AP32" s="830">
        <v>116</v>
      </c>
      <c r="AQ32" s="830"/>
      <c r="AR32" s="830"/>
      <c r="AS32" s="830"/>
      <c r="AT32" s="830"/>
      <c r="AU32" s="830">
        <v>71</v>
      </c>
      <c r="AV32" s="830"/>
      <c r="AW32" s="830"/>
      <c r="AX32" s="830"/>
      <c r="AY32" s="830"/>
      <c r="AZ32" s="831" t="s">
        <v>489</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547</v>
      </c>
      <c r="R33" s="784"/>
      <c r="S33" s="784"/>
      <c r="T33" s="784"/>
      <c r="U33" s="784"/>
      <c r="V33" s="784">
        <v>549</v>
      </c>
      <c r="W33" s="784"/>
      <c r="X33" s="784"/>
      <c r="Y33" s="784"/>
      <c r="Z33" s="784"/>
      <c r="AA33" s="784">
        <v>-2</v>
      </c>
      <c r="AB33" s="784"/>
      <c r="AC33" s="784"/>
      <c r="AD33" s="784"/>
      <c r="AE33" s="785"/>
      <c r="AF33" s="786">
        <v>233</v>
      </c>
      <c r="AG33" s="787"/>
      <c r="AH33" s="787"/>
      <c r="AI33" s="787"/>
      <c r="AJ33" s="788"/>
      <c r="AK33" s="834">
        <v>360</v>
      </c>
      <c r="AL33" s="830"/>
      <c r="AM33" s="830"/>
      <c r="AN33" s="830"/>
      <c r="AO33" s="830"/>
      <c r="AP33" s="830">
        <v>2255</v>
      </c>
      <c r="AQ33" s="830"/>
      <c r="AR33" s="830"/>
      <c r="AS33" s="830"/>
      <c r="AT33" s="830"/>
      <c r="AU33" s="830">
        <v>1231</v>
      </c>
      <c r="AV33" s="830"/>
      <c r="AW33" s="830"/>
      <c r="AX33" s="830"/>
      <c r="AY33" s="830"/>
      <c r="AZ33" s="831" t="s">
        <v>489</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798</v>
      </c>
      <c r="R34" s="784"/>
      <c r="S34" s="784"/>
      <c r="T34" s="784"/>
      <c r="U34" s="784"/>
      <c r="V34" s="784">
        <v>772</v>
      </c>
      <c r="W34" s="784"/>
      <c r="X34" s="784"/>
      <c r="Y34" s="784"/>
      <c r="Z34" s="784"/>
      <c r="AA34" s="784">
        <v>26</v>
      </c>
      <c r="AB34" s="784"/>
      <c r="AC34" s="784"/>
      <c r="AD34" s="784"/>
      <c r="AE34" s="785"/>
      <c r="AF34" s="786">
        <v>478</v>
      </c>
      <c r="AG34" s="787"/>
      <c r="AH34" s="787"/>
      <c r="AI34" s="787"/>
      <c r="AJ34" s="788"/>
      <c r="AK34" s="834">
        <v>755</v>
      </c>
      <c r="AL34" s="830"/>
      <c r="AM34" s="830"/>
      <c r="AN34" s="830"/>
      <c r="AO34" s="830"/>
      <c r="AP34" s="830">
        <v>5903</v>
      </c>
      <c r="AQ34" s="830"/>
      <c r="AR34" s="830"/>
      <c r="AS34" s="830"/>
      <c r="AT34" s="830"/>
      <c r="AU34" s="830">
        <v>5472</v>
      </c>
      <c r="AV34" s="830"/>
      <c r="AW34" s="830"/>
      <c r="AX34" s="830"/>
      <c r="AY34" s="830"/>
      <c r="AZ34" s="831" t="s">
        <v>489</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2524</v>
      </c>
      <c r="AG63" s="844"/>
      <c r="AH63" s="844"/>
      <c r="AI63" s="844"/>
      <c r="AJ63" s="845"/>
      <c r="AK63" s="846"/>
      <c r="AL63" s="841"/>
      <c r="AM63" s="841"/>
      <c r="AN63" s="841"/>
      <c r="AO63" s="841"/>
      <c r="AP63" s="844">
        <v>8288</v>
      </c>
      <c r="AQ63" s="844"/>
      <c r="AR63" s="844"/>
      <c r="AS63" s="844"/>
      <c r="AT63" s="844"/>
      <c r="AU63" s="844">
        <v>6777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5106</v>
      </c>
      <c r="R68" s="866"/>
      <c r="S68" s="866"/>
      <c r="T68" s="866"/>
      <c r="U68" s="866"/>
      <c r="V68" s="866">
        <v>4768</v>
      </c>
      <c r="W68" s="866"/>
      <c r="X68" s="866"/>
      <c r="Y68" s="866"/>
      <c r="Z68" s="866"/>
      <c r="AA68" s="866">
        <v>338</v>
      </c>
      <c r="AB68" s="866"/>
      <c r="AC68" s="866"/>
      <c r="AD68" s="866"/>
      <c r="AE68" s="866"/>
      <c r="AF68" s="866">
        <v>338</v>
      </c>
      <c r="AG68" s="866"/>
      <c r="AH68" s="866"/>
      <c r="AI68" s="866"/>
      <c r="AJ68" s="866"/>
      <c r="AK68" s="866">
        <v>240</v>
      </c>
      <c r="AL68" s="866"/>
      <c r="AM68" s="866"/>
      <c r="AN68" s="866"/>
      <c r="AO68" s="866"/>
      <c r="AP68" s="866" t="s">
        <v>560</v>
      </c>
      <c r="AQ68" s="866"/>
      <c r="AR68" s="866"/>
      <c r="AS68" s="866"/>
      <c r="AT68" s="866"/>
      <c r="AU68" s="866" t="s">
        <v>489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940</v>
      </c>
      <c r="R69" s="830"/>
      <c r="S69" s="830"/>
      <c r="T69" s="830"/>
      <c r="U69" s="830"/>
      <c r="V69" s="830">
        <v>691</v>
      </c>
      <c r="W69" s="830"/>
      <c r="X69" s="830"/>
      <c r="Y69" s="830"/>
      <c r="Z69" s="830"/>
      <c r="AA69" s="830">
        <v>249</v>
      </c>
      <c r="AB69" s="830"/>
      <c r="AC69" s="830"/>
      <c r="AD69" s="830"/>
      <c r="AE69" s="830"/>
      <c r="AF69" s="830">
        <v>249</v>
      </c>
      <c r="AG69" s="830"/>
      <c r="AH69" s="830"/>
      <c r="AI69" s="830"/>
      <c r="AJ69" s="830"/>
      <c r="AK69" s="830" t="s">
        <v>489</v>
      </c>
      <c r="AL69" s="830"/>
      <c r="AM69" s="830"/>
      <c r="AN69" s="830"/>
      <c r="AO69" s="830"/>
      <c r="AP69" s="830" t="s">
        <v>489</v>
      </c>
      <c r="AQ69" s="830"/>
      <c r="AR69" s="830"/>
      <c r="AS69" s="830"/>
      <c r="AT69" s="830"/>
      <c r="AU69" s="830" t="s">
        <v>489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245</v>
      </c>
      <c r="R70" s="830"/>
      <c r="S70" s="830"/>
      <c r="T70" s="830"/>
      <c r="U70" s="830"/>
      <c r="V70" s="830">
        <v>236</v>
      </c>
      <c r="W70" s="830"/>
      <c r="X70" s="830"/>
      <c r="Y70" s="830"/>
      <c r="Z70" s="830"/>
      <c r="AA70" s="830">
        <v>9</v>
      </c>
      <c r="AB70" s="830"/>
      <c r="AC70" s="830"/>
      <c r="AD70" s="830"/>
      <c r="AE70" s="830"/>
      <c r="AF70" s="830">
        <v>9</v>
      </c>
      <c r="AG70" s="830"/>
      <c r="AH70" s="830"/>
      <c r="AI70" s="830"/>
      <c r="AJ70" s="830"/>
      <c r="AK70" s="830">
        <v>238</v>
      </c>
      <c r="AL70" s="830"/>
      <c r="AM70" s="830"/>
      <c r="AN70" s="830"/>
      <c r="AO70" s="830"/>
      <c r="AP70" s="830" t="s">
        <v>489</v>
      </c>
      <c r="AQ70" s="830"/>
      <c r="AR70" s="830"/>
      <c r="AS70" s="830"/>
      <c r="AT70" s="830"/>
      <c r="AU70" s="830" t="s">
        <v>489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911</v>
      </c>
      <c r="R71" s="830"/>
      <c r="S71" s="830"/>
      <c r="T71" s="830"/>
      <c r="U71" s="830"/>
      <c r="V71" s="830">
        <v>909</v>
      </c>
      <c r="W71" s="830"/>
      <c r="X71" s="830"/>
      <c r="Y71" s="830"/>
      <c r="Z71" s="830"/>
      <c r="AA71" s="830">
        <v>2</v>
      </c>
      <c r="AB71" s="830"/>
      <c r="AC71" s="830"/>
      <c r="AD71" s="830"/>
      <c r="AE71" s="830"/>
      <c r="AF71" s="830">
        <v>2</v>
      </c>
      <c r="AG71" s="830"/>
      <c r="AH71" s="830"/>
      <c r="AI71" s="830"/>
      <c r="AJ71" s="830"/>
      <c r="AK71" s="830" t="s">
        <v>489</v>
      </c>
      <c r="AL71" s="830"/>
      <c r="AM71" s="830"/>
      <c r="AN71" s="830"/>
      <c r="AO71" s="830"/>
      <c r="AP71" s="830" t="s">
        <v>489</v>
      </c>
      <c r="AQ71" s="830"/>
      <c r="AR71" s="830"/>
      <c r="AS71" s="830"/>
      <c r="AT71" s="830"/>
      <c r="AU71" s="830" t="s">
        <v>489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303798</v>
      </c>
      <c r="R72" s="830"/>
      <c r="S72" s="830"/>
      <c r="T72" s="830"/>
      <c r="U72" s="830"/>
      <c r="V72" s="830">
        <v>300652</v>
      </c>
      <c r="W72" s="830"/>
      <c r="X72" s="830"/>
      <c r="Y72" s="830"/>
      <c r="Z72" s="830"/>
      <c r="AA72" s="830">
        <v>3146</v>
      </c>
      <c r="AB72" s="830"/>
      <c r="AC72" s="830"/>
      <c r="AD72" s="830"/>
      <c r="AE72" s="830"/>
      <c r="AF72" s="830">
        <v>3146</v>
      </c>
      <c r="AG72" s="830"/>
      <c r="AH72" s="830"/>
      <c r="AI72" s="830"/>
      <c r="AJ72" s="830"/>
      <c r="AK72" s="830">
        <v>5678</v>
      </c>
      <c r="AL72" s="830"/>
      <c r="AM72" s="830"/>
      <c r="AN72" s="830"/>
      <c r="AO72" s="830"/>
      <c r="AP72" s="830" t="s">
        <v>489</v>
      </c>
      <c r="AQ72" s="830"/>
      <c r="AR72" s="830"/>
      <c r="AS72" s="830"/>
      <c r="AT72" s="830"/>
      <c r="AU72" s="830" t="s">
        <v>489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85</v>
      </c>
      <c r="R73" s="830"/>
      <c r="S73" s="830"/>
      <c r="T73" s="830"/>
      <c r="U73" s="830"/>
      <c r="V73" s="830">
        <v>72</v>
      </c>
      <c r="W73" s="830"/>
      <c r="X73" s="830"/>
      <c r="Y73" s="830"/>
      <c r="Z73" s="830"/>
      <c r="AA73" s="830">
        <v>13</v>
      </c>
      <c r="AB73" s="830"/>
      <c r="AC73" s="830"/>
      <c r="AD73" s="830"/>
      <c r="AE73" s="830"/>
      <c r="AF73" s="830">
        <v>13</v>
      </c>
      <c r="AG73" s="830"/>
      <c r="AH73" s="830"/>
      <c r="AI73" s="830"/>
      <c r="AJ73" s="830"/>
      <c r="AK73" s="830">
        <v>15</v>
      </c>
      <c r="AL73" s="830"/>
      <c r="AM73" s="830"/>
      <c r="AN73" s="830"/>
      <c r="AO73" s="830"/>
      <c r="AP73" s="830" t="s">
        <v>489</v>
      </c>
      <c r="AQ73" s="830"/>
      <c r="AR73" s="830"/>
      <c r="AS73" s="830"/>
      <c r="AT73" s="830"/>
      <c r="AU73" s="830" t="s">
        <v>489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6322</v>
      </c>
      <c r="R74" s="830"/>
      <c r="S74" s="830"/>
      <c r="T74" s="830"/>
      <c r="U74" s="830"/>
      <c r="V74" s="830">
        <v>6688</v>
      </c>
      <c r="W74" s="830"/>
      <c r="X74" s="830"/>
      <c r="Y74" s="830"/>
      <c r="Z74" s="830"/>
      <c r="AA74" s="830">
        <v>-366</v>
      </c>
      <c r="AB74" s="830"/>
      <c r="AC74" s="830"/>
      <c r="AD74" s="830"/>
      <c r="AE74" s="830"/>
      <c r="AF74" s="830">
        <v>3512</v>
      </c>
      <c r="AG74" s="830"/>
      <c r="AH74" s="830"/>
      <c r="AI74" s="830"/>
      <c r="AJ74" s="830"/>
      <c r="AK74" s="830" t="s">
        <v>489</v>
      </c>
      <c r="AL74" s="830"/>
      <c r="AM74" s="830"/>
      <c r="AN74" s="830"/>
      <c r="AO74" s="830"/>
      <c r="AP74" s="830">
        <v>15424</v>
      </c>
      <c r="AQ74" s="830"/>
      <c r="AR74" s="830"/>
      <c r="AS74" s="830"/>
      <c r="AT74" s="830"/>
      <c r="AU74" s="830" t="s">
        <v>578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572</v>
      </c>
      <c r="C75" s="874"/>
      <c r="D75" s="874"/>
      <c r="E75" s="874"/>
      <c r="F75" s="874"/>
      <c r="G75" s="874"/>
      <c r="H75" s="874"/>
      <c r="I75" s="874"/>
      <c r="J75" s="874"/>
      <c r="K75" s="874"/>
      <c r="L75" s="874"/>
      <c r="M75" s="874"/>
      <c r="N75" s="874"/>
      <c r="O75" s="874"/>
      <c r="P75" s="875"/>
      <c r="Q75" s="877">
        <v>37</v>
      </c>
      <c r="R75" s="878"/>
      <c r="S75" s="878"/>
      <c r="T75" s="878"/>
      <c r="U75" s="834"/>
      <c r="V75" s="879">
        <v>33</v>
      </c>
      <c r="W75" s="878"/>
      <c r="X75" s="878"/>
      <c r="Y75" s="878"/>
      <c r="Z75" s="834"/>
      <c r="AA75" s="879">
        <v>4</v>
      </c>
      <c r="AB75" s="878"/>
      <c r="AC75" s="878"/>
      <c r="AD75" s="878"/>
      <c r="AE75" s="834"/>
      <c r="AF75" s="879">
        <v>4</v>
      </c>
      <c r="AG75" s="878"/>
      <c r="AH75" s="878"/>
      <c r="AI75" s="878"/>
      <c r="AJ75" s="834"/>
      <c r="AK75" s="879" t="s">
        <v>577</v>
      </c>
      <c r="AL75" s="878"/>
      <c r="AM75" s="878"/>
      <c r="AN75" s="878"/>
      <c r="AO75" s="834"/>
      <c r="AP75" s="879" t="s">
        <v>577</v>
      </c>
      <c r="AQ75" s="878"/>
      <c r="AR75" s="878"/>
      <c r="AS75" s="878"/>
      <c r="AT75" s="834"/>
      <c r="AU75" s="879" t="s">
        <v>577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573</v>
      </c>
      <c r="C76" s="874"/>
      <c r="D76" s="874"/>
      <c r="E76" s="874"/>
      <c r="F76" s="874"/>
      <c r="G76" s="874"/>
      <c r="H76" s="874"/>
      <c r="I76" s="874"/>
      <c r="J76" s="874"/>
      <c r="K76" s="874"/>
      <c r="L76" s="874"/>
      <c r="M76" s="874"/>
      <c r="N76" s="874"/>
      <c r="O76" s="874"/>
      <c r="P76" s="875"/>
      <c r="Q76" s="877">
        <v>13</v>
      </c>
      <c r="R76" s="878"/>
      <c r="S76" s="878"/>
      <c r="T76" s="878"/>
      <c r="U76" s="834"/>
      <c r="V76" s="879">
        <v>6</v>
      </c>
      <c r="W76" s="878"/>
      <c r="X76" s="878"/>
      <c r="Y76" s="878"/>
      <c r="Z76" s="834"/>
      <c r="AA76" s="879">
        <v>7</v>
      </c>
      <c r="AB76" s="878"/>
      <c r="AC76" s="878"/>
      <c r="AD76" s="878"/>
      <c r="AE76" s="834"/>
      <c r="AF76" s="879">
        <v>7</v>
      </c>
      <c r="AG76" s="878"/>
      <c r="AH76" s="878"/>
      <c r="AI76" s="878"/>
      <c r="AJ76" s="834"/>
      <c r="AK76" s="879" t="s">
        <v>577</v>
      </c>
      <c r="AL76" s="878"/>
      <c r="AM76" s="878"/>
      <c r="AN76" s="878"/>
      <c r="AO76" s="834"/>
      <c r="AP76" s="879" t="s">
        <v>577</v>
      </c>
      <c r="AQ76" s="878"/>
      <c r="AR76" s="878"/>
      <c r="AS76" s="878"/>
      <c r="AT76" s="834"/>
      <c r="AU76" s="879" t="s">
        <v>577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574</v>
      </c>
      <c r="C77" s="874"/>
      <c r="D77" s="874"/>
      <c r="E77" s="874"/>
      <c r="F77" s="874"/>
      <c r="G77" s="874"/>
      <c r="H77" s="874"/>
      <c r="I77" s="874"/>
      <c r="J77" s="874"/>
      <c r="K77" s="874"/>
      <c r="L77" s="874"/>
      <c r="M77" s="874"/>
      <c r="N77" s="874"/>
      <c r="O77" s="874"/>
      <c r="P77" s="875"/>
      <c r="Q77" s="877">
        <v>1858</v>
      </c>
      <c r="R77" s="878"/>
      <c r="S77" s="878"/>
      <c r="T77" s="878"/>
      <c r="U77" s="834"/>
      <c r="V77" s="879">
        <v>1645</v>
      </c>
      <c r="W77" s="878"/>
      <c r="X77" s="878"/>
      <c r="Y77" s="878"/>
      <c r="Z77" s="834"/>
      <c r="AA77" s="879">
        <v>213</v>
      </c>
      <c r="AB77" s="878"/>
      <c r="AC77" s="878"/>
      <c r="AD77" s="878"/>
      <c r="AE77" s="834"/>
      <c r="AF77" s="879">
        <v>213</v>
      </c>
      <c r="AG77" s="878"/>
      <c r="AH77" s="878"/>
      <c r="AI77" s="878"/>
      <c r="AJ77" s="834"/>
      <c r="AK77" s="879" t="s">
        <v>577</v>
      </c>
      <c r="AL77" s="878"/>
      <c r="AM77" s="878"/>
      <c r="AN77" s="878"/>
      <c r="AO77" s="834"/>
      <c r="AP77" s="879">
        <v>4797</v>
      </c>
      <c r="AQ77" s="878"/>
      <c r="AR77" s="878"/>
      <c r="AS77" s="878"/>
      <c r="AT77" s="834"/>
      <c r="AU77" s="879">
        <v>409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575</v>
      </c>
      <c r="C78" s="874"/>
      <c r="D78" s="874"/>
      <c r="E78" s="874"/>
      <c r="F78" s="874"/>
      <c r="G78" s="874"/>
      <c r="H78" s="874"/>
      <c r="I78" s="874"/>
      <c r="J78" s="874"/>
      <c r="K78" s="874"/>
      <c r="L78" s="874"/>
      <c r="M78" s="874"/>
      <c r="N78" s="874"/>
      <c r="O78" s="874"/>
      <c r="P78" s="875"/>
      <c r="Q78" s="876">
        <v>552</v>
      </c>
      <c r="R78" s="830"/>
      <c r="S78" s="830"/>
      <c r="T78" s="830"/>
      <c r="U78" s="830"/>
      <c r="V78" s="830">
        <v>526</v>
      </c>
      <c r="W78" s="830"/>
      <c r="X78" s="830"/>
      <c r="Y78" s="830"/>
      <c r="Z78" s="830"/>
      <c r="AA78" s="830">
        <v>26</v>
      </c>
      <c r="AB78" s="830"/>
      <c r="AC78" s="830"/>
      <c r="AD78" s="830"/>
      <c r="AE78" s="830"/>
      <c r="AF78" s="830">
        <v>26</v>
      </c>
      <c r="AG78" s="830"/>
      <c r="AH78" s="830"/>
      <c r="AI78" s="830"/>
      <c r="AJ78" s="830"/>
      <c r="AK78" s="879" t="s">
        <v>577</v>
      </c>
      <c r="AL78" s="878"/>
      <c r="AM78" s="878"/>
      <c r="AN78" s="878"/>
      <c r="AO78" s="834"/>
      <c r="AP78" s="830">
        <v>1840</v>
      </c>
      <c r="AQ78" s="830"/>
      <c r="AR78" s="830"/>
      <c r="AS78" s="830"/>
      <c r="AT78" s="830"/>
      <c r="AU78" s="879">
        <v>181</v>
      </c>
      <c r="AV78" s="878"/>
      <c r="AW78" s="878"/>
      <c r="AX78" s="878"/>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576</v>
      </c>
      <c r="C79" s="874"/>
      <c r="D79" s="874"/>
      <c r="E79" s="874"/>
      <c r="F79" s="874"/>
      <c r="G79" s="874"/>
      <c r="H79" s="874"/>
      <c r="I79" s="874"/>
      <c r="J79" s="874"/>
      <c r="K79" s="874"/>
      <c r="L79" s="874"/>
      <c r="M79" s="874"/>
      <c r="N79" s="874"/>
      <c r="O79" s="874"/>
      <c r="P79" s="875"/>
      <c r="Q79" s="876">
        <v>2596</v>
      </c>
      <c r="R79" s="830"/>
      <c r="S79" s="830"/>
      <c r="T79" s="830"/>
      <c r="U79" s="830"/>
      <c r="V79" s="830">
        <v>2477</v>
      </c>
      <c r="W79" s="830"/>
      <c r="X79" s="830"/>
      <c r="Y79" s="830"/>
      <c r="Z79" s="830"/>
      <c r="AA79" s="830">
        <v>119</v>
      </c>
      <c r="AB79" s="830"/>
      <c r="AC79" s="830"/>
      <c r="AD79" s="830"/>
      <c r="AE79" s="830"/>
      <c r="AF79" s="830">
        <v>119</v>
      </c>
      <c r="AG79" s="830"/>
      <c r="AH79" s="830"/>
      <c r="AI79" s="830"/>
      <c r="AJ79" s="830"/>
      <c r="AK79" s="879" t="s">
        <v>577</v>
      </c>
      <c r="AL79" s="878"/>
      <c r="AM79" s="878"/>
      <c r="AN79" s="878"/>
      <c r="AO79" s="834"/>
      <c r="AP79" s="830">
        <v>1539</v>
      </c>
      <c r="AQ79" s="830"/>
      <c r="AR79" s="830"/>
      <c r="AS79" s="830"/>
      <c r="AT79" s="830"/>
      <c r="AU79" s="879">
        <v>119</v>
      </c>
      <c r="AV79" s="878"/>
      <c r="AW79" s="878"/>
      <c r="AX79" s="878"/>
      <c r="AY79" s="834"/>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7638</v>
      </c>
      <c r="AG88" s="844"/>
      <c r="AH88" s="844"/>
      <c r="AI88" s="844"/>
      <c r="AJ88" s="844"/>
      <c r="AK88" s="841"/>
      <c r="AL88" s="841"/>
      <c r="AM88" s="841"/>
      <c r="AN88" s="841"/>
      <c r="AO88" s="841"/>
      <c r="AP88" s="844">
        <v>23600</v>
      </c>
      <c r="AQ88" s="844"/>
      <c r="AR88" s="844"/>
      <c r="AS88" s="844"/>
      <c r="AT88" s="844"/>
      <c r="AU88" s="844">
        <v>709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269</v>
      </c>
      <c r="CS102" s="852"/>
      <c r="CT102" s="852"/>
      <c r="CU102" s="852"/>
      <c r="CV102" s="891"/>
      <c r="CW102" s="890">
        <v>37</v>
      </c>
      <c r="CX102" s="852"/>
      <c r="CY102" s="852"/>
      <c r="CZ102" s="852"/>
      <c r="DA102" s="891"/>
      <c r="DB102" s="890">
        <v>35</v>
      </c>
      <c r="DC102" s="852"/>
      <c r="DD102" s="852"/>
      <c r="DE102" s="852"/>
      <c r="DF102" s="891"/>
      <c r="DG102" s="890" t="s">
        <v>571</v>
      </c>
      <c r="DH102" s="852"/>
      <c r="DI102" s="852"/>
      <c r="DJ102" s="852"/>
      <c r="DK102" s="891"/>
      <c r="DL102" s="890" t="s">
        <v>571</v>
      </c>
      <c r="DM102" s="852"/>
      <c r="DN102" s="852"/>
      <c r="DO102" s="852"/>
      <c r="DP102" s="891"/>
      <c r="DQ102" s="890" t="s">
        <v>571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1784951</v>
      </c>
      <c r="AB110" s="900"/>
      <c r="AC110" s="900"/>
      <c r="AD110" s="900"/>
      <c r="AE110" s="901"/>
      <c r="AF110" s="902">
        <v>1774711</v>
      </c>
      <c r="AG110" s="900"/>
      <c r="AH110" s="900"/>
      <c r="AI110" s="900"/>
      <c r="AJ110" s="901"/>
      <c r="AK110" s="902">
        <v>1726264</v>
      </c>
      <c r="AL110" s="900"/>
      <c r="AM110" s="900"/>
      <c r="AN110" s="900"/>
      <c r="AO110" s="901"/>
      <c r="AP110" s="903">
        <v>30.1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11761228</v>
      </c>
      <c r="BR110" s="931"/>
      <c r="BS110" s="931"/>
      <c r="BT110" s="931"/>
      <c r="BU110" s="931"/>
      <c r="BV110" s="931">
        <v>10782523</v>
      </c>
      <c r="BW110" s="931"/>
      <c r="BX110" s="931"/>
      <c r="BY110" s="931"/>
      <c r="BZ110" s="931"/>
      <c r="CA110" s="931">
        <v>10065212</v>
      </c>
      <c r="CB110" s="931"/>
      <c r="CC110" s="931"/>
      <c r="CD110" s="931"/>
      <c r="CE110" s="931"/>
      <c r="CF110" s="944">
        <v>175.3</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2443321</v>
      </c>
      <c r="BR111" s="926"/>
      <c r="BS111" s="926"/>
      <c r="BT111" s="926"/>
      <c r="BU111" s="926"/>
      <c r="BV111" s="926">
        <v>2266732</v>
      </c>
      <c r="BW111" s="926"/>
      <c r="BX111" s="926"/>
      <c r="BY111" s="926"/>
      <c r="BZ111" s="926"/>
      <c r="CA111" s="926">
        <v>1914718</v>
      </c>
      <c r="CB111" s="926"/>
      <c r="CC111" s="926"/>
      <c r="CD111" s="926"/>
      <c r="CE111" s="926"/>
      <c r="CF111" s="920">
        <v>33.299999999999997</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7229915</v>
      </c>
      <c r="BR112" s="926"/>
      <c r="BS112" s="926"/>
      <c r="BT112" s="926"/>
      <c r="BU112" s="926"/>
      <c r="BV112" s="926">
        <v>6386461</v>
      </c>
      <c r="BW112" s="926"/>
      <c r="BX112" s="926"/>
      <c r="BY112" s="926"/>
      <c r="BZ112" s="926"/>
      <c r="CA112" s="926">
        <v>6777313</v>
      </c>
      <c r="CB112" s="926"/>
      <c r="CC112" s="926"/>
      <c r="CD112" s="926"/>
      <c r="CE112" s="926"/>
      <c r="CF112" s="920">
        <v>118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597570</v>
      </c>
      <c r="AB113" s="938"/>
      <c r="AC113" s="938"/>
      <c r="AD113" s="938"/>
      <c r="AE113" s="939"/>
      <c r="AF113" s="940">
        <v>638036</v>
      </c>
      <c r="AG113" s="938"/>
      <c r="AH113" s="938"/>
      <c r="AI113" s="938"/>
      <c r="AJ113" s="939"/>
      <c r="AK113" s="940">
        <v>622514</v>
      </c>
      <c r="AL113" s="938"/>
      <c r="AM113" s="938"/>
      <c r="AN113" s="938"/>
      <c r="AO113" s="939"/>
      <c r="AP113" s="941">
        <v>10.8</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915277</v>
      </c>
      <c r="BR113" s="926"/>
      <c r="BS113" s="926"/>
      <c r="BT113" s="926"/>
      <c r="BU113" s="926"/>
      <c r="BV113" s="926">
        <v>809035</v>
      </c>
      <c r="BW113" s="926"/>
      <c r="BX113" s="926"/>
      <c r="BY113" s="926"/>
      <c r="BZ113" s="926"/>
      <c r="CA113" s="926">
        <v>708552</v>
      </c>
      <c r="CB113" s="926"/>
      <c r="CC113" s="926"/>
      <c r="CD113" s="926"/>
      <c r="CE113" s="926"/>
      <c r="CF113" s="920">
        <v>12.3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97189</v>
      </c>
      <c r="AB114" s="959"/>
      <c r="AC114" s="959"/>
      <c r="AD114" s="959"/>
      <c r="AE114" s="960"/>
      <c r="AF114" s="961">
        <v>97540</v>
      </c>
      <c r="AG114" s="959"/>
      <c r="AH114" s="959"/>
      <c r="AI114" s="959"/>
      <c r="AJ114" s="960"/>
      <c r="AK114" s="961">
        <v>111658</v>
      </c>
      <c r="AL114" s="959"/>
      <c r="AM114" s="959"/>
      <c r="AN114" s="959"/>
      <c r="AO114" s="960"/>
      <c r="AP114" s="962">
        <v>1.9</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930569</v>
      </c>
      <c r="BR114" s="926"/>
      <c r="BS114" s="926"/>
      <c r="BT114" s="926"/>
      <c r="BU114" s="926"/>
      <c r="BV114" s="926">
        <v>914082</v>
      </c>
      <c r="BW114" s="926"/>
      <c r="BX114" s="926"/>
      <c r="BY114" s="926"/>
      <c r="BZ114" s="926"/>
      <c r="CA114" s="926">
        <v>950187</v>
      </c>
      <c r="CB114" s="926"/>
      <c r="CC114" s="926"/>
      <c r="CD114" s="926"/>
      <c r="CE114" s="926"/>
      <c r="CF114" s="920">
        <v>16.5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3007</v>
      </c>
      <c r="AB115" s="938"/>
      <c r="AC115" s="938"/>
      <c r="AD115" s="938"/>
      <c r="AE115" s="939"/>
      <c r="AF115" s="940">
        <v>2815</v>
      </c>
      <c r="AG115" s="938"/>
      <c r="AH115" s="938"/>
      <c r="AI115" s="938"/>
      <c r="AJ115" s="939"/>
      <c r="AK115" s="940">
        <v>4332</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v>416</v>
      </c>
      <c r="AL116" s="959"/>
      <c r="AM116" s="959"/>
      <c r="AN116" s="959"/>
      <c r="AO116" s="960"/>
      <c r="AP116" s="962">
        <v>0</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2482717</v>
      </c>
      <c r="AB117" s="979"/>
      <c r="AC117" s="979"/>
      <c r="AD117" s="979"/>
      <c r="AE117" s="980"/>
      <c r="AF117" s="981">
        <v>2513102</v>
      </c>
      <c r="AG117" s="979"/>
      <c r="AH117" s="979"/>
      <c r="AI117" s="979"/>
      <c r="AJ117" s="980"/>
      <c r="AK117" s="981">
        <v>2465184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23280310</v>
      </c>
      <c r="BR119" s="1000"/>
      <c r="BS119" s="1000"/>
      <c r="BT119" s="1000"/>
      <c r="BU119" s="1000"/>
      <c r="BV119" s="1000">
        <v>21158833</v>
      </c>
      <c r="BW119" s="1000"/>
      <c r="BX119" s="1000"/>
      <c r="BY119" s="1000"/>
      <c r="BZ119" s="1000"/>
      <c r="CA119" s="1000">
        <v>20415982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2443321</v>
      </c>
      <c r="DH119" s="986"/>
      <c r="DI119" s="986"/>
      <c r="DJ119" s="986"/>
      <c r="DK119" s="987"/>
      <c r="DL119" s="985">
        <v>2266732</v>
      </c>
      <c r="DM119" s="986"/>
      <c r="DN119" s="986"/>
      <c r="DO119" s="986"/>
      <c r="DP119" s="987"/>
      <c r="DQ119" s="985">
        <v>1914718</v>
      </c>
      <c r="DR119" s="986"/>
      <c r="DS119" s="986"/>
      <c r="DT119" s="986"/>
      <c r="DU119" s="987"/>
      <c r="DV119" s="988">
        <v>33.299999999999997</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7876886</v>
      </c>
      <c r="BR120" s="931"/>
      <c r="BS120" s="931"/>
      <c r="BT120" s="931"/>
      <c r="BU120" s="931"/>
      <c r="BV120" s="931">
        <v>7952319</v>
      </c>
      <c r="BW120" s="931"/>
      <c r="BX120" s="931"/>
      <c r="BY120" s="931"/>
      <c r="BZ120" s="931"/>
      <c r="CA120" s="931">
        <v>7125569</v>
      </c>
      <c r="CB120" s="931"/>
      <c r="CC120" s="931"/>
      <c r="CD120" s="931"/>
      <c r="CE120" s="931"/>
      <c r="CF120" s="944">
        <v>124.1</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6441996</v>
      </c>
      <c r="DH120" s="931"/>
      <c r="DI120" s="931"/>
      <c r="DJ120" s="931"/>
      <c r="DK120" s="931"/>
      <c r="DL120" s="931">
        <v>5704452</v>
      </c>
      <c r="DM120" s="931"/>
      <c r="DN120" s="931"/>
      <c r="DO120" s="931"/>
      <c r="DP120" s="931"/>
      <c r="DQ120" s="931">
        <v>5472270</v>
      </c>
      <c r="DR120" s="931"/>
      <c r="DS120" s="931"/>
      <c r="DT120" s="931"/>
      <c r="DU120" s="931"/>
      <c r="DV120" s="932">
        <v>95.3</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250780</v>
      </c>
      <c r="BR121" s="926"/>
      <c r="BS121" s="926"/>
      <c r="BT121" s="926"/>
      <c r="BU121" s="926"/>
      <c r="BV121" s="926">
        <v>214350</v>
      </c>
      <c r="BW121" s="926"/>
      <c r="BX121" s="926"/>
      <c r="BY121" s="926"/>
      <c r="BZ121" s="926"/>
      <c r="CA121" s="926">
        <v>181152</v>
      </c>
      <c r="CB121" s="926"/>
      <c r="CC121" s="926"/>
      <c r="CD121" s="926"/>
      <c r="CE121" s="926"/>
      <c r="CF121" s="920">
        <v>3.2</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712161</v>
      </c>
      <c r="DH121" s="926"/>
      <c r="DI121" s="926"/>
      <c r="DJ121" s="926"/>
      <c r="DK121" s="926"/>
      <c r="DL121" s="926">
        <v>612431</v>
      </c>
      <c r="DM121" s="926"/>
      <c r="DN121" s="926"/>
      <c r="DO121" s="926"/>
      <c r="DP121" s="926"/>
      <c r="DQ121" s="926">
        <v>1230824</v>
      </c>
      <c r="DR121" s="926"/>
      <c r="DS121" s="926"/>
      <c r="DT121" s="926"/>
      <c r="DU121" s="926"/>
      <c r="DV121" s="927">
        <v>21.4</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13394730</v>
      </c>
      <c r="BR122" s="1000"/>
      <c r="BS122" s="1000"/>
      <c r="BT122" s="1000"/>
      <c r="BU122" s="1000"/>
      <c r="BV122" s="1000">
        <v>11309060</v>
      </c>
      <c r="BW122" s="1000"/>
      <c r="BX122" s="1000"/>
      <c r="BY122" s="1000"/>
      <c r="BZ122" s="1000"/>
      <c r="CA122" s="1000">
        <v>10618382</v>
      </c>
      <c r="CB122" s="1000"/>
      <c r="CC122" s="1000"/>
      <c r="CD122" s="1000"/>
      <c r="CE122" s="1000"/>
      <c r="CF122" s="1017">
        <v>184.9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71127</v>
      </c>
      <c r="DH122" s="926"/>
      <c r="DI122" s="926"/>
      <c r="DJ122" s="926"/>
      <c r="DK122" s="926"/>
      <c r="DL122" s="926">
        <v>65857</v>
      </c>
      <c r="DM122" s="926"/>
      <c r="DN122" s="926"/>
      <c r="DO122" s="926"/>
      <c r="DP122" s="926"/>
      <c r="DQ122" s="926">
        <v>70786</v>
      </c>
      <c r="DR122" s="926"/>
      <c r="DS122" s="926"/>
      <c r="DT122" s="926"/>
      <c r="DU122" s="926"/>
      <c r="DV122" s="927">
        <v>1.2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21522396</v>
      </c>
      <c r="BR123" s="1064"/>
      <c r="BS123" s="1064"/>
      <c r="BT123" s="1064"/>
      <c r="BU123" s="1064"/>
      <c r="BV123" s="1064">
        <v>19475729</v>
      </c>
      <c r="BW123" s="1064"/>
      <c r="BX123" s="1064"/>
      <c r="BY123" s="1064"/>
      <c r="BZ123" s="1064"/>
      <c r="CA123" s="1064">
        <v>17925103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4631</v>
      </c>
      <c r="DH123" s="959"/>
      <c r="DI123" s="959"/>
      <c r="DJ123" s="959"/>
      <c r="DK123" s="960"/>
      <c r="DL123" s="961">
        <v>3721</v>
      </c>
      <c r="DM123" s="959"/>
      <c r="DN123" s="959"/>
      <c r="DO123" s="959"/>
      <c r="DP123" s="960"/>
      <c r="DQ123" s="961">
        <v>3433</v>
      </c>
      <c r="DR123" s="959"/>
      <c r="DS123" s="959"/>
      <c r="DT123" s="959"/>
      <c r="DU123" s="960"/>
      <c r="DV123" s="962">
        <v>0.1</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30.5</v>
      </c>
      <c r="BR124" s="1027"/>
      <c r="BS124" s="1027"/>
      <c r="BT124" s="1027"/>
      <c r="BU124" s="1027"/>
      <c r="BV124" s="1027">
        <v>29.8</v>
      </c>
      <c r="BW124" s="1027"/>
      <c r="BX124" s="1027"/>
      <c r="BY124" s="1027"/>
      <c r="BZ124" s="1027"/>
      <c r="CA124" s="1027">
        <v>43.3</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2959</v>
      </c>
      <c r="AB126" s="959"/>
      <c r="AC126" s="959"/>
      <c r="AD126" s="959"/>
      <c r="AE126" s="960"/>
      <c r="AF126" s="961">
        <v>2760</v>
      </c>
      <c r="AG126" s="959"/>
      <c r="AH126" s="959"/>
      <c r="AI126" s="959"/>
      <c r="AJ126" s="960"/>
      <c r="AK126" s="961">
        <v>4281</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48</v>
      </c>
      <c r="AB127" s="959"/>
      <c r="AC127" s="959"/>
      <c r="AD127" s="959"/>
      <c r="AE127" s="960"/>
      <c r="AF127" s="961">
        <v>55</v>
      </c>
      <c r="AG127" s="959"/>
      <c r="AH127" s="959"/>
      <c r="AI127" s="959"/>
      <c r="AJ127" s="960"/>
      <c r="AK127" s="961">
        <v>51</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43304</v>
      </c>
      <c r="AB128" s="1046"/>
      <c r="AC128" s="1046"/>
      <c r="AD128" s="1046"/>
      <c r="AE128" s="1047"/>
      <c r="AF128" s="1048">
        <v>48172</v>
      </c>
      <c r="AG128" s="1046"/>
      <c r="AH128" s="1046"/>
      <c r="AI128" s="1046"/>
      <c r="AJ128" s="1047"/>
      <c r="AK128" s="1048">
        <v>39050</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13.9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7523293</v>
      </c>
      <c r="AB129" s="959"/>
      <c r="AC129" s="959"/>
      <c r="AD129" s="959"/>
      <c r="AE129" s="960"/>
      <c r="AF129" s="961">
        <v>7395108</v>
      </c>
      <c r="AG129" s="959"/>
      <c r="AH129" s="959"/>
      <c r="AI129" s="959"/>
      <c r="AJ129" s="960"/>
      <c r="AK129" s="961">
        <v>7457087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18.899999999999999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1776420</v>
      </c>
      <c r="AB130" s="959"/>
      <c r="AC130" s="959"/>
      <c r="AD130" s="959"/>
      <c r="AE130" s="960"/>
      <c r="AF130" s="961">
        <v>1765563</v>
      </c>
      <c r="AG130" s="959"/>
      <c r="AH130" s="959"/>
      <c r="AI130" s="959"/>
      <c r="AJ130" s="960"/>
      <c r="AK130" s="961">
        <v>1714980</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12.1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5746873</v>
      </c>
      <c r="AB131" s="986"/>
      <c r="AC131" s="986"/>
      <c r="AD131" s="986"/>
      <c r="AE131" s="987"/>
      <c r="AF131" s="985">
        <v>5629545</v>
      </c>
      <c r="AG131" s="986"/>
      <c r="AH131" s="986"/>
      <c r="AI131" s="986"/>
      <c r="AJ131" s="987"/>
      <c r="AK131" s="985">
        <v>5742107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43.3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11.536586939999999</v>
      </c>
      <c r="AB132" s="1097"/>
      <c r="AC132" s="1097"/>
      <c r="AD132" s="1097"/>
      <c r="AE132" s="1098"/>
      <c r="AF132" s="1099">
        <v>12.4231532</v>
      </c>
      <c r="AG132" s="1097"/>
      <c r="AH132" s="1097"/>
      <c r="AI132" s="1097"/>
      <c r="AJ132" s="1098"/>
      <c r="AK132" s="1099">
        <v>12.38489635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11.5</v>
      </c>
      <c r="AB133" s="1080"/>
      <c r="AC133" s="1080"/>
      <c r="AD133" s="1080"/>
      <c r="AE133" s="1081"/>
      <c r="AF133" s="1079">
        <v>11.8</v>
      </c>
      <c r="AG133" s="1080"/>
      <c r="AH133" s="1080"/>
      <c r="AI133" s="1080"/>
      <c r="AJ133" s="1081"/>
      <c r="AK133" s="1079">
        <v>12.1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CG8XW+y5jFd14cv37cbXYqoP5hfUFySx8WlLW0zco7Hx9pbozt3X/ByM//4D6SMj1a3UxqCZFp/VWQBENupqQ==" saltValue="tNY8lJcmAxpGznAdkUhH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EokQskilc4aRoiLLfMqGsO09MlQ0zQCfuw1BDVrXIhC096PpvILnngQs7/lq98RvcKDsia7NUKfO0Q/+Gm0MQ==" saltValue="oXGw74SCA10c4nk/nh8e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qUHpttSpA0kEQm0ZJ328bo0jseMQSszNlxKr3HB5KAs/XSC3zlC2tAhYRETHHTEbzRGwpnqOF+hcYPxHWoqlQ==" saltValue="io98BXOlQnFfR7ilxHrW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1956932</v>
      </c>
      <c r="AP9" s="281">
        <v>159554</v>
      </c>
      <c r="AQ9" s="282">
        <v>111034</v>
      </c>
      <c r="AR9" s="283">
        <v>43.7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149780</v>
      </c>
      <c r="AP10" s="284">
        <v>12212</v>
      </c>
      <c r="AQ10" s="285">
        <v>15617</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1538</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70816</v>
      </c>
      <c r="AP13" s="284">
        <v>5774</v>
      </c>
      <c r="AQ13" s="285">
        <v>4378</v>
      </c>
      <c r="AR13" s="286">
        <v>31.9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50067</v>
      </c>
      <c r="AP14" s="284">
        <v>4082</v>
      </c>
      <c r="AQ14" s="285">
        <v>2499</v>
      </c>
      <c r="AR14" s="286">
        <v>63.3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-79181</v>
      </c>
      <c r="AP15" s="284">
        <v>-6456</v>
      </c>
      <c r="AQ15" s="285">
        <v>-6867</v>
      </c>
      <c r="AR15" s="286">
        <v>-6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2148414</v>
      </c>
      <c r="AP16" s="284">
        <v>175166</v>
      </c>
      <c r="AQ16" s="285">
        <v>128199</v>
      </c>
      <c r="AR16" s="286">
        <v>36.6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15.41</v>
      </c>
      <c r="AP21" s="298">
        <v>10.85</v>
      </c>
      <c r="AQ21" s="299">
        <v>4.5599999999999996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95.6</v>
      </c>
      <c r="AP22" s="303">
        <v>96.2</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1726264</v>
      </c>
      <c r="AP32" s="312">
        <v>140747</v>
      </c>
      <c r="AQ32" s="313">
        <v>62185</v>
      </c>
      <c r="AR32" s="314">
        <v>126.3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622514</v>
      </c>
      <c r="AP35" s="312">
        <v>50755</v>
      </c>
      <c r="AQ35" s="313">
        <v>15497</v>
      </c>
      <c r="AR35" s="314">
        <v>227.5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111658</v>
      </c>
      <c r="AP36" s="312">
        <v>9104</v>
      </c>
      <c r="AQ36" s="313">
        <v>3842</v>
      </c>
      <c r="AR36" s="314">
        <v>137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4332</v>
      </c>
      <c r="AP37" s="312">
        <v>353</v>
      </c>
      <c r="AQ37" s="313">
        <v>306</v>
      </c>
      <c r="AR37" s="314">
        <v>15.4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v>416</v>
      </c>
      <c r="AP38" s="315">
        <v>34</v>
      </c>
      <c r="AQ38" s="316">
        <v>4</v>
      </c>
      <c r="AR38" s="304">
        <v>750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-39050</v>
      </c>
      <c r="AP39" s="312">
        <v>-3184</v>
      </c>
      <c r="AQ39" s="313">
        <v>-2250</v>
      </c>
      <c r="AR39" s="314">
        <v>41.5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-1714980</v>
      </c>
      <c r="AP40" s="312">
        <v>-139827</v>
      </c>
      <c r="AQ40" s="313">
        <v>-52332</v>
      </c>
      <c r="AR40" s="314">
        <v>167.2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711154</v>
      </c>
      <c r="AP41" s="312">
        <v>57982</v>
      </c>
      <c r="AQ41" s="313">
        <v>27253</v>
      </c>
      <c r="AR41" s="314">
        <v>112.8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1983442</v>
      </c>
      <c r="AN51" s="334">
        <v>154245</v>
      </c>
      <c r="AO51" s="335">
        <v>17.7</v>
      </c>
      <c r="AP51" s="336">
        <v>93492</v>
      </c>
      <c r="AQ51" s="337">
        <v>-13.6</v>
      </c>
      <c r="AR51" s="338">
        <v>31.3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1587995</v>
      </c>
      <c r="AN52" s="342">
        <v>123493</v>
      </c>
      <c r="AO52" s="343">
        <v>16.399999999999999</v>
      </c>
      <c r="AP52" s="344">
        <v>53316</v>
      </c>
      <c r="AQ52" s="345">
        <v>6</v>
      </c>
      <c r="AR52" s="346">
        <v>10.4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1759849</v>
      </c>
      <c r="AN53" s="334">
        <v>138147</v>
      </c>
      <c r="AO53" s="335">
        <v>-10.4</v>
      </c>
      <c r="AP53" s="336">
        <v>94796</v>
      </c>
      <c r="AQ53" s="337">
        <v>1.4</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1224014</v>
      </c>
      <c r="AN54" s="342">
        <v>96084</v>
      </c>
      <c r="AO54" s="343">
        <v>-22.2</v>
      </c>
      <c r="AP54" s="344">
        <v>55781</v>
      </c>
      <c r="AQ54" s="345">
        <v>4.5999999999999996</v>
      </c>
      <c r="AR54" s="346">
        <v>-26.8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1967022</v>
      </c>
      <c r="AN55" s="334">
        <v>155989</v>
      </c>
      <c r="AO55" s="335">
        <v>12.9</v>
      </c>
      <c r="AP55" s="336">
        <v>97758</v>
      </c>
      <c r="AQ55" s="337">
        <v>3.1</v>
      </c>
      <c r="AR55" s="338">
        <v>9.8000000000000007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1533070</v>
      </c>
      <c r="AN56" s="342">
        <v>121576</v>
      </c>
      <c r="AO56" s="343">
        <v>26.5</v>
      </c>
      <c r="AP56" s="344">
        <v>45946</v>
      </c>
      <c r="AQ56" s="345">
        <v>-17.600000000000001</v>
      </c>
      <c r="AR56" s="346">
        <v>44.1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1873922</v>
      </c>
      <c r="AN57" s="334">
        <v>150299</v>
      </c>
      <c r="AO57" s="335">
        <v>-3.6</v>
      </c>
      <c r="AP57" s="336">
        <v>91338</v>
      </c>
      <c r="AQ57" s="337">
        <v>-6.6</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1538289</v>
      </c>
      <c r="AN58" s="342">
        <v>123379</v>
      </c>
      <c r="AO58" s="343">
        <v>1.5</v>
      </c>
      <c r="AP58" s="344">
        <v>43989</v>
      </c>
      <c r="AQ58" s="345">
        <v>-4.3</v>
      </c>
      <c r="AR58" s="346">
        <v>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2082021</v>
      </c>
      <c r="AN59" s="334">
        <v>169753</v>
      </c>
      <c r="AO59" s="335">
        <v>12.9</v>
      </c>
      <c r="AP59" s="336">
        <v>103975</v>
      </c>
      <c r="AQ59" s="337">
        <v>13.8</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1726611</v>
      </c>
      <c r="AN60" s="342">
        <v>140775</v>
      </c>
      <c r="AO60" s="343">
        <v>14.1</v>
      </c>
      <c r="AP60" s="344">
        <v>52698</v>
      </c>
      <c r="AQ60" s="345">
        <v>19.8</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1933251</v>
      </c>
      <c r="AN61" s="349">
        <v>153687</v>
      </c>
      <c r="AO61" s="350">
        <v>5.9</v>
      </c>
      <c r="AP61" s="351">
        <v>96272</v>
      </c>
      <c r="AQ61" s="352">
        <v>-0.4</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1521996</v>
      </c>
      <c r="AN62" s="342">
        <v>121061</v>
      </c>
      <c r="AO62" s="343">
        <v>7.3</v>
      </c>
      <c r="AP62" s="344">
        <v>50346</v>
      </c>
      <c r="AQ62" s="345">
        <v>1.7</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axUpENP4W6kpSIwMTMjez+IE/O95m0+AUdEMS6FeYtEC3pZ9pFmSTU3ujrAKk1IZ72lbxISwrtUs+5NTbbi+A==" saltValue="05vN2rmFodUG6Cqal1By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T+uZX+Q4a38QjZm3eSkkVV080V5ahn4/y/Ab1pOnf9iOMEGquldnk1JTlcQYOP41WPOsw5dPFSGsDFxErxScg==" saltValue="2+g3Foh/efMaNvYOHXF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f69ZxlvLamC3o4dQvYSoWSYtvWMrMFbr8KovTda7hhJdekzXPXYN56PoY81Dw9spyQZiHvNFrSFhtPNeTIXsmw==" saltValue="CFhEQiTJ5Bskdo0UL+yt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74.38</v>
      </c>
      <c r="G47" s="12">
        <v>54.91</v>
      </c>
      <c r="H47" s="12">
        <v>57.57</v>
      </c>
      <c r="I47" s="12">
        <v>59.54</v>
      </c>
      <c r="J47" s="13">
        <v>47.53</v>
      </c>
    </row>
    <row r="48" spans="2:10" ht="57.75" customHeight="1" x14ac:dyDescent="0.15">
      <c r="B48" s="14"/>
      <c r="C48" s="1141" t="s">
        <v>4</v>
      </c>
      <c r="D48" s="1141"/>
      <c r="E48" s="1142"/>
      <c r="F48" s="15">
        <v>5.66</v>
      </c>
      <c r="G48" s="16">
        <v>11.24</v>
      </c>
      <c r="H48" s="16">
        <v>8.56</v>
      </c>
      <c r="I48" s="16">
        <v>7.25</v>
      </c>
      <c r="J48" s="17">
        <v>5.67</v>
      </c>
    </row>
    <row r="49" spans="2:10" ht="57.75" customHeight="1" thickBot="1" x14ac:dyDescent="0.2">
      <c r="B49" s="18"/>
      <c r="C49" s="1143" t="s">
        <v>5</v>
      </c>
      <c r="D49" s="1143"/>
      <c r="E49" s="1144"/>
      <c r="F49" s="19" t="s">
        <v>533</v>
      </c>
      <c r="G49" s="20" t="s">
        <v>534</v>
      </c>
      <c r="H49" s="20" t="s">
        <v>535</v>
      </c>
      <c r="I49" s="20" t="s">
        <v>536</v>
      </c>
      <c r="J49" s="21" t="s">
        <v>537</v>
      </c>
    </row>
    <row r="50" spans="2:10" x14ac:dyDescent="0.15"/>
  </sheetData>
  <sheetProtection algorithmName="SHA-512" hashValue="MkABx0/LbwwBk8gN2PyF29TqK+QJK6SAdA1zFFlbEPi/xdBexwi8/jAy3Zc0J4ad7Sj1l4DGAR9/wYOeZk8b8g==" saltValue="zHqv4a7nZPL37hBfU1jV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538</v>
      </c>
      <c r="D34" s="1151"/>
      <c r="E34" s="1152"/>
      <c r="F34" s="32">
        <v>24.69</v>
      </c>
      <c r="G34" s="33">
        <v>23.72</v>
      </c>
      <c r="H34" s="33">
        <v>22.8</v>
      </c>
      <c r="I34" s="33">
        <v>23.2</v>
      </c>
      <c r="J34" s="34">
        <v>22.94</v>
      </c>
      <c r="K34" s="22"/>
      <c r="L34" s="22"/>
      <c r="M34" s="22"/>
      <c r="N34" s="22"/>
      <c r="O34" s="22"/>
      <c r="P34" s="22"/>
    </row>
    <row r="35" spans="1:16" ht="39" customHeight="1" x14ac:dyDescent="0.15">
      <c r="A35" s="22"/>
      <c r="B35" s="35"/>
      <c r="C35" s="1145" t="s">
        <v>539</v>
      </c>
      <c r="D35" s="1146"/>
      <c r="E35" s="1147"/>
      <c r="F35" s="36">
        <v>4.9000000000000004</v>
      </c>
      <c r="G35" s="37">
        <v>4.9800000000000004</v>
      </c>
      <c r="H35" s="37">
        <v>5.32</v>
      </c>
      <c r="I35" s="37">
        <v>6.07</v>
      </c>
      <c r="J35" s="38">
        <v>6.41</v>
      </c>
      <c r="K35" s="22"/>
      <c r="L35" s="22"/>
      <c r="M35" s="22"/>
      <c r="N35" s="22"/>
      <c r="O35" s="22"/>
      <c r="P35" s="22"/>
    </row>
    <row r="36" spans="1:16" ht="39" customHeight="1" x14ac:dyDescent="0.15">
      <c r="A36" s="22"/>
      <c r="B36" s="35"/>
      <c r="C36" s="1145" t="s">
        <v>540</v>
      </c>
      <c r="D36" s="1146"/>
      <c r="E36" s="1147"/>
      <c r="F36" s="36">
        <v>5.56</v>
      </c>
      <c r="G36" s="37">
        <v>11.11</v>
      </c>
      <c r="H36" s="37">
        <v>8.3699999999999992</v>
      </c>
      <c r="I36" s="37">
        <v>7.04</v>
      </c>
      <c r="J36" s="38">
        <v>5.43</v>
      </c>
      <c r="K36" s="22"/>
      <c r="L36" s="22"/>
      <c r="M36" s="22"/>
      <c r="N36" s="22"/>
      <c r="O36" s="22"/>
      <c r="P36" s="22"/>
    </row>
    <row r="37" spans="1:16" ht="39" customHeight="1" x14ac:dyDescent="0.15">
      <c r="A37" s="22"/>
      <c r="B37" s="35"/>
      <c r="C37" s="1145" t="s">
        <v>541</v>
      </c>
      <c r="D37" s="1146"/>
      <c r="E37" s="1147"/>
      <c r="F37" s="36">
        <v>11.59</v>
      </c>
      <c r="G37" s="37">
        <v>9.65</v>
      </c>
      <c r="H37" s="37">
        <v>7.42</v>
      </c>
      <c r="I37" s="37">
        <v>5.88</v>
      </c>
      <c r="J37" s="38">
        <v>3.12</v>
      </c>
      <c r="K37" s="22"/>
      <c r="L37" s="22"/>
      <c r="M37" s="22"/>
      <c r="N37" s="22"/>
      <c r="O37" s="22"/>
      <c r="P37" s="22"/>
    </row>
    <row r="38" spans="1:16" ht="39" customHeight="1" x14ac:dyDescent="0.15">
      <c r="A38" s="22"/>
      <c r="B38" s="35"/>
      <c r="C38" s="1145" t="s">
        <v>542</v>
      </c>
      <c r="D38" s="1146"/>
      <c r="E38" s="1147"/>
      <c r="F38" s="36">
        <v>2.35</v>
      </c>
      <c r="G38" s="37">
        <v>2.72</v>
      </c>
      <c r="H38" s="37">
        <v>0.99</v>
      </c>
      <c r="I38" s="37">
        <v>0.82</v>
      </c>
      <c r="J38" s="38">
        <v>0.75</v>
      </c>
      <c r="K38" s="22"/>
      <c r="L38" s="22"/>
      <c r="M38" s="22"/>
      <c r="N38" s="22"/>
      <c r="O38" s="22"/>
      <c r="P38" s="22"/>
    </row>
    <row r="39" spans="1:16" ht="39" customHeight="1" x14ac:dyDescent="0.15">
      <c r="A39" s="22"/>
      <c r="B39" s="35"/>
      <c r="C39" s="1145" t="s">
        <v>543</v>
      </c>
      <c r="D39" s="1146"/>
      <c r="E39" s="1147"/>
      <c r="F39" s="36">
        <v>1.19</v>
      </c>
      <c r="G39" s="37">
        <v>1.73</v>
      </c>
      <c r="H39" s="37">
        <v>1.81</v>
      </c>
      <c r="I39" s="37">
        <v>0.96</v>
      </c>
      <c r="J39" s="38">
        <v>0.47</v>
      </c>
      <c r="K39" s="22"/>
      <c r="L39" s="22"/>
      <c r="M39" s="22"/>
      <c r="N39" s="22"/>
      <c r="O39" s="22"/>
      <c r="P39" s="22"/>
    </row>
    <row r="40" spans="1:16" ht="39" customHeight="1" x14ac:dyDescent="0.15">
      <c r="A40" s="22"/>
      <c r="B40" s="35"/>
      <c r="C40" s="1145" t="s">
        <v>544</v>
      </c>
      <c r="D40" s="1146"/>
      <c r="E40" s="1147"/>
      <c r="F40" s="36">
        <v>0.09</v>
      </c>
      <c r="G40" s="37">
        <v>0.11</v>
      </c>
      <c r="H40" s="37">
        <v>0.17</v>
      </c>
      <c r="I40" s="37">
        <v>0.19</v>
      </c>
      <c r="J40" s="38">
        <v>0.22</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0.08</v>
      </c>
      <c r="K41" s="22"/>
      <c r="L41" s="22"/>
      <c r="M41" s="22"/>
      <c r="N41" s="22"/>
      <c r="O41" s="22"/>
      <c r="P41" s="22"/>
    </row>
    <row r="42" spans="1:16" ht="39" customHeight="1" x14ac:dyDescent="0.15">
      <c r="A42" s="22"/>
      <c r="B42" s="39"/>
      <c r="C42" s="1145" t="s">
        <v>546</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547</v>
      </c>
      <c r="D43" s="1149"/>
      <c r="E43" s="1150"/>
      <c r="F43" s="41">
        <v>0.09</v>
      </c>
      <c r="G43" s="42">
        <v>0.09</v>
      </c>
      <c r="H43" s="42">
        <v>0.08</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LqHfwm288Xvh4hyNDDUBXzX9B8FMncs39IOmjN8hLIsf9j7oBtzDYlPefxEu+pnSTp+paAhTm3QwEcugSkRQ==" saltValue="4SQkfpCTm4bOhmN/qW3Y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1662</v>
      </c>
      <c r="L45" s="60">
        <v>1757</v>
      </c>
      <c r="M45" s="60">
        <v>1785</v>
      </c>
      <c r="N45" s="60">
        <v>1775</v>
      </c>
      <c r="O45" s="61">
        <v>1726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593</v>
      </c>
      <c r="L48" s="64">
        <v>578</v>
      </c>
      <c r="M48" s="64">
        <v>598</v>
      </c>
      <c r="N48" s="64">
        <v>638</v>
      </c>
      <c r="O48" s="65">
        <v>623</v>
      </c>
      <c r="P48" s="48"/>
      <c r="Q48" s="48"/>
      <c r="R48" s="48"/>
      <c r="S48" s="48"/>
      <c r="T48" s="48"/>
      <c r="U48" s="48"/>
    </row>
    <row r="49" spans="1:21" ht="30.75" customHeight="1" x14ac:dyDescent="0.15">
      <c r="A49" s="48"/>
      <c r="B49" s="1155"/>
      <c r="C49" s="1156"/>
      <c r="D49" s="62"/>
      <c r="E49" s="1161" t="s">
        <v>14</v>
      </c>
      <c r="F49" s="1161"/>
      <c r="G49" s="1161"/>
      <c r="H49" s="1161"/>
      <c r="I49" s="1161"/>
      <c r="J49" s="1162"/>
      <c r="K49" s="63">
        <v>88</v>
      </c>
      <c r="L49" s="64">
        <v>99</v>
      </c>
      <c r="M49" s="64">
        <v>97</v>
      </c>
      <c r="N49" s="64">
        <v>98</v>
      </c>
      <c r="O49" s="65">
        <v>112</v>
      </c>
      <c r="P49" s="48"/>
      <c r="Q49" s="48"/>
      <c r="R49" s="48"/>
      <c r="S49" s="48"/>
      <c r="T49" s="48"/>
      <c r="U49" s="48"/>
    </row>
    <row r="50" spans="1:21" ht="30.75" customHeight="1" x14ac:dyDescent="0.15">
      <c r="A50" s="48"/>
      <c r="B50" s="1155"/>
      <c r="C50" s="1156"/>
      <c r="D50" s="62"/>
      <c r="E50" s="1161" t="s">
        <v>15</v>
      </c>
      <c r="F50" s="1161"/>
      <c r="G50" s="1161"/>
      <c r="H50" s="1161"/>
      <c r="I50" s="1161"/>
      <c r="J50" s="1162"/>
      <c r="K50" s="63">
        <v>3</v>
      </c>
      <c r="L50" s="64">
        <v>4</v>
      </c>
      <c r="M50" s="64">
        <v>3</v>
      </c>
      <c r="N50" s="64">
        <v>3</v>
      </c>
      <c r="O50" s="65">
        <v>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1746</v>
      </c>
      <c r="L52" s="64">
        <v>1807</v>
      </c>
      <c r="M52" s="64">
        <v>1819</v>
      </c>
      <c r="N52" s="64">
        <v>1813</v>
      </c>
      <c r="O52" s="65">
        <v>1754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600</v>
      </c>
      <c r="L53" s="69">
        <v>631</v>
      </c>
      <c r="M53" s="69">
        <v>664</v>
      </c>
      <c r="N53" s="69">
        <v>701</v>
      </c>
      <c r="O53" s="70">
        <v>711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0XE2C+aoWPsAw7aWqGwy6Oe16a4FbNavHIUip2R2+cGxsIm/qinpWwi418ZU4X3oTOF6+gpYkmXgdc4U2ZSwA==" saltValue="NktL8ICSKxlIhx2x7fLX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13484</v>
      </c>
      <c r="J41" s="356">
        <v>12620</v>
      </c>
      <c r="K41" s="356">
        <v>11761</v>
      </c>
      <c r="L41" s="356">
        <v>10783</v>
      </c>
      <c r="M41" s="357">
        <v>10065</v>
      </c>
    </row>
    <row r="42" spans="2:13" ht="27.75" customHeight="1" x14ac:dyDescent="0.15">
      <c r="B42" s="1186"/>
      <c r="C42" s="1187"/>
      <c r="D42" s="106"/>
      <c r="E42" s="1192" t="s">
        <v>32</v>
      </c>
      <c r="F42" s="1192"/>
      <c r="G42" s="1192"/>
      <c r="H42" s="1193"/>
      <c r="I42" s="358">
        <v>2719</v>
      </c>
      <c r="J42" s="359">
        <v>2364</v>
      </c>
      <c r="K42" s="359">
        <v>2443</v>
      </c>
      <c r="L42" s="359">
        <v>2267</v>
      </c>
      <c r="M42" s="360">
        <v>1915</v>
      </c>
    </row>
    <row r="43" spans="2:13" ht="27.75" customHeight="1" x14ac:dyDescent="0.15">
      <c r="B43" s="1186"/>
      <c r="C43" s="1187"/>
      <c r="D43" s="106"/>
      <c r="E43" s="1192" t="s">
        <v>33</v>
      </c>
      <c r="F43" s="1192"/>
      <c r="G43" s="1192"/>
      <c r="H43" s="1193"/>
      <c r="I43" s="358">
        <v>8301</v>
      </c>
      <c r="J43" s="359">
        <v>7165</v>
      </c>
      <c r="K43" s="359">
        <v>7230</v>
      </c>
      <c r="L43" s="359">
        <v>6386</v>
      </c>
      <c r="M43" s="360">
        <v>6777</v>
      </c>
    </row>
    <row r="44" spans="2:13" ht="27.75" customHeight="1" x14ac:dyDescent="0.15">
      <c r="B44" s="1186"/>
      <c r="C44" s="1187"/>
      <c r="D44" s="106"/>
      <c r="E44" s="1192" t="s">
        <v>34</v>
      </c>
      <c r="F44" s="1192"/>
      <c r="G44" s="1192"/>
      <c r="H44" s="1193"/>
      <c r="I44" s="358">
        <v>1060</v>
      </c>
      <c r="J44" s="359">
        <v>977</v>
      </c>
      <c r="K44" s="359">
        <v>915</v>
      </c>
      <c r="L44" s="359">
        <v>809</v>
      </c>
      <c r="M44" s="360">
        <v>709</v>
      </c>
    </row>
    <row r="45" spans="2:13" ht="27.75" customHeight="1" x14ac:dyDescent="0.15">
      <c r="B45" s="1186"/>
      <c r="C45" s="1187"/>
      <c r="D45" s="106"/>
      <c r="E45" s="1192" t="s">
        <v>35</v>
      </c>
      <c r="F45" s="1192"/>
      <c r="G45" s="1192"/>
      <c r="H45" s="1193"/>
      <c r="I45" s="358">
        <v>998</v>
      </c>
      <c r="J45" s="359">
        <v>968</v>
      </c>
      <c r="K45" s="359">
        <v>931</v>
      </c>
      <c r="L45" s="359">
        <v>914</v>
      </c>
      <c r="M45" s="360">
        <v>950</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8533</v>
      </c>
      <c r="J50" s="359">
        <v>7570</v>
      </c>
      <c r="K50" s="359">
        <v>7877</v>
      </c>
      <c r="L50" s="359">
        <v>7952</v>
      </c>
      <c r="M50" s="360">
        <v>7126</v>
      </c>
    </row>
    <row r="51" spans="2:13" ht="27.75" customHeight="1" x14ac:dyDescent="0.15">
      <c r="B51" s="1186"/>
      <c r="C51" s="1187"/>
      <c r="D51" s="106"/>
      <c r="E51" s="1192" t="s">
        <v>42</v>
      </c>
      <c r="F51" s="1192"/>
      <c r="G51" s="1192"/>
      <c r="H51" s="1193"/>
      <c r="I51" s="358">
        <v>344</v>
      </c>
      <c r="J51" s="359">
        <v>294</v>
      </c>
      <c r="K51" s="359">
        <v>251</v>
      </c>
      <c r="L51" s="359">
        <v>214</v>
      </c>
      <c r="M51" s="360">
        <v>181</v>
      </c>
    </row>
    <row r="52" spans="2:13" ht="27.75" customHeight="1" x14ac:dyDescent="0.15">
      <c r="B52" s="1188"/>
      <c r="C52" s="1189"/>
      <c r="D52" s="106"/>
      <c r="E52" s="1192" t="s">
        <v>43</v>
      </c>
      <c r="F52" s="1192"/>
      <c r="G52" s="1192"/>
      <c r="H52" s="1193"/>
      <c r="I52" s="358">
        <v>13487</v>
      </c>
      <c r="J52" s="359">
        <v>13065</v>
      </c>
      <c r="K52" s="359">
        <v>13395</v>
      </c>
      <c r="L52" s="359">
        <v>11309</v>
      </c>
      <c r="M52" s="360">
        <v>10618</v>
      </c>
    </row>
    <row r="53" spans="2:13" ht="27.75" customHeight="1" thickBot="1" x14ac:dyDescent="0.2">
      <c r="B53" s="1199" t="s">
        <v>19</v>
      </c>
      <c r="C53" s="1200"/>
      <c r="D53" s="110"/>
      <c r="E53" s="1201" t="s">
        <v>44</v>
      </c>
      <c r="F53" s="1201"/>
      <c r="G53" s="1201"/>
      <c r="H53" s="1202"/>
      <c r="I53" s="361">
        <v>4197</v>
      </c>
      <c r="J53" s="362">
        <v>3165</v>
      </c>
      <c r="K53" s="362">
        <v>1758</v>
      </c>
      <c r="L53" s="362">
        <v>1683</v>
      </c>
      <c r="M53" s="363">
        <v>2491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eOOtmHseAw+brZtEqDVyVoBbF9L2xqa5eAcmlNK+jKHC5gxpERmNcHMkDGc72J6HEes9J6z2e+UASE5uwaqqg==" saltValue="RZjcque1UYwyD9SDxiy0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4332</v>
      </c>
      <c r="G55" s="122">
        <v>4403</v>
      </c>
      <c r="H55" s="123">
        <v>3545</v>
      </c>
    </row>
    <row r="56" spans="2:8" ht="52.5" customHeight="1" x14ac:dyDescent="0.15">
      <c r="B56" s="124"/>
      <c r="C56" s="1213" t="s">
        <v>47</v>
      </c>
      <c r="D56" s="1213"/>
      <c r="E56" s="1214"/>
      <c r="F56" s="125">
        <v>1092</v>
      </c>
      <c r="G56" s="125">
        <v>1129</v>
      </c>
      <c r="H56" s="126">
        <v>1188</v>
      </c>
    </row>
    <row r="57" spans="2:8" ht="53.25" customHeight="1" x14ac:dyDescent="0.15">
      <c r="B57" s="124"/>
      <c r="C57" s="1215" t="s">
        <v>48</v>
      </c>
      <c r="D57" s="1215"/>
      <c r="E57" s="1216"/>
      <c r="F57" s="127">
        <v>3470</v>
      </c>
      <c r="G57" s="127">
        <v>3218</v>
      </c>
      <c r="H57" s="128">
        <v>3101</v>
      </c>
    </row>
    <row r="58" spans="2:8" ht="45.75" customHeight="1" x14ac:dyDescent="0.15">
      <c r="B58" s="129"/>
      <c r="C58" s="1203" t="s">
        <v>566</v>
      </c>
      <c r="D58" s="1204"/>
      <c r="E58" s="1205"/>
      <c r="F58" s="130">
        <v>1288</v>
      </c>
      <c r="G58" s="130">
        <v>1188</v>
      </c>
      <c r="H58" s="131">
        <v>1100</v>
      </c>
    </row>
    <row r="59" spans="2:8" ht="45.75" customHeight="1" x14ac:dyDescent="0.15">
      <c r="B59" s="129"/>
      <c r="C59" s="1203" t="s">
        <v>567</v>
      </c>
      <c r="D59" s="1204"/>
      <c r="E59" s="1205"/>
      <c r="F59" s="130">
        <v>926</v>
      </c>
      <c r="G59" s="130">
        <v>918</v>
      </c>
      <c r="H59" s="131">
        <v>923</v>
      </c>
    </row>
    <row r="60" spans="2:8" ht="45.75" customHeight="1" x14ac:dyDescent="0.15">
      <c r="B60" s="129"/>
      <c r="C60" s="1203" t="s">
        <v>568</v>
      </c>
      <c r="D60" s="1204"/>
      <c r="E60" s="1205"/>
      <c r="F60" s="130">
        <v>620</v>
      </c>
      <c r="G60" s="130">
        <v>620</v>
      </c>
      <c r="H60" s="131">
        <v>620</v>
      </c>
    </row>
    <row r="61" spans="2:8" ht="45.75" customHeight="1" x14ac:dyDescent="0.15">
      <c r="B61" s="129"/>
      <c r="C61" s="1203" t="s">
        <v>569</v>
      </c>
      <c r="D61" s="1204"/>
      <c r="E61" s="1205"/>
      <c r="F61" s="130">
        <v>125</v>
      </c>
      <c r="G61" s="130">
        <v>125</v>
      </c>
      <c r="H61" s="131">
        <v>125</v>
      </c>
    </row>
    <row r="62" spans="2:8" ht="45.75" customHeight="1" thickBot="1" x14ac:dyDescent="0.2">
      <c r="B62" s="132"/>
      <c r="C62" s="1206" t="s">
        <v>570</v>
      </c>
      <c r="D62" s="1207"/>
      <c r="E62" s="1208"/>
      <c r="F62" s="133">
        <v>100</v>
      </c>
      <c r="G62" s="133">
        <v>100</v>
      </c>
      <c r="H62" s="134">
        <v>100</v>
      </c>
    </row>
    <row r="63" spans="2:8" ht="52.5" customHeight="1" thickBot="1" x14ac:dyDescent="0.2">
      <c r="B63" s="135"/>
      <c r="C63" s="1209" t="s">
        <v>49</v>
      </c>
      <c r="D63" s="1209"/>
      <c r="E63" s="1210"/>
      <c r="F63" s="136">
        <v>8893</v>
      </c>
      <c r="G63" s="136">
        <v>8749</v>
      </c>
      <c r="H63" s="137">
        <v>7834</v>
      </c>
    </row>
    <row r="64" spans="2:8" x14ac:dyDescent="0.15"/>
  </sheetData>
  <sheetProtection algorithmName="SHA-512" hashValue="RItaBVA2ireQBW3I+1RzxNIt3B9dMMysHQgyXoo2SvpJQtwDX8OzTvshW7YxoOrKKPc4+O+WBmJLEmhDjJDbGg==" saltValue="qXOHaojeMge5ofG90rqV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154245</v>
      </c>
      <c r="E3" s="156"/>
      <c r="F3" s="157">
        <v>93492</v>
      </c>
      <c r="G3" s="158"/>
      <c r="H3" s="159"/>
    </row>
    <row r="4" spans="1:8" x14ac:dyDescent="0.15">
      <c r="A4" s="160"/>
      <c r="B4" s="161"/>
      <c r="C4" s="162"/>
      <c r="D4" s="163">
        <v>123493</v>
      </c>
      <c r="E4" s="164"/>
      <c r="F4" s="165">
        <v>53316</v>
      </c>
      <c r="G4" s="166"/>
      <c r="H4" s="167"/>
    </row>
    <row r="5" spans="1:8" x14ac:dyDescent="0.15">
      <c r="A5" s="148" t="s">
        <v>522</v>
      </c>
      <c r="B5" s="153"/>
      <c r="C5" s="154"/>
      <c r="D5" s="155">
        <v>138147</v>
      </c>
      <c r="E5" s="156"/>
      <c r="F5" s="157">
        <v>94796</v>
      </c>
      <c r="G5" s="158"/>
      <c r="H5" s="159"/>
    </row>
    <row r="6" spans="1:8" x14ac:dyDescent="0.15">
      <c r="A6" s="160"/>
      <c r="B6" s="161"/>
      <c r="C6" s="162"/>
      <c r="D6" s="163">
        <v>96084</v>
      </c>
      <c r="E6" s="164"/>
      <c r="F6" s="165">
        <v>55781</v>
      </c>
      <c r="G6" s="166"/>
      <c r="H6" s="167"/>
    </row>
    <row r="7" spans="1:8" x14ac:dyDescent="0.15">
      <c r="A7" s="148" t="s">
        <v>523</v>
      </c>
      <c r="B7" s="153"/>
      <c r="C7" s="154"/>
      <c r="D7" s="155">
        <v>155989</v>
      </c>
      <c r="E7" s="156"/>
      <c r="F7" s="157">
        <v>97758</v>
      </c>
      <c r="G7" s="158"/>
      <c r="H7" s="159"/>
    </row>
    <row r="8" spans="1:8" x14ac:dyDescent="0.15">
      <c r="A8" s="160"/>
      <c r="B8" s="161"/>
      <c r="C8" s="162"/>
      <c r="D8" s="163">
        <v>121576</v>
      </c>
      <c r="E8" s="164"/>
      <c r="F8" s="165">
        <v>45946</v>
      </c>
      <c r="G8" s="166"/>
      <c r="H8" s="167"/>
    </row>
    <row r="9" spans="1:8" x14ac:dyDescent="0.15">
      <c r="A9" s="148" t="s">
        <v>524</v>
      </c>
      <c r="B9" s="153"/>
      <c r="C9" s="154"/>
      <c r="D9" s="155">
        <v>150299</v>
      </c>
      <c r="E9" s="156"/>
      <c r="F9" s="157">
        <v>91338</v>
      </c>
      <c r="G9" s="158"/>
      <c r="H9" s="159"/>
    </row>
    <row r="10" spans="1:8" x14ac:dyDescent="0.15">
      <c r="A10" s="160"/>
      <c r="B10" s="161"/>
      <c r="C10" s="162"/>
      <c r="D10" s="163">
        <v>123379</v>
      </c>
      <c r="E10" s="164"/>
      <c r="F10" s="165">
        <v>43989</v>
      </c>
      <c r="G10" s="166"/>
      <c r="H10" s="167"/>
    </row>
    <row r="11" spans="1:8" x14ac:dyDescent="0.15">
      <c r="A11" s="148" t="s">
        <v>525</v>
      </c>
      <c r="B11" s="153"/>
      <c r="C11" s="154"/>
      <c r="D11" s="155">
        <v>169753</v>
      </c>
      <c r="E11" s="156"/>
      <c r="F11" s="157">
        <v>103975</v>
      </c>
      <c r="G11" s="158"/>
      <c r="H11" s="159"/>
    </row>
    <row r="12" spans="1:8" x14ac:dyDescent="0.15">
      <c r="A12" s="160"/>
      <c r="B12" s="161"/>
      <c r="C12" s="168"/>
      <c r="D12" s="163">
        <v>140775</v>
      </c>
      <c r="E12" s="164"/>
      <c r="F12" s="165">
        <v>52698</v>
      </c>
      <c r="G12" s="166"/>
      <c r="H12" s="167"/>
    </row>
    <row r="13" spans="1:8" x14ac:dyDescent="0.15">
      <c r="A13" s="148"/>
      <c r="B13" s="153"/>
      <c r="C13" s="169"/>
      <c r="D13" s="170">
        <v>153687</v>
      </c>
      <c r="E13" s="171"/>
      <c r="F13" s="172">
        <v>96272</v>
      </c>
      <c r="G13" s="173"/>
      <c r="H13" s="159"/>
    </row>
    <row r="14" spans="1:8" x14ac:dyDescent="0.15">
      <c r="A14" s="160"/>
      <c r="B14" s="161"/>
      <c r="C14" s="162"/>
      <c r="D14" s="163">
        <v>121061</v>
      </c>
      <c r="E14" s="164"/>
      <c r="F14" s="165">
        <v>50346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5.66</v>
      </c>
      <c r="C19" s="174">
        <f>ROUND(VALUE(SUBSTITUTE(実質収支比率等に係る経年分析!G$48,"▲","-")),2)</f>
        <v>11.24</v>
      </c>
      <c r="D19" s="174">
        <f>ROUND(VALUE(SUBSTITUTE(実質収支比率等に係る経年分析!H$48,"▲","-")),2)</f>
        <v>8.56</v>
      </c>
      <c r="E19" s="174">
        <f>ROUND(VALUE(SUBSTITUTE(実質収支比率等に係る経年分析!I$48,"▲","-")),2)</f>
        <v>7.25</v>
      </c>
      <c r="F19" s="174">
        <f>ROUND(VALUE(SUBSTITUTE(実質収支比率等に係る経年分析!J$48,"▲","-")),2)</f>
        <v>5.67</v>
      </c>
    </row>
    <row r="20" spans="1:11" x14ac:dyDescent="0.15">
      <c r="A20" s="174" t="s">
        <v>53</v>
      </c>
      <c r="B20" s="174">
        <f>ROUND(VALUE(SUBSTITUTE(実質収支比率等に係る経年分析!F$47,"▲","-")),2)</f>
        <v>74.38</v>
      </c>
      <c r="C20" s="174">
        <f>ROUND(VALUE(SUBSTITUTE(実質収支比率等に係る経年分析!G$47,"▲","-")),2)</f>
        <v>54.91</v>
      </c>
      <c r="D20" s="174">
        <f>ROUND(VALUE(SUBSTITUTE(実質収支比率等に係る経年分析!H$47,"▲","-")),2)</f>
        <v>57.57</v>
      </c>
      <c r="E20" s="174">
        <f>ROUND(VALUE(SUBSTITUTE(実質収支比率等に係る経年分析!I$47,"▲","-")),2)</f>
        <v>59.54</v>
      </c>
      <c r="F20" s="174">
        <f>ROUND(VALUE(SUBSTITUTE(実質収支比率等に係る経年分析!J$47,"▲","-")),2)</f>
        <v>47.53</v>
      </c>
    </row>
    <row r="21" spans="1:11" x14ac:dyDescent="0.15">
      <c r="A21" s="174" t="s">
        <v>54</v>
      </c>
      <c r="B21" s="174">
        <f>IF(ISNUMBER(VALUE(SUBSTITUTE(実質収支比率等に係る経年分析!F$49,"▲","-"))),ROUND(VALUE(SUBSTITUTE(実質収支比率等に係る経年分析!F$49,"▲","-")),2),NA())</f>
        <v>-6.34</v>
      </c>
      <c r="C21" s="174">
        <f>IF(ISNUMBER(VALUE(SUBSTITUTE(実質収支比率等に係る経年分析!G$49,"▲","-"))),ROUND(VALUE(SUBSTITUTE(実質収支比率等に係る経年分析!G$49,"▲","-")),2),NA())</f>
        <v>-10.59</v>
      </c>
      <c r="D21" s="174">
        <f>IF(ISNUMBER(VALUE(SUBSTITUTE(実質収支比率等に係る経年分析!H$49,"▲","-"))),ROUND(VALUE(SUBSTITUTE(実質収支比率等に係る経年分析!H$49,"▲","-")),2),NA())</f>
        <v>-3.98</v>
      </c>
      <c r="E21" s="174">
        <f>IF(ISNUMBER(VALUE(SUBSTITUTE(実質収支比率等に係る経年分析!I$49,"▲","-"))),ROUND(VALUE(SUBSTITUTE(実質収支比率等に係る経年分析!I$49,"▲","-")),2),NA())</f>
        <v>-2.52</v>
      </c>
      <c r="F21" s="174">
        <f>IF(ISNUMBER(VALUE(SUBSTITUTE(実質収支比率等に係る経年分析!J$49,"▲","-"))),ROUND(VALUE(SUBSTITUTE(実質収支比率等に係る経年分析!J$49,"▲","-")),2),NA())</f>
        <v>-13.94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15">
      <c r="A30" s="175" t="str">
        <f>IF(連結実質赤字比率に係る赤字・黒字の構成分析!C$40="",NA(),連結実質赤字比率に係る赤字・黒字の構成分析!C$40)</f>
        <v>奨学会特別会計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1.81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15">
      <c r="A32" s="175" t="str">
        <f>IF(連結実質赤字比率に係る赤字・黒字の構成分析!C$38="",NA(),連結実質赤字比率に係る赤字・黒字の構成分析!C$38)</f>
        <v>介護保険特別会計（事業勘定）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5.56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8.3699999999999992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5.43</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4.9800000000000004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6.41</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1746</v>
      </c>
      <c r="E42" s="176"/>
      <c r="F42" s="176"/>
      <c r="G42" s="176">
        <f>'実質公債費比率（分子）の構造'!L$52</f>
        <v>1807</v>
      </c>
      <c r="H42" s="176"/>
      <c r="I42" s="176"/>
      <c r="J42" s="176">
        <f>'実質公債費比率（分子）の構造'!M$52</f>
        <v>1819</v>
      </c>
      <c r="K42" s="176"/>
      <c r="L42" s="176"/>
      <c r="M42" s="176">
        <f>'実質公債費比率（分子）の構造'!N$52</f>
        <v>1813</v>
      </c>
      <c r="N42" s="176"/>
      <c r="O42" s="176"/>
      <c r="P42" s="176">
        <f>'実質公債費比率（分子）の構造'!O$52</f>
        <v>1754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3</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4</v>
      </c>
      <c r="O44" s="176"/>
      <c r="P44" s="176"/>
    </row>
    <row r="45" spans="1:16" x14ac:dyDescent="0.15">
      <c r="A45" s="176" t="s">
        <v>63</v>
      </c>
      <c r="B45" s="176">
        <f>'実質公債費比率（分子）の構造'!K$49</f>
        <v>88</v>
      </c>
      <c r="C45" s="176"/>
      <c r="D45" s="176"/>
      <c r="E45" s="176">
        <f>'実質公債費比率（分子）の構造'!L$49</f>
        <v>99</v>
      </c>
      <c r="F45" s="176"/>
      <c r="G45" s="176"/>
      <c r="H45" s="176">
        <f>'実質公債費比率（分子）の構造'!M$49</f>
        <v>97</v>
      </c>
      <c r="I45" s="176"/>
      <c r="J45" s="176"/>
      <c r="K45" s="176">
        <f>'実質公債費比率（分子）の構造'!N$49</f>
        <v>98</v>
      </c>
      <c r="L45" s="176"/>
      <c r="M45" s="176"/>
      <c r="N45" s="176">
        <f>'実質公債費比率（分子）の構造'!O$49</f>
        <v>112</v>
      </c>
      <c r="O45" s="176"/>
      <c r="P45" s="176"/>
    </row>
    <row r="46" spans="1:16" x14ac:dyDescent="0.15">
      <c r="A46" s="176" t="s">
        <v>64</v>
      </c>
      <c r="B46" s="176">
        <f>'実質公債費比率（分子）の構造'!K$48</f>
        <v>593</v>
      </c>
      <c r="C46" s="176"/>
      <c r="D46" s="176"/>
      <c r="E46" s="176">
        <f>'実質公債費比率（分子）の構造'!L$48</f>
        <v>578</v>
      </c>
      <c r="F46" s="176"/>
      <c r="G46" s="176"/>
      <c r="H46" s="176">
        <f>'実質公債費比率（分子）の構造'!M$48</f>
        <v>598</v>
      </c>
      <c r="I46" s="176"/>
      <c r="J46" s="176"/>
      <c r="K46" s="176">
        <f>'実質公債費比率（分子）の構造'!N$48</f>
        <v>638</v>
      </c>
      <c r="L46" s="176"/>
      <c r="M46" s="176"/>
      <c r="N46" s="176">
        <f>'実質公債費比率（分子）の構造'!O$48</f>
        <v>623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1662</v>
      </c>
      <c r="C49" s="176"/>
      <c r="D49" s="176"/>
      <c r="E49" s="176">
        <f>'実質公債費比率（分子）の構造'!L$45</f>
        <v>1757</v>
      </c>
      <c r="F49" s="176"/>
      <c r="G49" s="176"/>
      <c r="H49" s="176">
        <f>'実質公債費比率（分子）の構造'!M$45</f>
        <v>1785</v>
      </c>
      <c r="I49" s="176"/>
      <c r="J49" s="176"/>
      <c r="K49" s="176">
        <f>'実質公債費比率（分子）の構造'!N$45</f>
        <v>1775</v>
      </c>
      <c r="L49" s="176"/>
      <c r="M49" s="176"/>
      <c r="N49" s="176">
        <f>'実質公債費比率（分子）の構造'!O$45</f>
        <v>1726</v>
      </c>
      <c r="O49" s="176"/>
      <c r="P49" s="176"/>
    </row>
    <row r="50" spans="1:16" x14ac:dyDescent="0.15">
      <c r="A50" s="176" t="s">
        <v>67</v>
      </c>
      <c r="B50" s="176" t="e">
        <f>NA()</f>
        <v>#N/A</v>
      </c>
      <c r="C50" s="176">
        <f>IF(ISNUMBER('実質公債費比率（分子）の構造'!K$53),'実質公債費比率（分子）の構造'!K$53,NA())</f>
        <v>600</v>
      </c>
      <c r="D50" s="176" t="e">
        <f>NA()</f>
        <v>#N/A</v>
      </c>
      <c r="E50" s="176" t="e">
        <f>NA()</f>
        <v>#N/A</v>
      </c>
      <c r="F50" s="176">
        <f>IF(ISNUMBER('実質公債費比率（分子）の構造'!L$53),'実質公債費比率（分子）の構造'!L$53,NA())</f>
        <v>631</v>
      </c>
      <c r="G50" s="176" t="e">
        <f>NA()</f>
        <v>#N/A</v>
      </c>
      <c r="H50" s="176" t="e">
        <f>NA()</f>
        <v>#N/A</v>
      </c>
      <c r="I50" s="176">
        <f>IF(ISNUMBER('実質公債費比率（分子）の構造'!M$53),'実質公債費比率（分子）の構造'!M$53,NA())</f>
        <v>664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711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13487</v>
      </c>
      <c r="E56" s="175"/>
      <c r="F56" s="175"/>
      <c r="G56" s="175">
        <f>'将来負担比率（分子）の構造'!J$52</f>
        <v>13065</v>
      </c>
      <c r="H56" s="175"/>
      <c r="I56" s="175"/>
      <c r="J56" s="175">
        <f>'将来負担比率（分子）の構造'!K$52</f>
        <v>13395</v>
      </c>
      <c r="K56" s="175"/>
      <c r="L56" s="175"/>
      <c r="M56" s="175">
        <f>'将来負担比率（分子）の構造'!L$52</f>
        <v>11309</v>
      </c>
      <c r="N56" s="175"/>
      <c r="O56" s="175"/>
      <c r="P56" s="175">
        <f>'将来負担比率（分子）の構造'!M$52</f>
        <v>10618</v>
      </c>
    </row>
    <row r="57" spans="1:16" x14ac:dyDescent="0.15">
      <c r="A57" s="175" t="s">
        <v>42</v>
      </c>
      <c r="B57" s="175"/>
      <c r="C57" s="175"/>
      <c r="D57" s="175">
        <f>'将来負担比率（分子）の構造'!I$51</f>
        <v>344</v>
      </c>
      <c r="E57" s="175"/>
      <c r="F57" s="175"/>
      <c r="G57" s="175">
        <f>'将来負担比率（分子）の構造'!J$51</f>
        <v>294</v>
      </c>
      <c r="H57" s="175"/>
      <c r="I57" s="175"/>
      <c r="J57" s="175">
        <f>'将来負担比率（分子）の構造'!K$51</f>
        <v>251</v>
      </c>
      <c r="K57" s="175"/>
      <c r="L57" s="175"/>
      <c r="M57" s="175">
        <f>'将来負担比率（分子）の構造'!L$51</f>
        <v>214</v>
      </c>
      <c r="N57" s="175"/>
      <c r="O57" s="175"/>
      <c r="P57" s="175">
        <f>'将来負担比率（分子）の構造'!M$51</f>
        <v>181</v>
      </c>
    </row>
    <row r="58" spans="1:16" x14ac:dyDescent="0.15">
      <c r="A58" s="175" t="s">
        <v>41</v>
      </c>
      <c r="B58" s="175"/>
      <c r="C58" s="175"/>
      <c r="D58" s="175">
        <f>'将来負担比率（分子）の構造'!I$50</f>
        <v>8533</v>
      </c>
      <c r="E58" s="175"/>
      <c r="F58" s="175"/>
      <c r="G58" s="175">
        <f>'将来負担比率（分子）の構造'!J$50</f>
        <v>7570</v>
      </c>
      <c r="H58" s="175"/>
      <c r="I58" s="175"/>
      <c r="J58" s="175">
        <f>'将来負担比率（分子）の構造'!K$50</f>
        <v>7877</v>
      </c>
      <c r="K58" s="175"/>
      <c r="L58" s="175"/>
      <c r="M58" s="175">
        <f>'将来負担比率（分子）の構造'!L$50</f>
        <v>7952</v>
      </c>
      <c r="N58" s="175"/>
      <c r="O58" s="175"/>
      <c r="P58" s="175">
        <f>'将来負担比率（分子）の構造'!M$50</f>
        <v>7126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998</v>
      </c>
      <c r="C62" s="175"/>
      <c r="D62" s="175"/>
      <c r="E62" s="175">
        <f>'将来負担比率（分子）の構造'!J$45</f>
        <v>968</v>
      </c>
      <c r="F62" s="175"/>
      <c r="G62" s="175"/>
      <c r="H62" s="175">
        <f>'将来負担比率（分子）の構造'!K$45</f>
        <v>931</v>
      </c>
      <c r="I62" s="175"/>
      <c r="J62" s="175"/>
      <c r="K62" s="175">
        <f>'将来負担比率（分子）の構造'!L$45</f>
        <v>914</v>
      </c>
      <c r="L62" s="175"/>
      <c r="M62" s="175"/>
      <c r="N62" s="175">
        <f>'将来負担比率（分子）の構造'!M$45</f>
        <v>950</v>
      </c>
      <c r="O62" s="175"/>
      <c r="P62" s="175"/>
    </row>
    <row r="63" spans="1:16" x14ac:dyDescent="0.15">
      <c r="A63" s="175" t="s">
        <v>34</v>
      </c>
      <c r="B63" s="175">
        <f>'将来負担比率（分子）の構造'!I$44</f>
        <v>1060</v>
      </c>
      <c r="C63" s="175"/>
      <c r="D63" s="175"/>
      <c r="E63" s="175">
        <f>'将来負担比率（分子）の構造'!J$44</f>
        <v>977</v>
      </c>
      <c r="F63" s="175"/>
      <c r="G63" s="175"/>
      <c r="H63" s="175">
        <f>'将来負担比率（分子）の構造'!K$44</f>
        <v>915</v>
      </c>
      <c r="I63" s="175"/>
      <c r="J63" s="175"/>
      <c r="K63" s="175">
        <f>'将来負担比率（分子）の構造'!L$44</f>
        <v>809</v>
      </c>
      <c r="L63" s="175"/>
      <c r="M63" s="175"/>
      <c r="N63" s="175">
        <f>'将来負担比率（分子）の構造'!M$44</f>
        <v>709</v>
      </c>
      <c r="O63" s="175"/>
      <c r="P63" s="175"/>
    </row>
    <row r="64" spans="1:16" x14ac:dyDescent="0.15">
      <c r="A64" s="175" t="s">
        <v>33</v>
      </c>
      <c r="B64" s="175">
        <f>'将来負担比率（分子）の構造'!I$43</f>
        <v>8301</v>
      </c>
      <c r="C64" s="175"/>
      <c r="D64" s="175"/>
      <c r="E64" s="175">
        <f>'将来負担比率（分子）の構造'!J$43</f>
        <v>7165</v>
      </c>
      <c r="F64" s="175"/>
      <c r="G64" s="175"/>
      <c r="H64" s="175">
        <f>'将来負担比率（分子）の構造'!K$43</f>
        <v>7230</v>
      </c>
      <c r="I64" s="175"/>
      <c r="J64" s="175"/>
      <c r="K64" s="175">
        <f>'将来負担比率（分子）の構造'!L$43</f>
        <v>6386</v>
      </c>
      <c r="L64" s="175"/>
      <c r="M64" s="175"/>
      <c r="N64" s="175">
        <f>'将来負担比率（分子）の構造'!M$43</f>
        <v>6777</v>
      </c>
      <c r="O64" s="175"/>
      <c r="P64" s="175"/>
    </row>
    <row r="65" spans="1:16" x14ac:dyDescent="0.15">
      <c r="A65" s="175" t="s">
        <v>32</v>
      </c>
      <c r="B65" s="175">
        <f>'将来負担比率（分子）の構造'!I$42</f>
        <v>2719</v>
      </c>
      <c r="C65" s="175"/>
      <c r="D65" s="175"/>
      <c r="E65" s="175">
        <f>'将来負担比率（分子）の構造'!J$42</f>
        <v>2364</v>
      </c>
      <c r="F65" s="175"/>
      <c r="G65" s="175"/>
      <c r="H65" s="175">
        <f>'将来負担比率（分子）の構造'!K$42</f>
        <v>2443</v>
      </c>
      <c r="I65" s="175"/>
      <c r="J65" s="175"/>
      <c r="K65" s="175">
        <f>'将来負担比率（分子）の構造'!L$42</f>
        <v>2267</v>
      </c>
      <c r="L65" s="175"/>
      <c r="M65" s="175"/>
      <c r="N65" s="175">
        <f>'将来負担比率（分子）の構造'!M$42</f>
        <v>1915</v>
      </c>
      <c r="O65" s="175"/>
      <c r="P65" s="175"/>
    </row>
    <row r="66" spans="1:16" x14ac:dyDescent="0.15">
      <c r="A66" s="175" t="s">
        <v>31</v>
      </c>
      <c r="B66" s="175">
        <f>'将来負担比率（分子）の構造'!I$41</f>
        <v>13484</v>
      </c>
      <c r="C66" s="175"/>
      <c r="D66" s="175"/>
      <c r="E66" s="175">
        <f>'将来負担比率（分子）の構造'!J$41</f>
        <v>12620</v>
      </c>
      <c r="F66" s="175"/>
      <c r="G66" s="175"/>
      <c r="H66" s="175">
        <f>'将来負担比率（分子）の構造'!K$41</f>
        <v>11761</v>
      </c>
      <c r="I66" s="175"/>
      <c r="J66" s="175"/>
      <c r="K66" s="175">
        <f>'将来負担比率（分子）の構造'!L$41</f>
        <v>10783</v>
      </c>
      <c r="L66" s="175"/>
      <c r="M66" s="175"/>
      <c r="N66" s="175">
        <f>'将来負担比率（分子）の構造'!M$41</f>
        <v>10065</v>
      </c>
      <c r="O66" s="175"/>
      <c r="P66" s="175"/>
    </row>
    <row r="67" spans="1:16" x14ac:dyDescent="0.15">
      <c r="A67" s="175" t="s">
        <v>71</v>
      </c>
      <c r="B67" s="175" t="e">
        <f>NA()</f>
        <v>#N/A</v>
      </c>
      <c r="C67" s="175">
        <f>IF(ISNUMBER('将来負担比率（分子）の構造'!I$53), IF('将来負担比率（分子）の構造'!I$53 &lt; 0, 0, '将来負担比率（分子）の構造'!I$53), NA())</f>
        <v>4197</v>
      </c>
      <c r="D67" s="175" t="e">
        <f>NA()</f>
        <v>#N/A</v>
      </c>
      <c r="E67" s="175" t="e">
        <f>NA()</f>
        <v>#N/A</v>
      </c>
      <c r="F67" s="175">
        <f>IF(ISNUMBER('将来負担比率（分子）の構造'!J$53), IF('将来負担比率（分子）の構造'!J$53 &lt; 0, 0, '将来負担比率（分子）の構造'!J$53), NA())</f>
        <v>3165</v>
      </c>
      <c r="G67" s="175" t="e">
        <f>NA()</f>
        <v>#N/A</v>
      </c>
      <c r="H67" s="175" t="e">
        <f>NA()</f>
        <v>#N/A</v>
      </c>
      <c r="I67" s="175">
        <f>IF(ISNUMBER('将来負担比率（分子）の構造'!K$53), IF('将来負担比率（分子）の構造'!K$53 &lt; 0, 0, '将来負担比率（分子）の構造'!K$53), NA())</f>
        <v>1758</v>
      </c>
      <c r="J67" s="175" t="e">
        <f>NA()</f>
        <v>#N/A</v>
      </c>
      <c r="K67" s="175" t="e">
        <f>NA()</f>
        <v>#N/A</v>
      </c>
      <c r="L67" s="175">
        <f>IF(ISNUMBER('将来負担比率（分子）の構造'!L$53), IF('将来負担比率（分子）の構造'!L$53 &lt; 0, 0, '将来負担比率（分子）の構造'!L$53), NA())</f>
        <v>1683</v>
      </c>
      <c r="M67" s="175" t="e">
        <f>NA()</f>
        <v>#N/A</v>
      </c>
      <c r="N67" s="175" t="e">
        <f>NA()</f>
        <v>#N/A</v>
      </c>
      <c r="O67" s="175">
        <f>IF(ISNUMBER('将来負担比率（分子）の構造'!M$53), IF('将来負担比率（分子）の構造'!M$53 &lt; 0, 0, '将来負担比率（分子）の構造'!M$53), NA())</f>
        <v>2491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4332</v>
      </c>
      <c r="C72" s="179">
        <f>基金残高に係る経年分析!G55</f>
        <v>4403</v>
      </c>
      <c r="D72" s="179">
        <f>基金残高に係る経年分析!H55</f>
        <v>3545</v>
      </c>
    </row>
    <row r="73" spans="1:16" x14ac:dyDescent="0.15">
      <c r="A73" s="178" t="s">
        <v>74</v>
      </c>
      <c r="B73" s="179">
        <f>基金残高に係る経年分析!F56</f>
        <v>1092</v>
      </c>
      <c r="C73" s="179">
        <f>基金残高に係る経年分析!G56</f>
        <v>1129</v>
      </c>
      <c r="D73" s="179">
        <f>基金残高に係る経年分析!H56</f>
        <v>1188</v>
      </c>
    </row>
    <row r="74" spans="1:16" x14ac:dyDescent="0.15">
      <c r="A74" s="178" t="s">
        <v>75</v>
      </c>
      <c r="B74" s="179">
        <f>基金残高に係る経年分析!F57</f>
        <v>3470</v>
      </c>
      <c r="C74" s="179">
        <f>基金残高に係る経年分析!G57</f>
        <v>3218</v>
      </c>
      <c r="D74" s="179">
        <f>基金残高に係る経年分析!H57</f>
        <v>3101</v>
      </c>
    </row>
  </sheetData>
  <sheetProtection algorithmName="SHA-512" hashValue="Vfw3qA46Sl3/rX5mvp8E1XLLcBep/+uEyxp2Qmb2rjZD8uxgMQXWv+bs23hmHksfi2YdsSkrc5v5OMNhYooygg==" saltValue="4Z4g6oMfH1z0Wgt0ntWN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2025-03-10T00:58:04Z</cp:lastPrinted>
  <dcterms:created xsi:type="dcterms:W3CDTF">2025-02-19T04:12:05Z</dcterms:created>
  <dcterms:modified xsi:type="dcterms:W3CDTF">2025-03-14T01:38:20Z</dcterms:modified>
  <cp:category/>
</cp:coreProperties>
</file>